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85" windowWidth="15480" windowHeight="7620" tabRatio="839" firstSheet="14" activeTab="14"/>
  </bookViews>
  <sheets>
    <sheet name="Maths2" sheetId="3" state="hidden" r:id="rId1"/>
    <sheet name="Phys2" sheetId="4" state="hidden" r:id="rId2"/>
    <sheet name="Chim2" sheetId="24" state="hidden" r:id="rId3"/>
    <sheet name="TPPhys2" sheetId="6" state="hidden" r:id="rId4"/>
    <sheet name="TPChim2" sheetId="5" state="hidden" r:id="rId5"/>
    <sheet name="Info2" sheetId="7" state="hidden" r:id="rId6"/>
    <sheet name="MP" sheetId="9" state="hidden" r:id="rId7"/>
    <sheet name="MST2" sheetId="8" state="hidden" r:id="rId8"/>
    <sheet name="Fran2" sheetId="10" state="hidden" r:id="rId9"/>
    <sheet name="Angl2" sheetId="17" state="hidden" r:id="rId10"/>
    <sheet name="UEF12" sheetId="11" state="hidden" r:id="rId11"/>
    <sheet name="UEM12" sheetId="12" state="hidden" r:id="rId12"/>
    <sheet name="UED12" sheetId="14" state="hidden" r:id="rId13"/>
    <sheet name="UET12" sheetId="13" state="hidden" r:id="rId14"/>
    <sheet name="PV Semestre2" sheetId="22" r:id="rId15"/>
    <sheet name="Rerait de dossier AP" sheetId="25" state="hidden" r:id="rId16"/>
  </sheets>
  <definedNames>
    <definedName name="_xlnm._FilterDatabase" localSheetId="9" hidden="1">Angl2!$A$12:$L$419</definedName>
    <definedName name="_xlnm._FilterDatabase" localSheetId="2" hidden="1">Chim2!$A$12:$M$419</definedName>
    <definedName name="_xlnm._FilterDatabase" localSheetId="8" hidden="1">Fran2!$A$12:$L$419</definedName>
    <definedName name="_xlnm._FilterDatabase" localSheetId="5" hidden="1">Info2!$A$12:$P$419</definedName>
    <definedName name="_xlnm._FilterDatabase" localSheetId="0" hidden="1">Maths2!$A$12:$N$419</definedName>
    <definedName name="_xlnm._FilterDatabase" localSheetId="6" hidden="1">MP!$A$12:$O$419</definedName>
    <definedName name="_xlnm._FilterDatabase" localSheetId="7" hidden="1">'MST2'!$A$12:$L$419</definedName>
    <definedName name="_xlnm._FilterDatabase" localSheetId="1" hidden="1">Phys2!$A$12:$L$419</definedName>
    <definedName name="_xlnm._FilterDatabase" localSheetId="14" hidden="1">'PV Semestre2'!$A$12:$BC$419</definedName>
    <definedName name="_xlnm._FilterDatabase" localSheetId="15" hidden="1">'Rerait de dossier AP'!$A$12:$N$422</definedName>
    <definedName name="_xlnm._FilterDatabase" localSheetId="4" hidden="1">TPChim2!$A$12:$K$419</definedName>
    <definedName name="_xlnm._FilterDatabase" localSheetId="3" hidden="1">TPPhys2!$A$12:$K$419</definedName>
    <definedName name="_xlnm._FilterDatabase" localSheetId="12" hidden="1">'UED12'!$A$12:$M$419</definedName>
    <definedName name="_xlnm._FilterDatabase" localSheetId="10" hidden="1">'UEF12'!$A$12:$S$419</definedName>
    <definedName name="_xlnm._FilterDatabase" localSheetId="11" hidden="1">'UEM12'!$A$12:$V$419</definedName>
    <definedName name="_xlnm._FilterDatabase" localSheetId="13" hidden="1">'UET12'!$A$12:$P$419</definedName>
    <definedName name="Etudiants" localSheetId="9">#REF!</definedName>
    <definedName name="Etudiants" localSheetId="2">#REF!</definedName>
    <definedName name="Etudiants" localSheetId="14">#REF!</definedName>
    <definedName name="_xlnm.Print_Titles" localSheetId="9">Angl2!$12:$12</definedName>
    <definedName name="_xlnm.Print_Titles" localSheetId="2">Chim2!$12:$12</definedName>
    <definedName name="_xlnm.Print_Titles" localSheetId="8">Fran2!$12:$12</definedName>
    <definedName name="_xlnm.Print_Titles" localSheetId="5">Info2!$12:$12</definedName>
    <definedName name="_xlnm.Print_Titles" localSheetId="0">Maths2!$12:$12</definedName>
    <definedName name="_xlnm.Print_Titles" localSheetId="6">MP!$12:$12</definedName>
    <definedName name="_xlnm.Print_Titles" localSheetId="7">'MST2'!$12:$12</definedName>
    <definedName name="_xlnm.Print_Titles" localSheetId="1">Phys2!$12:$12</definedName>
    <definedName name="_xlnm.Print_Titles" localSheetId="14">'PV Semestre2'!$12:$12</definedName>
    <definedName name="_xlnm.Print_Titles" localSheetId="15">'Rerait de dossier AP'!$12:$12</definedName>
    <definedName name="_xlnm.Print_Titles" localSheetId="4">TPChim2!$12:$12</definedName>
    <definedName name="_xlnm.Print_Titles" localSheetId="3">TPPhys2!$12:$12</definedName>
    <definedName name="_xlnm.Print_Titles" localSheetId="12">'UED12'!$12:$12</definedName>
    <definedName name="_xlnm.Print_Titles" localSheetId="10">'UEF12'!$12:$12</definedName>
    <definedName name="_xlnm.Print_Titles" localSheetId="11">'UEM12'!$12:$12</definedName>
    <definedName name="_xlnm.Print_Titles" localSheetId="13">'UET12'!$12:$12</definedName>
  </definedNames>
  <calcPr calcId="125725"/>
</workbook>
</file>

<file path=xl/calcChain.xml><?xml version="1.0" encoding="utf-8"?>
<calcChain xmlns="http://schemas.openxmlformats.org/spreadsheetml/2006/main">
  <c r="O422" i="22"/>
  <c r="X422"/>
  <c r="AA422"/>
  <c r="AD422"/>
  <c r="AG422"/>
  <c r="AM422"/>
  <c r="AQ422"/>
  <c r="AS422"/>
  <c r="AV422"/>
  <c r="L423"/>
  <c r="O423"/>
  <c r="R423"/>
  <c r="X423"/>
  <c r="Z423"/>
  <c r="AA423"/>
  <c r="AD423"/>
  <c r="AG423"/>
  <c r="AM423"/>
  <c r="AS423"/>
  <c r="AV423"/>
  <c r="L424"/>
  <c r="O424"/>
  <c r="R424"/>
  <c r="X424"/>
  <c r="AA424"/>
  <c r="AD424"/>
  <c r="AG424"/>
  <c r="AM424"/>
  <c r="AR424"/>
  <c r="AS424"/>
  <c r="AV424"/>
  <c r="G422" i="13"/>
  <c r="I422"/>
  <c r="P422" s="1"/>
  <c r="AY422" i="22" s="1"/>
  <c r="L422" i="13"/>
  <c r="I423"/>
  <c r="L423"/>
  <c r="P423"/>
  <c r="AY423" i="22" s="1"/>
  <c r="H424" i="13"/>
  <c r="I424"/>
  <c r="P424" s="1"/>
  <c r="AY424" i="22" s="1"/>
  <c r="J424" i="13"/>
  <c r="L424"/>
  <c r="I422" i="14"/>
  <c r="I423"/>
  <c r="I424"/>
  <c r="I422" i="12"/>
  <c r="L422"/>
  <c r="O422"/>
  <c r="R422"/>
  <c r="G423"/>
  <c r="I423"/>
  <c r="J423"/>
  <c r="L423"/>
  <c r="O423"/>
  <c r="R423"/>
  <c r="I424"/>
  <c r="L424"/>
  <c r="O424"/>
  <c r="R424"/>
  <c r="L422" i="11"/>
  <c r="I423"/>
  <c r="L423"/>
  <c r="O423"/>
  <c r="I424"/>
  <c r="L424"/>
  <c r="S424" s="1"/>
  <c r="U424" i="22" s="1"/>
  <c r="O424" i="11"/>
  <c r="I422" i="17"/>
  <c r="J422" s="1"/>
  <c r="AU422" i="22" s="1"/>
  <c r="L422" i="17"/>
  <c r="I423"/>
  <c r="J423" s="1"/>
  <c r="AU423" i="22" s="1"/>
  <c r="L423" i="17"/>
  <c r="I424"/>
  <c r="AT424" i="22" s="1"/>
  <c r="J424" i="17"/>
  <c r="K424" i="13" s="1"/>
  <c r="L424" i="17"/>
  <c r="I422" i="10"/>
  <c r="J422"/>
  <c r="H422" i="13" s="1"/>
  <c r="L422" i="10"/>
  <c r="I423"/>
  <c r="J423" s="1"/>
  <c r="AR423" i="22" s="1"/>
  <c r="L423" i="10"/>
  <c r="I424"/>
  <c r="J424" s="1"/>
  <c r="L424"/>
  <c r="I422" i="8"/>
  <c r="J422" s="1"/>
  <c r="L422"/>
  <c r="I423"/>
  <c r="J423" s="1"/>
  <c r="H423" i="14" s="1"/>
  <c r="L423" i="8"/>
  <c r="I424"/>
  <c r="J424" s="1"/>
  <c r="H424" i="14" s="1"/>
  <c r="L424" i="8"/>
  <c r="I422" i="9"/>
  <c r="J422" s="1"/>
  <c r="AF422" i="22" s="1"/>
  <c r="L422" i="9"/>
  <c r="I423"/>
  <c r="J423" s="1"/>
  <c r="Q423" i="12" s="1"/>
  <c r="L423" i="9"/>
  <c r="I424"/>
  <c r="J424" s="1"/>
  <c r="Q424" i="12" s="1"/>
  <c r="L424" i="9"/>
  <c r="J422" i="7"/>
  <c r="AB422" i="22" s="1"/>
  <c r="M422" i="7"/>
  <c r="J423"/>
  <c r="K423" s="1"/>
  <c r="AC423" i="22" s="1"/>
  <c r="M423" i="7"/>
  <c r="J424"/>
  <c r="K424" s="1"/>
  <c r="AC424" i="22" s="1"/>
  <c r="M424" i="7"/>
  <c r="H422" i="5"/>
  <c r="I422" s="1"/>
  <c r="Z422" i="22" s="1"/>
  <c r="K422" i="5"/>
  <c r="H423"/>
  <c r="I423" s="1"/>
  <c r="K423" i="12" s="1"/>
  <c r="K423" i="5"/>
  <c r="H424"/>
  <c r="I424" s="1"/>
  <c r="Z424" i="22" s="1"/>
  <c r="K424" i="5"/>
  <c r="H422" i="6"/>
  <c r="I422" s="1"/>
  <c r="K422"/>
  <c r="H423"/>
  <c r="I423" s="1"/>
  <c r="W423" i="22" s="1"/>
  <c r="K423" i="6"/>
  <c r="H424"/>
  <c r="I424" s="1"/>
  <c r="W424" i="22" s="1"/>
  <c r="K424" i="6"/>
  <c r="J422" i="24"/>
  <c r="K422" s="1"/>
  <c r="Q422" i="22" s="1"/>
  <c r="M422" i="24"/>
  <c r="R422" i="22" s="1"/>
  <c r="J423" i="24"/>
  <c r="K423" s="1"/>
  <c r="Q423" i="22" s="1"/>
  <c r="M423" i="24"/>
  <c r="J424"/>
  <c r="M424" i="11" s="1"/>
  <c r="M424" i="24"/>
  <c r="J422" i="4"/>
  <c r="K422" s="1"/>
  <c r="L422" s="1"/>
  <c r="J423"/>
  <c r="K423" s="1"/>
  <c r="L423" s="1"/>
  <c r="J424"/>
  <c r="K424" s="1"/>
  <c r="L424" s="1"/>
  <c r="J422" i="3"/>
  <c r="K422" s="1"/>
  <c r="H422" i="11" s="1"/>
  <c r="M422" i="3"/>
  <c r="I422" i="11" s="1"/>
  <c r="J423" i="3"/>
  <c r="K423" s="1"/>
  <c r="H423" i="11" s="1"/>
  <c r="M423" i="3"/>
  <c r="J424"/>
  <c r="K424" s="1"/>
  <c r="K424" i="22" s="1"/>
  <c r="M424" i="3"/>
  <c r="L421" i="22"/>
  <c r="O421"/>
  <c r="P421"/>
  <c r="Q421"/>
  <c r="R421"/>
  <c r="V421"/>
  <c r="W421"/>
  <c r="X421"/>
  <c r="Y421"/>
  <c r="Z421"/>
  <c r="AA421"/>
  <c r="AD421"/>
  <c r="AE421"/>
  <c r="AF421"/>
  <c r="AG421"/>
  <c r="AJ421"/>
  <c r="AK421"/>
  <c r="AL421"/>
  <c r="AM421"/>
  <c r="AQ421"/>
  <c r="AR421"/>
  <c r="AS421"/>
  <c r="AT421"/>
  <c r="AU421"/>
  <c r="AV421"/>
  <c r="G421" i="13"/>
  <c r="M421" s="1"/>
  <c r="H421"/>
  <c r="I421"/>
  <c r="P421" s="1"/>
  <c r="AY421" i="22" s="1"/>
  <c r="J421" i="13"/>
  <c r="K421"/>
  <c r="L421"/>
  <c r="G421" i="14"/>
  <c r="J421" s="1"/>
  <c r="H421"/>
  <c r="I421"/>
  <c r="G421" i="12"/>
  <c r="H421"/>
  <c r="I421"/>
  <c r="V421" s="1"/>
  <c r="J421"/>
  <c r="K421"/>
  <c r="L421"/>
  <c r="O421"/>
  <c r="P421"/>
  <c r="Q421"/>
  <c r="R421"/>
  <c r="I421" i="11"/>
  <c r="L421"/>
  <c r="M421"/>
  <c r="N421"/>
  <c r="O421"/>
  <c r="I421" i="17"/>
  <c r="J421" s="1"/>
  <c r="L421"/>
  <c r="I421" i="10"/>
  <c r="J421"/>
  <c r="L421"/>
  <c r="I421" i="8"/>
  <c r="J421" s="1"/>
  <c r="L421"/>
  <c r="I421" i="9"/>
  <c r="J421"/>
  <c r="L421"/>
  <c r="J421" i="7"/>
  <c r="AB421" i="22" s="1"/>
  <c r="M421" i="7"/>
  <c r="H421" i="5"/>
  <c r="I421" s="1"/>
  <c r="K421"/>
  <c r="H421" i="6"/>
  <c r="I421" s="1"/>
  <c r="K421"/>
  <c r="J421" i="24"/>
  <c r="K421"/>
  <c r="M421"/>
  <c r="K421" i="14" l="1"/>
  <c r="AO421" i="22" s="1"/>
  <c r="AN421"/>
  <c r="N421" i="13"/>
  <c r="AW421" i="22"/>
  <c r="V422" i="12"/>
  <c r="AJ422" i="22" s="1"/>
  <c r="V423" i="12"/>
  <c r="AJ423" i="22" s="1"/>
  <c r="S421" i="11"/>
  <c r="U421" i="22" s="1"/>
  <c r="V424" i="12"/>
  <c r="AJ424" i="22" s="1"/>
  <c r="S423" i="11"/>
  <c r="U423" i="22" s="1"/>
  <c r="K421" i="7"/>
  <c r="M421" i="12"/>
  <c r="S421" s="1"/>
  <c r="AK423" i="22"/>
  <c r="G423" i="14"/>
  <c r="J423" s="1"/>
  <c r="AL423" i="22"/>
  <c r="P423" i="12"/>
  <c r="AE423" i="22"/>
  <c r="AU424"/>
  <c r="G424" i="13"/>
  <c r="M424" s="1"/>
  <c r="AQ424" i="22"/>
  <c r="AK424"/>
  <c r="G424" i="14"/>
  <c r="J424" s="1"/>
  <c r="AL424" i="22"/>
  <c r="AF424"/>
  <c r="P424" i="12"/>
  <c r="AE424" i="22"/>
  <c r="N424" i="12"/>
  <c r="AB424" i="22"/>
  <c r="M424" i="12"/>
  <c r="J424"/>
  <c r="K424"/>
  <c r="Y424" i="22"/>
  <c r="H424" i="12"/>
  <c r="V424" i="22"/>
  <c r="G424" i="12"/>
  <c r="K424" i="24"/>
  <c r="P424" i="22"/>
  <c r="J424" i="11"/>
  <c r="K424"/>
  <c r="M424" i="22"/>
  <c r="N424"/>
  <c r="H424" i="11"/>
  <c r="J424" i="22"/>
  <c r="G424" i="11"/>
  <c r="J423" i="13"/>
  <c r="AT423" i="22"/>
  <c r="K423" i="13"/>
  <c r="G423"/>
  <c r="M423" s="1"/>
  <c r="AQ423" i="22"/>
  <c r="H423" i="13"/>
  <c r="K423" i="14"/>
  <c r="AO423" i="22" s="1"/>
  <c r="AN423"/>
  <c r="AF423"/>
  <c r="N423" i="12"/>
  <c r="M423"/>
  <c r="AB423" i="22"/>
  <c r="Y423"/>
  <c r="H423" i="12"/>
  <c r="V423" i="22"/>
  <c r="M423" i="11"/>
  <c r="N423"/>
  <c r="P423" i="22"/>
  <c r="M423"/>
  <c r="J423" i="11"/>
  <c r="N423" i="22"/>
  <c r="K423" i="11"/>
  <c r="K423" i="22"/>
  <c r="G423" i="11"/>
  <c r="P423" s="1"/>
  <c r="J423" i="22"/>
  <c r="J422" i="13"/>
  <c r="AT422" i="22"/>
  <c r="K422" i="13"/>
  <c r="AR422" i="22"/>
  <c r="M422" i="13"/>
  <c r="AL422" i="22"/>
  <c r="H422" i="14"/>
  <c r="G422"/>
  <c r="J422" s="1"/>
  <c r="AK422" i="22"/>
  <c r="P422" i="12"/>
  <c r="AE422" i="22"/>
  <c r="Q422" i="12"/>
  <c r="K422" i="7"/>
  <c r="M422" i="12"/>
  <c r="J422"/>
  <c r="Y422" i="22"/>
  <c r="K422" i="12"/>
  <c r="W422" i="22"/>
  <c r="H422" i="12"/>
  <c r="G422"/>
  <c r="V422" i="22"/>
  <c r="O422" i="11"/>
  <c r="S422" s="1"/>
  <c r="U422" i="22" s="1"/>
  <c r="M422" i="11"/>
  <c r="P422" i="22"/>
  <c r="N422" i="11"/>
  <c r="M422" i="22"/>
  <c r="N422"/>
  <c r="J422" i="11"/>
  <c r="K422"/>
  <c r="L422" i="22"/>
  <c r="J422"/>
  <c r="K422"/>
  <c r="G422" i="11"/>
  <c r="M421" i="14"/>
  <c r="AP421" i="22" s="1"/>
  <c r="L421" i="14"/>
  <c r="S424" i="12" l="1"/>
  <c r="O421" i="13"/>
  <c r="AX421" i="22"/>
  <c r="BB421"/>
  <c r="AC421"/>
  <c r="N421" i="12"/>
  <c r="T421" s="1"/>
  <c r="AH421" i="22"/>
  <c r="L423" i="14"/>
  <c r="M423"/>
  <c r="AP423" i="22" s="1"/>
  <c r="BB423" s="1"/>
  <c r="S423" i="12"/>
  <c r="P424" i="11"/>
  <c r="S424" i="22" s="1"/>
  <c r="N424" i="13"/>
  <c r="AW424" i="22"/>
  <c r="K424" i="14"/>
  <c r="AN424" i="22"/>
  <c r="T424" i="12"/>
  <c r="AH424" i="22"/>
  <c r="Q424"/>
  <c r="N424" i="11"/>
  <c r="Q424" s="1"/>
  <c r="N423" i="13"/>
  <c r="AW423" i="22"/>
  <c r="T423" i="12"/>
  <c r="AH423" i="22"/>
  <c r="Q423" i="11"/>
  <c r="S423" i="22"/>
  <c r="N422" i="13"/>
  <c r="AW422" i="22"/>
  <c r="K422" i="14"/>
  <c r="AN422" i="22"/>
  <c r="N422" i="12"/>
  <c r="AC422" i="22"/>
  <c r="S422" i="12"/>
  <c r="AH422" i="22" s="1"/>
  <c r="P422" i="11"/>
  <c r="Q422" s="1"/>
  <c r="J421" i="4"/>
  <c r="J421" i="3"/>
  <c r="M421"/>
  <c r="J14" i="22"/>
  <c r="K14"/>
  <c r="L14"/>
  <c r="O14"/>
  <c r="R14"/>
  <c r="V14"/>
  <c r="W14"/>
  <c r="X14"/>
  <c r="Y14"/>
  <c r="Z14"/>
  <c r="AA14"/>
  <c r="AB14"/>
  <c r="AC14"/>
  <c r="AD14"/>
  <c r="AE14"/>
  <c r="AF14"/>
  <c r="AG14"/>
  <c r="AK14"/>
  <c r="AL14"/>
  <c r="AM14"/>
  <c r="AQ14"/>
  <c r="AR14"/>
  <c r="AS14"/>
  <c r="AT14"/>
  <c r="AU14"/>
  <c r="AV14"/>
  <c r="J15"/>
  <c r="K15"/>
  <c r="L15"/>
  <c r="O15"/>
  <c r="P15"/>
  <c r="Q15"/>
  <c r="R15"/>
  <c r="V15"/>
  <c r="W15"/>
  <c r="X15"/>
  <c r="Y15"/>
  <c r="Z15"/>
  <c r="AA15"/>
  <c r="AB15"/>
  <c r="AC15"/>
  <c r="AD15"/>
  <c r="AE15"/>
  <c r="AF15"/>
  <c r="AG15"/>
  <c r="AK15"/>
  <c r="AL15"/>
  <c r="AM15"/>
  <c r="AQ15"/>
  <c r="AR15"/>
  <c r="AS15"/>
  <c r="AT15"/>
  <c r="AU15"/>
  <c r="AV15"/>
  <c r="L16"/>
  <c r="O16"/>
  <c r="P16"/>
  <c r="Q16"/>
  <c r="R16"/>
  <c r="V16"/>
  <c r="W16"/>
  <c r="X16"/>
  <c r="Y16"/>
  <c r="Z16"/>
  <c r="AA16"/>
  <c r="AB16"/>
  <c r="AC16"/>
  <c r="AD16"/>
  <c r="AE16"/>
  <c r="AF16"/>
  <c r="AG16"/>
  <c r="AK16"/>
  <c r="AL16"/>
  <c r="AM16"/>
  <c r="AQ16"/>
  <c r="AR16"/>
  <c r="AS16"/>
  <c r="AT16"/>
  <c r="AU16"/>
  <c r="AV16"/>
  <c r="L17"/>
  <c r="O17"/>
  <c r="P17"/>
  <c r="Q17"/>
  <c r="R17"/>
  <c r="V17"/>
  <c r="W17"/>
  <c r="X17"/>
  <c r="Y17"/>
  <c r="Z17"/>
  <c r="AA17"/>
  <c r="AB17"/>
  <c r="AC17"/>
  <c r="AD17"/>
  <c r="AE17"/>
  <c r="AF17"/>
  <c r="AG17"/>
  <c r="AK17"/>
  <c r="AL17"/>
  <c r="AM17"/>
  <c r="AQ17"/>
  <c r="AR17"/>
  <c r="AS17"/>
  <c r="AT17"/>
  <c r="AU17"/>
  <c r="AV17"/>
  <c r="J18"/>
  <c r="K18"/>
  <c r="L18"/>
  <c r="O18"/>
  <c r="P18"/>
  <c r="Q18"/>
  <c r="R18"/>
  <c r="V18"/>
  <c r="W18"/>
  <c r="X18"/>
  <c r="Y18"/>
  <c r="Z18"/>
  <c r="AA18"/>
  <c r="AB18"/>
  <c r="AC18"/>
  <c r="AD18"/>
  <c r="AE18"/>
  <c r="AF18"/>
  <c r="AG18"/>
  <c r="AK18"/>
  <c r="AL18"/>
  <c r="AM18"/>
  <c r="AQ18"/>
  <c r="AR18"/>
  <c r="AS18"/>
  <c r="AT18"/>
  <c r="AU18"/>
  <c r="AV18"/>
  <c r="J19"/>
  <c r="K19"/>
  <c r="L19"/>
  <c r="O19"/>
  <c r="R19"/>
  <c r="V19"/>
  <c r="W19"/>
  <c r="X19"/>
  <c r="Y19"/>
  <c r="Z19"/>
  <c r="AA19"/>
  <c r="AB19"/>
  <c r="AC19"/>
  <c r="AD19"/>
  <c r="AE19"/>
  <c r="AF19"/>
  <c r="AG19"/>
  <c r="AK19"/>
  <c r="AL19"/>
  <c r="AM19"/>
  <c r="AQ19"/>
  <c r="AR19"/>
  <c r="AS19"/>
  <c r="AT19"/>
  <c r="AU19"/>
  <c r="AV19"/>
  <c r="J20"/>
  <c r="K20"/>
  <c r="L20"/>
  <c r="O20"/>
  <c r="R20"/>
  <c r="V20"/>
  <c r="W20"/>
  <c r="X20"/>
  <c r="Y20"/>
  <c r="Z20"/>
  <c r="AA20"/>
  <c r="AB20"/>
  <c r="AC20"/>
  <c r="AD20"/>
  <c r="AE20"/>
  <c r="AF20"/>
  <c r="AG20"/>
  <c r="AK20"/>
  <c r="AL20"/>
  <c r="AM20"/>
  <c r="AQ20"/>
  <c r="AR20"/>
  <c r="AS20"/>
  <c r="AT20"/>
  <c r="AU20"/>
  <c r="AV20"/>
  <c r="J21"/>
  <c r="K21"/>
  <c r="L21"/>
  <c r="O21"/>
  <c r="R21"/>
  <c r="V21"/>
  <c r="W21"/>
  <c r="X21"/>
  <c r="Y21"/>
  <c r="Z21"/>
  <c r="AA21"/>
  <c r="AB21"/>
  <c r="AC21"/>
  <c r="AD21"/>
  <c r="AE21"/>
  <c r="AF21"/>
  <c r="AG21"/>
  <c r="AK21"/>
  <c r="AL21"/>
  <c r="AM21"/>
  <c r="AQ21"/>
  <c r="AR21"/>
  <c r="AS21"/>
  <c r="AT21"/>
  <c r="AU21"/>
  <c r="AV21"/>
  <c r="J22"/>
  <c r="K22"/>
  <c r="L22"/>
  <c r="O22"/>
  <c r="R22"/>
  <c r="V22"/>
  <c r="W22"/>
  <c r="X22"/>
  <c r="Y22"/>
  <c r="Z22"/>
  <c r="AA22"/>
  <c r="AD22"/>
  <c r="AE22"/>
  <c r="AF22"/>
  <c r="AG22"/>
  <c r="AK22"/>
  <c r="AL22"/>
  <c r="AM22"/>
  <c r="AQ22"/>
  <c r="AR22"/>
  <c r="AS22"/>
  <c r="AT22"/>
  <c r="AU22"/>
  <c r="AV22"/>
  <c r="J23"/>
  <c r="K23"/>
  <c r="L23"/>
  <c r="O23"/>
  <c r="P23"/>
  <c r="Q23"/>
  <c r="R23"/>
  <c r="V23"/>
  <c r="W23"/>
  <c r="X23"/>
  <c r="Y23"/>
  <c r="Z23"/>
  <c r="AA23"/>
  <c r="AB23"/>
  <c r="AC23"/>
  <c r="AD23"/>
  <c r="AE23"/>
  <c r="AF23"/>
  <c r="AG23"/>
  <c r="AK23"/>
  <c r="AL23"/>
  <c r="AM23"/>
  <c r="AQ23"/>
  <c r="AR23"/>
  <c r="AS23"/>
  <c r="AT23"/>
  <c r="AU23"/>
  <c r="AV23"/>
  <c r="J24"/>
  <c r="K24"/>
  <c r="L24"/>
  <c r="O24"/>
  <c r="P24"/>
  <c r="Q24"/>
  <c r="R24"/>
  <c r="V24"/>
  <c r="W24"/>
  <c r="X24"/>
  <c r="Y24"/>
  <c r="Z24"/>
  <c r="AA24"/>
  <c r="AD24"/>
  <c r="AE24"/>
  <c r="AF24"/>
  <c r="AG24"/>
  <c r="AK24"/>
  <c r="AL24"/>
  <c r="AM24"/>
  <c r="AS24"/>
  <c r="AT24"/>
  <c r="AU24"/>
  <c r="AV24"/>
  <c r="J25"/>
  <c r="K25"/>
  <c r="L25"/>
  <c r="O25"/>
  <c r="P25"/>
  <c r="Q25"/>
  <c r="R25"/>
  <c r="V25"/>
  <c r="W25"/>
  <c r="X25"/>
  <c r="Y25"/>
  <c r="Z25"/>
  <c r="AA25"/>
  <c r="AB25"/>
  <c r="AC25"/>
  <c r="AD25"/>
  <c r="AE25"/>
  <c r="AF25"/>
  <c r="AG25"/>
  <c r="AK25"/>
  <c r="AL25"/>
  <c r="AM25"/>
  <c r="AQ25"/>
  <c r="AR25"/>
  <c r="AS25"/>
  <c r="AT25"/>
  <c r="AU25"/>
  <c r="AV25"/>
  <c r="J26"/>
  <c r="K26"/>
  <c r="L26"/>
  <c r="O26"/>
  <c r="P26"/>
  <c r="Q26"/>
  <c r="R26"/>
  <c r="V26"/>
  <c r="W26"/>
  <c r="X26"/>
  <c r="Y26"/>
  <c r="Z26"/>
  <c r="AA26"/>
  <c r="AB26"/>
  <c r="AC26"/>
  <c r="AD26"/>
  <c r="AE26"/>
  <c r="AF26"/>
  <c r="AG26"/>
  <c r="AK26"/>
  <c r="AL26"/>
  <c r="AM26"/>
  <c r="AQ26"/>
  <c r="AR26"/>
  <c r="AS26"/>
  <c r="AT26"/>
  <c r="AU26"/>
  <c r="AV26"/>
  <c r="J27"/>
  <c r="K27"/>
  <c r="L27"/>
  <c r="O27"/>
  <c r="P27"/>
  <c r="Q27"/>
  <c r="R27"/>
  <c r="V27"/>
  <c r="W27"/>
  <c r="X27"/>
  <c r="Y27"/>
  <c r="Z27"/>
  <c r="AA27"/>
  <c r="AB27"/>
  <c r="AC27"/>
  <c r="AD27"/>
  <c r="AE27"/>
  <c r="AF27"/>
  <c r="AG27"/>
  <c r="AK27"/>
  <c r="AL27"/>
  <c r="AM27"/>
  <c r="AQ27"/>
  <c r="AR27"/>
  <c r="AS27"/>
  <c r="AT27"/>
  <c r="AU27"/>
  <c r="AV27"/>
  <c r="J28"/>
  <c r="K28"/>
  <c r="L28"/>
  <c r="O28"/>
  <c r="P28"/>
  <c r="Q28"/>
  <c r="R28"/>
  <c r="V28"/>
  <c r="W28"/>
  <c r="X28"/>
  <c r="Y28"/>
  <c r="Z28"/>
  <c r="AA28"/>
  <c r="AB28"/>
  <c r="AC28"/>
  <c r="AD28"/>
  <c r="AE28"/>
  <c r="AF28"/>
  <c r="AG28"/>
  <c r="AK28"/>
  <c r="AL28"/>
  <c r="AM28"/>
  <c r="AQ28"/>
  <c r="AR28"/>
  <c r="AS28"/>
  <c r="AV28"/>
  <c r="J29"/>
  <c r="K29"/>
  <c r="L29"/>
  <c r="O29"/>
  <c r="P29"/>
  <c r="Q29"/>
  <c r="R29"/>
  <c r="V29"/>
  <c r="W29"/>
  <c r="X29"/>
  <c r="Y29"/>
  <c r="Z29"/>
  <c r="AA29"/>
  <c r="AB29"/>
  <c r="AC29"/>
  <c r="AD29"/>
  <c r="AE29"/>
  <c r="AF29"/>
  <c r="AG29"/>
  <c r="AK29"/>
  <c r="AL29"/>
  <c r="AM29"/>
  <c r="AQ29"/>
  <c r="AR29"/>
  <c r="AS29"/>
  <c r="AT29"/>
  <c r="AU29"/>
  <c r="AV29"/>
  <c r="J30"/>
  <c r="K30"/>
  <c r="L30"/>
  <c r="O30"/>
  <c r="R30"/>
  <c r="V30"/>
  <c r="W30"/>
  <c r="X30"/>
  <c r="Y30"/>
  <c r="Z30"/>
  <c r="AA30"/>
  <c r="AB30"/>
  <c r="AC30"/>
  <c r="AD30"/>
  <c r="AE30"/>
  <c r="AF30"/>
  <c r="AG30"/>
  <c r="AK30"/>
  <c r="AL30"/>
  <c r="AM30"/>
  <c r="AQ30"/>
  <c r="AR30"/>
  <c r="AS30"/>
  <c r="AT30"/>
  <c r="AU30"/>
  <c r="AV30"/>
  <c r="J31"/>
  <c r="K31"/>
  <c r="L31"/>
  <c r="O31"/>
  <c r="P31"/>
  <c r="Q31"/>
  <c r="R31"/>
  <c r="V31"/>
  <c r="W31"/>
  <c r="X31"/>
  <c r="Y31"/>
  <c r="Z31"/>
  <c r="AA31"/>
  <c r="AB31"/>
  <c r="AC31"/>
  <c r="AD31"/>
  <c r="AE31"/>
  <c r="AF31"/>
  <c r="AG31"/>
  <c r="AK31"/>
  <c r="AL31"/>
  <c r="AM31"/>
  <c r="AQ31"/>
  <c r="AR31"/>
  <c r="AS31"/>
  <c r="AT31"/>
  <c r="AU31"/>
  <c r="AV31"/>
  <c r="J32"/>
  <c r="K32"/>
  <c r="L32"/>
  <c r="O32"/>
  <c r="P32"/>
  <c r="Q32"/>
  <c r="R32"/>
  <c r="V32"/>
  <c r="W32"/>
  <c r="X32"/>
  <c r="Y32"/>
  <c r="Z32"/>
  <c r="AA32"/>
  <c r="AB32"/>
  <c r="AC32"/>
  <c r="AD32"/>
  <c r="AE32"/>
  <c r="AF32"/>
  <c r="AG32"/>
  <c r="AK32"/>
  <c r="AL32"/>
  <c r="AM32"/>
  <c r="AQ32"/>
  <c r="AR32"/>
  <c r="AS32"/>
  <c r="AT32"/>
  <c r="AU32"/>
  <c r="AV32"/>
  <c r="L33"/>
  <c r="O33"/>
  <c r="R33"/>
  <c r="V33"/>
  <c r="W33"/>
  <c r="X33"/>
  <c r="Y33"/>
  <c r="Z33"/>
  <c r="AA33"/>
  <c r="AB33"/>
  <c r="AC33"/>
  <c r="AD33"/>
  <c r="AE33"/>
  <c r="AF33"/>
  <c r="AG33"/>
  <c r="AK33"/>
  <c r="AL33"/>
  <c r="AM33"/>
  <c r="AQ33"/>
  <c r="AR33"/>
  <c r="AS33"/>
  <c r="AT33"/>
  <c r="AU33"/>
  <c r="AV33"/>
  <c r="J34"/>
  <c r="K34"/>
  <c r="L34"/>
  <c r="O34"/>
  <c r="P34"/>
  <c r="Q34"/>
  <c r="R34"/>
  <c r="V34"/>
  <c r="W34"/>
  <c r="X34"/>
  <c r="Y34"/>
  <c r="Z34"/>
  <c r="AA34"/>
  <c r="AB34"/>
  <c r="AC34"/>
  <c r="AD34"/>
  <c r="AE34"/>
  <c r="AF34"/>
  <c r="AG34"/>
  <c r="AK34"/>
  <c r="AL34"/>
  <c r="AM34"/>
  <c r="AQ34"/>
  <c r="AR34"/>
  <c r="AS34"/>
  <c r="AT34"/>
  <c r="AU34"/>
  <c r="AV34"/>
  <c r="J35"/>
  <c r="K35"/>
  <c r="L35"/>
  <c r="O35"/>
  <c r="P35"/>
  <c r="Q35"/>
  <c r="R35"/>
  <c r="V35"/>
  <c r="W35"/>
  <c r="X35"/>
  <c r="Y35"/>
  <c r="Z35"/>
  <c r="AA35"/>
  <c r="AB35"/>
  <c r="AC35"/>
  <c r="AD35"/>
  <c r="AE35"/>
  <c r="AF35"/>
  <c r="AG35"/>
  <c r="AK35"/>
  <c r="AL35"/>
  <c r="AM35"/>
  <c r="AQ35"/>
  <c r="AR35"/>
  <c r="AS35"/>
  <c r="AT35"/>
  <c r="AU35"/>
  <c r="AV35"/>
  <c r="J36"/>
  <c r="K36"/>
  <c r="L36"/>
  <c r="O36"/>
  <c r="R36"/>
  <c r="V36"/>
  <c r="W36"/>
  <c r="X36"/>
  <c r="Y36"/>
  <c r="Z36"/>
  <c r="AA36"/>
  <c r="AD36"/>
  <c r="AE36"/>
  <c r="AF36"/>
  <c r="AG36"/>
  <c r="AK36"/>
  <c r="AL36"/>
  <c r="AM36"/>
  <c r="AQ36"/>
  <c r="AR36"/>
  <c r="AS36"/>
  <c r="AT36"/>
  <c r="AU36"/>
  <c r="AV36"/>
  <c r="J37"/>
  <c r="K37"/>
  <c r="L37"/>
  <c r="O37"/>
  <c r="P37"/>
  <c r="Q37"/>
  <c r="R37"/>
  <c r="V37"/>
  <c r="W37"/>
  <c r="X37"/>
  <c r="Y37"/>
  <c r="Z37"/>
  <c r="AA37"/>
  <c r="AB37"/>
  <c r="AC37"/>
  <c r="AD37"/>
  <c r="AE37"/>
  <c r="AF37"/>
  <c r="AG37"/>
  <c r="AK37"/>
  <c r="AL37"/>
  <c r="AM37"/>
  <c r="AQ37"/>
  <c r="AR37"/>
  <c r="AS37"/>
  <c r="AT37"/>
  <c r="AU37"/>
  <c r="AV37"/>
  <c r="J38"/>
  <c r="K38"/>
  <c r="L38"/>
  <c r="O38"/>
  <c r="P38"/>
  <c r="Q38"/>
  <c r="R38"/>
  <c r="V38"/>
  <c r="W38"/>
  <c r="X38"/>
  <c r="Y38"/>
  <c r="Z38"/>
  <c r="AA38"/>
  <c r="AB38"/>
  <c r="AC38"/>
  <c r="AD38"/>
  <c r="AE38"/>
  <c r="AF38"/>
  <c r="AG38"/>
  <c r="AK38"/>
  <c r="AL38"/>
  <c r="AM38"/>
  <c r="AQ38"/>
  <c r="AR38"/>
  <c r="AS38"/>
  <c r="AT38"/>
  <c r="AU38"/>
  <c r="AV38"/>
  <c r="J39"/>
  <c r="K39"/>
  <c r="L39"/>
  <c r="O39"/>
  <c r="R39"/>
  <c r="V39"/>
  <c r="W39"/>
  <c r="X39"/>
  <c r="Y39"/>
  <c r="Z39"/>
  <c r="AA39"/>
  <c r="AB39"/>
  <c r="AC39"/>
  <c r="AD39"/>
  <c r="AE39"/>
  <c r="AF39"/>
  <c r="AG39"/>
  <c r="AM39"/>
  <c r="AQ39"/>
  <c r="AR39"/>
  <c r="AS39"/>
  <c r="AT39"/>
  <c r="AU39"/>
  <c r="AV39"/>
  <c r="J40"/>
  <c r="K40"/>
  <c r="L40"/>
  <c r="O40"/>
  <c r="P40"/>
  <c r="Q40"/>
  <c r="R40"/>
  <c r="V40"/>
  <c r="W40"/>
  <c r="X40"/>
  <c r="Y40"/>
  <c r="Z40"/>
  <c r="AA40"/>
  <c r="AB40"/>
  <c r="AC40"/>
  <c r="AD40"/>
  <c r="AE40"/>
  <c r="AF40"/>
  <c r="AG40"/>
  <c r="AK40"/>
  <c r="AL40"/>
  <c r="AM40"/>
  <c r="AQ40"/>
  <c r="AR40"/>
  <c r="AS40"/>
  <c r="AT40"/>
  <c r="AU40"/>
  <c r="AV40"/>
  <c r="J41"/>
  <c r="K41"/>
  <c r="L41"/>
  <c r="O41"/>
  <c r="P41"/>
  <c r="Q41"/>
  <c r="R41"/>
  <c r="V41"/>
  <c r="W41"/>
  <c r="X41"/>
  <c r="Y41"/>
  <c r="Z41"/>
  <c r="AA41"/>
  <c r="AB41"/>
  <c r="AC41"/>
  <c r="AD41"/>
  <c r="AE41"/>
  <c r="AF41"/>
  <c r="AG41"/>
  <c r="AK41"/>
  <c r="AL41"/>
  <c r="AM41"/>
  <c r="AQ41"/>
  <c r="AR41"/>
  <c r="AS41"/>
  <c r="AT41"/>
  <c r="AU41"/>
  <c r="AV41"/>
  <c r="J42"/>
  <c r="K42"/>
  <c r="L42"/>
  <c r="O42"/>
  <c r="P42"/>
  <c r="Q42"/>
  <c r="R42"/>
  <c r="V42"/>
  <c r="W42"/>
  <c r="X42"/>
  <c r="Y42"/>
  <c r="Z42"/>
  <c r="AA42"/>
  <c r="AB42"/>
  <c r="AC42"/>
  <c r="AD42"/>
  <c r="AE42"/>
  <c r="AF42"/>
  <c r="AG42"/>
  <c r="AK42"/>
  <c r="AL42"/>
  <c r="AM42"/>
  <c r="AQ42"/>
  <c r="AR42"/>
  <c r="AS42"/>
  <c r="AT42"/>
  <c r="AU42"/>
  <c r="AV42"/>
  <c r="L43"/>
  <c r="O43"/>
  <c r="R43"/>
  <c r="V43"/>
  <c r="W43"/>
  <c r="X43"/>
  <c r="Y43"/>
  <c r="Z43"/>
  <c r="AA43"/>
  <c r="AB43"/>
  <c r="AC43"/>
  <c r="AD43"/>
  <c r="AE43"/>
  <c r="AF43"/>
  <c r="AG43"/>
  <c r="AK43"/>
  <c r="AL43"/>
  <c r="AM43"/>
  <c r="AQ43"/>
  <c r="AR43"/>
  <c r="AS43"/>
  <c r="AT43"/>
  <c r="AU43"/>
  <c r="AV43"/>
  <c r="J44"/>
  <c r="K44"/>
  <c r="L44"/>
  <c r="O44"/>
  <c r="R44"/>
  <c r="V44"/>
  <c r="W44"/>
  <c r="X44"/>
  <c r="Y44"/>
  <c r="Z44"/>
  <c r="AA44"/>
  <c r="AB44"/>
  <c r="AC44"/>
  <c r="AD44"/>
  <c r="AE44"/>
  <c r="AF44"/>
  <c r="AG44"/>
  <c r="AK44"/>
  <c r="AL44"/>
  <c r="AM44"/>
  <c r="AQ44"/>
  <c r="AR44"/>
  <c r="AS44"/>
  <c r="AT44"/>
  <c r="AU44"/>
  <c r="AV44"/>
  <c r="J45"/>
  <c r="K45"/>
  <c r="L45"/>
  <c r="O45"/>
  <c r="P45"/>
  <c r="Q45"/>
  <c r="R45"/>
  <c r="V45"/>
  <c r="W45"/>
  <c r="X45"/>
  <c r="Y45"/>
  <c r="Z45"/>
  <c r="AA45"/>
  <c r="AB45"/>
  <c r="AC45"/>
  <c r="AD45"/>
  <c r="AE45"/>
  <c r="AF45"/>
  <c r="AG45"/>
  <c r="AK45"/>
  <c r="AL45"/>
  <c r="AM45"/>
  <c r="AQ45"/>
  <c r="AR45"/>
  <c r="AS45"/>
  <c r="AT45"/>
  <c r="AU45"/>
  <c r="AV45"/>
  <c r="L46"/>
  <c r="O46"/>
  <c r="P46"/>
  <c r="Q46"/>
  <c r="R46"/>
  <c r="V46"/>
  <c r="W46"/>
  <c r="X46"/>
  <c r="Y46"/>
  <c r="Z46"/>
  <c r="AA46"/>
  <c r="AB46"/>
  <c r="AC46"/>
  <c r="AD46"/>
  <c r="AE46"/>
  <c r="AF46"/>
  <c r="AG46"/>
  <c r="AK46"/>
  <c r="AL46"/>
  <c r="AM46"/>
  <c r="AQ46"/>
  <c r="AR46"/>
  <c r="AS46"/>
  <c r="AT46"/>
  <c r="AU46"/>
  <c r="AV46"/>
  <c r="J47"/>
  <c r="K47"/>
  <c r="L47"/>
  <c r="O47"/>
  <c r="P47"/>
  <c r="Q47"/>
  <c r="R47"/>
  <c r="V47"/>
  <c r="W47"/>
  <c r="X47"/>
  <c r="Y47"/>
  <c r="Z47"/>
  <c r="AA47"/>
  <c r="AB47"/>
  <c r="AC47"/>
  <c r="AD47"/>
  <c r="AE47"/>
  <c r="AF47"/>
  <c r="AG47"/>
  <c r="AK47"/>
  <c r="AL47"/>
  <c r="AM47"/>
  <c r="AQ47"/>
  <c r="AR47"/>
  <c r="AS47"/>
  <c r="AT47"/>
  <c r="AU47"/>
  <c r="AV47"/>
  <c r="L48"/>
  <c r="O48"/>
  <c r="R48"/>
  <c r="V48"/>
  <c r="W48"/>
  <c r="X48"/>
  <c r="Y48"/>
  <c r="Z48"/>
  <c r="AA48"/>
  <c r="AB48"/>
  <c r="AC48"/>
  <c r="AD48"/>
  <c r="AE48"/>
  <c r="AF48"/>
  <c r="AG48"/>
  <c r="AK48"/>
  <c r="AL48"/>
  <c r="AM48"/>
  <c r="AQ48"/>
  <c r="AR48"/>
  <c r="AS48"/>
  <c r="AT48"/>
  <c r="AU48"/>
  <c r="AV48"/>
  <c r="J49"/>
  <c r="K49"/>
  <c r="L49"/>
  <c r="O49"/>
  <c r="P49"/>
  <c r="Q49"/>
  <c r="R49"/>
  <c r="V49"/>
  <c r="W49"/>
  <c r="X49"/>
  <c r="Y49"/>
  <c r="Z49"/>
  <c r="AA49"/>
  <c r="AB49"/>
  <c r="AC49"/>
  <c r="AD49"/>
  <c r="AE49"/>
  <c r="AF49"/>
  <c r="AG49"/>
  <c r="AK49"/>
  <c r="AL49"/>
  <c r="AM49"/>
  <c r="AQ49"/>
  <c r="AR49"/>
  <c r="AS49"/>
  <c r="AT49"/>
  <c r="AU49"/>
  <c r="AV49"/>
  <c r="J50"/>
  <c r="K50"/>
  <c r="L50"/>
  <c r="O50"/>
  <c r="P50"/>
  <c r="Q50"/>
  <c r="R50"/>
  <c r="V50"/>
  <c r="W50"/>
  <c r="X50"/>
  <c r="Y50"/>
  <c r="Z50"/>
  <c r="AA50"/>
  <c r="AB50"/>
  <c r="AC50"/>
  <c r="AD50"/>
  <c r="AE50"/>
  <c r="AF50"/>
  <c r="AG50"/>
  <c r="AK50"/>
  <c r="AL50"/>
  <c r="AM50"/>
  <c r="AQ50"/>
  <c r="AR50"/>
  <c r="AS50"/>
  <c r="AT50"/>
  <c r="AU50"/>
  <c r="AV50"/>
  <c r="J51"/>
  <c r="K51"/>
  <c r="L51"/>
  <c r="O51"/>
  <c r="P51"/>
  <c r="Q51"/>
  <c r="R51"/>
  <c r="V51"/>
  <c r="W51"/>
  <c r="X51"/>
  <c r="Y51"/>
  <c r="Z51"/>
  <c r="AA51"/>
  <c r="AB51"/>
  <c r="AC51"/>
  <c r="AD51"/>
  <c r="AE51"/>
  <c r="AF51"/>
  <c r="AG51"/>
  <c r="AK51"/>
  <c r="AL51"/>
  <c r="AM51"/>
  <c r="AQ51"/>
  <c r="AR51"/>
  <c r="AS51"/>
  <c r="AT51"/>
  <c r="AU51"/>
  <c r="AV51"/>
  <c r="J52"/>
  <c r="K52"/>
  <c r="L52"/>
  <c r="O52"/>
  <c r="P52"/>
  <c r="Q52"/>
  <c r="R52"/>
  <c r="V52"/>
  <c r="W52"/>
  <c r="X52"/>
  <c r="Y52"/>
  <c r="Z52"/>
  <c r="AA52"/>
  <c r="AB52"/>
  <c r="AC52"/>
  <c r="AD52"/>
  <c r="AE52"/>
  <c r="AF52"/>
  <c r="AG52"/>
  <c r="AK52"/>
  <c r="AL52"/>
  <c r="AM52"/>
  <c r="AQ52"/>
  <c r="AR52"/>
  <c r="AS52"/>
  <c r="AT52"/>
  <c r="AU52"/>
  <c r="AV52"/>
  <c r="J53"/>
  <c r="K53"/>
  <c r="L53"/>
  <c r="O53"/>
  <c r="P53"/>
  <c r="Q53"/>
  <c r="R53"/>
  <c r="V53"/>
  <c r="W53"/>
  <c r="X53"/>
  <c r="Y53"/>
  <c r="Z53"/>
  <c r="AA53"/>
  <c r="AB53"/>
  <c r="AC53"/>
  <c r="AD53"/>
  <c r="AE53"/>
  <c r="AF53"/>
  <c r="AG53"/>
  <c r="AK53"/>
  <c r="AL53"/>
  <c r="AM53"/>
  <c r="AQ53"/>
  <c r="AR53"/>
  <c r="AS53"/>
  <c r="AT53"/>
  <c r="AU53"/>
  <c r="AV53"/>
  <c r="J54"/>
  <c r="K54"/>
  <c r="L54"/>
  <c r="O54"/>
  <c r="P54"/>
  <c r="Q54"/>
  <c r="R54"/>
  <c r="V54"/>
  <c r="W54"/>
  <c r="X54"/>
  <c r="Y54"/>
  <c r="Z54"/>
  <c r="AA54"/>
  <c r="AD54"/>
  <c r="AE54"/>
  <c r="AF54"/>
  <c r="AG54"/>
  <c r="AK54"/>
  <c r="AL54"/>
  <c r="AM54"/>
  <c r="AS54"/>
  <c r="AT54"/>
  <c r="AU54"/>
  <c r="AV54"/>
  <c r="L55"/>
  <c r="O55"/>
  <c r="R55"/>
  <c r="V55"/>
  <c r="W55"/>
  <c r="X55"/>
  <c r="Y55"/>
  <c r="Z55"/>
  <c r="AA55"/>
  <c r="AB55"/>
  <c r="AC55"/>
  <c r="AD55"/>
  <c r="AE55"/>
  <c r="AF55"/>
  <c r="AG55"/>
  <c r="AK55"/>
  <c r="AL55"/>
  <c r="AM55"/>
  <c r="AQ55"/>
  <c r="AR55"/>
  <c r="AS55"/>
  <c r="AT55"/>
  <c r="AU55"/>
  <c r="AV55"/>
  <c r="J56"/>
  <c r="K56"/>
  <c r="L56"/>
  <c r="O56"/>
  <c r="P56"/>
  <c r="Q56"/>
  <c r="R56"/>
  <c r="V56"/>
  <c r="W56"/>
  <c r="X56"/>
  <c r="Y56"/>
  <c r="Z56"/>
  <c r="AA56"/>
  <c r="AB56"/>
  <c r="AC56"/>
  <c r="AD56"/>
  <c r="AE56"/>
  <c r="AF56"/>
  <c r="AG56"/>
  <c r="AK56"/>
  <c r="AL56"/>
  <c r="AM56"/>
  <c r="AQ56"/>
  <c r="AR56"/>
  <c r="AS56"/>
  <c r="AT56"/>
  <c r="AU56"/>
  <c r="AV56"/>
  <c r="J57"/>
  <c r="K57"/>
  <c r="L57"/>
  <c r="O57"/>
  <c r="P57"/>
  <c r="Q57"/>
  <c r="R57"/>
  <c r="V57"/>
  <c r="W57"/>
  <c r="X57"/>
  <c r="Y57"/>
  <c r="Z57"/>
  <c r="AA57"/>
  <c r="AB57"/>
  <c r="AC57"/>
  <c r="AD57"/>
  <c r="AE57"/>
  <c r="AF57"/>
  <c r="AG57"/>
  <c r="AK57"/>
  <c r="AL57"/>
  <c r="AM57"/>
  <c r="AQ57"/>
  <c r="AR57"/>
  <c r="AS57"/>
  <c r="AT57"/>
  <c r="AU57"/>
  <c r="AV57"/>
  <c r="L58"/>
  <c r="O58"/>
  <c r="P58"/>
  <c r="Q58"/>
  <c r="R58"/>
  <c r="V58"/>
  <c r="W58"/>
  <c r="X58"/>
  <c r="Y58"/>
  <c r="Z58"/>
  <c r="AA58"/>
  <c r="AB58"/>
  <c r="AC58"/>
  <c r="AD58"/>
  <c r="AE58"/>
  <c r="AF58"/>
  <c r="AG58"/>
  <c r="AK58"/>
  <c r="AL58"/>
  <c r="AM58"/>
  <c r="AQ58"/>
  <c r="AR58"/>
  <c r="AS58"/>
  <c r="AT58"/>
  <c r="AU58"/>
  <c r="AV58"/>
  <c r="J59"/>
  <c r="K59"/>
  <c r="L59"/>
  <c r="O59"/>
  <c r="P59"/>
  <c r="Q59"/>
  <c r="R59"/>
  <c r="V59"/>
  <c r="W59"/>
  <c r="X59"/>
  <c r="Y59"/>
  <c r="Z59"/>
  <c r="AA59"/>
  <c r="AB59"/>
  <c r="AC59"/>
  <c r="AD59"/>
  <c r="AE59"/>
  <c r="AF59"/>
  <c r="AG59"/>
  <c r="AK59"/>
  <c r="AL59"/>
  <c r="AM59"/>
  <c r="AQ59"/>
  <c r="AR59"/>
  <c r="AS59"/>
  <c r="AT59"/>
  <c r="AU59"/>
  <c r="AV59"/>
  <c r="J60"/>
  <c r="K60"/>
  <c r="L60"/>
  <c r="O60"/>
  <c r="P60"/>
  <c r="Q60"/>
  <c r="R60"/>
  <c r="V60"/>
  <c r="W60"/>
  <c r="X60"/>
  <c r="Y60"/>
  <c r="Z60"/>
  <c r="AA60"/>
  <c r="AB60"/>
  <c r="AC60"/>
  <c r="AD60"/>
  <c r="AE60"/>
  <c r="AF60"/>
  <c r="AG60"/>
  <c r="AK60"/>
  <c r="AL60"/>
  <c r="AM60"/>
  <c r="AQ60"/>
  <c r="AR60"/>
  <c r="AS60"/>
  <c r="AT60"/>
  <c r="AU60"/>
  <c r="AV60"/>
  <c r="J61"/>
  <c r="K61"/>
  <c r="L61"/>
  <c r="O61"/>
  <c r="R61"/>
  <c r="V61"/>
  <c r="W61"/>
  <c r="X61"/>
  <c r="Y61"/>
  <c r="Z61"/>
  <c r="AA61"/>
  <c r="AB61"/>
  <c r="AC61"/>
  <c r="AD61"/>
  <c r="AE61"/>
  <c r="AF61"/>
  <c r="AG61"/>
  <c r="AK61"/>
  <c r="AL61"/>
  <c r="AM61"/>
  <c r="AQ61"/>
  <c r="AR61"/>
  <c r="AS61"/>
  <c r="AT61"/>
  <c r="AU61"/>
  <c r="AV61"/>
  <c r="L62"/>
  <c r="O62"/>
  <c r="P62"/>
  <c r="Q62"/>
  <c r="R62"/>
  <c r="V62"/>
  <c r="W62"/>
  <c r="X62"/>
  <c r="Y62"/>
  <c r="Z62"/>
  <c r="AA62"/>
  <c r="AD62"/>
  <c r="AE62"/>
  <c r="AF62"/>
  <c r="AG62"/>
  <c r="AK62"/>
  <c r="AL62"/>
  <c r="AM62"/>
  <c r="AQ62"/>
  <c r="AR62"/>
  <c r="AS62"/>
  <c r="AT62"/>
  <c r="AU62"/>
  <c r="AV62"/>
  <c r="J63"/>
  <c r="K63"/>
  <c r="L63"/>
  <c r="O63"/>
  <c r="R63"/>
  <c r="V63"/>
  <c r="W63"/>
  <c r="X63"/>
  <c r="Y63"/>
  <c r="Z63"/>
  <c r="AA63"/>
  <c r="AD63"/>
  <c r="AE63"/>
  <c r="AF63"/>
  <c r="AG63"/>
  <c r="AK63"/>
  <c r="AL63"/>
  <c r="AM63"/>
  <c r="AQ63"/>
  <c r="AR63"/>
  <c r="AS63"/>
  <c r="AT63"/>
  <c r="AU63"/>
  <c r="AV63"/>
  <c r="J64"/>
  <c r="K64"/>
  <c r="L64"/>
  <c r="O64"/>
  <c r="P64"/>
  <c r="Q64"/>
  <c r="R64"/>
  <c r="V64"/>
  <c r="W64"/>
  <c r="X64"/>
  <c r="Y64"/>
  <c r="Z64"/>
  <c r="AA64"/>
  <c r="AB64"/>
  <c r="AC64"/>
  <c r="AD64"/>
  <c r="AE64"/>
  <c r="AF64"/>
  <c r="AG64"/>
  <c r="AK64"/>
  <c r="AL64"/>
  <c r="AM64"/>
  <c r="AQ64"/>
  <c r="AR64"/>
  <c r="AS64"/>
  <c r="AT64"/>
  <c r="AU64"/>
  <c r="AV64"/>
  <c r="J65"/>
  <c r="K65"/>
  <c r="L65"/>
  <c r="O65"/>
  <c r="P65"/>
  <c r="Q65"/>
  <c r="R65"/>
  <c r="V65"/>
  <c r="W65"/>
  <c r="X65"/>
  <c r="Y65"/>
  <c r="Z65"/>
  <c r="AA65"/>
  <c r="AB65"/>
  <c r="AC65"/>
  <c r="AD65"/>
  <c r="AE65"/>
  <c r="AF65"/>
  <c r="AG65"/>
  <c r="AK65"/>
  <c r="AL65"/>
  <c r="AM65"/>
  <c r="AQ65"/>
  <c r="AR65"/>
  <c r="AS65"/>
  <c r="AT65"/>
  <c r="AU65"/>
  <c r="AV65"/>
  <c r="J66"/>
  <c r="K66"/>
  <c r="L66"/>
  <c r="O66"/>
  <c r="P66"/>
  <c r="Q66"/>
  <c r="R66"/>
  <c r="V66"/>
  <c r="W66"/>
  <c r="X66"/>
  <c r="Y66"/>
  <c r="Z66"/>
  <c r="AA66"/>
  <c r="AB66"/>
  <c r="AC66"/>
  <c r="AD66"/>
  <c r="AG66"/>
  <c r="AK66"/>
  <c r="AL66"/>
  <c r="AM66"/>
  <c r="AQ66"/>
  <c r="AR66"/>
  <c r="AS66"/>
  <c r="AT66"/>
  <c r="AU66"/>
  <c r="AV66"/>
  <c r="J67"/>
  <c r="K67"/>
  <c r="L67"/>
  <c r="O67"/>
  <c r="P67"/>
  <c r="Q67"/>
  <c r="R67"/>
  <c r="V67"/>
  <c r="W67"/>
  <c r="X67"/>
  <c r="Y67"/>
  <c r="Z67"/>
  <c r="AA67"/>
  <c r="AD67"/>
  <c r="AE67"/>
  <c r="AF67"/>
  <c r="AG67"/>
  <c r="AK67"/>
  <c r="AL67"/>
  <c r="AM67"/>
  <c r="AQ67"/>
  <c r="AR67"/>
  <c r="AS67"/>
  <c r="AT67"/>
  <c r="AU67"/>
  <c r="AV67"/>
  <c r="J68"/>
  <c r="K68"/>
  <c r="L68"/>
  <c r="O68"/>
  <c r="P68"/>
  <c r="Q68"/>
  <c r="R68"/>
  <c r="V68"/>
  <c r="W68"/>
  <c r="X68"/>
  <c r="Y68"/>
  <c r="Z68"/>
  <c r="AA68"/>
  <c r="AB68"/>
  <c r="AC68"/>
  <c r="AD68"/>
  <c r="AE68"/>
  <c r="AF68"/>
  <c r="AG68"/>
  <c r="AK68"/>
  <c r="AL68"/>
  <c r="AM68"/>
  <c r="AQ68"/>
  <c r="AR68"/>
  <c r="AS68"/>
  <c r="AT68"/>
  <c r="AU68"/>
  <c r="AV68"/>
  <c r="J69"/>
  <c r="K69"/>
  <c r="L69"/>
  <c r="O69"/>
  <c r="P69"/>
  <c r="Q69"/>
  <c r="R69"/>
  <c r="V69"/>
  <c r="W69"/>
  <c r="X69"/>
  <c r="Y69"/>
  <c r="Z69"/>
  <c r="AA69"/>
  <c r="AB69"/>
  <c r="AC69"/>
  <c r="AD69"/>
  <c r="AE69"/>
  <c r="AF69"/>
  <c r="AG69"/>
  <c r="AK69"/>
  <c r="AL69"/>
  <c r="AM69"/>
  <c r="AQ69"/>
  <c r="AR69"/>
  <c r="AS69"/>
  <c r="AT69"/>
  <c r="AU69"/>
  <c r="AV69"/>
  <c r="J70"/>
  <c r="K70"/>
  <c r="L70"/>
  <c r="O70"/>
  <c r="R70"/>
  <c r="V70"/>
  <c r="W70"/>
  <c r="X70"/>
  <c r="Y70"/>
  <c r="Z70"/>
  <c r="AA70"/>
  <c r="AB70"/>
  <c r="AC70"/>
  <c r="AD70"/>
  <c r="AE70"/>
  <c r="AF70"/>
  <c r="AG70"/>
  <c r="AK70"/>
  <c r="AL70"/>
  <c r="AM70"/>
  <c r="AQ70"/>
  <c r="AR70"/>
  <c r="AS70"/>
  <c r="AT70"/>
  <c r="AU70"/>
  <c r="AV70"/>
  <c r="J71"/>
  <c r="K71"/>
  <c r="L71"/>
  <c r="O71"/>
  <c r="P71"/>
  <c r="Q71"/>
  <c r="R71"/>
  <c r="V71"/>
  <c r="W71"/>
  <c r="X71"/>
  <c r="Y71"/>
  <c r="Z71"/>
  <c r="AA71"/>
  <c r="AB71"/>
  <c r="AC71"/>
  <c r="AD71"/>
  <c r="AE71"/>
  <c r="AF71"/>
  <c r="AG71"/>
  <c r="AK71"/>
  <c r="AL71"/>
  <c r="AM71"/>
  <c r="AQ71"/>
  <c r="AR71"/>
  <c r="AS71"/>
  <c r="AT71"/>
  <c r="AU71"/>
  <c r="AV71"/>
  <c r="L72"/>
  <c r="O72"/>
  <c r="P72"/>
  <c r="Q72"/>
  <c r="R72"/>
  <c r="V72"/>
  <c r="W72"/>
  <c r="X72"/>
  <c r="Y72"/>
  <c r="Z72"/>
  <c r="AA72"/>
  <c r="AD72"/>
  <c r="AE72"/>
  <c r="AF72"/>
  <c r="AG72"/>
  <c r="AK72"/>
  <c r="AL72"/>
  <c r="AM72"/>
  <c r="AQ72"/>
  <c r="AR72"/>
  <c r="AS72"/>
  <c r="AT72"/>
  <c r="AU72"/>
  <c r="AV72"/>
  <c r="L73"/>
  <c r="O73"/>
  <c r="R73"/>
  <c r="V73"/>
  <c r="W73"/>
  <c r="X73"/>
  <c r="Y73"/>
  <c r="Z73"/>
  <c r="AA73"/>
  <c r="AB73"/>
  <c r="AC73"/>
  <c r="AD73"/>
  <c r="AE73"/>
  <c r="AF73"/>
  <c r="AG73"/>
  <c r="AK73"/>
  <c r="AL73"/>
  <c r="AM73"/>
  <c r="AQ73"/>
  <c r="AR73"/>
  <c r="AS73"/>
  <c r="AT73"/>
  <c r="AU73"/>
  <c r="AV73"/>
  <c r="J74"/>
  <c r="K74"/>
  <c r="L74"/>
  <c r="O74"/>
  <c r="R74"/>
  <c r="V74"/>
  <c r="W74"/>
  <c r="X74"/>
  <c r="Y74"/>
  <c r="Z74"/>
  <c r="AA74"/>
  <c r="AB74"/>
  <c r="AC74"/>
  <c r="AD74"/>
  <c r="AE74"/>
  <c r="AF74"/>
  <c r="AG74"/>
  <c r="AK74"/>
  <c r="AL74"/>
  <c r="AM74"/>
  <c r="AQ74"/>
  <c r="AR74"/>
  <c r="AS74"/>
  <c r="AT74"/>
  <c r="AU74"/>
  <c r="AV74"/>
  <c r="J75"/>
  <c r="K75"/>
  <c r="L75"/>
  <c r="O75"/>
  <c r="P75"/>
  <c r="Q75"/>
  <c r="R75"/>
  <c r="V75"/>
  <c r="W75"/>
  <c r="X75"/>
  <c r="Y75"/>
  <c r="Z75"/>
  <c r="AA75"/>
  <c r="AB75"/>
  <c r="AC75"/>
  <c r="AD75"/>
  <c r="AE75"/>
  <c r="AF75"/>
  <c r="AG75"/>
  <c r="AK75"/>
  <c r="AL75"/>
  <c r="AM75"/>
  <c r="AQ75"/>
  <c r="AR75"/>
  <c r="AS75"/>
  <c r="AT75"/>
  <c r="AU75"/>
  <c r="AV75"/>
  <c r="L76"/>
  <c r="O76"/>
  <c r="P76"/>
  <c r="Q76"/>
  <c r="R76"/>
  <c r="V76"/>
  <c r="W76"/>
  <c r="X76"/>
  <c r="Y76"/>
  <c r="Z76"/>
  <c r="AA76"/>
  <c r="AB76"/>
  <c r="AC76"/>
  <c r="AD76"/>
  <c r="AE76"/>
  <c r="AF76"/>
  <c r="AG76"/>
  <c r="AK76"/>
  <c r="AL76"/>
  <c r="AM76"/>
  <c r="AQ76"/>
  <c r="AR76"/>
  <c r="AS76"/>
  <c r="AT76"/>
  <c r="AU76"/>
  <c r="AV76"/>
  <c r="J77"/>
  <c r="K77"/>
  <c r="L77"/>
  <c r="O77"/>
  <c r="P77"/>
  <c r="Q77"/>
  <c r="R77"/>
  <c r="V77"/>
  <c r="W77"/>
  <c r="X77"/>
  <c r="Y77"/>
  <c r="Z77"/>
  <c r="AA77"/>
  <c r="AB77"/>
  <c r="AC77"/>
  <c r="AD77"/>
  <c r="AE77"/>
  <c r="AF77"/>
  <c r="AG77"/>
  <c r="AK77"/>
  <c r="AL77"/>
  <c r="AM77"/>
  <c r="AQ77"/>
  <c r="AR77"/>
  <c r="AS77"/>
  <c r="AT77"/>
  <c r="AU77"/>
  <c r="AV77"/>
  <c r="J78"/>
  <c r="K78"/>
  <c r="L78"/>
  <c r="O78"/>
  <c r="R78"/>
  <c r="V78"/>
  <c r="W78"/>
  <c r="X78"/>
  <c r="Y78"/>
  <c r="Z78"/>
  <c r="AA78"/>
  <c r="AB78"/>
  <c r="AC78"/>
  <c r="AD78"/>
  <c r="AE78"/>
  <c r="AF78"/>
  <c r="AG78"/>
  <c r="AK78"/>
  <c r="AL78"/>
  <c r="AM78"/>
  <c r="AQ78"/>
  <c r="AR78"/>
  <c r="AS78"/>
  <c r="AT78"/>
  <c r="AU78"/>
  <c r="AV78"/>
  <c r="J79"/>
  <c r="K79"/>
  <c r="L79"/>
  <c r="O79"/>
  <c r="R79"/>
  <c r="Y79"/>
  <c r="Z79"/>
  <c r="AA79"/>
  <c r="AB79"/>
  <c r="AC79"/>
  <c r="AD79"/>
  <c r="AG79"/>
  <c r="AK79"/>
  <c r="AL79"/>
  <c r="AM79"/>
  <c r="AQ79"/>
  <c r="AR79"/>
  <c r="AS79"/>
  <c r="AT79"/>
  <c r="AU79"/>
  <c r="AV79"/>
  <c r="J80"/>
  <c r="K80"/>
  <c r="L80"/>
  <c r="O80"/>
  <c r="P80"/>
  <c r="Q80"/>
  <c r="R80"/>
  <c r="V80"/>
  <c r="W80"/>
  <c r="X80"/>
  <c r="Y80"/>
  <c r="Z80"/>
  <c r="AA80"/>
  <c r="AB80"/>
  <c r="AC80"/>
  <c r="AD80"/>
  <c r="AE80"/>
  <c r="AF80"/>
  <c r="AG80"/>
  <c r="AK80"/>
  <c r="AL80"/>
  <c r="AM80"/>
  <c r="AQ80"/>
  <c r="AR80"/>
  <c r="AS80"/>
  <c r="AT80"/>
  <c r="AU80"/>
  <c r="AV80"/>
  <c r="L81"/>
  <c r="O81"/>
  <c r="P81"/>
  <c r="Q81"/>
  <c r="R81"/>
  <c r="V81"/>
  <c r="W81"/>
  <c r="X81"/>
  <c r="Y81"/>
  <c r="Z81"/>
  <c r="AA81"/>
  <c r="AB81"/>
  <c r="AC81"/>
  <c r="AD81"/>
  <c r="AE81"/>
  <c r="AF81"/>
  <c r="AG81"/>
  <c r="AK81"/>
  <c r="AL81"/>
  <c r="AM81"/>
  <c r="AQ81"/>
  <c r="AR81"/>
  <c r="AS81"/>
  <c r="AT81"/>
  <c r="AU81"/>
  <c r="AV81"/>
  <c r="L82"/>
  <c r="O82"/>
  <c r="R82"/>
  <c r="V82"/>
  <c r="W82"/>
  <c r="X82"/>
  <c r="Y82"/>
  <c r="Z82"/>
  <c r="AA82"/>
  <c r="AB82"/>
  <c r="AC82"/>
  <c r="AD82"/>
  <c r="AE82"/>
  <c r="AF82"/>
  <c r="AG82"/>
  <c r="AK82"/>
  <c r="AL82"/>
  <c r="AM82"/>
  <c r="AQ82"/>
  <c r="AR82"/>
  <c r="AS82"/>
  <c r="AT82"/>
  <c r="AU82"/>
  <c r="AV82"/>
  <c r="J83"/>
  <c r="K83"/>
  <c r="L83"/>
  <c r="O83"/>
  <c r="P83"/>
  <c r="Q83"/>
  <c r="R83"/>
  <c r="V83"/>
  <c r="W83"/>
  <c r="X83"/>
  <c r="Y83"/>
  <c r="Z83"/>
  <c r="AA83"/>
  <c r="AB83"/>
  <c r="AC83"/>
  <c r="AD83"/>
  <c r="AE83"/>
  <c r="AF83"/>
  <c r="AG83"/>
  <c r="AK83"/>
  <c r="AL83"/>
  <c r="AM83"/>
  <c r="AQ83"/>
  <c r="AR83"/>
  <c r="AS83"/>
  <c r="AT83"/>
  <c r="AU83"/>
  <c r="AV83"/>
  <c r="J84"/>
  <c r="K84"/>
  <c r="L84"/>
  <c r="O84"/>
  <c r="P84"/>
  <c r="Q84"/>
  <c r="R84"/>
  <c r="V84"/>
  <c r="W84"/>
  <c r="X84"/>
  <c r="Y84"/>
  <c r="Z84"/>
  <c r="AA84"/>
  <c r="AB84"/>
  <c r="AC84"/>
  <c r="AD84"/>
  <c r="AE84"/>
  <c r="AF84"/>
  <c r="AG84"/>
  <c r="AK84"/>
  <c r="AL84"/>
  <c r="AM84"/>
  <c r="AQ84"/>
  <c r="AR84"/>
  <c r="AS84"/>
  <c r="AT84"/>
  <c r="AU84"/>
  <c r="AV84"/>
  <c r="J85"/>
  <c r="K85"/>
  <c r="L85"/>
  <c r="O85"/>
  <c r="P85"/>
  <c r="Q85"/>
  <c r="R85"/>
  <c r="V85"/>
  <c r="W85"/>
  <c r="X85"/>
  <c r="Y85"/>
  <c r="Z85"/>
  <c r="AA85"/>
  <c r="AB85"/>
  <c r="AC85"/>
  <c r="AD85"/>
  <c r="AE85"/>
  <c r="AF85"/>
  <c r="AG85"/>
  <c r="AK85"/>
  <c r="AL85"/>
  <c r="AM85"/>
  <c r="AQ85"/>
  <c r="AR85"/>
  <c r="AS85"/>
  <c r="AT85"/>
  <c r="AU85"/>
  <c r="AV85"/>
  <c r="J86"/>
  <c r="K86"/>
  <c r="L86"/>
  <c r="O86"/>
  <c r="P86"/>
  <c r="Q86"/>
  <c r="R86"/>
  <c r="V86"/>
  <c r="W86"/>
  <c r="X86"/>
  <c r="Y86"/>
  <c r="Z86"/>
  <c r="AA86"/>
  <c r="AB86"/>
  <c r="AC86"/>
  <c r="AD86"/>
  <c r="AE86"/>
  <c r="AF86"/>
  <c r="AG86"/>
  <c r="AK86"/>
  <c r="AL86"/>
  <c r="AM86"/>
  <c r="AQ86"/>
  <c r="AR86"/>
  <c r="AS86"/>
  <c r="AT86"/>
  <c r="AU86"/>
  <c r="AV86"/>
  <c r="J87"/>
  <c r="K87"/>
  <c r="L87"/>
  <c r="O87"/>
  <c r="P87"/>
  <c r="Q87"/>
  <c r="R87"/>
  <c r="V87"/>
  <c r="W87"/>
  <c r="X87"/>
  <c r="Y87"/>
  <c r="Z87"/>
  <c r="AA87"/>
  <c r="AB87"/>
  <c r="AC87"/>
  <c r="AD87"/>
  <c r="AE87"/>
  <c r="AF87"/>
  <c r="AG87"/>
  <c r="AK87"/>
  <c r="AL87"/>
  <c r="AM87"/>
  <c r="AQ87"/>
  <c r="AR87"/>
  <c r="AS87"/>
  <c r="AT87"/>
  <c r="AU87"/>
  <c r="AV87"/>
  <c r="J88"/>
  <c r="K88"/>
  <c r="L88"/>
  <c r="O88"/>
  <c r="P88"/>
  <c r="Q88"/>
  <c r="R88"/>
  <c r="V88"/>
  <c r="W88"/>
  <c r="X88"/>
  <c r="Y88"/>
  <c r="Z88"/>
  <c r="AA88"/>
  <c r="AB88"/>
  <c r="AC88"/>
  <c r="AD88"/>
  <c r="AE88"/>
  <c r="AF88"/>
  <c r="AG88"/>
  <c r="AK88"/>
  <c r="AL88"/>
  <c r="AM88"/>
  <c r="AQ88"/>
  <c r="AR88"/>
  <c r="AS88"/>
  <c r="AT88"/>
  <c r="AU88"/>
  <c r="AV88"/>
  <c r="L89"/>
  <c r="O89"/>
  <c r="R89"/>
  <c r="V89"/>
  <c r="W89"/>
  <c r="X89"/>
  <c r="Y89"/>
  <c r="Z89"/>
  <c r="AA89"/>
  <c r="AB89"/>
  <c r="AC89"/>
  <c r="AD89"/>
  <c r="AE89"/>
  <c r="AF89"/>
  <c r="AG89"/>
  <c r="AK89"/>
  <c r="AL89"/>
  <c r="AM89"/>
  <c r="AQ89"/>
  <c r="AR89"/>
  <c r="AS89"/>
  <c r="AT89"/>
  <c r="AU89"/>
  <c r="AV89"/>
  <c r="J90"/>
  <c r="K90"/>
  <c r="L90"/>
  <c r="O90"/>
  <c r="R90"/>
  <c r="V90"/>
  <c r="W90"/>
  <c r="X90"/>
  <c r="Y90"/>
  <c r="Z90"/>
  <c r="AA90"/>
  <c r="AB90"/>
  <c r="AC90"/>
  <c r="AD90"/>
  <c r="AE90"/>
  <c r="AF90"/>
  <c r="AG90"/>
  <c r="AK90"/>
  <c r="AL90"/>
  <c r="AM90"/>
  <c r="AQ90"/>
  <c r="AR90"/>
  <c r="AS90"/>
  <c r="AT90"/>
  <c r="AU90"/>
  <c r="AV90"/>
  <c r="J91"/>
  <c r="K91"/>
  <c r="L91"/>
  <c r="O91"/>
  <c r="R91"/>
  <c r="V91"/>
  <c r="W91"/>
  <c r="X91"/>
  <c r="Y91"/>
  <c r="Z91"/>
  <c r="AA91"/>
  <c r="AB91"/>
  <c r="AC91"/>
  <c r="AD91"/>
  <c r="AE91"/>
  <c r="AF91"/>
  <c r="AG91"/>
  <c r="AK91"/>
  <c r="AL91"/>
  <c r="AM91"/>
  <c r="AQ91"/>
  <c r="AR91"/>
  <c r="AS91"/>
  <c r="AT91"/>
  <c r="AU91"/>
  <c r="AV91"/>
  <c r="J92"/>
  <c r="K92"/>
  <c r="L92"/>
  <c r="O92"/>
  <c r="P92"/>
  <c r="Q92"/>
  <c r="R92"/>
  <c r="V92"/>
  <c r="W92"/>
  <c r="X92"/>
  <c r="Y92"/>
  <c r="Z92"/>
  <c r="AA92"/>
  <c r="AB92"/>
  <c r="AC92"/>
  <c r="AD92"/>
  <c r="AE92"/>
  <c r="AF92"/>
  <c r="AG92"/>
  <c r="AK92"/>
  <c r="AL92"/>
  <c r="AM92"/>
  <c r="AQ92"/>
  <c r="AR92"/>
  <c r="AS92"/>
  <c r="AT92"/>
  <c r="AU92"/>
  <c r="AV92"/>
  <c r="J93"/>
  <c r="K93"/>
  <c r="L93"/>
  <c r="O93"/>
  <c r="P93"/>
  <c r="Q93"/>
  <c r="R93"/>
  <c r="V93"/>
  <c r="W93"/>
  <c r="X93"/>
  <c r="Y93"/>
  <c r="Z93"/>
  <c r="AA93"/>
  <c r="AB93"/>
  <c r="AC93"/>
  <c r="AD93"/>
  <c r="AE93"/>
  <c r="AF93"/>
  <c r="AG93"/>
  <c r="AK93"/>
  <c r="AL93"/>
  <c r="AM93"/>
  <c r="AQ93"/>
  <c r="AR93"/>
  <c r="AS93"/>
  <c r="AT93"/>
  <c r="AU93"/>
  <c r="AV93"/>
  <c r="L94"/>
  <c r="O94"/>
  <c r="P94"/>
  <c r="Q94"/>
  <c r="R94"/>
  <c r="V94"/>
  <c r="W94"/>
  <c r="X94"/>
  <c r="Y94"/>
  <c r="Z94"/>
  <c r="AA94"/>
  <c r="AB94"/>
  <c r="AC94"/>
  <c r="AD94"/>
  <c r="AE94"/>
  <c r="AF94"/>
  <c r="AG94"/>
  <c r="AK94"/>
  <c r="AL94"/>
  <c r="AM94"/>
  <c r="AQ94"/>
  <c r="AR94"/>
  <c r="AS94"/>
  <c r="AT94"/>
  <c r="AU94"/>
  <c r="AV94"/>
  <c r="J95"/>
  <c r="K95"/>
  <c r="L95"/>
  <c r="O95"/>
  <c r="P95"/>
  <c r="Q95"/>
  <c r="R95"/>
  <c r="V95"/>
  <c r="W95"/>
  <c r="X95"/>
  <c r="Y95"/>
  <c r="Z95"/>
  <c r="AA95"/>
  <c r="AB95"/>
  <c r="AC95"/>
  <c r="AD95"/>
  <c r="AE95"/>
  <c r="AF95"/>
  <c r="AG95"/>
  <c r="AK95"/>
  <c r="AL95"/>
  <c r="AM95"/>
  <c r="AQ95"/>
  <c r="AR95"/>
  <c r="AS95"/>
  <c r="AT95"/>
  <c r="AU95"/>
  <c r="AV95"/>
  <c r="L96"/>
  <c r="O96"/>
  <c r="R96"/>
  <c r="V96"/>
  <c r="W96"/>
  <c r="X96"/>
  <c r="Y96"/>
  <c r="Z96"/>
  <c r="AA96"/>
  <c r="AB96"/>
  <c r="AC96"/>
  <c r="AD96"/>
  <c r="AE96"/>
  <c r="AF96"/>
  <c r="AG96"/>
  <c r="AM96"/>
  <c r="AQ96"/>
  <c r="AR96"/>
  <c r="AS96"/>
  <c r="AT96"/>
  <c r="AU96"/>
  <c r="AV96"/>
  <c r="L97"/>
  <c r="O97"/>
  <c r="P97"/>
  <c r="Q97"/>
  <c r="R97"/>
  <c r="V97"/>
  <c r="W97"/>
  <c r="X97"/>
  <c r="Y97"/>
  <c r="Z97"/>
  <c r="AA97"/>
  <c r="AB97"/>
  <c r="AC97"/>
  <c r="AD97"/>
  <c r="AE97"/>
  <c r="AF97"/>
  <c r="AG97"/>
  <c r="AK97"/>
  <c r="AL97"/>
  <c r="AM97"/>
  <c r="AQ97"/>
  <c r="AR97"/>
  <c r="AS97"/>
  <c r="AT97"/>
  <c r="AU97"/>
  <c r="AV97"/>
  <c r="J98"/>
  <c r="K98"/>
  <c r="L98"/>
  <c r="O98"/>
  <c r="P98"/>
  <c r="Q98"/>
  <c r="R98"/>
  <c r="V98"/>
  <c r="W98"/>
  <c r="X98"/>
  <c r="Y98"/>
  <c r="Z98"/>
  <c r="AA98"/>
  <c r="AB98"/>
  <c r="AC98"/>
  <c r="AD98"/>
  <c r="AE98"/>
  <c r="AF98"/>
  <c r="AG98"/>
  <c r="AK98"/>
  <c r="AL98"/>
  <c r="AM98"/>
  <c r="AQ98"/>
  <c r="AR98"/>
  <c r="AS98"/>
  <c r="AT98"/>
  <c r="AU98"/>
  <c r="AV98"/>
  <c r="J99"/>
  <c r="K99"/>
  <c r="L99"/>
  <c r="O99"/>
  <c r="P99"/>
  <c r="Q99"/>
  <c r="R99"/>
  <c r="V99"/>
  <c r="W99"/>
  <c r="X99"/>
  <c r="Y99"/>
  <c r="Z99"/>
  <c r="AA99"/>
  <c r="AB99"/>
  <c r="AC99"/>
  <c r="AD99"/>
  <c r="AE99"/>
  <c r="AF99"/>
  <c r="AG99"/>
  <c r="AK99"/>
  <c r="AL99"/>
  <c r="AM99"/>
  <c r="AQ99"/>
  <c r="AR99"/>
  <c r="AS99"/>
  <c r="AT99"/>
  <c r="AU99"/>
  <c r="AV99"/>
  <c r="J100"/>
  <c r="K100"/>
  <c r="L100"/>
  <c r="O100"/>
  <c r="P100"/>
  <c r="Q100"/>
  <c r="R100"/>
  <c r="V100"/>
  <c r="W100"/>
  <c r="X100"/>
  <c r="Y100"/>
  <c r="Z100"/>
  <c r="AA100"/>
  <c r="AB100"/>
  <c r="AC100"/>
  <c r="AD100"/>
  <c r="AE100"/>
  <c r="AF100"/>
  <c r="AG100"/>
  <c r="AK100"/>
  <c r="AL100"/>
  <c r="AM100"/>
  <c r="AQ100"/>
  <c r="AR100"/>
  <c r="AS100"/>
  <c r="AT100"/>
  <c r="AU100"/>
  <c r="AV100"/>
  <c r="J101"/>
  <c r="K101"/>
  <c r="L101"/>
  <c r="O101"/>
  <c r="P101"/>
  <c r="Q101"/>
  <c r="R101"/>
  <c r="V101"/>
  <c r="W101"/>
  <c r="X101"/>
  <c r="Y101"/>
  <c r="Z101"/>
  <c r="AA101"/>
  <c r="AB101"/>
  <c r="AC101"/>
  <c r="AD101"/>
  <c r="AE101"/>
  <c r="AF101"/>
  <c r="AG101"/>
  <c r="AK101"/>
  <c r="AL101"/>
  <c r="AM101"/>
  <c r="AQ101"/>
  <c r="AR101"/>
  <c r="AS101"/>
  <c r="AT101"/>
  <c r="AU101"/>
  <c r="AV101"/>
  <c r="J102"/>
  <c r="K102"/>
  <c r="L102"/>
  <c r="O102"/>
  <c r="P102"/>
  <c r="Q102"/>
  <c r="R102"/>
  <c r="V102"/>
  <c r="W102"/>
  <c r="X102"/>
  <c r="Y102"/>
  <c r="Z102"/>
  <c r="AA102"/>
  <c r="AB102"/>
  <c r="AC102"/>
  <c r="AD102"/>
  <c r="AE102"/>
  <c r="AF102"/>
  <c r="AG102"/>
  <c r="AK102"/>
  <c r="AL102"/>
  <c r="AM102"/>
  <c r="AQ102"/>
  <c r="AR102"/>
  <c r="AS102"/>
  <c r="AT102"/>
  <c r="AU102"/>
  <c r="AV102"/>
  <c r="J103"/>
  <c r="K103"/>
  <c r="L103"/>
  <c r="O103"/>
  <c r="R103"/>
  <c r="V103"/>
  <c r="W103"/>
  <c r="X103"/>
  <c r="Y103"/>
  <c r="Z103"/>
  <c r="AA103"/>
  <c r="AB103"/>
  <c r="AC103"/>
  <c r="AD103"/>
  <c r="AE103"/>
  <c r="AF103"/>
  <c r="AG103"/>
  <c r="AK103"/>
  <c r="AL103"/>
  <c r="AM103"/>
  <c r="AQ103"/>
  <c r="AR103"/>
  <c r="AS103"/>
  <c r="AT103"/>
  <c r="AU103"/>
  <c r="AV103"/>
  <c r="J104"/>
  <c r="K104"/>
  <c r="L104"/>
  <c r="O104"/>
  <c r="P104"/>
  <c r="Q104"/>
  <c r="R104"/>
  <c r="V104"/>
  <c r="W104"/>
  <c r="X104"/>
  <c r="Y104"/>
  <c r="Z104"/>
  <c r="AA104"/>
  <c r="AB104"/>
  <c r="AC104"/>
  <c r="AD104"/>
  <c r="AE104"/>
  <c r="AF104"/>
  <c r="AG104"/>
  <c r="AK104"/>
  <c r="AL104"/>
  <c r="AM104"/>
  <c r="AQ104"/>
  <c r="AR104"/>
  <c r="AS104"/>
  <c r="AT104"/>
  <c r="AU104"/>
  <c r="AV104"/>
  <c r="J105"/>
  <c r="K105"/>
  <c r="L105"/>
  <c r="O105"/>
  <c r="P105"/>
  <c r="Q105"/>
  <c r="R105"/>
  <c r="V105"/>
  <c r="W105"/>
  <c r="X105"/>
  <c r="Y105"/>
  <c r="Z105"/>
  <c r="AA105"/>
  <c r="AB105"/>
  <c r="AC105"/>
  <c r="AD105"/>
  <c r="AE105"/>
  <c r="AF105"/>
  <c r="AG105"/>
  <c r="AK105"/>
  <c r="AL105"/>
  <c r="AM105"/>
  <c r="AQ105"/>
  <c r="AR105"/>
  <c r="AS105"/>
  <c r="AT105"/>
  <c r="AU105"/>
  <c r="AV105"/>
  <c r="J106"/>
  <c r="K106"/>
  <c r="L106"/>
  <c r="O106"/>
  <c r="R106"/>
  <c r="V106"/>
  <c r="W106"/>
  <c r="X106"/>
  <c r="Y106"/>
  <c r="Z106"/>
  <c r="AA106"/>
  <c r="AB106"/>
  <c r="AC106"/>
  <c r="AD106"/>
  <c r="AE106"/>
  <c r="AF106"/>
  <c r="AG106"/>
  <c r="AK106"/>
  <c r="AL106"/>
  <c r="AM106"/>
  <c r="AQ106"/>
  <c r="AR106"/>
  <c r="AS106"/>
  <c r="AT106"/>
  <c r="AU106"/>
  <c r="AV106"/>
  <c r="L107"/>
  <c r="O107"/>
  <c r="P107"/>
  <c r="Q107"/>
  <c r="R107"/>
  <c r="V107"/>
  <c r="W107"/>
  <c r="X107"/>
  <c r="Y107"/>
  <c r="Z107"/>
  <c r="AA107"/>
  <c r="AB107"/>
  <c r="AC107"/>
  <c r="AD107"/>
  <c r="AE107"/>
  <c r="AF107"/>
  <c r="AG107"/>
  <c r="AK107"/>
  <c r="AL107"/>
  <c r="AM107"/>
  <c r="AQ107"/>
  <c r="AR107"/>
  <c r="AS107"/>
  <c r="AT107"/>
  <c r="AU107"/>
  <c r="AV107"/>
  <c r="J108"/>
  <c r="K108"/>
  <c r="L108"/>
  <c r="O108"/>
  <c r="P108"/>
  <c r="Q108"/>
  <c r="R108"/>
  <c r="V108"/>
  <c r="W108"/>
  <c r="X108"/>
  <c r="Y108"/>
  <c r="Z108"/>
  <c r="AA108"/>
  <c r="AB108"/>
  <c r="AC108"/>
  <c r="AD108"/>
  <c r="AE108"/>
  <c r="AF108"/>
  <c r="AG108"/>
  <c r="AK108"/>
  <c r="AL108"/>
  <c r="AM108"/>
  <c r="AQ108"/>
  <c r="AR108"/>
  <c r="AS108"/>
  <c r="AT108"/>
  <c r="AU108"/>
  <c r="AV108"/>
  <c r="J109"/>
  <c r="K109"/>
  <c r="L109"/>
  <c r="O109"/>
  <c r="P109"/>
  <c r="Q109"/>
  <c r="R109"/>
  <c r="V109"/>
  <c r="W109"/>
  <c r="X109"/>
  <c r="Y109"/>
  <c r="Z109"/>
  <c r="AA109"/>
  <c r="AB109"/>
  <c r="AC109"/>
  <c r="AD109"/>
  <c r="AE109"/>
  <c r="AF109"/>
  <c r="AG109"/>
  <c r="AK109"/>
  <c r="AL109"/>
  <c r="AM109"/>
  <c r="AQ109"/>
  <c r="AR109"/>
  <c r="AS109"/>
  <c r="AT109"/>
  <c r="AU109"/>
  <c r="AV109"/>
  <c r="J110"/>
  <c r="K110"/>
  <c r="L110"/>
  <c r="O110"/>
  <c r="P110"/>
  <c r="Q110"/>
  <c r="R110"/>
  <c r="V110"/>
  <c r="W110"/>
  <c r="X110"/>
  <c r="Y110"/>
  <c r="Z110"/>
  <c r="AA110"/>
  <c r="AB110"/>
  <c r="AC110"/>
  <c r="AD110"/>
  <c r="AE110"/>
  <c r="AF110"/>
  <c r="AG110"/>
  <c r="AK110"/>
  <c r="AL110"/>
  <c r="AM110"/>
  <c r="AQ110"/>
  <c r="AR110"/>
  <c r="AS110"/>
  <c r="AT110"/>
  <c r="AU110"/>
  <c r="AV110"/>
  <c r="J111"/>
  <c r="K111"/>
  <c r="L111"/>
  <c r="O111"/>
  <c r="P111"/>
  <c r="Q111"/>
  <c r="R111"/>
  <c r="V111"/>
  <c r="W111"/>
  <c r="X111"/>
  <c r="Y111"/>
  <c r="Z111"/>
  <c r="AA111"/>
  <c r="AB111"/>
  <c r="AC111"/>
  <c r="AD111"/>
  <c r="AE111"/>
  <c r="AF111"/>
  <c r="AG111"/>
  <c r="AK111"/>
  <c r="AL111"/>
  <c r="AM111"/>
  <c r="AQ111"/>
  <c r="AR111"/>
  <c r="AS111"/>
  <c r="AT111"/>
  <c r="AU111"/>
  <c r="AV111"/>
  <c r="J112"/>
  <c r="K112"/>
  <c r="L112"/>
  <c r="O112"/>
  <c r="P112"/>
  <c r="Q112"/>
  <c r="R112"/>
  <c r="V112"/>
  <c r="W112"/>
  <c r="X112"/>
  <c r="Y112"/>
  <c r="Z112"/>
  <c r="AA112"/>
  <c r="AB112"/>
  <c r="AC112"/>
  <c r="AD112"/>
  <c r="AE112"/>
  <c r="AF112"/>
  <c r="AG112"/>
  <c r="AK112"/>
  <c r="AL112"/>
  <c r="AM112"/>
  <c r="AQ112"/>
  <c r="AR112"/>
  <c r="AS112"/>
  <c r="AT112"/>
  <c r="AU112"/>
  <c r="AV112"/>
  <c r="J113"/>
  <c r="K113"/>
  <c r="L113"/>
  <c r="O113"/>
  <c r="P113"/>
  <c r="Q113"/>
  <c r="R113"/>
  <c r="V113"/>
  <c r="W113"/>
  <c r="X113"/>
  <c r="Y113"/>
  <c r="Z113"/>
  <c r="AA113"/>
  <c r="AB113"/>
  <c r="AC113"/>
  <c r="AD113"/>
  <c r="AE113"/>
  <c r="AF113"/>
  <c r="AG113"/>
  <c r="AK113"/>
  <c r="AL113"/>
  <c r="AM113"/>
  <c r="AQ113"/>
  <c r="AR113"/>
  <c r="AS113"/>
  <c r="AT113"/>
  <c r="AU113"/>
  <c r="AV113"/>
  <c r="J114"/>
  <c r="K114"/>
  <c r="L114"/>
  <c r="O114"/>
  <c r="P114"/>
  <c r="Q114"/>
  <c r="R114"/>
  <c r="V114"/>
  <c r="W114"/>
  <c r="X114"/>
  <c r="Y114"/>
  <c r="Z114"/>
  <c r="AA114"/>
  <c r="AB114"/>
  <c r="AC114"/>
  <c r="AD114"/>
  <c r="AE114"/>
  <c r="AF114"/>
  <c r="AG114"/>
  <c r="AK114"/>
  <c r="AL114"/>
  <c r="AM114"/>
  <c r="AQ114"/>
  <c r="AR114"/>
  <c r="AS114"/>
  <c r="AT114"/>
  <c r="AU114"/>
  <c r="AV114"/>
  <c r="J115"/>
  <c r="K115"/>
  <c r="L115"/>
  <c r="O115"/>
  <c r="R115"/>
  <c r="V115"/>
  <c r="W115"/>
  <c r="X115"/>
  <c r="Y115"/>
  <c r="Z115"/>
  <c r="AA115"/>
  <c r="AB115"/>
  <c r="AC115"/>
  <c r="AD115"/>
  <c r="AE115"/>
  <c r="AF115"/>
  <c r="AG115"/>
  <c r="AK115"/>
  <c r="AL115"/>
  <c r="AM115"/>
  <c r="AQ115"/>
  <c r="AR115"/>
  <c r="AS115"/>
  <c r="AT115"/>
  <c r="AU115"/>
  <c r="AV115"/>
  <c r="J116"/>
  <c r="K116"/>
  <c r="L116"/>
  <c r="O116"/>
  <c r="R116"/>
  <c r="V116"/>
  <c r="W116"/>
  <c r="X116"/>
  <c r="Y116"/>
  <c r="Z116"/>
  <c r="AA116"/>
  <c r="AD116"/>
  <c r="AE116"/>
  <c r="AF116"/>
  <c r="AG116"/>
  <c r="AK116"/>
  <c r="AL116"/>
  <c r="AM116"/>
  <c r="AQ116"/>
  <c r="AR116"/>
  <c r="AS116"/>
  <c r="AT116"/>
  <c r="AU116"/>
  <c r="AV116"/>
  <c r="J117"/>
  <c r="K117"/>
  <c r="L117"/>
  <c r="O117"/>
  <c r="P117"/>
  <c r="Q117"/>
  <c r="R117"/>
  <c r="V117"/>
  <c r="W117"/>
  <c r="X117"/>
  <c r="Y117"/>
  <c r="Z117"/>
  <c r="AA117"/>
  <c r="AD117"/>
  <c r="AG117"/>
  <c r="AK117"/>
  <c r="AL117"/>
  <c r="AM117"/>
  <c r="AQ117"/>
  <c r="AR117"/>
  <c r="AS117"/>
  <c r="AT117"/>
  <c r="AU117"/>
  <c r="AV117"/>
  <c r="J118"/>
  <c r="K118"/>
  <c r="L118"/>
  <c r="O118"/>
  <c r="P118"/>
  <c r="Q118"/>
  <c r="R118"/>
  <c r="V118"/>
  <c r="W118"/>
  <c r="X118"/>
  <c r="Y118"/>
  <c r="Z118"/>
  <c r="AA118"/>
  <c r="AB118"/>
  <c r="AC118"/>
  <c r="AD118"/>
  <c r="AE118"/>
  <c r="AF118"/>
  <c r="AG118"/>
  <c r="AK118"/>
  <c r="AL118"/>
  <c r="AM118"/>
  <c r="AQ118"/>
  <c r="AR118"/>
  <c r="AS118"/>
  <c r="AT118"/>
  <c r="AU118"/>
  <c r="AV118"/>
  <c r="J119"/>
  <c r="K119"/>
  <c r="L119"/>
  <c r="O119"/>
  <c r="P119"/>
  <c r="Q119"/>
  <c r="R119"/>
  <c r="V119"/>
  <c r="W119"/>
  <c r="X119"/>
  <c r="Y119"/>
  <c r="Z119"/>
  <c r="AA119"/>
  <c r="AB119"/>
  <c r="AC119"/>
  <c r="AD119"/>
  <c r="AE119"/>
  <c r="AF119"/>
  <c r="AG119"/>
  <c r="AK119"/>
  <c r="AL119"/>
  <c r="AM119"/>
  <c r="AQ119"/>
  <c r="AR119"/>
  <c r="AS119"/>
  <c r="AT119"/>
  <c r="AU119"/>
  <c r="AV119"/>
  <c r="J120"/>
  <c r="K120"/>
  <c r="L120"/>
  <c r="O120"/>
  <c r="P120"/>
  <c r="Q120"/>
  <c r="R120"/>
  <c r="V120"/>
  <c r="W120"/>
  <c r="X120"/>
  <c r="Y120"/>
  <c r="Z120"/>
  <c r="AA120"/>
  <c r="AB120"/>
  <c r="AC120"/>
  <c r="AD120"/>
  <c r="AE120"/>
  <c r="AF120"/>
  <c r="AG120"/>
  <c r="AM120"/>
  <c r="AQ120"/>
  <c r="AR120"/>
  <c r="AS120"/>
  <c r="AT120"/>
  <c r="AU120"/>
  <c r="AV120"/>
  <c r="J121"/>
  <c r="K121"/>
  <c r="L121"/>
  <c r="O121"/>
  <c r="R121"/>
  <c r="V121"/>
  <c r="W121"/>
  <c r="X121"/>
  <c r="Y121"/>
  <c r="Z121"/>
  <c r="AA121"/>
  <c r="AB121"/>
  <c r="AC121"/>
  <c r="AD121"/>
  <c r="AE121"/>
  <c r="AF121"/>
  <c r="AG121"/>
  <c r="AK121"/>
  <c r="AL121"/>
  <c r="AM121"/>
  <c r="AQ121"/>
  <c r="AR121"/>
  <c r="AS121"/>
  <c r="AT121"/>
  <c r="AU121"/>
  <c r="AV121"/>
  <c r="J122"/>
  <c r="K122"/>
  <c r="L122"/>
  <c r="O122"/>
  <c r="P122"/>
  <c r="Q122"/>
  <c r="R122"/>
  <c r="V122"/>
  <c r="W122"/>
  <c r="X122"/>
  <c r="Y122"/>
  <c r="Z122"/>
  <c r="AA122"/>
  <c r="AB122"/>
  <c r="AC122"/>
  <c r="AD122"/>
  <c r="AE122"/>
  <c r="AF122"/>
  <c r="AG122"/>
  <c r="AK122"/>
  <c r="AL122"/>
  <c r="AM122"/>
  <c r="AQ122"/>
  <c r="AR122"/>
  <c r="AS122"/>
  <c r="AT122"/>
  <c r="AU122"/>
  <c r="AV122"/>
  <c r="J123"/>
  <c r="K123"/>
  <c r="L123"/>
  <c r="O123"/>
  <c r="P123"/>
  <c r="Q123"/>
  <c r="R123"/>
  <c r="V123"/>
  <c r="W123"/>
  <c r="X123"/>
  <c r="Y123"/>
  <c r="Z123"/>
  <c r="AA123"/>
  <c r="AB123"/>
  <c r="AC123"/>
  <c r="AD123"/>
  <c r="AE123"/>
  <c r="AF123"/>
  <c r="AG123"/>
  <c r="AK123"/>
  <c r="AL123"/>
  <c r="AM123"/>
  <c r="AQ123"/>
  <c r="AR123"/>
  <c r="AS123"/>
  <c r="AT123"/>
  <c r="AU123"/>
  <c r="AV123"/>
  <c r="L124"/>
  <c r="O124"/>
  <c r="P124"/>
  <c r="Q124"/>
  <c r="R124"/>
  <c r="V124"/>
  <c r="W124"/>
  <c r="X124"/>
  <c r="Y124"/>
  <c r="Z124"/>
  <c r="AA124"/>
  <c r="AB124"/>
  <c r="AC124"/>
  <c r="AD124"/>
  <c r="AE124"/>
  <c r="AF124"/>
  <c r="AG124"/>
  <c r="AK124"/>
  <c r="AL124"/>
  <c r="AM124"/>
  <c r="AQ124"/>
  <c r="AR124"/>
  <c r="AS124"/>
  <c r="AT124"/>
  <c r="AU124"/>
  <c r="AV124"/>
  <c r="J125"/>
  <c r="K125"/>
  <c r="L125"/>
  <c r="O125"/>
  <c r="P125"/>
  <c r="Q125"/>
  <c r="R125"/>
  <c r="V125"/>
  <c r="W125"/>
  <c r="X125"/>
  <c r="Y125"/>
  <c r="Z125"/>
  <c r="AA125"/>
  <c r="AB125"/>
  <c r="AC125"/>
  <c r="AD125"/>
  <c r="AE125"/>
  <c r="AF125"/>
  <c r="AG125"/>
  <c r="AK125"/>
  <c r="AL125"/>
  <c r="AM125"/>
  <c r="AQ125"/>
  <c r="AR125"/>
  <c r="AS125"/>
  <c r="AT125"/>
  <c r="AU125"/>
  <c r="AV125"/>
  <c r="J126"/>
  <c r="K126"/>
  <c r="L126"/>
  <c r="O126"/>
  <c r="P126"/>
  <c r="Q126"/>
  <c r="R126"/>
  <c r="V126"/>
  <c r="W126"/>
  <c r="X126"/>
  <c r="Y126"/>
  <c r="Z126"/>
  <c r="AA126"/>
  <c r="AB126"/>
  <c r="AC126"/>
  <c r="AD126"/>
  <c r="AE126"/>
  <c r="AF126"/>
  <c r="AG126"/>
  <c r="AK126"/>
  <c r="AL126"/>
  <c r="AM126"/>
  <c r="AQ126"/>
  <c r="AR126"/>
  <c r="AS126"/>
  <c r="AT126"/>
  <c r="AU126"/>
  <c r="AV126"/>
  <c r="J127"/>
  <c r="K127"/>
  <c r="L127"/>
  <c r="O127"/>
  <c r="P127"/>
  <c r="Q127"/>
  <c r="R127"/>
  <c r="V127"/>
  <c r="W127"/>
  <c r="X127"/>
  <c r="Y127"/>
  <c r="Z127"/>
  <c r="AA127"/>
  <c r="AB127"/>
  <c r="AC127"/>
  <c r="AD127"/>
  <c r="AE127"/>
  <c r="AF127"/>
  <c r="AG127"/>
  <c r="AK127"/>
  <c r="AL127"/>
  <c r="AM127"/>
  <c r="AQ127"/>
  <c r="AR127"/>
  <c r="AS127"/>
  <c r="AT127"/>
  <c r="AU127"/>
  <c r="AV127"/>
  <c r="J128"/>
  <c r="K128"/>
  <c r="L128"/>
  <c r="O128"/>
  <c r="P128"/>
  <c r="Q128"/>
  <c r="R128"/>
  <c r="V128"/>
  <c r="W128"/>
  <c r="X128"/>
  <c r="Y128"/>
  <c r="Z128"/>
  <c r="AA128"/>
  <c r="AB128"/>
  <c r="AC128"/>
  <c r="AD128"/>
  <c r="AE128"/>
  <c r="AF128"/>
  <c r="AG128"/>
  <c r="AK128"/>
  <c r="AL128"/>
  <c r="AM128"/>
  <c r="AQ128"/>
  <c r="AR128"/>
  <c r="AS128"/>
  <c r="AT128"/>
  <c r="AU128"/>
  <c r="AV128"/>
  <c r="J129"/>
  <c r="K129"/>
  <c r="L129"/>
  <c r="O129"/>
  <c r="P129"/>
  <c r="Q129"/>
  <c r="R129"/>
  <c r="V129"/>
  <c r="W129"/>
  <c r="X129"/>
  <c r="Y129"/>
  <c r="Z129"/>
  <c r="AA129"/>
  <c r="AB129"/>
  <c r="AC129"/>
  <c r="AD129"/>
  <c r="AE129"/>
  <c r="AF129"/>
  <c r="AG129"/>
  <c r="AK129"/>
  <c r="AL129"/>
  <c r="AM129"/>
  <c r="AQ129"/>
  <c r="AR129"/>
  <c r="AS129"/>
  <c r="AT129"/>
  <c r="AU129"/>
  <c r="AV129"/>
  <c r="J130"/>
  <c r="K130"/>
  <c r="L130"/>
  <c r="O130"/>
  <c r="P130"/>
  <c r="Q130"/>
  <c r="R130"/>
  <c r="V130"/>
  <c r="W130"/>
  <c r="X130"/>
  <c r="Y130"/>
  <c r="Z130"/>
  <c r="AA130"/>
  <c r="AB130"/>
  <c r="AC130"/>
  <c r="AD130"/>
  <c r="AE130"/>
  <c r="AF130"/>
  <c r="AG130"/>
  <c r="AK130"/>
  <c r="AL130"/>
  <c r="AM130"/>
  <c r="AQ130"/>
  <c r="AR130"/>
  <c r="AS130"/>
  <c r="AV130"/>
  <c r="L131"/>
  <c r="O131"/>
  <c r="P131"/>
  <c r="Q131"/>
  <c r="R131"/>
  <c r="V131"/>
  <c r="W131"/>
  <c r="X131"/>
  <c r="Y131"/>
  <c r="Z131"/>
  <c r="AA131"/>
  <c r="AB131"/>
  <c r="AC131"/>
  <c r="AD131"/>
  <c r="AE131"/>
  <c r="AF131"/>
  <c r="AG131"/>
  <c r="AK131"/>
  <c r="AL131"/>
  <c r="AM131"/>
  <c r="AQ131"/>
  <c r="AR131"/>
  <c r="AS131"/>
  <c r="AT131"/>
  <c r="AU131"/>
  <c r="AV131"/>
  <c r="J132"/>
  <c r="K132"/>
  <c r="L132"/>
  <c r="O132"/>
  <c r="P132"/>
  <c r="Q132"/>
  <c r="R132"/>
  <c r="V132"/>
  <c r="W132"/>
  <c r="X132"/>
  <c r="Y132"/>
  <c r="Z132"/>
  <c r="AA132"/>
  <c r="AD132"/>
  <c r="AE132"/>
  <c r="AF132"/>
  <c r="AG132"/>
  <c r="AK132"/>
  <c r="AL132"/>
  <c r="AM132"/>
  <c r="AQ132"/>
  <c r="AR132"/>
  <c r="AS132"/>
  <c r="AT132"/>
  <c r="AU132"/>
  <c r="AV132"/>
  <c r="L133"/>
  <c r="O133"/>
  <c r="P133"/>
  <c r="Q133"/>
  <c r="R133"/>
  <c r="V133"/>
  <c r="W133"/>
  <c r="X133"/>
  <c r="Y133"/>
  <c r="Z133"/>
  <c r="AA133"/>
  <c r="AB133"/>
  <c r="AC133"/>
  <c r="AD133"/>
  <c r="AE133"/>
  <c r="AF133"/>
  <c r="AG133"/>
  <c r="AK133"/>
  <c r="AL133"/>
  <c r="AM133"/>
  <c r="AQ133"/>
  <c r="AR133"/>
  <c r="AS133"/>
  <c r="AT133"/>
  <c r="AU133"/>
  <c r="AV133"/>
  <c r="J134"/>
  <c r="K134"/>
  <c r="L134"/>
  <c r="O134"/>
  <c r="P134"/>
  <c r="Q134"/>
  <c r="R134"/>
  <c r="V134"/>
  <c r="W134"/>
  <c r="X134"/>
  <c r="Y134"/>
  <c r="Z134"/>
  <c r="AA134"/>
  <c r="AB134"/>
  <c r="AC134"/>
  <c r="AD134"/>
  <c r="AE134"/>
  <c r="AF134"/>
  <c r="AG134"/>
  <c r="AK134"/>
  <c r="AL134"/>
  <c r="AM134"/>
  <c r="AQ134"/>
  <c r="AR134"/>
  <c r="AS134"/>
  <c r="AT134"/>
  <c r="AU134"/>
  <c r="AV134"/>
  <c r="J135"/>
  <c r="K135"/>
  <c r="L135"/>
  <c r="O135"/>
  <c r="P135"/>
  <c r="Q135"/>
  <c r="R135"/>
  <c r="V135"/>
  <c r="W135"/>
  <c r="X135"/>
  <c r="Y135"/>
  <c r="Z135"/>
  <c r="AA135"/>
  <c r="AB135"/>
  <c r="AC135"/>
  <c r="AD135"/>
  <c r="AE135"/>
  <c r="AF135"/>
  <c r="AG135"/>
  <c r="AK135"/>
  <c r="AL135"/>
  <c r="AM135"/>
  <c r="AQ135"/>
  <c r="AR135"/>
  <c r="AS135"/>
  <c r="AT135"/>
  <c r="AU135"/>
  <c r="AV135"/>
  <c r="J136"/>
  <c r="K136"/>
  <c r="L136"/>
  <c r="O136"/>
  <c r="P136"/>
  <c r="Q136"/>
  <c r="R136"/>
  <c r="V136"/>
  <c r="W136"/>
  <c r="X136"/>
  <c r="Y136"/>
  <c r="Z136"/>
  <c r="AA136"/>
  <c r="AB136"/>
  <c r="AC136"/>
  <c r="AD136"/>
  <c r="AE136"/>
  <c r="AF136"/>
  <c r="AG136"/>
  <c r="AK136"/>
  <c r="AL136"/>
  <c r="AM136"/>
  <c r="AQ136"/>
  <c r="AR136"/>
  <c r="AS136"/>
  <c r="AT136"/>
  <c r="AU136"/>
  <c r="AV136"/>
  <c r="J137"/>
  <c r="K137"/>
  <c r="L137"/>
  <c r="O137"/>
  <c r="R137"/>
  <c r="V137"/>
  <c r="W137"/>
  <c r="X137"/>
  <c r="Y137"/>
  <c r="Z137"/>
  <c r="AA137"/>
  <c r="AD137"/>
  <c r="AG137"/>
  <c r="AK137"/>
  <c r="AL137"/>
  <c r="AM137"/>
  <c r="AQ137"/>
  <c r="AR137"/>
  <c r="AS137"/>
  <c r="AT137"/>
  <c r="AU137"/>
  <c r="AV137"/>
  <c r="J138"/>
  <c r="K138"/>
  <c r="L138"/>
  <c r="O138"/>
  <c r="R138"/>
  <c r="V138"/>
  <c r="W138"/>
  <c r="X138"/>
  <c r="Y138"/>
  <c r="Z138"/>
  <c r="AA138"/>
  <c r="AD138"/>
  <c r="AE138"/>
  <c r="AF138"/>
  <c r="AG138"/>
  <c r="AK138"/>
  <c r="AL138"/>
  <c r="AM138"/>
  <c r="AQ138"/>
  <c r="AR138"/>
  <c r="AS138"/>
  <c r="AT138"/>
  <c r="AU138"/>
  <c r="AV138"/>
  <c r="J139"/>
  <c r="K139"/>
  <c r="L139"/>
  <c r="O139"/>
  <c r="P139"/>
  <c r="Q139"/>
  <c r="R139"/>
  <c r="V139"/>
  <c r="W139"/>
  <c r="X139"/>
  <c r="Y139"/>
  <c r="Z139"/>
  <c r="AA139"/>
  <c r="AD139"/>
  <c r="AE139"/>
  <c r="AF139"/>
  <c r="AG139"/>
  <c r="AK139"/>
  <c r="AL139"/>
  <c r="AM139"/>
  <c r="AQ139"/>
  <c r="AR139"/>
  <c r="AS139"/>
  <c r="AT139"/>
  <c r="AU139"/>
  <c r="AV139"/>
  <c r="J140"/>
  <c r="K140"/>
  <c r="L140"/>
  <c r="O140"/>
  <c r="R140"/>
  <c r="V140"/>
  <c r="W140"/>
  <c r="X140"/>
  <c r="Y140"/>
  <c r="Z140"/>
  <c r="AA140"/>
  <c r="AB140"/>
  <c r="AC140"/>
  <c r="AD140"/>
  <c r="AE140"/>
  <c r="AF140"/>
  <c r="AG140"/>
  <c r="AK140"/>
  <c r="AL140"/>
  <c r="AM140"/>
  <c r="AQ140"/>
  <c r="AR140"/>
  <c r="AS140"/>
  <c r="AT140"/>
  <c r="AU140"/>
  <c r="AV140"/>
  <c r="J141"/>
  <c r="K141"/>
  <c r="L141"/>
  <c r="O141"/>
  <c r="R141"/>
  <c r="V141"/>
  <c r="W141"/>
  <c r="X141"/>
  <c r="Y141"/>
  <c r="Z141"/>
  <c r="AA141"/>
  <c r="AB141"/>
  <c r="AC141"/>
  <c r="AD141"/>
  <c r="AE141"/>
  <c r="AF141"/>
  <c r="AG141"/>
  <c r="AK141"/>
  <c r="AL141"/>
  <c r="AM141"/>
  <c r="AQ141"/>
  <c r="AR141"/>
  <c r="AS141"/>
  <c r="AT141"/>
  <c r="AU141"/>
  <c r="AV141"/>
  <c r="J142"/>
  <c r="K142"/>
  <c r="L142"/>
  <c r="O142"/>
  <c r="P142"/>
  <c r="Q142"/>
  <c r="R142"/>
  <c r="V142"/>
  <c r="W142"/>
  <c r="X142"/>
  <c r="Y142"/>
  <c r="Z142"/>
  <c r="AA142"/>
  <c r="AB142"/>
  <c r="AC142"/>
  <c r="AD142"/>
  <c r="AE142"/>
  <c r="AF142"/>
  <c r="AG142"/>
  <c r="AK142"/>
  <c r="AL142"/>
  <c r="AM142"/>
  <c r="AQ142"/>
  <c r="AR142"/>
  <c r="AS142"/>
  <c r="AT142"/>
  <c r="AU142"/>
  <c r="AV142"/>
  <c r="J143"/>
  <c r="K143"/>
  <c r="L143"/>
  <c r="O143"/>
  <c r="P143"/>
  <c r="Q143"/>
  <c r="R143"/>
  <c r="V143"/>
  <c r="W143"/>
  <c r="X143"/>
  <c r="Y143"/>
  <c r="Z143"/>
  <c r="AA143"/>
  <c r="AB143"/>
  <c r="AC143"/>
  <c r="AD143"/>
  <c r="AE143"/>
  <c r="AF143"/>
  <c r="AG143"/>
  <c r="AK143"/>
  <c r="AL143"/>
  <c r="AM143"/>
  <c r="AQ143"/>
  <c r="AR143"/>
  <c r="AS143"/>
  <c r="AT143"/>
  <c r="AU143"/>
  <c r="AV143"/>
  <c r="J144"/>
  <c r="K144"/>
  <c r="L144"/>
  <c r="O144"/>
  <c r="P144"/>
  <c r="Q144"/>
  <c r="R144"/>
  <c r="V144"/>
  <c r="W144"/>
  <c r="X144"/>
  <c r="Y144"/>
  <c r="Z144"/>
  <c r="AA144"/>
  <c r="AB144"/>
  <c r="AC144"/>
  <c r="AD144"/>
  <c r="AE144"/>
  <c r="AF144"/>
  <c r="AG144"/>
  <c r="AK144"/>
  <c r="AL144"/>
  <c r="AM144"/>
  <c r="AQ144"/>
  <c r="AR144"/>
  <c r="AS144"/>
  <c r="AT144"/>
  <c r="AU144"/>
  <c r="AV144"/>
  <c r="J145"/>
  <c r="K145"/>
  <c r="L145"/>
  <c r="O145"/>
  <c r="R145"/>
  <c r="V145"/>
  <c r="W145"/>
  <c r="X145"/>
  <c r="Y145"/>
  <c r="Z145"/>
  <c r="AA145"/>
  <c r="AB145"/>
  <c r="AC145"/>
  <c r="AD145"/>
  <c r="AE145"/>
  <c r="AF145"/>
  <c r="AG145"/>
  <c r="AK145"/>
  <c r="AL145"/>
  <c r="AM145"/>
  <c r="AQ145"/>
  <c r="AR145"/>
  <c r="AS145"/>
  <c r="AT145"/>
  <c r="AU145"/>
  <c r="AV145"/>
  <c r="J146"/>
  <c r="K146"/>
  <c r="L146"/>
  <c r="O146"/>
  <c r="P146"/>
  <c r="Q146"/>
  <c r="R146"/>
  <c r="V146"/>
  <c r="W146"/>
  <c r="X146"/>
  <c r="Y146"/>
  <c r="Z146"/>
  <c r="AA146"/>
  <c r="AB146"/>
  <c r="AC146"/>
  <c r="AD146"/>
  <c r="AE146"/>
  <c r="AF146"/>
  <c r="AG146"/>
  <c r="AK146"/>
  <c r="AL146"/>
  <c r="AM146"/>
  <c r="AQ146"/>
  <c r="AR146"/>
  <c r="AS146"/>
  <c r="AT146"/>
  <c r="AU146"/>
  <c r="AV146"/>
  <c r="J147"/>
  <c r="K147"/>
  <c r="L147"/>
  <c r="O147"/>
  <c r="P147"/>
  <c r="Q147"/>
  <c r="R147"/>
  <c r="V147"/>
  <c r="W147"/>
  <c r="X147"/>
  <c r="Y147"/>
  <c r="Z147"/>
  <c r="AA147"/>
  <c r="AB147"/>
  <c r="AC147"/>
  <c r="AD147"/>
  <c r="AE147"/>
  <c r="AF147"/>
  <c r="AG147"/>
  <c r="AK147"/>
  <c r="AL147"/>
  <c r="AM147"/>
  <c r="AQ147"/>
  <c r="AR147"/>
  <c r="AS147"/>
  <c r="AT147"/>
  <c r="AU147"/>
  <c r="AV147"/>
  <c r="J148"/>
  <c r="K148"/>
  <c r="L148"/>
  <c r="O148"/>
  <c r="P148"/>
  <c r="Q148"/>
  <c r="R148"/>
  <c r="V148"/>
  <c r="W148"/>
  <c r="X148"/>
  <c r="Y148"/>
  <c r="Z148"/>
  <c r="AA148"/>
  <c r="AB148"/>
  <c r="AC148"/>
  <c r="AD148"/>
  <c r="AE148"/>
  <c r="AF148"/>
  <c r="AG148"/>
  <c r="AK148"/>
  <c r="AL148"/>
  <c r="AM148"/>
  <c r="AQ148"/>
  <c r="AR148"/>
  <c r="AS148"/>
  <c r="AT148"/>
  <c r="AU148"/>
  <c r="AV148"/>
  <c r="J149"/>
  <c r="K149"/>
  <c r="L149"/>
  <c r="O149"/>
  <c r="P149"/>
  <c r="Q149"/>
  <c r="R149"/>
  <c r="V149"/>
  <c r="W149"/>
  <c r="X149"/>
  <c r="Y149"/>
  <c r="Z149"/>
  <c r="AA149"/>
  <c r="AB149"/>
  <c r="AC149"/>
  <c r="AD149"/>
  <c r="AE149"/>
  <c r="AF149"/>
  <c r="AG149"/>
  <c r="AK149"/>
  <c r="AL149"/>
  <c r="AM149"/>
  <c r="AQ149"/>
  <c r="AR149"/>
  <c r="AS149"/>
  <c r="AT149"/>
  <c r="AU149"/>
  <c r="AV149"/>
  <c r="J150"/>
  <c r="K150"/>
  <c r="L150"/>
  <c r="O150"/>
  <c r="P150"/>
  <c r="Q150"/>
  <c r="R150"/>
  <c r="V150"/>
  <c r="W150"/>
  <c r="X150"/>
  <c r="Y150"/>
  <c r="Z150"/>
  <c r="AA150"/>
  <c r="AB150"/>
  <c r="AC150"/>
  <c r="AD150"/>
  <c r="AE150"/>
  <c r="AF150"/>
  <c r="AG150"/>
  <c r="AK150"/>
  <c r="AL150"/>
  <c r="AM150"/>
  <c r="AQ150"/>
  <c r="AR150"/>
  <c r="AS150"/>
  <c r="AT150"/>
  <c r="AU150"/>
  <c r="AV150"/>
  <c r="J151"/>
  <c r="K151"/>
  <c r="L151"/>
  <c r="O151"/>
  <c r="R151"/>
  <c r="V151"/>
  <c r="W151"/>
  <c r="X151"/>
  <c r="Y151"/>
  <c r="Z151"/>
  <c r="AA151"/>
  <c r="AB151"/>
  <c r="AC151"/>
  <c r="AD151"/>
  <c r="AE151"/>
  <c r="AF151"/>
  <c r="AG151"/>
  <c r="AK151"/>
  <c r="AL151"/>
  <c r="AM151"/>
  <c r="AQ151"/>
  <c r="AR151"/>
  <c r="AS151"/>
  <c r="AT151"/>
  <c r="AU151"/>
  <c r="AV151"/>
  <c r="J152"/>
  <c r="K152"/>
  <c r="L152"/>
  <c r="O152"/>
  <c r="P152"/>
  <c r="Q152"/>
  <c r="R152"/>
  <c r="V152"/>
  <c r="W152"/>
  <c r="X152"/>
  <c r="Y152"/>
  <c r="Z152"/>
  <c r="AA152"/>
  <c r="AB152"/>
  <c r="AC152"/>
  <c r="AD152"/>
  <c r="AE152"/>
  <c r="AF152"/>
  <c r="AG152"/>
  <c r="AK152"/>
  <c r="AL152"/>
  <c r="AM152"/>
  <c r="AQ152"/>
  <c r="AR152"/>
  <c r="AS152"/>
  <c r="AT152"/>
  <c r="AU152"/>
  <c r="AV152"/>
  <c r="J153"/>
  <c r="K153"/>
  <c r="L153"/>
  <c r="O153"/>
  <c r="P153"/>
  <c r="Q153"/>
  <c r="R153"/>
  <c r="V153"/>
  <c r="W153"/>
  <c r="X153"/>
  <c r="Y153"/>
  <c r="Z153"/>
  <c r="AA153"/>
  <c r="AB153"/>
  <c r="AC153"/>
  <c r="AD153"/>
  <c r="AE153"/>
  <c r="AF153"/>
  <c r="AG153"/>
  <c r="AK153"/>
  <c r="AL153"/>
  <c r="AM153"/>
  <c r="AQ153"/>
  <c r="AR153"/>
  <c r="AS153"/>
  <c r="AT153"/>
  <c r="AU153"/>
  <c r="AV153"/>
  <c r="L154"/>
  <c r="O154"/>
  <c r="P154"/>
  <c r="Q154"/>
  <c r="R154"/>
  <c r="V154"/>
  <c r="W154"/>
  <c r="X154"/>
  <c r="Y154"/>
  <c r="Z154"/>
  <c r="AA154"/>
  <c r="AD154"/>
  <c r="AG154"/>
  <c r="AK154"/>
  <c r="AL154"/>
  <c r="AM154"/>
  <c r="AQ154"/>
  <c r="AR154"/>
  <c r="AS154"/>
  <c r="AT154"/>
  <c r="AU154"/>
  <c r="AV154"/>
  <c r="J155"/>
  <c r="K155"/>
  <c r="L155"/>
  <c r="O155"/>
  <c r="P155"/>
  <c r="Q155"/>
  <c r="R155"/>
  <c r="V155"/>
  <c r="W155"/>
  <c r="X155"/>
  <c r="Y155"/>
  <c r="Z155"/>
  <c r="AA155"/>
  <c r="AB155"/>
  <c r="AC155"/>
  <c r="AD155"/>
  <c r="AE155"/>
  <c r="AF155"/>
  <c r="AG155"/>
  <c r="AK155"/>
  <c r="AL155"/>
  <c r="AM155"/>
  <c r="AQ155"/>
  <c r="AR155"/>
  <c r="AS155"/>
  <c r="AT155"/>
  <c r="AU155"/>
  <c r="AV155"/>
  <c r="J156"/>
  <c r="K156"/>
  <c r="L156"/>
  <c r="O156"/>
  <c r="P156"/>
  <c r="Q156"/>
  <c r="R156"/>
  <c r="V156"/>
  <c r="W156"/>
  <c r="X156"/>
  <c r="Y156"/>
  <c r="Z156"/>
  <c r="AA156"/>
  <c r="AB156"/>
  <c r="AC156"/>
  <c r="AD156"/>
  <c r="AE156"/>
  <c r="AF156"/>
  <c r="AG156"/>
  <c r="AK156"/>
  <c r="AL156"/>
  <c r="AM156"/>
  <c r="AQ156"/>
  <c r="AR156"/>
  <c r="AS156"/>
  <c r="AT156"/>
  <c r="AU156"/>
  <c r="AV156"/>
  <c r="J157"/>
  <c r="K157"/>
  <c r="L157"/>
  <c r="O157"/>
  <c r="P157"/>
  <c r="Q157"/>
  <c r="R157"/>
  <c r="V157"/>
  <c r="W157"/>
  <c r="X157"/>
  <c r="Y157"/>
  <c r="Z157"/>
  <c r="AA157"/>
  <c r="AB157"/>
  <c r="AC157"/>
  <c r="AD157"/>
  <c r="AE157"/>
  <c r="AF157"/>
  <c r="AG157"/>
  <c r="AK157"/>
  <c r="AL157"/>
  <c r="AM157"/>
  <c r="AQ157"/>
  <c r="AR157"/>
  <c r="AS157"/>
  <c r="AT157"/>
  <c r="AU157"/>
  <c r="AV157"/>
  <c r="J158"/>
  <c r="K158"/>
  <c r="L158"/>
  <c r="O158"/>
  <c r="P158"/>
  <c r="Q158"/>
  <c r="R158"/>
  <c r="V158"/>
  <c r="W158"/>
  <c r="X158"/>
  <c r="Y158"/>
  <c r="Z158"/>
  <c r="AA158"/>
  <c r="AB158"/>
  <c r="AC158"/>
  <c r="AD158"/>
  <c r="AE158"/>
  <c r="AF158"/>
  <c r="AG158"/>
  <c r="AK158"/>
  <c r="AL158"/>
  <c r="AM158"/>
  <c r="AQ158"/>
  <c r="AR158"/>
  <c r="AS158"/>
  <c r="AT158"/>
  <c r="AU158"/>
  <c r="AV158"/>
  <c r="J159"/>
  <c r="K159"/>
  <c r="L159"/>
  <c r="O159"/>
  <c r="R159"/>
  <c r="V159"/>
  <c r="W159"/>
  <c r="X159"/>
  <c r="Y159"/>
  <c r="Z159"/>
  <c r="AA159"/>
  <c r="AB159"/>
  <c r="AC159"/>
  <c r="AD159"/>
  <c r="AE159"/>
  <c r="AF159"/>
  <c r="AG159"/>
  <c r="AK159"/>
  <c r="AL159"/>
  <c r="AM159"/>
  <c r="AQ159"/>
  <c r="AR159"/>
  <c r="AS159"/>
  <c r="AT159"/>
  <c r="AU159"/>
  <c r="AV159"/>
  <c r="J160"/>
  <c r="K160"/>
  <c r="L160"/>
  <c r="O160"/>
  <c r="R160"/>
  <c r="V160"/>
  <c r="W160"/>
  <c r="X160"/>
  <c r="Y160"/>
  <c r="Z160"/>
  <c r="AA160"/>
  <c r="AB160"/>
  <c r="AC160"/>
  <c r="AD160"/>
  <c r="AE160"/>
  <c r="AF160"/>
  <c r="AG160"/>
  <c r="AK160"/>
  <c r="AL160"/>
  <c r="AM160"/>
  <c r="AQ160"/>
  <c r="AR160"/>
  <c r="AS160"/>
  <c r="AT160"/>
  <c r="AU160"/>
  <c r="AV160"/>
  <c r="J161"/>
  <c r="K161"/>
  <c r="L161"/>
  <c r="O161"/>
  <c r="P161"/>
  <c r="Q161"/>
  <c r="R161"/>
  <c r="V161"/>
  <c r="W161"/>
  <c r="X161"/>
  <c r="Y161"/>
  <c r="Z161"/>
  <c r="AA161"/>
  <c r="AB161"/>
  <c r="AC161"/>
  <c r="AD161"/>
  <c r="AE161"/>
  <c r="AF161"/>
  <c r="AG161"/>
  <c r="AK161"/>
  <c r="AL161"/>
  <c r="AM161"/>
  <c r="AQ161"/>
  <c r="AR161"/>
  <c r="AS161"/>
  <c r="AT161"/>
  <c r="AU161"/>
  <c r="AV161"/>
  <c r="J162"/>
  <c r="K162"/>
  <c r="L162"/>
  <c r="O162"/>
  <c r="P162"/>
  <c r="Q162"/>
  <c r="R162"/>
  <c r="V162"/>
  <c r="W162"/>
  <c r="X162"/>
  <c r="Y162"/>
  <c r="Z162"/>
  <c r="AA162"/>
  <c r="AB162"/>
  <c r="AC162"/>
  <c r="AD162"/>
  <c r="AE162"/>
  <c r="AF162"/>
  <c r="AG162"/>
  <c r="AK162"/>
  <c r="AL162"/>
  <c r="AM162"/>
  <c r="AQ162"/>
  <c r="AR162"/>
  <c r="AS162"/>
  <c r="AT162"/>
  <c r="AU162"/>
  <c r="AV162"/>
  <c r="J163"/>
  <c r="K163"/>
  <c r="L163"/>
  <c r="O163"/>
  <c r="P163"/>
  <c r="Q163"/>
  <c r="R163"/>
  <c r="V163"/>
  <c r="W163"/>
  <c r="X163"/>
  <c r="Y163"/>
  <c r="Z163"/>
  <c r="AA163"/>
  <c r="AB163"/>
  <c r="AC163"/>
  <c r="AD163"/>
  <c r="AE163"/>
  <c r="AF163"/>
  <c r="AG163"/>
  <c r="AK163"/>
  <c r="AL163"/>
  <c r="AM163"/>
  <c r="AQ163"/>
  <c r="AR163"/>
  <c r="AS163"/>
  <c r="AT163"/>
  <c r="AU163"/>
  <c r="AV163"/>
  <c r="J164"/>
  <c r="K164"/>
  <c r="L164"/>
  <c r="O164"/>
  <c r="P164"/>
  <c r="Q164"/>
  <c r="R164"/>
  <c r="V164"/>
  <c r="W164"/>
  <c r="X164"/>
  <c r="Y164"/>
  <c r="Z164"/>
  <c r="AA164"/>
  <c r="AB164"/>
  <c r="AC164"/>
  <c r="AD164"/>
  <c r="AE164"/>
  <c r="AF164"/>
  <c r="AG164"/>
  <c r="AK164"/>
  <c r="AL164"/>
  <c r="AM164"/>
  <c r="AQ164"/>
  <c r="AR164"/>
  <c r="AS164"/>
  <c r="AT164"/>
  <c r="AU164"/>
  <c r="AV164"/>
  <c r="J165"/>
  <c r="K165"/>
  <c r="L165"/>
  <c r="O165"/>
  <c r="P165"/>
  <c r="Q165"/>
  <c r="R165"/>
  <c r="V165"/>
  <c r="W165"/>
  <c r="X165"/>
  <c r="Y165"/>
  <c r="Z165"/>
  <c r="AA165"/>
  <c r="AB165"/>
  <c r="AC165"/>
  <c r="AD165"/>
  <c r="AE165"/>
  <c r="AF165"/>
  <c r="AG165"/>
  <c r="AK165"/>
  <c r="AL165"/>
  <c r="AM165"/>
  <c r="AQ165"/>
  <c r="AR165"/>
  <c r="AS165"/>
  <c r="AT165"/>
  <c r="AU165"/>
  <c r="AV165"/>
  <c r="J166"/>
  <c r="K166"/>
  <c r="L166"/>
  <c r="O166"/>
  <c r="P166"/>
  <c r="Q166"/>
  <c r="R166"/>
  <c r="V166"/>
  <c r="W166"/>
  <c r="X166"/>
  <c r="Y166"/>
  <c r="Z166"/>
  <c r="AA166"/>
  <c r="AB166"/>
  <c r="AC166"/>
  <c r="AD166"/>
  <c r="AE166"/>
  <c r="AF166"/>
  <c r="AG166"/>
  <c r="AK166"/>
  <c r="AL166"/>
  <c r="AM166"/>
  <c r="AQ166"/>
  <c r="AR166"/>
  <c r="AS166"/>
  <c r="AT166"/>
  <c r="AU166"/>
  <c r="AV166"/>
  <c r="J167"/>
  <c r="K167"/>
  <c r="L167"/>
  <c r="O167"/>
  <c r="P167"/>
  <c r="Q167"/>
  <c r="R167"/>
  <c r="V167"/>
  <c r="W167"/>
  <c r="X167"/>
  <c r="Y167"/>
  <c r="Z167"/>
  <c r="AA167"/>
  <c r="AB167"/>
  <c r="AC167"/>
  <c r="AD167"/>
  <c r="AE167"/>
  <c r="AF167"/>
  <c r="AG167"/>
  <c r="AK167"/>
  <c r="AL167"/>
  <c r="AM167"/>
  <c r="AQ167"/>
  <c r="AR167"/>
  <c r="AS167"/>
  <c r="AT167"/>
  <c r="AU167"/>
  <c r="AV167"/>
  <c r="J168"/>
  <c r="K168"/>
  <c r="L168"/>
  <c r="O168"/>
  <c r="P168"/>
  <c r="Q168"/>
  <c r="R168"/>
  <c r="V168"/>
  <c r="W168"/>
  <c r="X168"/>
  <c r="Y168"/>
  <c r="Z168"/>
  <c r="AA168"/>
  <c r="AB168"/>
  <c r="AC168"/>
  <c r="AD168"/>
  <c r="AE168"/>
  <c r="AF168"/>
  <c r="AG168"/>
  <c r="AK168"/>
  <c r="AL168"/>
  <c r="AM168"/>
  <c r="AQ168"/>
  <c r="AR168"/>
  <c r="AS168"/>
  <c r="AT168"/>
  <c r="AU168"/>
  <c r="AV168"/>
  <c r="J169"/>
  <c r="K169"/>
  <c r="L169"/>
  <c r="O169"/>
  <c r="P169"/>
  <c r="Q169"/>
  <c r="R169"/>
  <c r="V169"/>
  <c r="W169"/>
  <c r="X169"/>
  <c r="Y169"/>
  <c r="Z169"/>
  <c r="AA169"/>
  <c r="AB169"/>
  <c r="AC169"/>
  <c r="AD169"/>
  <c r="AE169"/>
  <c r="AF169"/>
  <c r="AG169"/>
  <c r="AK169"/>
  <c r="AL169"/>
  <c r="AM169"/>
  <c r="AQ169"/>
  <c r="AR169"/>
  <c r="AS169"/>
  <c r="AT169"/>
  <c r="AU169"/>
  <c r="AV169"/>
  <c r="J170"/>
  <c r="K170"/>
  <c r="L170"/>
  <c r="O170"/>
  <c r="P170"/>
  <c r="Q170"/>
  <c r="R170"/>
  <c r="V170"/>
  <c r="W170"/>
  <c r="X170"/>
  <c r="Y170"/>
  <c r="Z170"/>
  <c r="AA170"/>
  <c r="AB170"/>
  <c r="AC170"/>
  <c r="AD170"/>
  <c r="AE170"/>
  <c r="AF170"/>
  <c r="AG170"/>
  <c r="AK170"/>
  <c r="AL170"/>
  <c r="AM170"/>
  <c r="AQ170"/>
  <c r="AR170"/>
  <c r="AS170"/>
  <c r="AT170"/>
  <c r="AU170"/>
  <c r="AV170"/>
  <c r="L171"/>
  <c r="O171"/>
  <c r="P171"/>
  <c r="Q171"/>
  <c r="R171"/>
  <c r="V171"/>
  <c r="W171"/>
  <c r="X171"/>
  <c r="Y171"/>
  <c r="Z171"/>
  <c r="AA171"/>
  <c r="AB171"/>
  <c r="AC171"/>
  <c r="AD171"/>
  <c r="AE171"/>
  <c r="AF171"/>
  <c r="AG171"/>
  <c r="AK171"/>
  <c r="AL171"/>
  <c r="AM171"/>
  <c r="AQ171"/>
  <c r="AR171"/>
  <c r="AS171"/>
  <c r="AT171"/>
  <c r="AU171"/>
  <c r="AV171"/>
  <c r="J172"/>
  <c r="K172"/>
  <c r="L172"/>
  <c r="O172"/>
  <c r="P172"/>
  <c r="Q172"/>
  <c r="R172"/>
  <c r="V172"/>
  <c r="W172"/>
  <c r="X172"/>
  <c r="Y172"/>
  <c r="Z172"/>
  <c r="AA172"/>
  <c r="AB172"/>
  <c r="AC172"/>
  <c r="AD172"/>
  <c r="AE172"/>
  <c r="AF172"/>
  <c r="AG172"/>
  <c r="AK172"/>
  <c r="AL172"/>
  <c r="AM172"/>
  <c r="AQ172"/>
  <c r="AR172"/>
  <c r="AS172"/>
  <c r="AT172"/>
  <c r="AU172"/>
  <c r="AV172"/>
  <c r="J173"/>
  <c r="K173"/>
  <c r="L173"/>
  <c r="O173"/>
  <c r="R173"/>
  <c r="V173"/>
  <c r="W173"/>
  <c r="X173"/>
  <c r="Y173"/>
  <c r="Z173"/>
  <c r="AA173"/>
  <c r="AD173"/>
  <c r="AE173"/>
  <c r="AF173"/>
  <c r="AG173"/>
  <c r="AK173"/>
  <c r="AL173"/>
  <c r="AM173"/>
  <c r="AQ173"/>
  <c r="AR173"/>
  <c r="AS173"/>
  <c r="AT173"/>
  <c r="AU173"/>
  <c r="AV173"/>
  <c r="J174"/>
  <c r="K174"/>
  <c r="L174"/>
  <c r="O174"/>
  <c r="P174"/>
  <c r="Q174"/>
  <c r="R174"/>
  <c r="V174"/>
  <c r="W174"/>
  <c r="X174"/>
  <c r="Y174"/>
  <c r="Z174"/>
  <c r="AA174"/>
  <c r="AB174"/>
  <c r="AC174"/>
  <c r="AD174"/>
  <c r="AE174"/>
  <c r="AF174"/>
  <c r="AG174"/>
  <c r="AK174"/>
  <c r="AL174"/>
  <c r="AM174"/>
  <c r="AQ174"/>
  <c r="AR174"/>
  <c r="AS174"/>
  <c r="AT174"/>
  <c r="AU174"/>
  <c r="AV174"/>
  <c r="J175"/>
  <c r="K175"/>
  <c r="L175"/>
  <c r="O175"/>
  <c r="R175"/>
  <c r="V175"/>
  <c r="W175"/>
  <c r="X175"/>
  <c r="Y175"/>
  <c r="Z175"/>
  <c r="AA175"/>
  <c r="AB175"/>
  <c r="AC175"/>
  <c r="AD175"/>
  <c r="AE175"/>
  <c r="AF175"/>
  <c r="AG175"/>
  <c r="AK175"/>
  <c r="AL175"/>
  <c r="AM175"/>
  <c r="AQ175"/>
  <c r="AR175"/>
  <c r="AS175"/>
  <c r="AT175"/>
  <c r="AU175"/>
  <c r="AV175"/>
  <c r="J176"/>
  <c r="K176"/>
  <c r="L176"/>
  <c r="O176"/>
  <c r="P176"/>
  <c r="Q176"/>
  <c r="R176"/>
  <c r="V176"/>
  <c r="W176"/>
  <c r="X176"/>
  <c r="Y176"/>
  <c r="Z176"/>
  <c r="AA176"/>
  <c r="AB176"/>
  <c r="AC176"/>
  <c r="AD176"/>
  <c r="AE176"/>
  <c r="AF176"/>
  <c r="AG176"/>
  <c r="AK176"/>
  <c r="AL176"/>
  <c r="AM176"/>
  <c r="AQ176"/>
  <c r="AR176"/>
  <c r="AS176"/>
  <c r="AT176"/>
  <c r="AU176"/>
  <c r="AV176"/>
  <c r="L177"/>
  <c r="O177"/>
  <c r="P177"/>
  <c r="Q177"/>
  <c r="R177"/>
  <c r="V177"/>
  <c r="W177"/>
  <c r="X177"/>
  <c r="Y177"/>
  <c r="Z177"/>
  <c r="AA177"/>
  <c r="AB177"/>
  <c r="AC177"/>
  <c r="AD177"/>
  <c r="AE177"/>
  <c r="AF177"/>
  <c r="AG177"/>
  <c r="AK177"/>
  <c r="AL177"/>
  <c r="AM177"/>
  <c r="AQ177"/>
  <c r="AR177"/>
  <c r="AS177"/>
  <c r="AT177"/>
  <c r="AU177"/>
  <c r="AV177"/>
  <c r="J178"/>
  <c r="K178"/>
  <c r="L178"/>
  <c r="O178"/>
  <c r="P178"/>
  <c r="Q178"/>
  <c r="R178"/>
  <c r="V178"/>
  <c r="W178"/>
  <c r="X178"/>
  <c r="Y178"/>
  <c r="Z178"/>
  <c r="AA178"/>
  <c r="AB178"/>
  <c r="AC178"/>
  <c r="AD178"/>
  <c r="AE178"/>
  <c r="AF178"/>
  <c r="AG178"/>
  <c r="AK178"/>
  <c r="AL178"/>
  <c r="AM178"/>
  <c r="AQ178"/>
  <c r="AR178"/>
  <c r="AS178"/>
  <c r="AT178"/>
  <c r="AU178"/>
  <c r="AV178"/>
  <c r="J179"/>
  <c r="K179"/>
  <c r="L179"/>
  <c r="O179"/>
  <c r="P179"/>
  <c r="Q179"/>
  <c r="R179"/>
  <c r="V179"/>
  <c r="W179"/>
  <c r="X179"/>
  <c r="Y179"/>
  <c r="Z179"/>
  <c r="AA179"/>
  <c r="AB179"/>
  <c r="AC179"/>
  <c r="AD179"/>
  <c r="AE179"/>
  <c r="AF179"/>
  <c r="AG179"/>
  <c r="AK179"/>
  <c r="AL179"/>
  <c r="AM179"/>
  <c r="AQ179"/>
  <c r="AR179"/>
  <c r="AS179"/>
  <c r="AT179"/>
  <c r="AU179"/>
  <c r="AV179"/>
  <c r="J180"/>
  <c r="K180"/>
  <c r="L180"/>
  <c r="O180"/>
  <c r="P180"/>
  <c r="Q180"/>
  <c r="R180"/>
  <c r="V180"/>
  <c r="W180"/>
  <c r="X180"/>
  <c r="Y180"/>
  <c r="Z180"/>
  <c r="AA180"/>
  <c r="AB180"/>
  <c r="AC180"/>
  <c r="AD180"/>
  <c r="AE180"/>
  <c r="AF180"/>
  <c r="AG180"/>
  <c r="AK180"/>
  <c r="AL180"/>
  <c r="AM180"/>
  <c r="AQ180"/>
  <c r="AR180"/>
  <c r="AS180"/>
  <c r="AT180"/>
  <c r="AU180"/>
  <c r="AV180"/>
  <c r="J181"/>
  <c r="K181"/>
  <c r="L181"/>
  <c r="O181"/>
  <c r="P181"/>
  <c r="Q181"/>
  <c r="R181"/>
  <c r="V181"/>
  <c r="W181"/>
  <c r="X181"/>
  <c r="Y181"/>
  <c r="Z181"/>
  <c r="AA181"/>
  <c r="AB181"/>
  <c r="AC181"/>
  <c r="AD181"/>
  <c r="AE181"/>
  <c r="AF181"/>
  <c r="AG181"/>
  <c r="AK181"/>
  <c r="AL181"/>
  <c r="AM181"/>
  <c r="AQ181"/>
  <c r="AR181"/>
  <c r="AS181"/>
  <c r="AT181"/>
  <c r="AU181"/>
  <c r="AV181"/>
  <c r="J182"/>
  <c r="K182"/>
  <c r="L182"/>
  <c r="O182"/>
  <c r="P182"/>
  <c r="Q182"/>
  <c r="R182"/>
  <c r="V182"/>
  <c r="W182"/>
  <c r="X182"/>
  <c r="Y182"/>
  <c r="Z182"/>
  <c r="AA182"/>
  <c r="AB182"/>
  <c r="AC182"/>
  <c r="AD182"/>
  <c r="AE182"/>
  <c r="AF182"/>
  <c r="AG182"/>
  <c r="AK182"/>
  <c r="AL182"/>
  <c r="AM182"/>
  <c r="AQ182"/>
  <c r="AR182"/>
  <c r="AS182"/>
  <c r="AT182"/>
  <c r="AU182"/>
  <c r="AV182"/>
  <c r="J183"/>
  <c r="K183"/>
  <c r="L183"/>
  <c r="O183"/>
  <c r="R183"/>
  <c r="V183"/>
  <c r="W183"/>
  <c r="X183"/>
  <c r="Y183"/>
  <c r="Z183"/>
  <c r="AA183"/>
  <c r="AB183"/>
  <c r="AC183"/>
  <c r="AD183"/>
  <c r="AE183"/>
  <c r="AF183"/>
  <c r="AG183"/>
  <c r="AK183"/>
  <c r="AL183"/>
  <c r="AM183"/>
  <c r="AQ183"/>
  <c r="AR183"/>
  <c r="AS183"/>
  <c r="AT183"/>
  <c r="AU183"/>
  <c r="AV183"/>
  <c r="J184"/>
  <c r="K184"/>
  <c r="L184"/>
  <c r="O184"/>
  <c r="P184"/>
  <c r="Q184"/>
  <c r="R184"/>
  <c r="V184"/>
  <c r="W184"/>
  <c r="X184"/>
  <c r="Y184"/>
  <c r="Z184"/>
  <c r="AA184"/>
  <c r="AB184"/>
  <c r="AC184"/>
  <c r="AD184"/>
  <c r="AE184"/>
  <c r="AF184"/>
  <c r="AG184"/>
  <c r="AK184"/>
  <c r="AL184"/>
  <c r="AM184"/>
  <c r="AQ184"/>
  <c r="AR184"/>
  <c r="AS184"/>
  <c r="AT184"/>
  <c r="AU184"/>
  <c r="AV184"/>
  <c r="L185"/>
  <c r="O185"/>
  <c r="P185"/>
  <c r="Q185"/>
  <c r="R185"/>
  <c r="V185"/>
  <c r="W185"/>
  <c r="X185"/>
  <c r="Y185"/>
  <c r="Z185"/>
  <c r="AA185"/>
  <c r="AB185"/>
  <c r="AC185"/>
  <c r="AD185"/>
  <c r="AE185"/>
  <c r="AF185"/>
  <c r="AG185"/>
  <c r="AK185"/>
  <c r="AL185"/>
  <c r="AM185"/>
  <c r="AQ185"/>
  <c r="AR185"/>
  <c r="AS185"/>
  <c r="AT185"/>
  <c r="AU185"/>
  <c r="AV185"/>
  <c r="L186"/>
  <c r="O186"/>
  <c r="P186"/>
  <c r="Q186"/>
  <c r="R186"/>
  <c r="V186"/>
  <c r="W186"/>
  <c r="X186"/>
  <c r="Y186"/>
  <c r="Z186"/>
  <c r="AA186"/>
  <c r="AB186"/>
  <c r="AC186"/>
  <c r="AD186"/>
  <c r="AE186"/>
  <c r="AF186"/>
  <c r="AG186"/>
  <c r="AK186"/>
  <c r="AL186"/>
  <c r="AM186"/>
  <c r="AQ186"/>
  <c r="AR186"/>
  <c r="AS186"/>
  <c r="AT186"/>
  <c r="AU186"/>
  <c r="AV186"/>
  <c r="L187"/>
  <c r="O187"/>
  <c r="P187"/>
  <c r="Q187"/>
  <c r="R187"/>
  <c r="V187"/>
  <c r="W187"/>
  <c r="X187"/>
  <c r="Y187"/>
  <c r="Z187"/>
  <c r="AA187"/>
  <c r="AB187"/>
  <c r="AC187"/>
  <c r="AD187"/>
  <c r="AE187"/>
  <c r="AF187"/>
  <c r="AG187"/>
  <c r="AK187"/>
  <c r="AL187"/>
  <c r="AM187"/>
  <c r="AQ187"/>
  <c r="AR187"/>
  <c r="AS187"/>
  <c r="AT187"/>
  <c r="AU187"/>
  <c r="AV187"/>
  <c r="J188"/>
  <c r="K188"/>
  <c r="L188"/>
  <c r="O188"/>
  <c r="P188"/>
  <c r="Q188"/>
  <c r="R188"/>
  <c r="V188"/>
  <c r="W188"/>
  <c r="X188"/>
  <c r="Y188"/>
  <c r="Z188"/>
  <c r="AA188"/>
  <c r="AB188"/>
  <c r="AC188"/>
  <c r="AD188"/>
  <c r="AE188"/>
  <c r="AF188"/>
  <c r="AG188"/>
  <c r="AK188"/>
  <c r="AL188"/>
  <c r="AM188"/>
  <c r="AQ188"/>
  <c r="AR188"/>
  <c r="AS188"/>
  <c r="AT188"/>
  <c r="AU188"/>
  <c r="AV188"/>
  <c r="J189"/>
  <c r="K189"/>
  <c r="L189"/>
  <c r="O189"/>
  <c r="P189"/>
  <c r="Q189"/>
  <c r="R189"/>
  <c r="V189"/>
  <c r="W189"/>
  <c r="X189"/>
  <c r="Y189"/>
  <c r="Z189"/>
  <c r="AA189"/>
  <c r="AB189"/>
  <c r="AC189"/>
  <c r="AD189"/>
  <c r="AE189"/>
  <c r="AF189"/>
  <c r="AG189"/>
  <c r="AK189"/>
  <c r="AL189"/>
  <c r="AM189"/>
  <c r="AQ189"/>
  <c r="AR189"/>
  <c r="AS189"/>
  <c r="AT189"/>
  <c r="AU189"/>
  <c r="AV189"/>
  <c r="J190"/>
  <c r="K190"/>
  <c r="L190"/>
  <c r="O190"/>
  <c r="P190"/>
  <c r="Q190"/>
  <c r="R190"/>
  <c r="V190"/>
  <c r="W190"/>
  <c r="X190"/>
  <c r="Y190"/>
  <c r="Z190"/>
  <c r="AA190"/>
  <c r="AB190"/>
  <c r="AC190"/>
  <c r="AD190"/>
  <c r="AE190"/>
  <c r="AF190"/>
  <c r="AG190"/>
  <c r="AK190"/>
  <c r="AL190"/>
  <c r="AM190"/>
  <c r="AQ190"/>
  <c r="AR190"/>
  <c r="AS190"/>
  <c r="AT190"/>
  <c r="AU190"/>
  <c r="AV190"/>
  <c r="J191"/>
  <c r="K191"/>
  <c r="L191"/>
  <c r="O191"/>
  <c r="P191"/>
  <c r="Q191"/>
  <c r="R191"/>
  <c r="V191"/>
  <c r="W191"/>
  <c r="X191"/>
  <c r="Y191"/>
  <c r="Z191"/>
  <c r="AA191"/>
  <c r="AB191"/>
  <c r="AC191"/>
  <c r="AD191"/>
  <c r="AE191"/>
  <c r="AF191"/>
  <c r="AG191"/>
  <c r="AK191"/>
  <c r="AL191"/>
  <c r="AM191"/>
  <c r="AQ191"/>
  <c r="AR191"/>
  <c r="AS191"/>
  <c r="AT191"/>
  <c r="AU191"/>
  <c r="AV191"/>
  <c r="J192"/>
  <c r="K192"/>
  <c r="L192"/>
  <c r="O192"/>
  <c r="P192"/>
  <c r="Q192"/>
  <c r="R192"/>
  <c r="V192"/>
  <c r="W192"/>
  <c r="X192"/>
  <c r="Y192"/>
  <c r="Z192"/>
  <c r="AA192"/>
  <c r="AB192"/>
  <c r="AC192"/>
  <c r="AD192"/>
  <c r="AE192"/>
  <c r="AF192"/>
  <c r="AG192"/>
  <c r="AK192"/>
  <c r="AL192"/>
  <c r="AM192"/>
  <c r="AQ192"/>
  <c r="AR192"/>
  <c r="AS192"/>
  <c r="AT192"/>
  <c r="AU192"/>
  <c r="AV192"/>
  <c r="J193"/>
  <c r="K193"/>
  <c r="L193"/>
  <c r="O193"/>
  <c r="R193"/>
  <c r="V193"/>
  <c r="W193"/>
  <c r="X193"/>
  <c r="Y193"/>
  <c r="Z193"/>
  <c r="AA193"/>
  <c r="AD193"/>
  <c r="AG193"/>
  <c r="AK193"/>
  <c r="AL193"/>
  <c r="AM193"/>
  <c r="AQ193"/>
  <c r="AR193"/>
  <c r="AS193"/>
  <c r="AT193"/>
  <c r="AU193"/>
  <c r="AV193"/>
  <c r="J194"/>
  <c r="K194"/>
  <c r="L194"/>
  <c r="O194"/>
  <c r="P194"/>
  <c r="Q194"/>
  <c r="R194"/>
  <c r="V194"/>
  <c r="W194"/>
  <c r="X194"/>
  <c r="Y194"/>
  <c r="Z194"/>
  <c r="AA194"/>
  <c r="AB194"/>
  <c r="AC194"/>
  <c r="AD194"/>
  <c r="AE194"/>
  <c r="AF194"/>
  <c r="AG194"/>
  <c r="AK194"/>
  <c r="AL194"/>
  <c r="AM194"/>
  <c r="AQ194"/>
  <c r="AR194"/>
  <c r="AS194"/>
  <c r="AT194"/>
  <c r="AU194"/>
  <c r="AV194"/>
  <c r="J195"/>
  <c r="K195"/>
  <c r="L195"/>
  <c r="O195"/>
  <c r="R195"/>
  <c r="V195"/>
  <c r="W195"/>
  <c r="X195"/>
  <c r="Y195"/>
  <c r="Z195"/>
  <c r="AA195"/>
  <c r="AB195"/>
  <c r="AC195"/>
  <c r="AD195"/>
  <c r="AE195"/>
  <c r="AF195"/>
  <c r="AG195"/>
  <c r="AK195"/>
  <c r="AL195"/>
  <c r="AM195"/>
  <c r="AQ195"/>
  <c r="AR195"/>
  <c r="AS195"/>
  <c r="AT195"/>
  <c r="AU195"/>
  <c r="AV195"/>
  <c r="J196"/>
  <c r="K196"/>
  <c r="L196"/>
  <c r="O196"/>
  <c r="R196"/>
  <c r="V196"/>
  <c r="W196"/>
  <c r="X196"/>
  <c r="Y196"/>
  <c r="Z196"/>
  <c r="AA196"/>
  <c r="AD196"/>
  <c r="AE196"/>
  <c r="AF196"/>
  <c r="AG196"/>
  <c r="AK196"/>
  <c r="AL196"/>
  <c r="AM196"/>
  <c r="AQ196"/>
  <c r="AR196"/>
  <c r="AS196"/>
  <c r="AT196"/>
  <c r="AU196"/>
  <c r="AV196"/>
  <c r="J197"/>
  <c r="K197"/>
  <c r="L197"/>
  <c r="O197"/>
  <c r="P197"/>
  <c r="Q197"/>
  <c r="R197"/>
  <c r="V197"/>
  <c r="W197"/>
  <c r="X197"/>
  <c r="Y197"/>
  <c r="Z197"/>
  <c r="AA197"/>
  <c r="AB197"/>
  <c r="AC197"/>
  <c r="AD197"/>
  <c r="AE197"/>
  <c r="AF197"/>
  <c r="AG197"/>
  <c r="AK197"/>
  <c r="AL197"/>
  <c r="AM197"/>
  <c r="AQ197"/>
  <c r="AR197"/>
  <c r="AS197"/>
  <c r="AT197"/>
  <c r="AU197"/>
  <c r="AV197"/>
  <c r="J198"/>
  <c r="K198"/>
  <c r="L198"/>
  <c r="O198"/>
  <c r="P198"/>
  <c r="Q198"/>
  <c r="R198"/>
  <c r="V198"/>
  <c r="W198"/>
  <c r="X198"/>
  <c r="Y198"/>
  <c r="Z198"/>
  <c r="AA198"/>
  <c r="AB198"/>
  <c r="AC198"/>
  <c r="AD198"/>
  <c r="AE198"/>
  <c r="AF198"/>
  <c r="AG198"/>
  <c r="AK198"/>
  <c r="AL198"/>
  <c r="AM198"/>
  <c r="AQ198"/>
  <c r="AR198"/>
  <c r="AS198"/>
  <c r="AT198"/>
  <c r="AU198"/>
  <c r="AV198"/>
  <c r="J199"/>
  <c r="K199"/>
  <c r="L199"/>
  <c r="O199"/>
  <c r="P199"/>
  <c r="Q199"/>
  <c r="R199"/>
  <c r="V199"/>
  <c r="W199"/>
  <c r="X199"/>
  <c r="Y199"/>
  <c r="Z199"/>
  <c r="AA199"/>
  <c r="AB199"/>
  <c r="AC199"/>
  <c r="AD199"/>
  <c r="AE199"/>
  <c r="AF199"/>
  <c r="AG199"/>
  <c r="AK199"/>
  <c r="AL199"/>
  <c r="AM199"/>
  <c r="AQ199"/>
  <c r="AR199"/>
  <c r="AS199"/>
  <c r="AT199"/>
  <c r="AU199"/>
  <c r="AV199"/>
  <c r="J200"/>
  <c r="K200"/>
  <c r="L200"/>
  <c r="O200"/>
  <c r="P200"/>
  <c r="Q200"/>
  <c r="R200"/>
  <c r="V200"/>
  <c r="W200"/>
  <c r="X200"/>
  <c r="Y200"/>
  <c r="Z200"/>
  <c r="AA200"/>
  <c r="AD200"/>
  <c r="AE200"/>
  <c r="AF200"/>
  <c r="AG200"/>
  <c r="AK200"/>
  <c r="AL200"/>
  <c r="AM200"/>
  <c r="AS200"/>
  <c r="AT200"/>
  <c r="AU200"/>
  <c r="AV200"/>
  <c r="J201"/>
  <c r="K201"/>
  <c r="L201"/>
  <c r="O201"/>
  <c r="P201"/>
  <c r="Q201"/>
  <c r="R201"/>
  <c r="V201"/>
  <c r="W201"/>
  <c r="X201"/>
  <c r="Y201"/>
  <c r="Z201"/>
  <c r="AA201"/>
  <c r="AB201"/>
  <c r="AC201"/>
  <c r="AD201"/>
  <c r="AE201"/>
  <c r="AF201"/>
  <c r="AG201"/>
  <c r="AK201"/>
  <c r="AL201"/>
  <c r="AM201"/>
  <c r="AQ201"/>
  <c r="AR201"/>
  <c r="AS201"/>
  <c r="AT201"/>
  <c r="AU201"/>
  <c r="AV201"/>
  <c r="L202"/>
  <c r="O202"/>
  <c r="P202"/>
  <c r="Q202"/>
  <c r="R202"/>
  <c r="V202"/>
  <c r="W202"/>
  <c r="X202"/>
  <c r="Y202"/>
  <c r="Z202"/>
  <c r="AA202"/>
  <c r="AB202"/>
  <c r="AC202"/>
  <c r="AD202"/>
  <c r="AE202"/>
  <c r="AF202"/>
  <c r="AG202"/>
  <c r="AK202"/>
  <c r="AL202"/>
  <c r="AM202"/>
  <c r="AQ202"/>
  <c r="AR202"/>
  <c r="AS202"/>
  <c r="AT202"/>
  <c r="AU202"/>
  <c r="AV202"/>
  <c r="L203"/>
  <c r="O203"/>
  <c r="P203"/>
  <c r="Q203"/>
  <c r="R203"/>
  <c r="V203"/>
  <c r="W203"/>
  <c r="X203"/>
  <c r="Y203"/>
  <c r="Z203"/>
  <c r="AA203"/>
  <c r="AB203"/>
  <c r="AC203"/>
  <c r="AD203"/>
  <c r="AE203"/>
  <c r="AF203"/>
  <c r="AG203"/>
  <c r="AK203"/>
  <c r="AL203"/>
  <c r="AM203"/>
  <c r="AQ203"/>
  <c r="AR203"/>
  <c r="AS203"/>
  <c r="AT203"/>
  <c r="AU203"/>
  <c r="AV203"/>
  <c r="L204"/>
  <c r="O204"/>
  <c r="P204"/>
  <c r="Q204"/>
  <c r="R204"/>
  <c r="V204"/>
  <c r="W204"/>
  <c r="X204"/>
  <c r="Y204"/>
  <c r="Z204"/>
  <c r="AA204"/>
  <c r="AB204"/>
  <c r="AC204"/>
  <c r="AD204"/>
  <c r="AE204"/>
  <c r="AF204"/>
  <c r="AG204"/>
  <c r="AK204"/>
  <c r="AL204"/>
  <c r="AM204"/>
  <c r="AQ204"/>
  <c r="AR204"/>
  <c r="AS204"/>
  <c r="AT204"/>
  <c r="AU204"/>
  <c r="AV204"/>
  <c r="L205"/>
  <c r="O205"/>
  <c r="R205"/>
  <c r="V205"/>
  <c r="W205"/>
  <c r="X205"/>
  <c r="Y205"/>
  <c r="Z205"/>
  <c r="AA205"/>
  <c r="AB205"/>
  <c r="AC205"/>
  <c r="AD205"/>
  <c r="AE205"/>
  <c r="AF205"/>
  <c r="AG205"/>
  <c r="AK205"/>
  <c r="AL205"/>
  <c r="AM205"/>
  <c r="AQ205"/>
  <c r="AR205"/>
  <c r="AS205"/>
  <c r="AT205"/>
  <c r="AU205"/>
  <c r="AV205"/>
  <c r="J206"/>
  <c r="K206"/>
  <c r="L206"/>
  <c r="O206"/>
  <c r="R206"/>
  <c r="V206"/>
  <c r="W206"/>
  <c r="X206"/>
  <c r="Y206"/>
  <c r="Z206"/>
  <c r="AA206"/>
  <c r="AB206"/>
  <c r="AC206"/>
  <c r="AD206"/>
  <c r="AE206"/>
  <c r="AF206"/>
  <c r="AG206"/>
  <c r="AK206"/>
  <c r="AL206"/>
  <c r="AM206"/>
  <c r="AQ206"/>
  <c r="AR206"/>
  <c r="AS206"/>
  <c r="AT206"/>
  <c r="AU206"/>
  <c r="AV206"/>
  <c r="J207"/>
  <c r="K207"/>
  <c r="L207"/>
  <c r="O207"/>
  <c r="P207"/>
  <c r="Q207"/>
  <c r="R207"/>
  <c r="V207"/>
  <c r="W207"/>
  <c r="X207"/>
  <c r="Y207"/>
  <c r="Z207"/>
  <c r="AA207"/>
  <c r="AB207"/>
  <c r="AC207"/>
  <c r="AD207"/>
  <c r="AE207"/>
  <c r="AF207"/>
  <c r="AG207"/>
  <c r="AK207"/>
  <c r="AL207"/>
  <c r="AM207"/>
  <c r="AQ207"/>
  <c r="AR207"/>
  <c r="AS207"/>
  <c r="AT207"/>
  <c r="AU207"/>
  <c r="AV207"/>
  <c r="J208"/>
  <c r="K208"/>
  <c r="L208"/>
  <c r="O208"/>
  <c r="P208"/>
  <c r="Q208"/>
  <c r="R208"/>
  <c r="V208"/>
  <c r="W208"/>
  <c r="X208"/>
  <c r="Y208"/>
  <c r="Z208"/>
  <c r="AA208"/>
  <c r="AB208"/>
  <c r="AC208"/>
  <c r="AD208"/>
  <c r="AE208"/>
  <c r="AF208"/>
  <c r="AG208"/>
  <c r="AK208"/>
  <c r="AL208"/>
  <c r="AM208"/>
  <c r="AQ208"/>
  <c r="AR208"/>
  <c r="AS208"/>
  <c r="AT208"/>
  <c r="AU208"/>
  <c r="AV208"/>
  <c r="J209"/>
  <c r="K209"/>
  <c r="L209"/>
  <c r="O209"/>
  <c r="P209"/>
  <c r="Q209"/>
  <c r="R209"/>
  <c r="V209"/>
  <c r="W209"/>
  <c r="X209"/>
  <c r="Y209"/>
  <c r="Z209"/>
  <c r="AA209"/>
  <c r="AB209"/>
  <c r="AC209"/>
  <c r="AD209"/>
  <c r="AE209"/>
  <c r="AF209"/>
  <c r="AG209"/>
  <c r="AK209"/>
  <c r="AL209"/>
  <c r="AM209"/>
  <c r="AQ209"/>
  <c r="AR209"/>
  <c r="AS209"/>
  <c r="AT209"/>
  <c r="AU209"/>
  <c r="AV209"/>
  <c r="J210"/>
  <c r="K210"/>
  <c r="L210"/>
  <c r="O210"/>
  <c r="P210"/>
  <c r="Q210"/>
  <c r="R210"/>
  <c r="V210"/>
  <c r="W210"/>
  <c r="X210"/>
  <c r="Y210"/>
  <c r="Z210"/>
  <c r="AA210"/>
  <c r="AB210"/>
  <c r="AC210"/>
  <c r="AD210"/>
  <c r="AE210"/>
  <c r="AF210"/>
  <c r="AG210"/>
  <c r="AK210"/>
  <c r="AL210"/>
  <c r="AM210"/>
  <c r="AQ210"/>
  <c r="AR210"/>
  <c r="AS210"/>
  <c r="AV210"/>
  <c r="J211"/>
  <c r="K211"/>
  <c r="L211"/>
  <c r="O211"/>
  <c r="P211"/>
  <c r="Q211"/>
  <c r="R211"/>
  <c r="V211"/>
  <c r="W211"/>
  <c r="X211"/>
  <c r="Y211"/>
  <c r="Z211"/>
  <c r="AA211"/>
  <c r="AB211"/>
  <c r="AC211"/>
  <c r="AD211"/>
  <c r="AE211"/>
  <c r="AF211"/>
  <c r="AG211"/>
  <c r="AM211"/>
  <c r="AQ211"/>
  <c r="AR211"/>
  <c r="AS211"/>
  <c r="AT211"/>
  <c r="AU211"/>
  <c r="AV211"/>
  <c r="J212"/>
  <c r="K212"/>
  <c r="L212"/>
  <c r="O212"/>
  <c r="P212"/>
  <c r="Q212"/>
  <c r="R212"/>
  <c r="V212"/>
  <c r="W212"/>
  <c r="X212"/>
  <c r="Y212"/>
  <c r="Z212"/>
  <c r="AA212"/>
  <c r="AB212"/>
  <c r="AC212"/>
  <c r="AD212"/>
  <c r="AE212"/>
  <c r="AF212"/>
  <c r="AG212"/>
  <c r="AK212"/>
  <c r="AL212"/>
  <c r="AM212"/>
  <c r="AQ212"/>
  <c r="AR212"/>
  <c r="AS212"/>
  <c r="AT212"/>
  <c r="AU212"/>
  <c r="AV212"/>
  <c r="J213"/>
  <c r="K213"/>
  <c r="L213"/>
  <c r="O213"/>
  <c r="P213"/>
  <c r="Q213"/>
  <c r="R213"/>
  <c r="V213"/>
  <c r="W213"/>
  <c r="X213"/>
  <c r="Y213"/>
  <c r="Z213"/>
  <c r="AA213"/>
  <c r="AB213"/>
  <c r="AC213"/>
  <c r="AD213"/>
  <c r="AE213"/>
  <c r="AF213"/>
  <c r="AG213"/>
  <c r="AK213"/>
  <c r="AL213"/>
  <c r="AM213"/>
  <c r="AQ213"/>
  <c r="AR213"/>
  <c r="AS213"/>
  <c r="AT213"/>
  <c r="AU213"/>
  <c r="AV213"/>
  <c r="J214"/>
  <c r="K214"/>
  <c r="L214"/>
  <c r="O214"/>
  <c r="P214"/>
  <c r="Q214"/>
  <c r="R214"/>
  <c r="V214"/>
  <c r="W214"/>
  <c r="X214"/>
  <c r="Y214"/>
  <c r="Z214"/>
  <c r="AA214"/>
  <c r="AB214"/>
  <c r="AC214"/>
  <c r="AD214"/>
  <c r="AE214"/>
  <c r="AF214"/>
  <c r="AG214"/>
  <c r="AK214"/>
  <c r="AL214"/>
  <c r="AM214"/>
  <c r="AQ214"/>
  <c r="AR214"/>
  <c r="AS214"/>
  <c r="AT214"/>
  <c r="AU214"/>
  <c r="AV214"/>
  <c r="J215"/>
  <c r="K215"/>
  <c r="L215"/>
  <c r="O215"/>
  <c r="P215"/>
  <c r="Q215"/>
  <c r="R215"/>
  <c r="V215"/>
  <c r="W215"/>
  <c r="X215"/>
  <c r="Y215"/>
  <c r="Z215"/>
  <c r="AA215"/>
  <c r="AB215"/>
  <c r="AC215"/>
  <c r="AD215"/>
  <c r="AE215"/>
  <c r="AF215"/>
  <c r="AG215"/>
  <c r="AK215"/>
  <c r="AL215"/>
  <c r="AM215"/>
  <c r="AQ215"/>
  <c r="AR215"/>
  <c r="AS215"/>
  <c r="AT215"/>
  <c r="AU215"/>
  <c r="AV215"/>
  <c r="J216"/>
  <c r="K216"/>
  <c r="L216"/>
  <c r="O216"/>
  <c r="R216"/>
  <c r="V216"/>
  <c r="W216"/>
  <c r="X216"/>
  <c r="Y216"/>
  <c r="Z216"/>
  <c r="AA216"/>
  <c r="AB216"/>
  <c r="AC216"/>
  <c r="AD216"/>
  <c r="AE216"/>
  <c r="AF216"/>
  <c r="AG216"/>
  <c r="AK216"/>
  <c r="AL216"/>
  <c r="AM216"/>
  <c r="AQ216"/>
  <c r="AR216"/>
  <c r="AS216"/>
  <c r="AT216"/>
  <c r="AU216"/>
  <c r="AV216"/>
  <c r="J217"/>
  <c r="K217"/>
  <c r="L217"/>
  <c r="O217"/>
  <c r="P217"/>
  <c r="Q217"/>
  <c r="R217"/>
  <c r="V217"/>
  <c r="W217"/>
  <c r="X217"/>
  <c r="Y217"/>
  <c r="Z217"/>
  <c r="AA217"/>
  <c r="AB217"/>
  <c r="AC217"/>
  <c r="AD217"/>
  <c r="AE217"/>
  <c r="AF217"/>
  <c r="AG217"/>
  <c r="AK217"/>
  <c r="AL217"/>
  <c r="AM217"/>
  <c r="AQ217"/>
  <c r="AR217"/>
  <c r="AS217"/>
  <c r="AT217"/>
  <c r="AU217"/>
  <c r="AV217"/>
  <c r="J218"/>
  <c r="K218"/>
  <c r="L218"/>
  <c r="O218"/>
  <c r="P218"/>
  <c r="Q218"/>
  <c r="R218"/>
  <c r="V218"/>
  <c r="W218"/>
  <c r="X218"/>
  <c r="Y218"/>
  <c r="Z218"/>
  <c r="AA218"/>
  <c r="AB218"/>
  <c r="AC218"/>
  <c r="AD218"/>
  <c r="AE218"/>
  <c r="AF218"/>
  <c r="AG218"/>
  <c r="AK218"/>
  <c r="AL218"/>
  <c r="AM218"/>
  <c r="AQ218"/>
  <c r="AR218"/>
  <c r="AS218"/>
  <c r="AT218"/>
  <c r="AU218"/>
  <c r="AV218"/>
  <c r="AW218"/>
  <c r="L219"/>
  <c r="O219"/>
  <c r="R219"/>
  <c r="V219"/>
  <c r="W219"/>
  <c r="X219"/>
  <c r="Y219"/>
  <c r="Z219"/>
  <c r="AA219"/>
  <c r="AB219"/>
  <c r="AC219"/>
  <c r="AD219"/>
  <c r="AE219"/>
  <c r="AF219"/>
  <c r="AG219"/>
  <c r="AK219"/>
  <c r="AL219"/>
  <c r="AM219"/>
  <c r="AQ219"/>
  <c r="AR219"/>
  <c r="AS219"/>
  <c r="AT219"/>
  <c r="AU219"/>
  <c r="AV219"/>
  <c r="J220"/>
  <c r="K220"/>
  <c r="L220"/>
  <c r="O220"/>
  <c r="R220"/>
  <c r="V220"/>
  <c r="W220"/>
  <c r="X220"/>
  <c r="Y220"/>
  <c r="Z220"/>
  <c r="AA220"/>
  <c r="AB220"/>
  <c r="AC220"/>
  <c r="AD220"/>
  <c r="AE220"/>
  <c r="AF220"/>
  <c r="AG220"/>
  <c r="AM220"/>
  <c r="AQ220"/>
  <c r="AR220"/>
  <c r="AS220"/>
  <c r="AT220"/>
  <c r="AU220"/>
  <c r="AV220"/>
  <c r="J221"/>
  <c r="K221"/>
  <c r="L221"/>
  <c r="O221"/>
  <c r="P221"/>
  <c r="Q221"/>
  <c r="R221"/>
  <c r="V221"/>
  <c r="W221"/>
  <c r="X221"/>
  <c r="Y221"/>
  <c r="Z221"/>
  <c r="AA221"/>
  <c r="AB221"/>
  <c r="AC221"/>
  <c r="AD221"/>
  <c r="AE221"/>
  <c r="AF221"/>
  <c r="AG221"/>
  <c r="AK221"/>
  <c r="AL221"/>
  <c r="AM221"/>
  <c r="AQ221"/>
  <c r="AR221"/>
  <c r="AS221"/>
  <c r="AT221"/>
  <c r="AU221"/>
  <c r="AV221"/>
  <c r="J222"/>
  <c r="K222"/>
  <c r="L222"/>
  <c r="O222"/>
  <c r="P222"/>
  <c r="Q222"/>
  <c r="R222"/>
  <c r="V222"/>
  <c r="W222"/>
  <c r="X222"/>
  <c r="Y222"/>
  <c r="Z222"/>
  <c r="AA222"/>
  <c r="AB222"/>
  <c r="AC222"/>
  <c r="AD222"/>
  <c r="AE222"/>
  <c r="AF222"/>
  <c r="AG222"/>
  <c r="AK222"/>
  <c r="AL222"/>
  <c r="AM222"/>
  <c r="AQ222"/>
  <c r="AR222"/>
  <c r="AS222"/>
  <c r="AT222"/>
  <c r="AU222"/>
  <c r="AV222"/>
  <c r="J223"/>
  <c r="K223"/>
  <c r="L223"/>
  <c r="O223"/>
  <c r="P223"/>
  <c r="Q223"/>
  <c r="R223"/>
  <c r="V223"/>
  <c r="W223"/>
  <c r="X223"/>
  <c r="Y223"/>
  <c r="Z223"/>
  <c r="AA223"/>
  <c r="AB223"/>
  <c r="AC223"/>
  <c r="AD223"/>
  <c r="AE223"/>
  <c r="AF223"/>
  <c r="AG223"/>
  <c r="AK223"/>
  <c r="AL223"/>
  <c r="AM223"/>
  <c r="AQ223"/>
  <c r="AR223"/>
  <c r="AS223"/>
  <c r="AT223"/>
  <c r="AU223"/>
  <c r="AV223"/>
  <c r="J224"/>
  <c r="K224"/>
  <c r="L224"/>
  <c r="O224"/>
  <c r="P224"/>
  <c r="Q224"/>
  <c r="R224"/>
  <c r="V224"/>
  <c r="W224"/>
  <c r="X224"/>
  <c r="Y224"/>
  <c r="Z224"/>
  <c r="AA224"/>
  <c r="AB224"/>
  <c r="AC224"/>
  <c r="AD224"/>
  <c r="AE224"/>
  <c r="AF224"/>
  <c r="AG224"/>
  <c r="AK224"/>
  <c r="AL224"/>
  <c r="AM224"/>
  <c r="AQ224"/>
  <c r="AR224"/>
  <c r="AS224"/>
  <c r="AT224"/>
  <c r="AU224"/>
  <c r="AV224"/>
  <c r="J225"/>
  <c r="K225"/>
  <c r="L225"/>
  <c r="O225"/>
  <c r="P225"/>
  <c r="Q225"/>
  <c r="R225"/>
  <c r="V225"/>
  <c r="W225"/>
  <c r="X225"/>
  <c r="Y225"/>
  <c r="Z225"/>
  <c r="AA225"/>
  <c r="AB225"/>
  <c r="AC225"/>
  <c r="AD225"/>
  <c r="AE225"/>
  <c r="AF225"/>
  <c r="AG225"/>
  <c r="AK225"/>
  <c r="AL225"/>
  <c r="AM225"/>
  <c r="AQ225"/>
  <c r="AR225"/>
  <c r="AS225"/>
  <c r="AT225"/>
  <c r="AU225"/>
  <c r="AV225"/>
  <c r="J226"/>
  <c r="K226"/>
  <c r="L226"/>
  <c r="O226"/>
  <c r="P226"/>
  <c r="Q226"/>
  <c r="R226"/>
  <c r="V226"/>
  <c r="W226"/>
  <c r="X226"/>
  <c r="Y226"/>
  <c r="Z226"/>
  <c r="AA226"/>
  <c r="AB226"/>
  <c r="AC226"/>
  <c r="AD226"/>
  <c r="AE226"/>
  <c r="AF226"/>
  <c r="AG226"/>
  <c r="AK226"/>
  <c r="AL226"/>
  <c r="AM226"/>
  <c r="AQ226"/>
  <c r="AR226"/>
  <c r="AS226"/>
  <c r="AT226"/>
  <c r="AU226"/>
  <c r="AV226"/>
  <c r="J227"/>
  <c r="K227"/>
  <c r="L227"/>
  <c r="O227"/>
  <c r="P227"/>
  <c r="Q227"/>
  <c r="R227"/>
  <c r="V227"/>
  <c r="W227"/>
  <c r="X227"/>
  <c r="Y227"/>
  <c r="Z227"/>
  <c r="AA227"/>
  <c r="AD227"/>
  <c r="AE227"/>
  <c r="AF227"/>
  <c r="AG227"/>
  <c r="AK227"/>
  <c r="AL227"/>
  <c r="AM227"/>
  <c r="AQ227"/>
  <c r="AR227"/>
  <c r="AS227"/>
  <c r="AT227"/>
  <c r="AU227"/>
  <c r="AV227"/>
  <c r="J228"/>
  <c r="K228"/>
  <c r="L228"/>
  <c r="O228"/>
  <c r="P228"/>
  <c r="Q228"/>
  <c r="R228"/>
  <c r="V228"/>
  <c r="W228"/>
  <c r="X228"/>
  <c r="Y228"/>
  <c r="Z228"/>
  <c r="AA228"/>
  <c r="AB228"/>
  <c r="AC228"/>
  <c r="AD228"/>
  <c r="AE228"/>
  <c r="AF228"/>
  <c r="AG228"/>
  <c r="AK228"/>
  <c r="AL228"/>
  <c r="AM228"/>
  <c r="AQ228"/>
  <c r="AR228"/>
  <c r="AS228"/>
  <c r="AT228"/>
  <c r="AU228"/>
  <c r="AV228"/>
  <c r="J229"/>
  <c r="K229"/>
  <c r="L229"/>
  <c r="O229"/>
  <c r="P229"/>
  <c r="Q229"/>
  <c r="R229"/>
  <c r="V229"/>
  <c r="W229"/>
  <c r="X229"/>
  <c r="Y229"/>
  <c r="Z229"/>
  <c r="AA229"/>
  <c r="AB229"/>
  <c r="AC229"/>
  <c r="AD229"/>
  <c r="AE229"/>
  <c r="AF229"/>
  <c r="AG229"/>
  <c r="AK229"/>
  <c r="AL229"/>
  <c r="AM229"/>
  <c r="AQ229"/>
  <c r="AR229"/>
  <c r="AS229"/>
  <c r="AT229"/>
  <c r="AU229"/>
  <c r="AV229"/>
  <c r="J230"/>
  <c r="K230"/>
  <c r="L230"/>
  <c r="O230"/>
  <c r="P230"/>
  <c r="Q230"/>
  <c r="R230"/>
  <c r="V230"/>
  <c r="W230"/>
  <c r="X230"/>
  <c r="Y230"/>
  <c r="Z230"/>
  <c r="AA230"/>
  <c r="AB230"/>
  <c r="AC230"/>
  <c r="AD230"/>
  <c r="AE230"/>
  <c r="AF230"/>
  <c r="AG230"/>
  <c r="AK230"/>
  <c r="AL230"/>
  <c r="AM230"/>
  <c r="AQ230"/>
  <c r="AR230"/>
  <c r="AS230"/>
  <c r="AT230"/>
  <c r="AU230"/>
  <c r="AV230"/>
  <c r="J231"/>
  <c r="K231"/>
  <c r="L231"/>
  <c r="O231"/>
  <c r="P231"/>
  <c r="Q231"/>
  <c r="R231"/>
  <c r="V231"/>
  <c r="W231"/>
  <c r="X231"/>
  <c r="Y231"/>
  <c r="Z231"/>
  <c r="AA231"/>
  <c r="AB231"/>
  <c r="AC231"/>
  <c r="AD231"/>
  <c r="AE231"/>
  <c r="AF231"/>
  <c r="AG231"/>
  <c r="AK231"/>
  <c r="AL231"/>
  <c r="AM231"/>
  <c r="AQ231"/>
  <c r="AR231"/>
  <c r="AS231"/>
  <c r="AT231"/>
  <c r="AU231"/>
  <c r="AV231"/>
  <c r="J232"/>
  <c r="K232"/>
  <c r="L232"/>
  <c r="O232"/>
  <c r="R232"/>
  <c r="V232"/>
  <c r="W232"/>
  <c r="X232"/>
  <c r="Y232"/>
  <c r="Z232"/>
  <c r="AA232"/>
  <c r="AB232"/>
  <c r="AC232"/>
  <c r="AD232"/>
  <c r="AE232"/>
  <c r="AF232"/>
  <c r="AG232"/>
  <c r="AK232"/>
  <c r="AL232"/>
  <c r="AM232"/>
  <c r="AQ232"/>
  <c r="AR232"/>
  <c r="AS232"/>
  <c r="AT232"/>
  <c r="AU232"/>
  <c r="AV232"/>
  <c r="J233"/>
  <c r="K233"/>
  <c r="L233"/>
  <c r="O233"/>
  <c r="P233"/>
  <c r="Q233"/>
  <c r="R233"/>
  <c r="V233"/>
  <c r="W233"/>
  <c r="X233"/>
  <c r="Y233"/>
  <c r="Z233"/>
  <c r="AA233"/>
  <c r="AB233"/>
  <c r="AC233"/>
  <c r="AD233"/>
  <c r="AE233"/>
  <c r="AF233"/>
  <c r="AG233"/>
  <c r="AK233"/>
  <c r="AL233"/>
  <c r="AM233"/>
  <c r="AQ233"/>
  <c r="AR233"/>
  <c r="AS233"/>
  <c r="AT233"/>
  <c r="AU233"/>
  <c r="AV233"/>
  <c r="J234"/>
  <c r="K234"/>
  <c r="L234"/>
  <c r="O234"/>
  <c r="P234"/>
  <c r="Q234"/>
  <c r="R234"/>
  <c r="V234"/>
  <c r="W234"/>
  <c r="X234"/>
  <c r="Y234"/>
  <c r="Z234"/>
  <c r="AA234"/>
  <c r="AB234"/>
  <c r="AC234"/>
  <c r="AD234"/>
  <c r="AE234"/>
  <c r="AF234"/>
  <c r="AG234"/>
  <c r="AK234"/>
  <c r="AL234"/>
  <c r="AM234"/>
  <c r="AQ234"/>
  <c r="AR234"/>
  <c r="AS234"/>
  <c r="AT234"/>
  <c r="AU234"/>
  <c r="AV234"/>
  <c r="J235"/>
  <c r="K235"/>
  <c r="L235"/>
  <c r="O235"/>
  <c r="P235"/>
  <c r="Q235"/>
  <c r="R235"/>
  <c r="V235"/>
  <c r="W235"/>
  <c r="X235"/>
  <c r="Y235"/>
  <c r="Z235"/>
  <c r="AA235"/>
  <c r="AB235"/>
  <c r="AC235"/>
  <c r="AD235"/>
  <c r="AE235"/>
  <c r="AF235"/>
  <c r="AG235"/>
  <c r="AK235"/>
  <c r="AL235"/>
  <c r="AM235"/>
  <c r="AQ235"/>
  <c r="AR235"/>
  <c r="AS235"/>
  <c r="AT235"/>
  <c r="AU235"/>
  <c r="AV235"/>
  <c r="L236"/>
  <c r="O236"/>
  <c r="R236"/>
  <c r="V236"/>
  <c r="W236"/>
  <c r="X236"/>
  <c r="Y236"/>
  <c r="Z236"/>
  <c r="AA236"/>
  <c r="AB236"/>
  <c r="AC236"/>
  <c r="AD236"/>
  <c r="AE236"/>
  <c r="AF236"/>
  <c r="AG236"/>
  <c r="AK236"/>
  <c r="AL236"/>
  <c r="AM236"/>
  <c r="AQ236"/>
  <c r="AR236"/>
  <c r="AS236"/>
  <c r="AT236"/>
  <c r="AU236"/>
  <c r="AV236"/>
  <c r="J237"/>
  <c r="K237"/>
  <c r="L237"/>
  <c r="O237"/>
  <c r="R237"/>
  <c r="V237"/>
  <c r="W237"/>
  <c r="X237"/>
  <c r="Y237"/>
  <c r="Z237"/>
  <c r="AA237"/>
  <c r="AD237"/>
  <c r="AE237"/>
  <c r="AF237"/>
  <c r="AG237"/>
  <c r="AK237"/>
  <c r="AL237"/>
  <c r="AM237"/>
  <c r="AQ237"/>
  <c r="AR237"/>
  <c r="AS237"/>
  <c r="AT237"/>
  <c r="AU237"/>
  <c r="AV237"/>
  <c r="J238"/>
  <c r="K238"/>
  <c r="L238"/>
  <c r="O238"/>
  <c r="P238"/>
  <c r="Q238"/>
  <c r="R238"/>
  <c r="V238"/>
  <c r="W238"/>
  <c r="X238"/>
  <c r="Y238"/>
  <c r="Z238"/>
  <c r="AA238"/>
  <c r="AB238"/>
  <c r="AC238"/>
  <c r="AD238"/>
  <c r="AE238"/>
  <c r="AF238"/>
  <c r="AG238"/>
  <c r="AK238"/>
  <c r="AL238"/>
  <c r="AM238"/>
  <c r="AQ238"/>
  <c r="AR238"/>
  <c r="AS238"/>
  <c r="AT238"/>
  <c r="AU238"/>
  <c r="AV238"/>
  <c r="J239"/>
  <c r="K239"/>
  <c r="L239"/>
  <c r="O239"/>
  <c r="R239"/>
  <c r="V239"/>
  <c r="W239"/>
  <c r="X239"/>
  <c r="Y239"/>
  <c r="Z239"/>
  <c r="AA239"/>
  <c r="AB239"/>
  <c r="AC239"/>
  <c r="AD239"/>
  <c r="AE239"/>
  <c r="AF239"/>
  <c r="AG239"/>
  <c r="AK239"/>
  <c r="AL239"/>
  <c r="AM239"/>
  <c r="AQ239"/>
  <c r="AR239"/>
  <c r="AS239"/>
  <c r="AT239"/>
  <c r="AU239"/>
  <c r="AV239"/>
  <c r="J240"/>
  <c r="K240"/>
  <c r="L240"/>
  <c r="O240"/>
  <c r="P240"/>
  <c r="Q240"/>
  <c r="R240"/>
  <c r="V240"/>
  <c r="W240"/>
  <c r="X240"/>
  <c r="Y240"/>
  <c r="Z240"/>
  <c r="AA240"/>
  <c r="AD240"/>
  <c r="AE240"/>
  <c r="AF240"/>
  <c r="AG240"/>
  <c r="AK240"/>
  <c r="AL240"/>
  <c r="AM240"/>
  <c r="AQ240"/>
  <c r="AR240"/>
  <c r="AS240"/>
  <c r="AT240"/>
  <c r="AU240"/>
  <c r="AV240"/>
  <c r="J241"/>
  <c r="K241"/>
  <c r="L241"/>
  <c r="O241"/>
  <c r="P241"/>
  <c r="Q241"/>
  <c r="R241"/>
  <c r="V241"/>
  <c r="W241"/>
  <c r="X241"/>
  <c r="Y241"/>
  <c r="Z241"/>
  <c r="AA241"/>
  <c r="AD241"/>
  <c r="AE241"/>
  <c r="AF241"/>
  <c r="AG241"/>
  <c r="AK241"/>
  <c r="AL241"/>
  <c r="AM241"/>
  <c r="AQ241"/>
  <c r="AR241"/>
  <c r="AS241"/>
  <c r="AV241"/>
  <c r="J242"/>
  <c r="K242"/>
  <c r="L242"/>
  <c r="O242"/>
  <c r="P242"/>
  <c r="Q242"/>
  <c r="R242"/>
  <c r="V242"/>
  <c r="W242"/>
  <c r="X242"/>
  <c r="Y242"/>
  <c r="Z242"/>
  <c r="AA242"/>
  <c r="AB242"/>
  <c r="AC242"/>
  <c r="AD242"/>
  <c r="AE242"/>
  <c r="AF242"/>
  <c r="AG242"/>
  <c r="AK242"/>
  <c r="AL242"/>
  <c r="AM242"/>
  <c r="AQ242"/>
  <c r="AR242"/>
  <c r="AS242"/>
  <c r="AT242"/>
  <c r="AU242"/>
  <c r="AV242"/>
  <c r="J243"/>
  <c r="K243"/>
  <c r="L243"/>
  <c r="O243"/>
  <c r="R243"/>
  <c r="V243"/>
  <c r="W243"/>
  <c r="X243"/>
  <c r="Y243"/>
  <c r="Z243"/>
  <c r="AA243"/>
  <c r="AB243"/>
  <c r="AC243"/>
  <c r="AD243"/>
  <c r="AE243"/>
  <c r="AF243"/>
  <c r="AG243"/>
  <c r="AK243"/>
  <c r="AL243"/>
  <c r="AM243"/>
  <c r="AQ243"/>
  <c r="AR243"/>
  <c r="AS243"/>
  <c r="AT243"/>
  <c r="AU243"/>
  <c r="AV243"/>
  <c r="J244"/>
  <c r="K244"/>
  <c r="L244"/>
  <c r="O244"/>
  <c r="R244"/>
  <c r="V244"/>
  <c r="W244"/>
  <c r="X244"/>
  <c r="Y244"/>
  <c r="Z244"/>
  <c r="AA244"/>
  <c r="AD244"/>
  <c r="AE244"/>
  <c r="AF244"/>
  <c r="AG244"/>
  <c r="AK244"/>
  <c r="AL244"/>
  <c r="AM244"/>
  <c r="AQ244"/>
  <c r="AR244"/>
  <c r="AS244"/>
  <c r="AT244"/>
  <c r="AU244"/>
  <c r="AV244"/>
  <c r="J245"/>
  <c r="K245"/>
  <c r="L245"/>
  <c r="O245"/>
  <c r="R245"/>
  <c r="V245"/>
  <c r="W245"/>
  <c r="X245"/>
  <c r="Y245"/>
  <c r="Z245"/>
  <c r="AA245"/>
  <c r="AB245"/>
  <c r="AC245"/>
  <c r="AD245"/>
  <c r="AE245"/>
  <c r="AF245"/>
  <c r="AG245"/>
  <c r="AK245"/>
  <c r="AL245"/>
  <c r="AM245"/>
  <c r="AQ245"/>
  <c r="AR245"/>
  <c r="AS245"/>
  <c r="AT245"/>
  <c r="AU245"/>
  <c r="AV245"/>
  <c r="J246"/>
  <c r="K246"/>
  <c r="L246"/>
  <c r="O246"/>
  <c r="P246"/>
  <c r="Q246"/>
  <c r="R246"/>
  <c r="V246"/>
  <c r="W246"/>
  <c r="X246"/>
  <c r="Y246"/>
  <c r="Z246"/>
  <c r="AA246"/>
  <c r="AB246"/>
  <c r="AC246"/>
  <c r="AD246"/>
  <c r="AE246"/>
  <c r="AF246"/>
  <c r="AG246"/>
  <c r="AK246"/>
  <c r="AL246"/>
  <c r="AM246"/>
  <c r="AQ246"/>
  <c r="AR246"/>
  <c r="AS246"/>
  <c r="AT246"/>
  <c r="AU246"/>
  <c r="AV246"/>
  <c r="J247"/>
  <c r="K247"/>
  <c r="L247"/>
  <c r="O247"/>
  <c r="P247"/>
  <c r="Q247"/>
  <c r="R247"/>
  <c r="V247"/>
  <c r="W247"/>
  <c r="X247"/>
  <c r="Y247"/>
  <c r="Z247"/>
  <c r="AA247"/>
  <c r="AB247"/>
  <c r="AC247"/>
  <c r="AD247"/>
  <c r="AE247"/>
  <c r="AF247"/>
  <c r="AG247"/>
  <c r="AK247"/>
  <c r="AL247"/>
  <c r="AM247"/>
  <c r="AQ247"/>
  <c r="AR247"/>
  <c r="AS247"/>
  <c r="AT247"/>
  <c r="AU247"/>
  <c r="AV247"/>
  <c r="J248"/>
  <c r="K248"/>
  <c r="L248"/>
  <c r="O248"/>
  <c r="P248"/>
  <c r="Q248"/>
  <c r="R248"/>
  <c r="V248"/>
  <c r="W248"/>
  <c r="X248"/>
  <c r="Y248"/>
  <c r="Z248"/>
  <c r="AA248"/>
  <c r="AB248"/>
  <c r="AC248"/>
  <c r="AD248"/>
  <c r="AE248"/>
  <c r="AF248"/>
  <c r="AG248"/>
  <c r="AK248"/>
  <c r="AL248"/>
  <c r="AM248"/>
  <c r="AQ248"/>
  <c r="AR248"/>
  <c r="AS248"/>
  <c r="AT248"/>
  <c r="AU248"/>
  <c r="AV248"/>
  <c r="J249"/>
  <c r="K249"/>
  <c r="L249"/>
  <c r="O249"/>
  <c r="P249"/>
  <c r="Q249"/>
  <c r="R249"/>
  <c r="V249"/>
  <c r="W249"/>
  <c r="X249"/>
  <c r="Y249"/>
  <c r="Z249"/>
  <c r="AA249"/>
  <c r="AB249"/>
  <c r="AC249"/>
  <c r="AD249"/>
  <c r="AE249"/>
  <c r="AF249"/>
  <c r="AG249"/>
  <c r="AK249"/>
  <c r="AL249"/>
  <c r="AM249"/>
  <c r="AQ249"/>
  <c r="AR249"/>
  <c r="AS249"/>
  <c r="AT249"/>
  <c r="AU249"/>
  <c r="AV249"/>
  <c r="AW249"/>
  <c r="J250"/>
  <c r="K250"/>
  <c r="L250"/>
  <c r="O250"/>
  <c r="P250"/>
  <c r="Q250"/>
  <c r="R250"/>
  <c r="V250"/>
  <c r="W250"/>
  <c r="X250"/>
  <c r="Y250"/>
  <c r="Z250"/>
  <c r="AA250"/>
  <c r="AB250"/>
  <c r="AC250"/>
  <c r="AD250"/>
  <c r="AE250"/>
  <c r="AF250"/>
  <c r="AG250"/>
  <c r="AK250"/>
  <c r="AL250"/>
  <c r="AM250"/>
  <c r="AQ250"/>
  <c r="AR250"/>
  <c r="AS250"/>
  <c r="AT250"/>
  <c r="AU250"/>
  <c r="AV250"/>
  <c r="J251"/>
  <c r="K251"/>
  <c r="L251"/>
  <c r="O251"/>
  <c r="P251"/>
  <c r="Q251"/>
  <c r="R251"/>
  <c r="V251"/>
  <c r="W251"/>
  <c r="X251"/>
  <c r="Y251"/>
  <c r="Z251"/>
  <c r="AA251"/>
  <c r="AB251"/>
  <c r="AC251"/>
  <c r="AD251"/>
  <c r="AE251"/>
  <c r="AF251"/>
  <c r="AG251"/>
  <c r="AK251"/>
  <c r="AL251"/>
  <c r="AM251"/>
  <c r="AQ251"/>
  <c r="AR251"/>
  <c r="AS251"/>
  <c r="AT251"/>
  <c r="AU251"/>
  <c r="AV251"/>
  <c r="AY251"/>
  <c r="L252"/>
  <c r="O252"/>
  <c r="P252"/>
  <c r="Q252"/>
  <c r="R252"/>
  <c r="V252"/>
  <c r="W252"/>
  <c r="X252"/>
  <c r="Y252"/>
  <c r="Z252"/>
  <c r="AA252"/>
  <c r="AB252"/>
  <c r="AC252"/>
  <c r="AD252"/>
  <c r="AG252"/>
  <c r="AK252"/>
  <c r="AL252"/>
  <c r="AM252"/>
  <c r="AQ252"/>
  <c r="AR252"/>
  <c r="AS252"/>
  <c r="AT252"/>
  <c r="AU252"/>
  <c r="AV252"/>
  <c r="L253"/>
  <c r="O253"/>
  <c r="R253"/>
  <c r="V253"/>
  <c r="W253"/>
  <c r="X253"/>
  <c r="Y253"/>
  <c r="Z253"/>
  <c r="AA253"/>
  <c r="AB253"/>
  <c r="AC253"/>
  <c r="AD253"/>
  <c r="AE253"/>
  <c r="AF253"/>
  <c r="AG253"/>
  <c r="AK253"/>
  <c r="AL253"/>
  <c r="AM253"/>
  <c r="AQ253"/>
  <c r="AR253"/>
  <c r="AS253"/>
  <c r="AT253"/>
  <c r="AU253"/>
  <c r="AV253"/>
  <c r="L254"/>
  <c r="O254"/>
  <c r="P254"/>
  <c r="Q254"/>
  <c r="R254"/>
  <c r="V254"/>
  <c r="W254"/>
  <c r="X254"/>
  <c r="Y254"/>
  <c r="Z254"/>
  <c r="AA254"/>
  <c r="AB254"/>
  <c r="AC254"/>
  <c r="AD254"/>
  <c r="AE254"/>
  <c r="AF254"/>
  <c r="AG254"/>
  <c r="AK254"/>
  <c r="AL254"/>
  <c r="AM254"/>
  <c r="AQ254"/>
  <c r="AR254"/>
  <c r="AS254"/>
  <c r="AT254"/>
  <c r="AU254"/>
  <c r="AV254"/>
  <c r="L255"/>
  <c r="O255"/>
  <c r="R255"/>
  <c r="V255"/>
  <c r="W255"/>
  <c r="X255"/>
  <c r="Y255"/>
  <c r="Z255"/>
  <c r="AA255"/>
  <c r="AB255"/>
  <c r="AC255"/>
  <c r="AD255"/>
  <c r="AE255"/>
  <c r="AF255"/>
  <c r="AG255"/>
  <c r="AK255"/>
  <c r="AL255"/>
  <c r="AM255"/>
  <c r="AQ255"/>
  <c r="AR255"/>
  <c r="AS255"/>
  <c r="AT255"/>
  <c r="AU255"/>
  <c r="AV255"/>
  <c r="L256"/>
  <c r="O256"/>
  <c r="R256"/>
  <c r="V256"/>
  <c r="W256"/>
  <c r="X256"/>
  <c r="Y256"/>
  <c r="Z256"/>
  <c r="AA256"/>
  <c r="AB256"/>
  <c r="AC256"/>
  <c r="AD256"/>
  <c r="AE256"/>
  <c r="AF256"/>
  <c r="AG256"/>
  <c r="AK256"/>
  <c r="AL256"/>
  <c r="AM256"/>
  <c r="AQ256"/>
  <c r="AR256"/>
  <c r="AS256"/>
  <c r="AT256"/>
  <c r="AU256"/>
  <c r="AV256"/>
  <c r="L257"/>
  <c r="O257"/>
  <c r="R257"/>
  <c r="V257"/>
  <c r="W257"/>
  <c r="X257"/>
  <c r="Y257"/>
  <c r="Z257"/>
  <c r="AA257"/>
  <c r="AB257"/>
  <c r="AC257"/>
  <c r="AD257"/>
  <c r="AE257"/>
  <c r="AF257"/>
  <c r="AG257"/>
  <c r="AK257"/>
  <c r="AL257"/>
  <c r="AM257"/>
  <c r="AQ257"/>
  <c r="AR257"/>
  <c r="AS257"/>
  <c r="AT257"/>
  <c r="AU257"/>
  <c r="AV257"/>
  <c r="J258"/>
  <c r="K258"/>
  <c r="L258"/>
  <c r="O258"/>
  <c r="R258"/>
  <c r="V258"/>
  <c r="W258"/>
  <c r="X258"/>
  <c r="Y258"/>
  <c r="Z258"/>
  <c r="AA258"/>
  <c r="AB258"/>
  <c r="AC258"/>
  <c r="AD258"/>
  <c r="AE258"/>
  <c r="AF258"/>
  <c r="AG258"/>
  <c r="AM258"/>
  <c r="AQ258"/>
  <c r="AR258"/>
  <c r="AS258"/>
  <c r="AT258"/>
  <c r="AU258"/>
  <c r="AV258"/>
  <c r="J259"/>
  <c r="K259"/>
  <c r="L259"/>
  <c r="O259"/>
  <c r="P259"/>
  <c r="Q259"/>
  <c r="R259"/>
  <c r="V259"/>
  <c r="W259"/>
  <c r="X259"/>
  <c r="Y259"/>
  <c r="Z259"/>
  <c r="AA259"/>
  <c r="AD259"/>
  <c r="AG259"/>
  <c r="AK259"/>
  <c r="AL259"/>
  <c r="AM259"/>
  <c r="AQ259"/>
  <c r="AR259"/>
  <c r="AS259"/>
  <c r="AV259"/>
  <c r="J260"/>
  <c r="K260"/>
  <c r="L260"/>
  <c r="O260"/>
  <c r="P260"/>
  <c r="Q260"/>
  <c r="R260"/>
  <c r="V260"/>
  <c r="W260"/>
  <c r="X260"/>
  <c r="Y260"/>
  <c r="Z260"/>
  <c r="AA260"/>
  <c r="AB260"/>
  <c r="AC260"/>
  <c r="AD260"/>
  <c r="AE260"/>
  <c r="AF260"/>
  <c r="AG260"/>
  <c r="AK260"/>
  <c r="AL260"/>
  <c r="AM260"/>
  <c r="AQ260"/>
  <c r="AR260"/>
  <c r="AS260"/>
  <c r="AT260"/>
  <c r="AU260"/>
  <c r="AV260"/>
  <c r="J261"/>
  <c r="K261"/>
  <c r="L261"/>
  <c r="O261"/>
  <c r="P261"/>
  <c r="Q261"/>
  <c r="R261"/>
  <c r="V261"/>
  <c r="W261"/>
  <c r="X261"/>
  <c r="Y261"/>
  <c r="Z261"/>
  <c r="AA261"/>
  <c r="AB261"/>
  <c r="AC261"/>
  <c r="AD261"/>
  <c r="AE261"/>
  <c r="AF261"/>
  <c r="AG261"/>
  <c r="AK261"/>
  <c r="AL261"/>
  <c r="AM261"/>
  <c r="AQ261"/>
  <c r="AR261"/>
  <c r="AS261"/>
  <c r="AT261"/>
  <c r="AU261"/>
  <c r="AV261"/>
  <c r="J262"/>
  <c r="K262"/>
  <c r="L262"/>
  <c r="O262"/>
  <c r="P262"/>
  <c r="Q262"/>
  <c r="R262"/>
  <c r="V262"/>
  <c r="W262"/>
  <c r="X262"/>
  <c r="Y262"/>
  <c r="Z262"/>
  <c r="AA262"/>
  <c r="AB262"/>
  <c r="AC262"/>
  <c r="AD262"/>
  <c r="AE262"/>
  <c r="AF262"/>
  <c r="AG262"/>
  <c r="AK262"/>
  <c r="AL262"/>
  <c r="AM262"/>
  <c r="AQ262"/>
  <c r="AR262"/>
  <c r="AS262"/>
  <c r="AT262"/>
  <c r="AU262"/>
  <c r="AV262"/>
  <c r="AW262"/>
  <c r="L263"/>
  <c r="O263"/>
  <c r="P263"/>
  <c r="Q263"/>
  <c r="R263"/>
  <c r="V263"/>
  <c r="W263"/>
  <c r="X263"/>
  <c r="Y263"/>
  <c r="Z263"/>
  <c r="AA263"/>
  <c r="AD263"/>
  <c r="AE263"/>
  <c r="AF263"/>
  <c r="AG263"/>
  <c r="AK263"/>
  <c r="AL263"/>
  <c r="AM263"/>
  <c r="AQ263"/>
  <c r="AR263"/>
  <c r="AS263"/>
  <c r="AT263"/>
  <c r="AU263"/>
  <c r="AV263"/>
  <c r="J264"/>
  <c r="K264"/>
  <c r="L264"/>
  <c r="O264"/>
  <c r="P264"/>
  <c r="Q264"/>
  <c r="R264"/>
  <c r="V264"/>
  <c r="W264"/>
  <c r="X264"/>
  <c r="Y264"/>
  <c r="Z264"/>
  <c r="AA264"/>
  <c r="AB264"/>
  <c r="AC264"/>
  <c r="AD264"/>
  <c r="AE264"/>
  <c r="AF264"/>
  <c r="AG264"/>
  <c r="AK264"/>
  <c r="AL264"/>
  <c r="AM264"/>
  <c r="AQ264"/>
  <c r="AR264"/>
  <c r="AS264"/>
  <c r="AT264"/>
  <c r="AU264"/>
  <c r="AV264"/>
  <c r="J265"/>
  <c r="K265"/>
  <c r="L265"/>
  <c r="O265"/>
  <c r="P265"/>
  <c r="Q265"/>
  <c r="R265"/>
  <c r="V265"/>
  <c r="W265"/>
  <c r="X265"/>
  <c r="Y265"/>
  <c r="Z265"/>
  <c r="AA265"/>
  <c r="AB265"/>
  <c r="AC265"/>
  <c r="AD265"/>
  <c r="AE265"/>
  <c r="AF265"/>
  <c r="AG265"/>
  <c r="AK265"/>
  <c r="AL265"/>
  <c r="AM265"/>
  <c r="AQ265"/>
  <c r="AR265"/>
  <c r="AS265"/>
  <c r="AT265"/>
  <c r="AU265"/>
  <c r="AV265"/>
  <c r="L266"/>
  <c r="O266"/>
  <c r="P266"/>
  <c r="Q266"/>
  <c r="R266"/>
  <c r="V266"/>
  <c r="W266"/>
  <c r="X266"/>
  <c r="Y266"/>
  <c r="Z266"/>
  <c r="AA266"/>
  <c r="AB266"/>
  <c r="AC266"/>
  <c r="AD266"/>
  <c r="AE266"/>
  <c r="AF266"/>
  <c r="AG266"/>
  <c r="AK266"/>
  <c r="AL266"/>
  <c r="AM266"/>
  <c r="AQ266"/>
  <c r="AR266"/>
  <c r="AS266"/>
  <c r="AT266"/>
  <c r="AU266"/>
  <c r="AV266"/>
  <c r="J267"/>
  <c r="K267"/>
  <c r="L267"/>
  <c r="O267"/>
  <c r="P267"/>
  <c r="Q267"/>
  <c r="R267"/>
  <c r="V267"/>
  <c r="W267"/>
  <c r="X267"/>
  <c r="Y267"/>
  <c r="Z267"/>
  <c r="AA267"/>
  <c r="AB267"/>
  <c r="AC267"/>
  <c r="AD267"/>
  <c r="AE267"/>
  <c r="AF267"/>
  <c r="AG267"/>
  <c r="AK267"/>
  <c r="AL267"/>
  <c r="AM267"/>
  <c r="AQ267"/>
  <c r="AR267"/>
  <c r="AS267"/>
  <c r="AT267"/>
  <c r="AU267"/>
  <c r="AV267"/>
  <c r="J268"/>
  <c r="K268"/>
  <c r="L268"/>
  <c r="O268"/>
  <c r="R268"/>
  <c r="V268"/>
  <c r="W268"/>
  <c r="X268"/>
  <c r="Y268"/>
  <c r="Z268"/>
  <c r="AA268"/>
  <c r="AB268"/>
  <c r="AC268"/>
  <c r="AD268"/>
  <c r="AE268"/>
  <c r="AF268"/>
  <c r="AG268"/>
  <c r="AK268"/>
  <c r="AL268"/>
  <c r="AM268"/>
  <c r="AQ268"/>
  <c r="AR268"/>
  <c r="AS268"/>
  <c r="AT268"/>
  <c r="AU268"/>
  <c r="AV268"/>
  <c r="J269"/>
  <c r="K269"/>
  <c r="L269"/>
  <c r="O269"/>
  <c r="P269"/>
  <c r="Q269"/>
  <c r="R269"/>
  <c r="V269"/>
  <c r="W269"/>
  <c r="X269"/>
  <c r="Y269"/>
  <c r="Z269"/>
  <c r="AA269"/>
  <c r="AD269"/>
  <c r="AE269"/>
  <c r="AF269"/>
  <c r="AG269"/>
  <c r="AM269"/>
  <c r="AQ269"/>
  <c r="AR269"/>
  <c r="AS269"/>
  <c r="AT269"/>
  <c r="AU269"/>
  <c r="AV269"/>
  <c r="J270"/>
  <c r="K270"/>
  <c r="L270"/>
  <c r="O270"/>
  <c r="P270"/>
  <c r="Q270"/>
  <c r="R270"/>
  <c r="V270"/>
  <c r="W270"/>
  <c r="X270"/>
  <c r="Y270"/>
  <c r="Z270"/>
  <c r="AA270"/>
  <c r="AB270"/>
  <c r="AC270"/>
  <c r="AD270"/>
  <c r="AE270"/>
  <c r="AF270"/>
  <c r="AG270"/>
  <c r="AK270"/>
  <c r="AL270"/>
  <c r="AM270"/>
  <c r="AQ270"/>
  <c r="AR270"/>
  <c r="AS270"/>
  <c r="AT270"/>
  <c r="AU270"/>
  <c r="AV270"/>
  <c r="J271"/>
  <c r="K271"/>
  <c r="L271"/>
  <c r="O271"/>
  <c r="P271"/>
  <c r="Q271"/>
  <c r="R271"/>
  <c r="V271"/>
  <c r="W271"/>
  <c r="X271"/>
  <c r="Y271"/>
  <c r="Z271"/>
  <c r="AA271"/>
  <c r="AB271"/>
  <c r="AC271"/>
  <c r="AD271"/>
  <c r="AE271"/>
  <c r="AF271"/>
  <c r="AG271"/>
  <c r="AK271"/>
  <c r="AL271"/>
  <c r="AM271"/>
  <c r="AQ271"/>
  <c r="AR271"/>
  <c r="AS271"/>
  <c r="AT271"/>
  <c r="AU271"/>
  <c r="AV271"/>
  <c r="J272"/>
  <c r="K272"/>
  <c r="L272"/>
  <c r="O272"/>
  <c r="P272"/>
  <c r="Q272"/>
  <c r="R272"/>
  <c r="V272"/>
  <c r="W272"/>
  <c r="X272"/>
  <c r="Y272"/>
  <c r="Z272"/>
  <c r="AA272"/>
  <c r="AB272"/>
  <c r="AC272"/>
  <c r="AD272"/>
  <c r="AE272"/>
  <c r="AF272"/>
  <c r="AG272"/>
  <c r="AK272"/>
  <c r="AL272"/>
  <c r="AM272"/>
  <c r="AQ272"/>
  <c r="AR272"/>
  <c r="AS272"/>
  <c r="AT272"/>
  <c r="AU272"/>
  <c r="AV272"/>
  <c r="J273"/>
  <c r="K273"/>
  <c r="L273"/>
  <c r="O273"/>
  <c r="P273"/>
  <c r="Q273"/>
  <c r="R273"/>
  <c r="V273"/>
  <c r="W273"/>
  <c r="X273"/>
  <c r="Y273"/>
  <c r="Z273"/>
  <c r="AA273"/>
  <c r="AB273"/>
  <c r="AC273"/>
  <c r="AD273"/>
  <c r="AE273"/>
  <c r="AF273"/>
  <c r="AG273"/>
  <c r="AK273"/>
  <c r="AL273"/>
  <c r="AM273"/>
  <c r="AQ273"/>
  <c r="AR273"/>
  <c r="AS273"/>
  <c r="AT273"/>
  <c r="AU273"/>
  <c r="AV273"/>
  <c r="J274"/>
  <c r="K274"/>
  <c r="L274"/>
  <c r="O274"/>
  <c r="P274"/>
  <c r="Q274"/>
  <c r="R274"/>
  <c r="V274"/>
  <c r="W274"/>
  <c r="X274"/>
  <c r="Y274"/>
  <c r="Z274"/>
  <c r="AA274"/>
  <c r="AB274"/>
  <c r="AC274"/>
  <c r="AD274"/>
  <c r="AE274"/>
  <c r="AF274"/>
  <c r="AG274"/>
  <c r="AK274"/>
  <c r="AL274"/>
  <c r="AM274"/>
  <c r="AQ274"/>
  <c r="AR274"/>
  <c r="AS274"/>
  <c r="AT274"/>
  <c r="AU274"/>
  <c r="AV274"/>
  <c r="L275"/>
  <c r="O275"/>
  <c r="P275"/>
  <c r="Q275"/>
  <c r="R275"/>
  <c r="V275"/>
  <c r="W275"/>
  <c r="X275"/>
  <c r="Y275"/>
  <c r="Z275"/>
  <c r="AA275"/>
  <c r="AB275"/>
  <c r="AC275"/>
  <c r="AD275"/>
  <c r="AE275"/>
  <c r="AF275"/>
  <c r="AG275"/>
  <c r="AK275"/>
  <c r="AL275"/>
  <c r="AM275"/>
  <c r="AQ275"/>
  <c r="AR275"/>
  <c r="AS275"/>
  <c r="AT275"/>
  <c r="AU275"/>
  <c r="AV275"/>
  <c r="J276"/>
  <c r="K276"/>
  <c r="L276"/>
  <c r="O276"/>
  <c r="R276"/>
  <c r="V276"/>
  <c r="W276"/>
  <c r="X276"/>
  <c r="Y276"/>
  <c r="Z276"/>
  <c r="AA276"/>
  <c r="AB276"/>
  <c r="AC276"/>
  <c r="AD276"/>
  <c r="AE276"/>
  <c r="AF276"/>
  <c r="AG276"/>
  <c r="AK276"/>
  <c r="AL276"/>
  <c r="AM276"/>
  <c r="AQ276"/>
  <c r="AR276"/>
  <c r="AS276"/>
  <c r="AT276"/>
  <c r="AU276"/>
  <c r="AV276"/>
  <c r="L277"/>
  <c r="O277"/>
  <c r="P277"/>
  <c r="Q277"/>
  <c r="R277"/>
  <c r="V277"/>
  <c r="W277"/>
  <c r="X277"/>
  <c r="Y277"/>
  <c r="Z277"/>
  <c r="AA277"/>
  <c r="AB277"/>
  <c r="AC277"/>
  <c r="AD277"/>
  <c r="AE277"/>
  <c r="AF277"/>
  <c r="AG277"/>
  <c r="AK277"/>
  <c r="AL277"/>
  <c r="AM277"/>
  <c r="AQ277"/>
  <c r="AR277"/>
  <c r="AS277"/>
  <c r="AT277"/>
  <c r="AU277"/>
  <c r="AV277"/>
  <c r="L278"/>
  <c r="O278"/>
  <c r="P278"/>
  <c r="Q278"/>
  <c r="R278"/>
  <c r="V278"/>
  <c r="W278"/>
  <c r="X278"/>
  <c r="Y278"/>
  <c r="Z278"/>
  <c r="AA278"/>
  <c r="AB278"/>
  <c r="AC278"/>
  <c r="AD278"/>
  <c r="AE278"/>
  <c r="AF278"/>
  <c r="AG278"/>
  <c r="AK278"/>
  <c r="AL278"/>
  <c r="AM278"/>
  <c r="AQ278"/>
  <c r="AR278"/>
  <c r="AS278"/>
  <c r="AT278"/>
  <c r="AU278"/>
  <c r="AV278"/>
  <c r="J279"/>
  <c r="K279"/>
  <c r="L279"/>
  <c r="O279"/>
  <c r="P279"/>
  <c r="Q279"/>
  <c r="R279"/>
  <c r="V279"/>
  <c r="W279"/>
  <c r="X279"/>
  <c r="Y279"/>
  <c r="Z279"/>
  <c r="AA279"/>
  <c r="AB279"/>
  <c r="AC279"/>
  <c r="AD279"/>
  <c r="AE279"/>
  <c r="AF279"/>
  <c r="AG279"/>
  <c r="AK279"/>
  <c r="AL279"/>
  <c r="AM279"/>
  <c r="AQ279"/>
  <c r="AR279"/>
  <c r="AS279"/>
  <c r="AT279"/>
  <c r="AU279"/>
  <c r="AV279"/>
  <c r="J280"/>
  <c r="K280"/>
  <c r="L280"/>
  <c r="O280"/>
  <c r="P280"/>
  <c r="Q280"/>
  <c r="R280"/>
  <c r="V280"/>
  <c r="W280"/>
  <c r="X280"/>
  <c r="Y280"/>
  <c r="Z280"/>
  <c r="AA280"/>
  <c r="AB280"/>
  <c r="AC280"/>
  <c r="AD280"/>
  <c r="AE280"/>
  <c r="AF280"/>
  <c r="AG280"/>
  <c r="AK280"/>
  <c r="AL280"/>
  <c r="AM280"/>
  <c r="AQ280"/>
  <c r="AR280"/>
  <c r="AS280"/>
  <c r="AT280"/>
  <c r="AU280"/>
  <c r="AV280"/>
  <c r="J281"/>
  <c r="K281"/>
  <c r="L281"/>
  <c r="O281"/>
  <c r="P281"/>
  <c r="Q281"/>
  <c r="R281"/>
  <c r="V281"/>
  <c r="W281"/>
  <c r="X281"/>
  <c r="Y281"/>
  <c r="Z281"/>
  <c r="AA281"/>
  <c r="AB281"/>
  <c r="AC281"/>
  <c r="AD281"/>
  <c r="AE281"/>
  <c r="AF281"/>
  <c r="AG281"/>
  <c r="AK281"/>
  <c r="AL281"/>
  <c r="AM281"/>
  <c r="AQ281"/>
  <c r="AR281"/>
  <c r="AS281"/>
  <c r="AT281"/>
  <c r="AU281"/>
  <c r="AV281"/>
  <c r="J282"/>
  <c r="K282"/>
  <c r="L282"/>
  <c r="O282"/>
  <c r="P282"/>
  <c r="Q282"/>
  <c r="R282"/>
  <c r="V282"/>
  <c r="W282"/>
  <c r="X282"/>
  <c r="Y282"/>
  <c r="Z282"/>
  <c r="AA282"/>
  <c r="AB282"/>
  <c r="AC282"/>
  <c r="AD282"/>
  <c r="AE282"/>
  <c r="AF282"/>
  <c r="AG282"/>
  <c r="AK282"/>
  <c r="AL282"/>
  <c r="AM282"/>
  <c r="AQ282"/>
  <c r="AR282"/>
  <c r="AS282"/>
  <c r="AT282"/>
  <c r="AU282"/>
  <c r="AV282"/>
  <c r="J283"/>
  <c r="K283"/>
  <c r="L283"/>
  <c r="O283"/>
  <c r="P283"/>
  <c r="Q283"/>
  <c r="R283"/>
  <c r="V283"/>
  <c r="W283"/>
  <c r="X283"/>
  <c r="Y283"/>
  <c r="Z283"/>
  <c r="AA283"/>
  <c r="AB283"/>
  <c r="AC283"/>
  <c r="AD283"/>
  <c r="AE283"/>
  <c r="AF283"/>
  <c r="AG283"/>
  <c r="AK283"/>
  <c r="AL283"/>
  <c r="AM283"/>
  <c r="AQ283"/>
  <c r="AR283"/>
  <c r="AS283"/>
  <c r="AT283"/>
  <c r="AU283"/>
  <c r="AV283"/>
  <c r="L284"/>
  <c r="O284"/>
  <c r="P284"/>
  <c r="Q284"/>
  <c r="R284"/>
  <c r="V284"/>
  <c r="W284"/>
  <c r="X284"/>
  <c r="Y284"/>
  <c r="Z284"/>
  <c r="AA284"/>
  <c r="AB284"/>
  <c r="AC284"/>
  <c r="AD284"/>
  <c r="AE284"/>
  <c r="AF284"/>
  <c r="AG284"/>
  <c r="AK284"/>
  <c r="AL284"/>
  <c r="AM284"/>
  <c r="AS284"/>
  <c r="AV284"/>
  <c r="L285"/>
  <c r="O285"/>
  <c r="P285"/>
  <c r="Q285"/>
  <c r="R285"/>
  <c r="V285"/>
  <c r="W285"/>
  <c r="X285"/>
  <c r="Y285"/>
  <c r="Z285"/>
  <c r="AA285"/>
  <c r="AB285"/>
  <c r="AC285"/>
  <c r="AD285"/>
  <c r="AE285"/>
  <c r="AF285"/>
  <c r="AG285"/>
  <c r="AK285"/>
  <c r="AL285"/>
  <c r="AM285"/>
  <c r="AQ285"/>
  <c r="AR285"/>
  <c r="AS285"/>
  <c r="AT285"/>
  <c r="AU285"/>
  <c r="AV285"/>
  <c r="J286"/>
  <c r="K286"/>
  <c r="L286"/>
  <c r="O286"/>
  <c r="P286"/>
  <c r="Q286"/>
  <c r="R286"/>
  <c r="V286"/>
  <c r="W286"/>
  <c r="X286"/>
  <c r="Y286"/>
  <c r="Z286"/>
  <c r="AA286"/>
  <c r="AB286"/>
  <c r="AC286"/>
  <c r="AD286"/>
  <c r="AE286"/>
  <c r="AF286"/>
  <c r="AG286"/>
  <c r="AK286"/>
  <c r="AL286"/>
  <c r="AM286"/>
  <c r="AQ286"/>
  <c r="AR286"/>
  <c r="AS286"/>
  <c r="AT286"/>
  <c r="AU286"/>
  <c r="AV286"/>
  <c r="J287"/>
  <c r="K287"/>
  <c r="L287"/>
  <c r="O287"/>
  <c r="P287"/>
  <c r="Q287"/>
  <c r="R287"/>
  <c r="V287"/>
  <c r="W287"/>
  <c r="X287"/>
  <c r="Y287"/>
  <c r="Z287"/>
  <c r="AA287"/>
  <c r="AB287"/>
  <c r="AC287"/>
  <c r="AD287"/>
  <c r="AE287"/>
  <c r="AF287"/>
  <c r="AG287"/>
  <c r="AK287"/>
  <c r="AL287"/>
  <c r="AM287"/>
  <c r="AQ287"/>
  <c r="AR287"/>
  <c r="AS287"/>
  <c r="AT287"/>
  <c r="AU287"/>
  <c r="AV287"/>
  <c r="J288"/>
  <c r="K288"/>
  <c r="L288"/>
  <c r="O288"/>
  <c r="P288"/>
  <c r="Q288"/>
  <c r="R288"/>
  <c r="Y288"/>
  <c r="Z288"/>
  <c r="AA288"/>
  <c r="AD288"/>
  <c r="AG288"/>
  <c r="AM288"/>
  <c r="AQ288"/>
  <c r="AR288"/>
  <c r="AS288"/>
  <c r="AT288"/>
  <c r="AU288"/>
  <c r="AV288"/>
  <c r="J289"/>
  <c r="K289"/>
  <c r="L289"/>
  <c r="O289"/>
  <c r="P289"/>
  <c r="Q289"/>
  <c r="R289"/>
  <c r="V289"/>
  <c r="W289"/>
  <c r="X289"/>
  <c r="Y289"/>
  <c r="Z289"/>
  <c r="AA289"/>
  <c r="AB289"/>
  <c r="AC289"/>
  <c r="AD289"/>
  <c r="AE289"/>
  <c r="AF289"/>
  <c r="AG289"/>
  <c r="AK289"/>
  <c r="AL289"/>
  <c r="AM289"/>
  <c r="AQ289"/>
  <c r="AR289"/>
  <c r="AS289"/>
  <c r="AT289"/>
  <c r="AU289"/>
  <c r="AV289"/>
  <c r="L290"/>
  <c r="O290"/>
  <c r="R290"/>
  <c r="V290"/>
  <c r="W290"/>
  <c r="X290"/>
  <c r="Y290"/>
  <c r="Z290"/>
  <c r="AA290"/>
  <c r="AB290"/>
  <c r="AC290"/>
  <c r="AD290"/>
  <c r="AE290"/>
  <c r="AF290"/>
  <c r="AG290"/>
  <c r="AM290"/>
  <c r="AQ290"/>
  <c r="AR290"/>
  <c r="AS290"/>
  <c r="AT290"/>
  <c r="AU290"/>
  <c r="AV290"/>
  <c r="L291"/>
  <c r="O291"/>
  <c r="P291"/>
  <c r="Q291"/>
  <c r="R291"/>
  <c r="V291"/>
  <c r="W291"/>
  <c r="X291"/>
  <c r="Y291"/>
  <c r="Z291"/>
  <c r="AA291"/>
  <c r="AB291"/>
  <c r="AC291"/>
  <c r="AD291"/>
  <c r="AE291"/>
  <c r="AF291"/>
  <c r="AG291"/>
  <c r="AK291"/>
  <c r="AL291"/>
  <c r="AM291"/>
  <c r="AQ291"/>
  <c r="AR291"/>
  <c r="AS291"/>
  <c r="AT291"/>
  <c r="AU291"/>
  <c r="AV291"/>
  <c r="J292"/>
  <c r="K292"/>
  <c r="L292"/>
  <c r="O292"/>
  <c r="R292"/>
  <c r="V292"/>
  <c r="W292"/>
  <c r="X292"/>
  <c r="Y292"/>
  <c r="Z292"/>
  <c r="AA292"/>
  <c r="AB292"/>
  <c r="AC292"/>
  <c r="AD292"/>
  <c r="AE292"/>
  <c r="AF292"/>
  <c r="AG292"/>
  <c r="AK292"/>
  <c r="AL292"/>
  <c r="AM292"/>
  <c r="AQ292"/>
  <c r="AR292"/>
  <c r="AS292"/>
  <c r="AT292"/>
  <c r="AU292"/>
  <c r="AV292"/>
  <c r="AY292"/>
  <c r="J293"/>
  <c r="K293"/>
  <c r="L293"/>
  <c r="O293"/>
  <c r="R293"/>
  <c r="V293"/>
  <c r="W293"/>
  <c r="X293"/>
  <c r="Y293"/>
  <c r="Z293"/>
  <c r="AA293"/>
  <c r="AB293"/>
  <c r="AC293"/>
  <c r="AD293"/>
  <c r="AE293"/>
  <c r="AF293"/>
  <c r="AG293"/>
  <c r="AK293"/>
  <c r="AL293"/>
  <c r="AM293"/>
  <c r="AQ293"/>
  <c r="AR293"/>
  <c r="AS293"/>
  <c r="AT293"/>
  <c r="AU293"/>
  <c r="AV293"/>
  <c r="L294"/>
  <c r="O294"/>
  <c r="P294"/>
  <c r="Q294"/>
  <c r="R294"/>
  <c r="V294"/>
  <c r="W294"/>
  <c r="X294"/>
  <c r="Y294"/>
  <c r="Z294"/>
  <c r="AA294"/>
  <c r="AB294"/>
  <c r="AC294"/>
  <c r="AD294"/>
  <c r="AE294"/>
  <c r="AF294"/>
  <c r="AG294"/>
  <c r="AK294"/>
  <c r="AL294"/>
  <c r="AM294"/>
  <c r="AQ294"/>
  <c r="AR294"/>
  <c r="AS294"/>
  <c r="AT294"/>
  <c r="AU294"/>
  <c r="AV294"/>
  <c r="AW294"/>
  <c r="J295"/>
  <c r="K295"/>
  <c r="L295"/>
  <c r="O295"/>
  <c r="P295"/>
  <c r="Q295"/>
  <c r="R295"/>
  <c r="V295"/>
  <c r="W295"/>
  <c r="X295"/>
  <c r="Y295"/>
  <c r="Z295"/>
  <c r="AA295"/>
  <c r="AB295"/>
  <c r="AC295"/>
  <c r="AD295"/>
  <c r="AE295"/>
  <c r="AF295"/>
  <c r="AG295"/>
  <c r="AK295"/>
  <c r="AL295"/>
  <c r="AM295"/>
  <c r="AQ295"/>
  <c r="AR295"/>
  <c r="AS295"/>
  <c r="AT295"/>
  <c r="AU295"/>
  <c r="AV295"/>
  <c r="J296"/>
  <c r="K296"/>
  <c r="L296"/>
  <c r="O296"/>
  <c r="P296"/>
  <c r="Q296"/>
  <c r="R296"/>
  <c r="V296"/>
  <c r="W296"/>
  <c r="X296"/>
  <c r="Y296"/>
  <c r="Z296"/>
  <c r="AA296"/>
  <c r="AB296"/>
  <c r="AC296"/>
  <c r="AD296"/>
  <c r="AE296"/>
  <c r="AF296"/>
  <c r="AG296"/>
  <c r="AK296"/>
  <c r="AL296"/>
  <c r="AM296"/>
  <c r="AQ296"/>
  <c r="AR296"/>
  <c r="AS296"/>
  <c r="AT296"/>
  <c r="AU296"/>
  <c r="AV296"/>
  <c r="AY296"/>
  <c r="J297"/>
  <c r="K297"/>
  <c r="L297"/>
  <c r="O297"/>
  <c r="R297"/>
  <c r="V297"/>
  <c r="W297"/>
  <c r="X297"/>
  <c r="Y297"/>
  <c r="Z297"/>
  <c r="AA297"/>
  <c r="AD297"/>
  <c r="AG297"/>
  <c r="AM297"/>
  <c r="AQ297"/>
  <c r="AR297"/>
  <c r="AS297"/>
  <c r="AT297"/>
  <c r="AU297"/>
  <c r="AV297"/>
  <c r="J298"/>
  <c r="K298"/>
  <c r="L298"/>
  <c r="O298"/>
  <c r="P298"/>
  <c r="Q298"/>
  <c r="R298"/>
  <c r="V298"/>
  <c r="W298"/>
  <c r="X298"/>
  <c r="Y298"/>
  <c r="Z298"/>
  <c r="AA298"/>
  <c r="AB298"/>
  <c r="AC298"/>
  <c r="AD298"/>
  <c r="AE298"/>
  <c r="AF298"/>
  <c r="AG298"/>
  <c r="AK298"/>
  <c r="AL298"/>
  <c r="AM298"/>
  <c r="AQ298"/>
  <c r="AR298"/>
  <c r="AS298"/>
  <c r="AT298"/>
  <c r="AU298"/>
  <c r="AV298"/>
  <c r="AX298"/>
  <c r="J299"/>
  <c r="K299"/>
  <c r="L299"/>
  <c r="O299"/>
  <c r="P299"/>
  <c r="Q299"/>
  <c r="R299"/>
  <c r="V299"/>
  <c r="W299"/>
  <c r="X299"/>
  <c r="Y299"/>
  <c r="Z299"/>
  <c r="AA299"/>
  <c r="AB299"/>
  <c r="AC299"/>
  <c r="AD299"/>
  <c r="AE299"/>
  <c r="AF299"/>
  <c r="AG299"/>
  <c r="AK299"/>
  <c r="AL299"/>
  <c r="AM299"/>
  <c r="AQ299"/>
  <c r="AR299"/>
  <c r="AS299"/>
  <c r="AT299"/>
  <c r="AU299"/>
  <c r="AV299"/>
  <c r="J300"/>
  <c r="K300"/>
  <c r="L300"/>
  <c r="O300"/>
  <c r="P300"/>
  <c r="Q300"/>
  <c r="R300"/>
  <c r="V300"/>
  <c r="W300"/>
  <c r="X300"/>
  <c r="Y300"/>
  <c r="Z300"/>
  <c r="AA300"/>
  <c r="AB300"/>
  <c r="AC300"/>
  <c r="AD300"/>
  <c r="AE300"/>
  <c r="AF300"/>
  <c r="AG300"/>
  <c r="AK300"/>
  <c r="AL300"/>
  <c r="AM300"/>
  <c r="AQ300"/>
  <c r="AR300"/>
  <c r="AS300"/>
  <c r="AT300"/>
  <c r="AU300"/>
  <c r="AV300"/>
  <c r="J301"/>
  <c r="K301"/>
  <c r="L301"/>
  <c r="O301"/>
  <c r="R301"/>
  <c r="V301"/>
  <c r="W301"/>
  <c r="X301"/>
  <c r="Y301"/>
  <c r="Z301"/>
  <c r="AA301"/>
  <c r="AB301"/>
  <c r="AC301"/>
  <c r="AD301"/>
  <c r="AE301"/>
  <c r="AF301"/>
  <c r="AG301"/>
  <c r="AK301"/>
  <c r="AL301"/>
  <c r="AM301"/>
  <c r="AQ301"/>
  <c r="AR301"/>
  <c r="AS301"/>
  <c r="AT301"/>
  <c r="AU301"/>
  <c r="AV301"/>
  <c r="J302"/>
  <c r="K302"/>
  <c r="L302"/>
  <c r="O302"/>
  <c r="P302"/>
  <c r="Q302"/>
  <c r="R302"/>
  <c r="V302"/>
  <c r="W302"/>
  <c r="X302"/>
  <c r="Y302"/>
  <c r="Z302"/>
  <c r="AA302"/>
  <c r="AB302"/>
  <c r="AC302"/>
  <c r="AD302"/>
  <c r="AE302"/>
  <c r="AF302"/>
  <c r="AG302"/>
  <c r="AK302"/>
  <c r="AL302"/>
  <c r="AM302"/>
  <c r="AQ302"/>
  <c r="AR302"/>
  <c r="AS302"/>
  <c r="AT302"/>
  <c r="AU302"/>
  <c r="AV302"/>
  <c r="J303"/>
  <c r="K303"/>
  <c r="L303"/>
  <c r="O303"/>
  <c r="P303"/>
  <c r="Q303"/>
  <c r="R303"/>
  <c r="V303"/>
  <c r="W303"/>
  <c r="X303"/>
  <c r="Y303"/>
  <c r="Z303"/>
  <c r="AA303"/>
  <c r="AB303"/>
  <c r="AC303"/>
  <c r="AD303"/>
  <c r="AE303"/>
  <c r="AF303"/>
  <c r="AG303"/>
  <c r="AK303"/>
  <c r="AL303"/>
  <c r="AM303"/>
  <c r="AQ303"/>
  <c r="AR303"/>
  <c r="AS303"/>
  <c r="AT303"/>
  <c r="AU303"/>
  <c r="AV303"/>
  <c r="J304"/>
  <c r="K304"/>
  <c r="L304"/>
  <c r="O304"/>
  <c r="P304"/>
  <c r="Q304"/>
  <c r="R304"/>
  <c r="V304"/>
  <c r="W304"/>
  <c r="X304"/>
  <c r="Y304"/>
  <c r="Z304"/>
  <c r="AA304"/>
  <c r="AB304"/>
  <c r="AC304"/>
  <c r="AD304"/>
  <c r="AE304"/>
  <c r="AF304"/>
  <c r="AG304"/>
  <c r="AK304"/>
  <c r="AL304"/>
  <c r="AM304"/>
  <c r="AQ304"/>
  <c r="AR304"/>
  <c r="AS304"/>
  <c r="AT304"/>
  <c r="AU304"/>
  <c r="AV304"/>
  <c r="L305"/>
  <c r="O305"/>
  <c r="R305"/>
  <c r="V305"/>
  <c r="W305"/>
  <c r="X305"/>
  <c r="Y305"/>
  <c r="Z305"/>
  <c r="AA305"/>
  <c r="AB305"/>
  <c r="AC305"/>
  <c r="AD305"/>
  <c r="AE305"/>
  <c r="AF305"/>
  <c r="AG305"/>
  <c r="AM305"/>
  <c r="AQ305"/>
  <c r="AR305"/>
  <c r="AS305"/>
  <c r="AT305"/>
  <c r="AU305"/>
  <c r="AV305"/>
  <c r="L306"/>
  <c r="O306"/>
  <c r="R306"/>
  <c r="V306"/>
  <c r="W306"/>
  <c r="X306"/>
  <c r="Y306"/>
  <c r="Z306"/>
  <c r="AA306"/>
  <c r="AB306"/>
  <c r="AC306"/>
  <c r="AD306"/>
  <c r="AE306"/>
  <c r="AF306"/>
  <c r="AG306"/>
  <c r="AK306"/>
  <c r="AL306"/>
  <c r="AM306"/>
  <c r="AQ306"/>
  <c r="AR306"/>
  <c r="AS306"/>
  <c r="AT306"/>
  <c r="AU306"/>
  <c r="AV306"/>
  <c r="AW306"/>
  <c r="L307"/>
  <c r="O307"/>
  <c r="P307"/>
  <c r="Q307"/>
  <c r="R307"/>
  <c r="V307"/>
  <c r="W307"/>
  <c r="X307"/>
  <c r="Y307"/>
  <c r="Z307"/>
  <c r="AA307"/>
  <c r="AB307"/>
  <c r="AC307"/>
  <c r="AD307"/>
  <c r="AG307"/>
  <c r="AM307"/>
  <c r="AS307"/>
  <c r="AT307"/>
  <c r="AU307"/>
  <c r="AV307"/>
  <c r="J308"/>
  <c r="K308"/>
  <c r="L308"/>
  <c r="O308"/>
  <c r="P308"/>
  <c r="Q308"/>
  <c r="R308"/>
  <c r="V308"/>
  <c r="W308"/>
  <c r="X308"/>
  <c r="Y308"/>
  <c r="Z308"/>
  <c r="AA308"/>
  <c r="AB308"/>
  <c r="AC308"/>
  <c r="AD308"/>
  <c r="AE308"/>
  <c r="AF308"/>
  <c r="AG308"/>
  <c r="AK308"/>
  <c r="AL308"/>
  <c r="AM308"/>
  <c r="AQ308"/>
  <c r="AR308"/>
  <c r="AS308"/>
  <c r="AT308"/>
  <c r="AU308"/>
  <c r="AV308"/>
  <c r="J309"/>
  <c r="K309"/>
  <c r="L309"/>
  <c r="O309"/>
  <c r="R309"/>
  <c r="V309"/>
  <c r="W309"/>
  <c r="X309"/>
  <c r="Y309"/>
  <c r="Z309"/>
  <c r="AA309"/>
  <c r="AB309"/>
  <c r="AC309"/>
  <c r="AD309"/>
  <c r="AE309"/>
  <c r="AF309"/>
  <c r="AG309"/>
  <c r="AK309"/>
  <c r="AL309"/>
  <c r="AM309"/>
  <c r="AQ309"/>
  <c r="AR309"/>
  <c r="AS309"/>
  <c r="AT309"/>
  <c r="AU309"/>
  <c r="AV309"/>
  <c r="AY309"/>
  <c r="L310"/>
  <c r="O310"/>
  <c r="P310"/>
  <c r="Q310"/>
  <c r="R310"/>
  <c r="V310"/>
  <c r="W310"/>
  <c r="X310"/>
  <c r="Y310"/>
  <c r="Z310"/>
  <c r="AA310"/>
  <c r="AB310"/>
  <c r="AC310"/>
  <c r="AD310"/>
  <c r="AG310"/>
  <c r="AK310"/>
  <c r="AL310"/>
  <c r="AM310"/>
  <c r="AQ310"/>
  <c r="AR310"/>
  <c r="AS310"/>
  <c r="AT310"/>
  <c r="AU310"/>
  <c r="AV310"/>
  <c r="J311"/>
  <c r="K311"/>
  <c r="L311"/>
  <c r="O311"/>
  <c r="P311"/>
  <c r="Q311"/>
  <c r="R311"/>
  <c r="V311"/>
  <c r="W311"/>
  <c r="X311"/>
  <c r="Y311"/>
  <c r="Z311"/>
  <c r="AA311"/>
  <c r="AB311"/>
  <c r="AC311"/>
  <c r="AD311"/>
  <c r="AE311"/>
  <c r="AF311"/>
  <c r="AG311"/>
  <c r="AK311"/>
  <c r="AL311"/>
  <c r="AM311"/>
  <c r="AQ311"/>
  <c r="AR311"/>
  <c r="AS311"/>
  <c r="AT311"/>
  <c r="AU311"/>
  <c r="AV311"/>
  <c r="J312"/>
  <c r="K312"/>
  <c r="L312"/>
  <c r="O312"/>
  <c r="P312"/>
  <c r="Q312"/>
  <c r="R312"/>
  <c r="V312"/>
  <c r="W312"/>
  <c r="X312"/>
  <c r="Y312"/>
  <c r="Z312"/>
  <c r="AA312"/>
  <c r="AB312"/>
  <c r="AC312"/>
  <c r="AD312"/>
  <c r="AE312"/>
  <c r="AF312"/>
  <c r="AG312"/>
  <c r="AK312"/>
  <c r="AL312"/>
  <c r="AM312"/>
  <c r="AQ312"/>
  <c r="AR312"/>
  <c r="AS312"/>
  <c r="AT312"/>
  <c r="AU312"/>
  <c r="AV312"/>
  <c r="J313"/>
  <c r="K313"/>
  <c r="L313"/>
  <c r="O313"/>
  <c r="P313"/>
  <c r="Q313"/>
  <c r="R313"/>
  <c r="V313"/>
  <c r="W313"/>
  <c r="X313"/>
  <c r="Y313"/>
  <c r="Z313"/>
  <c r="AA313"/>
  <c r="AB313"/>
  <c r="AC313"/>
  <c r="AD313"/>
  <c r="AE313"/>
  <c r="AF313"/>
  <c r="AG313"/>
  <c r="AK313"/>
  <c r="AL313"/>
  <c r="AM313"/>
  <c r="AQ313"/>
  <c r="AR313"/>
  <c r="AS313"/>
  <c r="AT313"/>
  <c r="AU313"/>
  <c r="AV313"/>
  <c r="J314"/>
  <c r="K314"/>
  <c r="L314"/>
  <c r="O314"/>
  <c r="P314"/>
  <c r="Q314"/>
  <c r="R314"/>
  <c r="V314"/>
  <c r="W314"/>
  <c r="X314"/>
  <c r="Y314"/>
  <c r="Z314"/>
  <c r="AA314"/>
  <c r="AD314"/>
  <c r="AE314"/>
  <c r="AF314"/>
  <c r="AG314"/>
  <c r="AK314"/>
  <c r="AL314"/>
  <c r="AM314"/>
  <c r="AQ314"/>
  <c r="AR314"/>
  <c r="AS314"/>
  <c r="AT314"/>
  <c r="AU314"/>
  <c r="AV314"/>
  <c r="J315"/>
  <c r="K315"/>
  <c r="L315"/>
  <c r="O315"/>
  <c r="R315"/>
  <c r="V315"/>
  <c r="W315"/>
  <c r="X315"/>
  <c r="Y315"/>
  <c r="Z315"/>
  <c r="AA315"/>
  <c r="AB315"/>
  <c r="AC315"/>
  <c r="AD315"/>
  <c r="AE315"/>
  <c r="AF315"/>
  <c r="AG315"/>
  <c r="AK315"/>
  <c r="AL315"/>
  <c r="AM315"/>
  <c r="AQ315"/>
  <c r="AR315"/>
  <c r="AS315"/>
  <c r="AT315"/>
  <c r="AU315"/>
  <c r="AV315"/>
  <c r="J316"/>
  <c r="K316"/>
  <c r="L316"/>
  <c r="O316"/>
  <c r="P316"/>
  <c r="Q316"/>
  <c r="R316"/>
  <c r="V316"/>
  <c r="W316"/>
  <c r="X316"/>
  <c r="Y316"/>
  <c r="Z316"/>
  <c r="AA316"/>
  <c r="AB316"/>
  <c r="AC316"/>
  <c r="AD316"/>
  <c r="AE316"/>
  <c r="AF316"/>
  <c r="AG316"/>
  <c r="AK316"/>
  <c r="AL316"/>
  <c r="AM316"/>
  <c r="AQ316"/>
  <c r="AR316"/>
  <c r="AS316"/>
  <c r="AT316"/>
  <c r="AU316"/>
  <c r="AV316"/>
  <c r="J317"/>
  <c r="K317"/>
  <c r="L317"/>
  <c r="O317"/>
  <c r="P317"/>
  <c r="Q317"/>
  <c r="R317"/>
  <c r="V317"/>
  <c r="W317"/>
  <c r="X317"/>
  <c r="Y317"/>
  <c r="Z317"/>
  <c r="AA317"/>
  <c r="AB317"/>
  <c r="AC317"/>
  <c r="AD317"/>
  <c r="AE317"/>
  <c r="AF317"/>
  <c r="AG317"/>
  <c r="AK317"/>
  <c r="AL317"/>
  <c r="AM317"/>
  <c r="AQ317"/>
  <c r="AR317"/>
  <c r="AS317"/>
  <c r="AT317"/>
  <c r="AU317"/>
  <c r="AV317"/>
  <c r="AY317"/>
  <c r="L318"/>
  <c r="O318"/>
  <c r="P318"/>
  <c r="Q318"/>
  <c r="R318"/>
  <c r="V318"/>
  <c r="W318"/>
  <c r="X318"/>
  <c r="Y318"/>
  <c r="Z318"/>
  <c r="AA318"/>
  <c r="AB318"/>
  <c r="AC318"/>
  <c r="AD318"/>
  <c r="AE318"/>
  <c r="AF318"/>
  <c r="AG318"/>
  <c r="AK318"/>
  <c r="AL318"/>
  <c r="AM318"/>
  <c r="AQ318"/>
  <c r="AR318"/>
  <c r="AS318"/>
  <c r="AT318"/>
  <c r="AU318"/>
  <c r="AV318"/>
  <c r="J319"/>
  <c r="K319"/>
  <c r="L319"/>
  <c r="O319"/>
  <c r="P319"/>
  <c r="Q319"/>
  <c r="R319"/>
  <c r="V319"/>
  <c r="W319"/>
  <c r="X319"/>
  <c r="Y319"/>
  <c r="Z319"/>
  <c r="AA319"/>
  <c r="AB319"/>
  <c r="AC319"/>
  <c r="AD319"/>
  <c r="AE319"/>
  <c r="AF319"/>
  <c r="AG319"/>
  <c r="AK319"/>
  <c r="AL319"/>
  <c r="AM319"/>
  <c r="AQ319"/>
  <c r="AR319"/>
  <c r="AS319"/>
  <c r="AT319"/>
  <c r="AU319"/>
  <c r="AV319"/>
  <c r="J320"/>
  <c r="K320"/>
  <c r="L320"/>
  <c r="O320"/>
  <c r="R320"/>
  <c r="V320"/>
  <c r="W320"/>
  <c r="X320"/>
  <c r="Y320"/>
  <c r="Z320"/>
  <c r="AA320"/>
  <c r="AB320"/>
  <c r="AC320"/>
  <c r="AD320"/>
  <c r="AE320"/>
  <c r="AF320"/>
  <c r="AG320"/>
  <c r="AK320"/>
  <c r="AL320"/>
  <c r="AM320"/>
  <c r="AQ320"/>
  <c r="AR320"/>
  <c r="AS320"/>
  <c r="AT320"/>
  <c r="AU320"/>
  <c r="AV320"/>
  <c r="L321"/>
  <c r="O321"/>
  <c r="R321"/>
  <c r="V321"/>
  <c r="W321"/>
  <c r="X321"/>
  <c r="Y321"/>
  <c r="Z321"/>
  <c r="AA321"/>
  <c r="AB321"/>
  <c r="AC321"/>
  <c r="AD321"/>
  <c r="AE321"/>
  <c r="AF321"/>
  <c r="AG321"/>
  <c r="AM321"/>
  <c r="AQ321"/>
  <c r="AR321"/>
  <c r="AS321"/>
  <c r="AT321"/>
  <c r="AU321"/>
  <c r="AV321"/>
  <c r="L322"/>
  <c r="O322"/>
  <c r="P322"/>
  <c r="Q322"/>
  <c r="R322"/>
  <c r="V322"/>
  <c r="W322"/>
  <c r="X322"/>
  <c r="Y322"/>
  <c r="Z322"/>
  <c r="AA322"/>
  <c r="AD322"/>
  <c r="AE322"/>
  <c r="AF322"/>
  <c r="AG322"/>
  <c r="AM322"/>
  <c r="AQ322"/>
  <c r="AR322"/>
  <c r="AS322"/>
  <c r="AT322"/>
  <c r="AU322"/>
  <c r="AV322"/>
  <c r="J323"/>
  <c r="K323"/>
  <c r="L323"/>
  <c r="O323"/>
  <c r="P323"/>
  <c r="Q323"/>
  <c r="R323"/>
  <c r="V323"/>
  <c r="W323"/>
  <c r="X323"/>
  <c r="Y323"/>
  <c r="Z323"/>
  <c r="AA323"/>
  <c r="AD323"/>
  <c r="AG323"/>
  <c r="AK323"/>
  <c r="AL323"/>
  <c r="AM323"/>
  <c r="AS323"/>
  <c r="AT323"/>
  <c r="AU323"/>
  <c r="AV323"/>
  <c r="AY323"/>
  <c r="J324"/>
  <c r="K324"/>
  <c r="L324"/>
  <c r="O324"/>
  <c r="R324"/>
  <c r="V324"/>
  <c r="W324"/>
  <c r="X324"/>
  <c r="Y324"/>
  <c r="Z324"/>
  <c r="AA324"/>
  <c r="AD324"/>
  <c r="AE324"/>
  <c r="AF324"/>
  <c r="AG324"/>
  <c r="AK324"/>
  <c r="AL324"/>
  <c r="AM324"/>
  <c r="AQ324"/>
  <c r="AR324"/>
  <c r="AS324"/>
  <c r="AT324"/>
  <c r="AU324"/>
  <c r="AV324"/>
  <c r="J325"/>
  <c r="K325"/>
  <c r="L325"/>
  <c r="O325"/>
  <c r="P325"/>
  <c r="Q325"/>
  <c r="R325"/>
  <c r="V325"/>
  <c r="W325"/>
  <c r="X325"/>
  <c r="Y325"/>
  <c r="Z325"/>
  <c r="AA325"/>
  <c r="AB325"/>
  <c r="AC325"/>
  <c r="AD325"/>
  <c r="AE325"/>
  <c r="AF325"/>
  <c r="AG325"/>
  <c r="AK325"/>
  <c r="AL325"/>
  <c r="AM325"/>
  <c r="AQ325"/>
  <c r="AR325"/>
  <c r="AS325"/>
  <c r="AT325"/>
  <c r="AU325"/>
  <c r="AV325"/>
  <c r="J326"/>
  <c r="K326"/>
  <c r="L326"/>
  <c r="O326"/>
  <c r="P326"/>
  <c r="Q326"/>
  <c r="R326"/>
  <c r="V326"/>
  <c r="W326"/>
  <c r="X326"/>
  <c r="Y326"/>
  <c r="Z326"/>
  <c r="AA326"/>
  <c r="AB326"/>
  <c r="AC326"/>
  <c r="AD326"/>
  <c r="AE326"/>
  <c r="AF326"/>
  <c r="AG326"/>
  <c r="AK326"/>
  <c r="AL326"/>
  <c r="AM326"/>
  <c r="AQ326"/>
  <c r="AR326"/>
  <c r="AS326"/>
  <c r="AT326"/>
  <c r="AU326"/>
  <c r="AV326"/>
  <c r="J327"/>
  <c r="K327"/>
  <c r="L327"/>
  <c r="O327"/>
  <c r="P327"/>
  <c r="Q327"/>
  <c r="R327"/>
  <c r="V327"/>
  <c r="W327"/>
  <c r="X327"/>
  <c r="Y327"/>
  <c r="Z327"/>
  <c r="AA327"/>
  <c r="AB327"/>
  <c r="AC327"/>
  <c r="AD327"/>
  <c r="AE327"/>
  <c r="AF327"/>
  <c r="AG327"/>
  <c r="AK327"/>
  <c r="AL327"/>
  <c r="AM327"/>
  <c r="AQ327"/>
  <c r="AR327"/>
  <c r="AS327"/>
  <c r="AT327"/>
  <c r="AU327"/>
  <c r="AV327"/>
  <c r="J328"/>
  <c r="K328"/>
  <c r="L328"/>
  <c r="O328"/>
  <c r="P328"/>
  <c r="Q328"/>
  <c r="R328"/>
  <c r="V328"/>
  <c r="W328"/>
  <c r="X328"/>
  <c r="Y328"/>
  <c r="Z328"/>
  <c r="AA328"/>
  <c r="AB328"/>
  <c r="AC328"/>
  <c r="AD328"/>
  <c r="AE328"/>
  <c r="AF328"/>
  <c r="AG328"/>
  <c r="AK328"/>
  <c r="AL328"/>
  <c r="AM328"/>
  <c r="AQ328"/>
  <c r="AR328"/>
  <c r="AS328"/>
  <c r="AT328"/>
  <c r="AU328"/>
  <c r="AV328"/>
  <c r="L329"/>
  <c r="O329"/>
  <c r="P329"/>
  <c r="Q329"/>
  <c r="R329"/>
  <c r="V329"/>
  <c r="W329"/>
  <c r="X329"/>
  <c r="Y329"/>
  <c r="Z329"/>
  <c r="AA329"/>
  <c r="AB329"/>
  <c r="AC329"/>
  <c r="AD329"/>
  <c r="AE329"/>
  <c r="AF329"/>
  <c r="AG329"/>
  <c r="AK329"/>
  <c r="AL329"/>
  <c r="AM329"/>
  <c r="AQ329"/>
  <c r="AR329"/>
  <c r="AS329"/>
  <c r="AT329"/>
  <c r="AU329"/>
  <c r="AV329"/>
  <c r="L330"/>
  <c r="O330"/>
  <c r="P330"/>
  <c r="Q330"/>
  <c r="R330"/>
  <c r="V330"/>
  <c r="W330"/>
  <c r="X330"/>
  <c r="Y330"/>
  <c r="Z330"/>
  <c r="AA330"/>
  <c r="AB330"/>
  <c r="AC330"/>
  <c r="AD330"/>
  <c r="AE330"/>
  <c r="AF330"/>
  <c r="AG330"/>
  <c r="AK330"/>
  <c r="AL330"/>
  <c r="AM330"/>
  <c r="AQ330"/>
  <c r="AR330"/>
  <c r="AS330"/>
  <c r="AT330"/>
  <c r="AU330"/>
  <c r="AV330"/>
  <c r="J331"/>
  <c r="K331"/>
  <c r="L331"/>
  <c r="O331"/>
  <c r="P331"/>
  <c r="Q331"/>
  <c r="R331"/>
  <c r="V331"/>
  <c r="W331"/>
  <c r="X331"/>
  <c r="Y331"/>
  <c r="Z331"/>
  <c r="AA331"/>
  <c r="AB331"/>
  <c r="AC331"/>
  <c r="AD331"/>
  <c r="AE331"/>
  <c r="AF331"/>
  <c r="AG331"/>
  <c r="AK331"/>
  <c r="AL331"/>
  <c r="AM331"/>
  <c r="AQ331"/>
  <c r="AR331"/>
  <c r="AS331"/>
  <c r="AT331"/>
  <c r="AU331"/>
  <c r="AV331"/>
  <c r="J332"/>
  <c r="K332"/>
  <c r="L332"/>
  <c r="O332"/>
  <c r="P332"/>
  <c r="Q332"/>
  <c r="R332"/>
  <c r="V332"/>
  <c r="W332"/>
  <c r="X332"/>
  <c r="Y332"/>
  <c r="Z332"/>
  <c r="AA332"/>
  <c r="AB332"/>
  <c r="AC332"/>
  <c r="AD332"/>
  <c r="AE332"/>
  <c r="AF332"/>
  <c r="AG332"/>
  <c r="AK332"/>
  <c r="AL332"/>
  <c r="AM332"/>
  <c r="AQ332"/>
  <c r="AR332"/>
  <c r="AS332"/>
  <c r="AT332"/>
  <c r="AU332"/>
  <c r="AV332"/>
  <c r="J333"/>
  <c r="K333"/>
  <c r="L333"/>
  <c r="O333"/>
  <c r="R333"/>
  <c r="V333"/>
  <c r="W333"/>
  <c r="X333"/>
  <c r="Y333"/>
  <c r="Z333"/>
  <c r="AA333"/>
  <c r="AB333"/>
  <c r="AC333"/>
  <c r="AD333"/>
  <c r="AE333"/>
  <c r="AF333"/>
  <c r="AG333"/>
  <c r="AK333"/>
  <c r="AL333"/>
  <c r="AM333"/>
  <c r="AQ333"/>
  <c r="AR333"/>
  <c r="AS333"/>
  <c r="AT333"/>
  <c r="AU333"/>
  <c r="AV333"/>
  <c r="L334"/>
  <c r="O334"/>
  <c r="P334"/>
  <c r="Q334"/>
  <c r="R334"/>
  <c r="V334"/>
  <c r="W334"/>
  <c r="X334"/>
  <c r="Y334"/>
  <c r="Z334"/>
  <c r="AA334"/>
  <c r="AD334"/>
  <c r="AE334"/>
  <c r="AF334"/>
  <c r="AG334"/>
  <c r="AM334"/>
  <c r="AQ334"/>
  <c r="AR334"/>
  <c r="AS334"/>
  <c r="AT334"/>
  <c r="AU334"/>
  <c r="AV334"/>
  <c r="J335"/>
  <c r="K335"/>
  <c r="L335"/>
  <c r="O335"/>
  <c r="P335"/>
  <c r="Q335"/>
  <c r="R335"/>
  <c r="V335"/>
  <c r="W335"/>
  <c r="X335"/>
  <c r="Y335"/>
  <c r="Z335"/>
  <c r="AA335"/>
  <c r="AD335"/>
  <c r="AE335"/>
  <c r="AF335"/>
  <c r="AG335"/>
  <c r="AK335"/>
  <c r="AL335"/>
  <c r="AM335"/>
  <c r="AQ335"/>
  <c r="AR335"/>
  <c r="AS335"/>
  <c r="AT335"/>
  <c r="AU335"/>
  <c r="AV335"/>
  <c r="J336"/>
  <c r="K336"/>
  <c r="L336"/>
  <c r="O336"/>
  <c r="P336"/>
  <c r="Q336"/>
  <c r="R336"/>
  <c r="V336"/>
  <c r="W336"/>
  <c r="X336"/>
  <c r="Y336"/>
  <c r="Z336"/>
  <c r="AA336"/>
  <c r="AB336"/>
  <c r="AC336"/>
  <c r="AD336"/>
  <c r="AE336"/>
  <c r="AF336"/>
  <c r="AG336"/>
  <c r="AK336"/>
  <c r="AL336"/>
  <c r="AM336"/>
  <c r="AQ336"/>
  <c r="AR336"/>
  <c r="AS336"/>
  <c r="AT336"/>
  <c r="AU336"/>
  <c r="AV336"/>
  <c r="J337"/>
  <c r="K337"/>
  <c r="L337"/>
  <c r="O337"/>
  <c r="P337"/>
  <c r="Q337"/>
  <c r="R337"/>
  <c r="V337"/>
  <c r="W337"/>
  <c r="X337"/>
  <c r="Y337"/>
  <c r="Z337"/>
  <c r="AA337"/>
  <c r="AB337"/>
  <c r="AC337"/>
  <c r="AD337"/>
  <c r="AE337"/>
  <c r="AF337"/>
  <c r="AG337"/>
  <c r="AK337"/>
  <c r="AL337"/>
  <c r="AM337"/>
  <c r="AQ337"/>
  <c r="AR337"/>
  <c r="AS337"/>
  <c r="AT337"/>
  <c r="AU337"/>
  <c r="AV337"/>
  <c r="J338"/>
  <c r="K338"/>
  <c r="L338"/>
  <c r="O338"/>
  <c r="P338"/>
  <c r="Q338"/>
  <c r="R338"/>
  <c r="V338"/>
  <c r="W338"/>
  <c r="X338"/>
  <c r="Y338"/>
  <c r="Z338"/>
  <c r="AA338"/>
  <c r="AB338"/>
  <c r="AC338"/>
  <c r="AD338"/>
  <c r="AE338"/>
  <c r="AF338"/>
  <c r="AG338"/>
  <c r="AK338"/>
  <c r="AL338"/>
  <c r="AM338"/>
  <c r="AQ338"/>
  <c r="AR338"/>
  <c r="AS338"/>
  <c r="AT338"/>
  <c r="AU338"/>
  <c r="AV338"/>
  <c r="J339"/>
  <c r="K339"/>
  <c r="L339"/>
  <c r="O339"/>
  <c r="P339"/>
  <c r="Q339"/>
  <c r="R339"/>
  <c r="V339"/>
  <c r="W339"/>
  <c r="X339"/>
  <c r="Y339"/>
  <c r="Z339"/>
  <c r="AA339"/>
  <c r="AB339"/>
  <c r="AC339"/>
  <c r="AD339"/>
  <c r="AE339"/>
  <c r="AF339"/>
  <c r="AG339"/>
  <c r="AK339"/>
  <c r="AL339"/>
  <c r="AM339"/>
  <c r="AQ339"/>
  <c r="AR339"/>
  <c r="AS339"/>
  <c r="AT339"/>
  <c r="AU339"/>
  <c r="AV339"/>
  <c r="J340"/>
  <c r="K340"/>
  <c r="L340"/>
  <c r="O340"/>
  <c r="P340"/>
  <c r="Q340"/>
  <c r="R340"/>
  <c r="V340"/>
  <c r="W340"/>
  <c r="X340"/>
  <c r="Y340"/>
  <c r="Z340"/>
  <c r="AA340"/>
  <c r="AB340"/>
  <c r="AC340"/>
  <c r="AD340"/>
  <c r="AE340"/>
  <c r="AF340"/>
  <c r="AG340"/>
  <c r="AK340"/>
  <c r="AL340"/>
  <c r="AM340"/>
  <c r="AQ340"/>
  <c r="AR340"/>
  <c r="AS340"/>
  <c r="AT340"/>
  <c r="AU340"/>
  <c r="AV340"/>
  <c r="L341"/>
  <c r="O341"/>
  <c r="R341"/>
  <c r="V341"/>
  <c r="W341"/>
  <c r="X341"/>
  <c r="Y341"/>
  <c r="Z341"/>
  <c r="AA341"/>
  <c r="AB341"/>
  <c r="AC341"/>
  <c r="AD341"/>
  <c r="AE341"/>
  <c r="AF341"/>
  <c r="AG341"/>
  <c r="AK341"/>
  <c r="AL341"/>
  <c r="AM341"/>
  <c r="AQ341"/>
  <c r="AR341"/>
  <c r="AS341"/>
  <c r="AT341"/>
  <c r="AU341"/>
  <c r="AV341"/>
  <c r="J342"/>
  <c r="K342"/>
  <c r="L342"/>
  <c r="O342"/>
  <c r="P342"/>
  <c r="Q342"/>
  <c r="R342"/>
  <c r="V342"/>
  <c r="W342"/>
  <c r="X342"/>
  <c r="Y342"/>
  <c r="Z342"/>
  <c r="AA342"/>
  <c r="AB342"/>
  <c r="AC342"/>
  <c r="AD342"/>
  <c r="AE342"/>
  <c r="AF342"/>
  <c r="AG342"/>
  <c r="AK342"/>
  <c r="AL342"/>
  <c r="AM342"/>
  <c r="AQ342"/>
  <c r="AR342"/>
  <c r="AS342"/>
  <c r="AT342"/>
  <c r="AU342"/>
  <c r="AV342"/>
  <c r="J343"/>
  <c r="K343"/>
  <c r="L343"/>
  <c r="O343"/>
  <c r="P343"/>
  <c r="Q343"/>
  <c r="R343"/>
  <c r="V343"/>
  <c r="W343"/>
  <c r="X343"/>
  <c r="Y343"/>
  <c r="Z343"/>
  <c r="AA343"/>
  <c r="AB343"/>
  <c r="AC343"/>
  <c r="AD343"/>
  <c r="AE343"/>
  <c r="AF343"/>
  <c r="AG343"/>
  <c r="AK343"/>
  <c r="AL343"/>
  <c r="AM343"/>
  <c r="AQ343"/>
  <c r="AR343"/>
  <c r="AS343"/>
  <c r="AT343"/>
  <c r="AU343"/>
  <c r="AV343"/>
  <c r="J344"/>
  <c r="K344"/>
  <c r="L344"/>
  <c r="O344"/>
  <c r="P344"/>
  <c r="Q344"/>
  <c r="R344"/>
  <c r="V344"/>
  <c r="W344"/>
  <c r="X344"/>
  <c r="Y344"/>
  <c r="Z344"/>
  <c r="AA344"/>
  <c r="AB344"/>
  <c r="AC344"/>
  <c r="AD344"/>
  <c r="AE344"/>
  <c r="AF344"/>
  <c r="AG344"/>
  <c r="AK344"/>
  <c r="AL344"/>
  <c r="AM344"/>
  <c r="AQ344"/>
  <c r="AR344"/>
  <c r="AS344"/>
  <c r="AT344"/>
  <c r="AU344"/>
  <c r="AV344"/>
  <c r="L345"/>
  <c r="O345"/>
  <c r="P345"/>
  <c r="Q345"/>
  <c r="R345"/>
  <c r="V345"/>
  <c r="W345"/>
  <c r="X345"/>
  <c r="Y345"/>
  <c r="Z345"/>
  <c r="AA345"/>
  <c r="AB345"/>
  <c r="AC345"/>
  <c r="AD345"/>
  <c r="AE345"/>
  <c r="AF345"/>
  <c r="AG345"/>
  <c r="AK345"/>
  <c r="AL345"/>
  <c r="AM345"/>
  <c r="AQ345"/>
  <c r="AR345"/>
  <c r="AS345"/>
  <c r="AT345"/>
  <c r="AU345"/>
  <c r="AV345"/>
  <c r="L346"/>
  <c r="O346"/>
  <c r="R346"/>
  <c r="V346"/>
  <c r="W346"/>
  <c r="X346"/>
  <c r="Y346"/>
  <c r="Z346"/>
  <c r="AA346"/>
  <c r="AB346"/>
  <c r="AC346"/>
  <c r="AD346"/>
  <c r="AE346"/>
  <c r="AF346"/>
  <c r="AG346"/>
  <c r="AM346"/>
  <c r="AQ346"/>
  <c r="AR346"/>
  <c r="AS346"/>
  <c r="AT346"/>
  <c r="AU346"/>
  <c r="AV346"/>
  <c r="J347"/>
  <c r="K347"/>
  <c r="L347"/>
  <c r="O347"/>
  <c r="P347"/>
  <c r="Q347"/>
  <c r="R347"/>
  <c r="V347"/>
  <c r="W347"/>
  <c r="X347"/>
  <c r="Y347"/>
  <c r="Z347"/>
  <c r="AA347"/>
  <c r="AB347"/>
  <c r="AC347"/>
  <c r="AD347"/>
  <c r="AE347"/>
  <c r="AF347"/>
  <c r="AG347"/>
  <c r="AK347"/>
  <c r="AL347"/>
  <c r="AM347"/>
  <c r="AQ347"/>
  <c r="AR347"/>
  <c r="AS347"/>
  <c r="AT347"/>
  <c r="AU347"/>
  <c r="AV347"/>
  <c r="J348"/>
  <c r="K348"/>
  <c r="L348"/>
  <c r="O348"/>
  <c r="P348"/>
  <c r="Q348"/>
  <c r="R348"/>
  <c r="V348"/>
  <c r="W348"/>
  <c r="X348"/>
  <c r="Y348"/>
  <c r="Z348"/>
  <c r="AA348"/>
  <c r="AB348"/>
  <c r="AC348"/>
  <c r="AD348"/>
  <c r="AE348"/>
  <c r="AF348"/>
  <c r="AG348"/>
  <c r="AK348"/>
  <c r="AL348"/>
  <c r="AM348"/>
  <c r="AQ348"/>
  <c r="AR348"/>
  <c r="AS348"/>
  <c r="AT348"/>
  <c r="AU348"/>
  <c r="AV348"/>
  <c r="J349"/>
  <c r="K349"/>
  <c r="L349"/>
  <c r="O349"/>
  <c r="P349"/>
  <c r="Q349"/>
  <c r="R349"/>
  <c r="V349"/>
  <c r="W349"/>
  <c r="X349"/>
  <c r="Y349"/>
  <c r="Z349"/>
  <c r="AA349"/>
  <c r="AB349"/>
  <c r="AC349"/>
  <c r="AD349"/>
  <c r="AE349"/>
  <c r="AF349"/>
  <c r="AG349"/>
  <c r="AK349"/>
  <c r="AL349"/>
  <c r="AM349"/>
  <c r="AQ349"/>
  <c r="AR349"/>
  <c r="AS349"/>
  <c r="AT349"/>
  <c r="AU349"/>
  <c r="AV349"/>
  <c r="J350"/>
  <c r="K350"/>
  <c r="L350"/>
  <c r="O350"/>
  <c r="R350"/>
  <c r="V350"/>
  <c r="W350"/>
  <c r="X350"/>
  <c r="Y350"/>
  <c r="Z350"/>
  <c r="AA350"/>
  <c r="AB350"/>
  <c r="AC350"/>
  <c r="AD350"/>
  <c r="AE350"/>
  <c r="AF350"/>
  <c r="AG350"/>
  <c r="AK350"/>
  <c r="AL350"/>
  <c r="AM350"/>
  <c r="AQ350"/>
  <c r="AR350"/>
  <c r="AS350"/>
  <c r="AT350"/>
  <c r="AU350"/>
  <c r="AV350"/>
  <c r="J351"/>
  <c r="K351"/>
  <c r="L351"/>
  <c r="O351"/>
  <c r="P351"/>
  <c r="Q351"/>
  <c r="R351"/>
  <c r="V351"/>
  <c r="W351"/>
  <c r="X351"/>
  <c r="Y351"/>
  <c r="Z351"/>
  <c r="AA351"/>
  <c r="AD351"/>
  <c r="AE351"/>
  <c r="AF351"/>
  <c r="AG351"/>
  <c r="AK351"/>
  <c r="AL351"/>
  <c r="AM351"/>
  <c r="AQ351"/>
  <c r="AR351"/>
  <c r="AS351"/>
  <c r="AT351"/>
  <c r="AU351"/>
  <c r="AV351"/>
  <c r="J352"/>
  <c r="K352"/>
  <c r="L352"/>
  <c r="O352"/>
  <c r="R352"/>
  <c r="V352"/>
  <c r="W352"/>
  <c r="X352"/>
  <c r="Y352"/>
  <c r="Z352"/>
  <c r="AA352"/>
  <c r="AB352"/>
  <c r="AC352"/>
  <c r="AD352"/>
  <c r="AE352"/>
  <c r="AF352"/>
  <c r="AG352"/>
  <c r="AK352"/>
  <c r="AL352"/>
  <c r="AM352"/>
  <c r="AQ352"/>
  <c r="AR352"/>
  <c r="AS352"/>
  <c r="AT352"/>
  <c r="AU352"/>
  <c r="AV352"/>
  <c r="L353"/>
  <c r="O353"/>
  <c r="P353"/>
  <c r="Q353"/>
  <c r="R353"/>
  <c r="V353"/>
  <c r="W353"/>
  <c r="X353"/>
  <c r="Y353"/>
  <c r="Z353"/>
  <c r="AA353"/>
  <c r="AB353"/>
  <c r="AC353"/>
  <c r="AD353"/>
  <c r="AE353"/>
  <c r="AF353"/>
  <c r="AG353"/>
  <c r="AK353"/>
  <c r="AL353"/>
  <c r="AM353"/>
  <c r="AQ353"/>
  <c r="AR353"/>
  <c r="AS353"/>
  <c r="AT353"/>
  <c r="AU353"/>
  <c r="AV353"/>
  <c r="J354"/>
  <c r="K354"/>
  <c r="L354"/>
  <c r="O354"/>
  <c r="P354"/>
  <c r="Q354"/>
  <c r="R354"/>
  <c r="V354"/>
  <c r="W354"/>
  <c r="X354"/>
  <c r="Y354"/>
  <c r="Z354"/>
  <c r="AA354"/>
  <c r="AD354"/>
  <c r="AE354"/>
  <c r="AF354"/>
  <c r="AG354"/>
  <c r="AK354"/>
  <c r="AL354"/>
  <c r="AM354"/>
  <c r="AQ354"/>
  <c r="AR354"/>
  <c r="AS354"/>
  <c r="AT354"/>
  <c r="AU354"/>
  <c r="AV354"/>
  <c r="J355"/>
  <c r="K355"/>
  <c r="L355"/>
  <c r="O355"/>
  <c r="R355"/>
  <c r="V355"/>
  <c r="W355"/>
  <c r="X355"/>
  <c r="Y355"/>
  <c r="Z355"/>
  <c r="AA355"/>
  <c r="AD355"/>
  <c r="AE355"/>
  <c r="AF355"/>
  <c r="AG355"/>
  <c r="AK355"/>
  <c r="AL355"/>
  <c r="AM355"/>
  <c r="AQ355"/>
  <c r="AR355"/>
  <c r="AS355"/>
  <c r="AT355"/>
  <c r="AU355"/>
  <c r="AV355"/>
  <c r="J356"/>
  <c r="K356"/>
  <c r="L356"/>
  <c r="O356"/>
  <c r="P356"/>
  <c r="Q356"/>
  <c r="R356"/>
  <c r="V356"/>
  <c r="W356"/>
  <c r="X356"/>
  <c r="Y356"/>
  <c r="Z356"/>
  <c r="AA356"/>
  <c r="AB356"/>
  <c r="AC356"/>
  <c r="AD356"/>
  <c r="AE356"/>
  <c r="AF356"/>
  <c r="AG356"/>
  <c r="AK356"/>
  <c r="AL356"/>
  <c r="AM356"/>
  <c r="AQ356"/>
  <c r="AR356"/>
  <c r="AS356"/>
  <c r="AT356"/>
  <c r="AU356"/>
  <c r="AV356"/>
  <c r="J357"/>
  <c r="K357"/>
  <c r="L357"/>
  <c r="O357"/>
  <c r="R357"/>
  <c r="V357"/>
  <c r="W357"/>
  <c r="X357"/>
  <c r="Y357"/>
  <c r="Z357"/>
  <c r="AA357"/>
  <c r="AB357"/>
  <c r="AC357"/>
  <c r="AD357"/>
  <c r="AE357"/>
  <c r="AF357"/>
  <c r="AG357"/>
  <c r="AK357"/>
  <c r="AL357"/>
  <c r="AM357"/>
  <c r="AQ357"/>
  <c r="AR357"/>
  <c r="AS357"/>
  <c r="AT357"/>
  <c r="AU357"/>
  <c r="AV357"/>
  <c r="J358"/>
  <c r="K358"/>
  <c r="L358"/>
  <c r="O358"/>
  <c r="P358"/>
  <c r="Q358"/>
  <c r="R358"/>
  <c r="V358"/>
  <c r="W358"/>
  <c r="X358"/>
  <c r="Y358"/>
  <c r="Z358"/>
  <c r="AA358"/>
  <c r="AB358"/>
  <c r="AC358"/>
  <c r="AD358"/>
  <c r="AE358"/>
  <c r="AF358"/>
  <c r="AG358"/>
  <c r="AK358"/>
  <c r="AL358"/>
  <c r="AM358"/>
  <c r="AQ358"/>
  <c r="AR358"/>
  <c r="AS358"/>
  <c r="AT358"/>
  <c r="AU358"/>
  <c r="AV358"/>
  <c r="J359"/>
  <c r="K359"/>
  <c r="L359"/>
  <c r="O359"/>
  <c r="P359"/>
  <c r="Q359"/>
  <c r="R359"/>
  <c r="V359"/>
  <c r="W359"/>
  <c r="X359"/>
  <c r="Y359"/>
  <c r="Z359"/>
  <c r="AA359"/>
  <c r="AD359"/>
  <c r="AE359"/>
  <c r="AF359"/>
  <c r="AG359"/>
  <c r="AM359"/>
  <c r="AQ359"/>
  <c r="AR359"/>
  <c r="AS359"/>
  <c r="AT359"/>
  <c r="AU359"/>
  <c r="AV359"/>
  <c r="J360"/>
  <c r="K360"/>
  <c r="L360"/>
  <c r="O360"/>
  <c r="R360"/>
  <c r="V360"/>
  <c r="W360"/>
  <c r="X360"/>
  <c r="Y360"/>
  <c r="Z360"/>
  <c r="AA360"/>
  <c r="AB360"/>
  <c r="AC360"/>
  <c r="AD360"/>
  <c r="AE360"/>
  <c r="AF360"/>
  <c r="AG360"/>
  <c r="AK360"/>
  <c r="AL360"/>
  <c r="AM360"/>
  <c r="AQ360"/>
  <c r="AR360"/>
  <c r="AS360"/>
  <c r="AT360"/>
  <c r="AU360"/>
  <c r="AV360"/>
  <c r="J361"/>
  <c r="K361"/>
  <c r="L361"/>
  <c r="O361"/>
  <c r="P361"/>
  <c r="Q361"/>
  <c r="R361"/>
  <c r="Y361"/>
  <c r="Z361"/>
  <c r="AA361"/>
  <c r="AB361"/>
  <c r="AC361"/>
  <c r="AD361"/>
  <c r="AE361"/>
  <c r="AF361"/>
  <c r="AG361"/>
  <c r="AK361"/>
  <c r="AL361"/>
  <c r="AM361"/>
  <c r="AQ361"/>
  <c r="AR361"/>
  <c r="AS361"/>
  <c r="AV361"/>
  <c r="J362"/>
  <c r="K362"/>
  <c r="L362"/>
  <c r="O362"/>
  <c r="R362"/>
  <c r="V362"/>
  <c r="W362"/>
  <c r="X362"/>
  <c r="Y362"/>
  <c r="Z362"/>
  <c r="AA362"/>
  <c r="AB362"/>
  <c r="AC362"/>
  <c r="AD362"/>
  <c r="AE362"/>
  <c r="AF362"/>
  <c r="AG362"/>
  <c r="AK362"/>
  <c r="AL362"/>
  <c r="AM362"/>
  <c r="AQ362"/>
  <c r="AR362"/>
  <c r="AS362"/>
  <c r="AT362"/>
  <c r="AU362"/>
  <c r="AV362"/>
  <c r="J363"/>
  <c r="K363"/>
  <c r="L363"/>
  <c r="O363"/>
  <c r="R363"/>
  <c r="V363"/>
  <c r="W363"/>
  <c r="X363"/>
  <c r="Y363"/>
  <c r="Z363"/>
  <c r="AA363"/>
  <c r="AB363"/>
  <c r="AC363"/>
  <c r="AD363"/>
  <c r="AE363"/>
  <c r="AF363"/>
  <c r="AG363"/>
  <c r="AK363"/>
  <c r="AL363"/>
  <c r="AM363"/>
  <c r="AQ363"/>
  <c r="AR363"/>
  <c r="AS363"/>
  <c r="AT363"/>
  <c r="AU363"/>
  <c r="AV363"/>
  <c r="J364"/>
  <c r="K364"/>
  <c r="L364"/>
  <c r="O364"/>
  <c r="P364"/>
  <c r="Q364"/>
  <c r="R364"/>
  <c r="V364"/>
  <c r="W364"/>
  <c r="X364"/>
  <c r="Y364"/>
  <c r="Z364"/>
  <c r="AA364"/>
  <c r="AB364"/>
  <c r="AC364"/>
  <c r="AD364"/>
  <c r="AE364"/>
  <c r="AF364"/>
  <c r="AG364"/>
  <c r="AK364"/>
  <c r="AL364"/>
  <c r="AM364"/>
  <c r="AQ364"/>
  <c r="AR364"/>
  <c r="AS364"/>
  <c r="AT364"/>
  <c r="AU364"/>
  <c r="AV364"/>
  <c r="J365"/>
  <c r="K365"/>
  <c r="L365"/>
  <c r="O365"/>
  <c r="P365"/>
  <c r="Q365"/>
  <c r="R365"/>
  <c r="V365"/>
  <c r="W365"/>
  <c r="X365"/>
  <c r="Y365"/>
  <c r="Z365"/>
  <c r="AA365"/>
  <c r="AB365"/>
  <c r="AC365"/>
  <c r="AD365"/>
  <c r="AE365"/>
  <c r="AF365"/>
  <c r="AG365"/>
  <c r="AK365"/>
  <c r="AL365"/>
  <c r="AM365"/>
  <c r="AQ365"/>
  <c r="AR365"/>
  <c r="AS365"/>
  <c r="AT365"/>
  <c r="AU365"/>
  <c r="AV365"/>
  <c r="J366"/>
  <c r="K366"/>
  <c r="L366"/>
  <c r="O366"/>
  <c r="P366"/>
  <c r="Q366"/>
  <c r="R366"/>
  <c r="V366"/>
  <c r="W366"/>
  <c r="X366"/>
  <c r="Y366"/>
  <c r="Z366"/>
  <c r="AA366"/>
  <c r="AB366"/>
  <c r="AC366"/>
  <c r="AD366"/>
  <c r="AE366"/>
  <c r="AF366"/>
  <c r="AG366"/>
  <c r="AK366"/>
  <c r="AL366"/>
  <c r="AM366"/>
  <c r="AQ366"/>
  <c r="AR366"/>
  <c r="AS366"/>
  <c r="AT366"/>
  <c r="AU366"/>
  <c r="AV366"/>
  <c r="L367"/>
  <c r="O367"/>
  <c r="R367"/>
  <c r="V367"/>
  <c r="W367"/>
  <c r="X367"/>
  <c r="Y367"/>
  <c r="Z367"/>
  <c r="AA367"/>
  <c r="AB367"/>
  <c r="AC367"/>
  <c r="AD367"/>
  <c r="AE367"/>
  <c r="AF367"/>
  <c r="AG367"/>
  <c r="AM367"/>
  <c r="AQ367"/>
  <c r="AR367"/>
  <c r="AS367"/>
  <c r="AT367"/>
  <c r="AU367"/>
  <c r="AV367"/>
  <c r="J368"/>
  <c r="K368"/>
  <c r="L368"/>
  <c r="O368"/>
  <c r="P368"/>
  <c r="Q368"/>
  <c r="R368"/>
  <c r="V368"/>
  <c r="W368"/>
  <c r="X368"/>
  <c r="Y368"/>
  <c r="Z368"/>
  <c r="AA368"/>
  <c r="AB368"/>
  <c r="AC368"/>
  <c r="AD368"/>
  <c r="AE368"/>
  <c r="AF368"/>
  <c r="AG368"/>
  <c r="AK368"/>
  <c r="AL368"/>
  <c r="AM368"/>
  <c r="AQ368"/>
  <c r="AR368"/>
  <c r="AS368"/>
  <c r="AT368"/>
  <c r="AU368"/>
  <c r="AV368"/>
  <c r="J369"/>
  <c r="K369"/>
  <c r="L369"/>
  <c r="O369"/>
  <c r="P369"/>
  <c r="Q369"/>
  <c r="R369"/>
  <c r="V369"/>
  <c r="W369"/>
  <c r="X369"/>
  <c r="Y369"/>
  <c r="Z369"/>
  <c r="AA369"/>
  <c r="AB369"/>
  <c r="AC369"/>
  <c r="AD369"/>
  <c r="AE369"/>
  <c r="AF369"/>
  <c r="AG369"/>
  <c r="AK369"/>
  <c r="AL369"/>
  <c r="AM369"/>
  <c r="AQ369"/>
  <c r="AR369"/>
  <c r="AS369"/>
  <c r="AT369"/>
  <c r="AU369"/>
  <c r="AV369"/>
  <c r="J370"/>
  <c r="K370"/>
  <c r="L370"/>
  <c r="O370"/>
  <c r="P370"/>
  <c r="Q370"/>
  <c r="R370"/>
  <c r="V370"/>
  <c r="W370"/>
  <c r="X370"/>
  <c r="Y370"/>
  <c r="Z370"/>
  <c r="AA370"/>
  <c r="AB370"/>
  <c r="AC370"/>
  <c r="AD370"/>
  <c r="AE370"/>
  <c r="AF370"/>
  <c r="AG370"/>
  <c r="AK370"/>
  <c r="AL370"/>
  <c r="AM370"/>
  <c r="AQ370"/>
  <c r="AR370"/>
  <c r="AS370"/>
  <c r="AT370"/>
  <c r="AU370"/>
  <c r="AV370"/>
  <c r="L371"/>
  <c r="O371"/>
  <c r="P371"/>
  <c r="Q371"/>
  <c r="R371"/>
  <c r="V371"/>
  <c r="W371"/>
  <c r="X371"/>
  <c r="Y371"/>
  <c r="Z371"/>
  <c r="AA371"/>
  <c r="AB371"/>
  <c r="AC371"/>
  <c r="AD371"/>
  <c r="AE371"/>
  <c r="AF371"/>
  <c r="AG371"/>
  <c r="AK371"/>
  <c r="AL371"/>
  <c r="AM371"/>
  <c r="AQ371"/>
  <c r="AR371"/>
  <c r="AS371"/>
  <c r="AT371"/>
  <c r="AU371"/>
  <c r="AV371"/>
  <c r="L372"/>
  <c r="O372"/>
  <c r="P372"/>
  <c r="Q372"/>
  <c r="R372"/>
  <c r="V372"/>
  <c r="W372"/>
  <c r="X372"/>
  <c r="Y372"/>
  <c r="Z372"/>
  <c r="AA372"/>
  <c r="AB372"/>
  <c r="AC372"/>
  <c r="AD372"/>
  <c r="AE372"/>
  <c r="AF372"/>
  <c r="AG372"/>
  <c r="AM372"/>
  <c r="AQ372"/>
  <c r="AR372"/>
  <c r="AS372"/>
  <c r="AT372"/>
  <c r="AU372"/>
  <c r="AV372"/>
  <c r="J373"/>
  <c r="K373"/>
  <c r="L373"/>
  <c r="O373"/>
  <c r="P373"/>
  <c r="Q373"/>
  <c r="R373"/>
  <c r="V373"/>
  <c r="W373"/>
  <c r="X373"/>
  <c r="Y373"/>
  <c r="Z373"/>
  <c r="AA373"/>
  <c r="AB373"/>
  <c r="AC373"/>
  <c r="AD373"/>
  <c r="AE373"/>
  <c r="AF373"/>
  <c r="AG373"/>
  <c r="AK373"/>
  <c r="AL373"/>
  <c r="AM373"/>
  <c r="AQ373"/>
  <c r="AR373"/>
  <c r="AS373"/>
  <c r="AT373"/>
  <c r="AU373"/>
  <c r="AV373"/>
  <c r="L374"/>
  <c r="O374"/>
  <c r="R374"/>
  <c r="V374"/>
  <c r="W374"/>
  <c r="X374"/>
  <c r="Y374"/>
  <c r="Z374"/>
  <c r="AA374"/>
  <c r="AB374"/>
  <c r="AC374"/>
  <c r="AD374"/>
  <c r="AE374"/>
  <c r="AF374"/>
  <c r="AG374"/>
  <c r="AK374"/>
  <c r="AL374"/>
  <c r="AM374"/>
  <c r="AQ374"/>
  <c r="AR374"/>
  <c r="AS374"/>
  <c r="AT374"/>
  <c r="AU374"/>
  <c r="AV374"/>
  <c r="J375"/>
  <c r="K375"/>
  <c r="L375"/>
  <c r="O375"/>
  <c r="P375"/>
  <c r="Q375"/>
  <c r="R375"/>
  <c r="Y375"/>
  <c r="Z375"/>
  <c r="AA375"/>
  <c r="AD375"/>
  <c r="AE375"/>
  <c r="AF375"/>
  <c r="AG375"/>
  <c r="AK375"/>
  <c r="AL375"/>
  <c r="AM375"/>
  <c r="AQ375"/>
  <c r="AR375"/>
  <c r="AS375"/>
  <c r="AT375"/>
  <c r="AU375"/>
  <c r="AV375"/>
  <c r="J376"/>
  <c r="K376"/>
  <c r="L376"/>
  <c r="O376"/>
  <c r="P376"/>
  <c r="Q376"/>
  <c r="R376"/>
  <c r="V376"/>
  <c r="W376"/>
  <c r="X376"/>
  <c r="Y376"/>
  <c r="Z376"/>
  <c r="AA376"/>
  <c r="AB376"/>
  <c r="AC376"/>
  <c r="AD376"/>
  <c r="AE376"/>
  <c r="AF376"/>
  <c r="AG376"/>
  <c r="AK376"/>
  <c r="AL376"/>
  <c r="AM376"/>
  <c r="AQ376"/>
  <c r="AR376"/>
  <c r="AS376"/>
  <c r="AT376"/>
  <c r="AU376"/>
  <c r="AV376"/>
  <c r="J377"/>
  <c r="K377"/>
  <c r="L377"/>
  <c r="O377"/>
  <c r="P377"/>
  <c r="Q377"/>
  <c r="R377"/>
  <c r="Y377"/>
  <c r="Z377"/>
  <c r="AA377"/>
  <c r="AB377"/>
  <c r="AC377"/>
  <c r="AD377"/>
  <c r="AE377"/>
  <c r="AF377"/>
  <c r="AG377"/>
  <c r="AK377"/>
  <c r="AL377"/>
  <c r="AM377"/>
  <c r="AQ377"/>
  <c r="AR377"/>
  <c r="AS377"/>
  <c r="AT377"/>
  <c r="AU377"/>
  <c r="AV377"/>
  <c r="J378"/>
  <c r="K378"/>
  <c r="L378"/>
  <c r="O378"/>
  <c r="P378"/>
  <c r="Q378"/>
  <c r="R378"/>
  <c r="V378"/>
  <c r="W378"/>
  <c r="X378"/>
  <c r="Y378"/>
  <c r="Z378"/>
  <c r="AA378"/>
  <c r="AB378"/>
  <c r="AC378"/>
  <c r="AD378"/>
  <c r="AE378"/>
  <c r="AF378"/>
  <c r="AG378"/>
  <c r="AK378"/>
  <c r="AL378"/>
  <c r="AM378"/>
  <c r="AQ378"/>
  <c r="AR378"/>
  <c r="AS378"/>
  <c r="AT378"/>
  <c r="AU378"/>
  <c r="AV378"/>
  <c r="J379"/>
  <c r="K379"/>
  <c r="L379"/>
  <c r="O379"/>
  <c r="P379"/>
  <c r="Q379"/>
  <c r="R379"/>
  <c r="V379"/>
  <c r="W379"/>
  <c r="X379"/>
  <c r="Y379"/>
  <c r="Z379"/>
  <c r="AA379"/>
  <c r="AB379"/>
  <c r="AC379"/>
  <c r="AD379"/>
  <c r="AE379"/>
  <c r="AF379"/>
  <c r="AG379"/>
  <c r="AK379"/>
  <c r="AL379"/>
  <c r="AM379"/>
  <c r="AQ379"/>
  <c r="AR379"/>
  <c r="AS379"/>
  <c r="AT379"/>
  <c r="AU379"/>
  <c r="AV379"/>
  <c r="J380"/>
  <c r="K380"/>
  <c r="L380"/>
  <c r="O380"/>
  <c r="P380"/>
  <c r="Q380"/>
  <c r="R380"/>
  <c r="V380"/>
  <c r="W380"/>
  <c r="X380"/>
  <c r="Y380"/>
  <c r="Z380"/>
  <c r="AA380"/>
  <c r="AB380"/>
  <c r="AC380"/>
  <c r="AD380"/>
  <c r="AE380"/>
  <c r="AF380"/>
  <c r="AG380"/>
  <c r="AK380"/>
  <c r="AL380"/>
  <c r="AM380"/>
  <c r="AQ380"/>
  <c r="AR380"/>
  <c r="AS380"/>
  <c r="AT380"/>
  <c r="AU380"/>
  <c r="AV380"/>
  <c r="J381"/>
  <c r="K381"/>
  <c r="L381"/>
  <c r="O381"/>
  <c r="P381"/>
  <c r="Q381"/>
  <c r="R381"/>
  <c r="V381"/>
  <c r="W381"/>
  <c r="X381"/>
  <c r="Y381"/>
  <c r="Z381"/>
  <c r="AA381"/>
  <c r="AB381"/>
  <c r="AC381"/>
  <c r="AD381"/>
  <c r="AE381"/>
  <c r="AF381"/>
  <c r="AG381"/>
  <c r="AK381"/>
  <c r="AL381"/>
  <c r="AM381"/>
  <c r="AQ381"/>
  <c r="AR381"/>
  <c r="AS381"/>
  <c r="AT381"/>
  <c r="AU381"/>
  <c r="AV381"/>
  <c r="J382"/>
  <c r="K382"/>
  <c r="L382"/>
  <c r="O382"/>
  <c r="P382"/>
  <c r="Q382"/>
  <c r="R382"/>
  <c r="V382"/>
  <c r="W382"/>
  <c r="X382"/>
  <c r="Y382"/>
  <c r="Z382"/>
  <c r="AA382"/>
  <c r="AB382"/>
  <c r="AC382"/>
  <c r="AD382"/>
  <c r="AE382"/>
  <c r="AF382"/>
  <c r="AG382"/>
  <c r="AK382"/>
  <c r="AL382"/>
  <c r="AM382"/>
  <c r="AQ382"/>
  <c r="AR382"/>
  <c r="AS382"/>
  <c r="AT382"/>
  <c r="AU382"/>
  <c r="AV382"/>
  <c r="J383"/>
  <c r="K383"/>
  <c r="L383"/>
  <c r="O383"/>
  <c r="R383"/>
  <c r="V383"/>
  <c r="W383"/>
  <c r="X383"/>
  <c r="Y383"/>
  <c r="Z383"/>
  <c r="AA383"/>
  <c r="AB383"/>
  <c r="AC383"/>
  <c r="AD383"/>
  <c r="AE383"/>
  <c r="AF383"/>
  <c r="AG383"/>
  <c r="AK383"/>
  <c r="AL383"/>
  <c r="AM383"/>
  <c r="AS383"/>
  <c r="AV383"/>
  <c r="J384"/>
  <c r="K384"/>
  <c r="L384"/>
  <c r="O384"/>
  <c r="P384"/>
  <c r="Q384"/>
  <c r="R384"/>
  <c r="V384"/>
  <c r="W384"/>
  <c r="X384"/>
  <c r="Y384"/>
  <c r="Z384"/>
  <c r="AA384"/>
  <c r="AB384"/>
  <c r="AC384"/>
  <c r="AD384"/>
  <c r="AE384"/>
  <c r="AF384"/>
  <c r="AG384"/>
  <c r="AK384"/>
  <c r="AL384"/>
  <c r="AM384"/>
  <c r="AQ384"/>
  <c r="AR384"/>
  <c r="AS384"/>
  <c r="AT384"/>
  <c r="AU384"/>
  <c r="AV384"/>
  <c r="J385"/>
  <c r="K385"/>
  <c r="L385"/>
  <c r="O385"/>
  <c r="P385"/>
  <c r="Q385"/>
  <c r="R385"/>
  <c r="V385"/>
  <c r="W385"/>
  <c r="X385"/>
  <c r="Y385"/>
  <c r="Z385"/>
  <c r="AA385"/>
  <c r="AB385"/>
  <c r="AC385"/>
  <c r="AD385"/>
  <c r="AE385"/>
  <c r="AF385"/>
  <c r="AG385"/>
  <c r="AK385"/>
  <c r="AL385"/>
  <c r="AM385"/>
  <c r="AQ385"/>
  <c r="AR385"/>
  <c r="AS385"/>
  <c r="AT385"/>
  <c r="AU385"/>
  <c r="AV385"/>
  <c r="J386"/>
  <c r="K386"/>
  <c r="L386"/>
  <c r="O386"/>
  <c r="P386"/>
  <c r="Q386"/>
  <c r="R386"/>
  <c r="V386"/>
  <c r="W386"/>
  <c r="X386"/>
  <c r="Y386"/>
  <c r="Z386"/>
  <c r="AA386"/>
  <c r="AB386"/>
  <c r="AC386"/>
  <c r="AD386"/>
  <c r="AE386"/>
  <c r="AF386"/>
  <c r="AG386"/>
  <c r="AK386"/>
  <c r="AL386"/>
  <c r="AM386"/>
  <c r="AQ386"/>
  <c r="AR386"/>
  <c r="AS386"/>
  <c r="AT386"/>
  <c r="AU386"/>
  <c r="AV386"/>
  <c r="J387"/>
  <c r="K387"/>
  <c r="L387"/>
  <c r="O387"/>
  <c r="P387"/>
  <c r="Q387"/>
  <c r="R387"/>
  <c r="V387"/>
  <c r="W387"/>
  <c r="X387"/>
  <c r="Y387"/>
  <c r="Z387"/>
  <c r="AA387"/>
  <c r="AB387"/>
  <c r="AC387"/>
  <c r="AD387"/>
  <c r="AE387"/>
  <c r="AF387"/>
  <c r="AG387"/>
  <c r="AK387"/>
  <c r="AL387"/>
  <c r="AM387"/>
  <c r="AQ387"/>
  <c r="AR387"/>
  <c r="AS387"/>
  <c r="AT387"/>
  <c r="AU387"/>
  <c r="AV387"/>
  <c r="J388"/>
  <c r="K388"/>
  <c r="L388"/>
  <c r="O388"/>
  <c r="R388"/>
  <c r="V388"/>
  <c r="W388"/>
  <c r="X388"/>
  <c r="Y388"/>
  <c r="Z388"/>
  <c r="AA388"/>
  <c r="AB388"/>
  <c r="AC388"/>
  <c r="AD388"/>
  <c r="AE388"/>
  <c r="AF388"/>
  <c r="AG388"/>
  <c r="AK388"/>
  <c r="AL388"/>
  <c r="AM388"/>
  <c r="AQ388"/>
  <c r="AR388"/>
  <c r="AS388"/>
  <c r="AT388"/>
  <c r="AU388"/>
  <c r="AV388"/>
  <c r="J389"/>
  <c r="K389"/>
  <c r="L389"/>
  <c r="O389"/>
  <c r="R389"/>
  <c r="V389"/>
  <c r="W389"/>
  <c r="X389"/>
  <c r="Y389"/>
  <c r="Z389"/>
  <c r="AA389"/>
  <c r="AB389"/>
  <c r="AC389"/>
  <c r="AD389"/>
  <c r="AE389"/>
  <c r="AF389"/>
  <c r="AG389"/>
  <c r="AM389"/>
  <c r="AQ389"/>
  <c r="AR389"/>
  <c r="AS389"/>
  <c r="AT389"/>
  <c r="AU389"/>
  <c r="AV389"/>
  <c r="J390"/>
  <c r="K390"/>
  <c r="L390"/>
  <c r="O390"/>
  <c r="P390"/>
  <c r="Q390"/>
  <c r="R390"/>
  <c r="V390"/>
  <c r="W390"/>
  <c r="X390"/>
  <c r="Y390"/>
  <c r="Z390"/>
  <c r="AA390"/>
  <c r="AB390"/>
  <c r="AC390"/>
  <c r="AD390"/>
  <c r="AE390"/>
  <c r="AF390"/>
  <c r="AG390"/>
  <c r="AK390"/>
  <c r="AL390"/>
  <c r="AM390"/>
  <c r="AQ390"/>
  <c r="AR390"/>
  <c r="AS390"/>
  <c r="AT390"/>
  <c r="AU390"/>
  <c r="AV390"/>
  <c r="J391"/>
  <c r="K391"/>
  <c r="L391"/>
  <c r="O391"/>
  <c r="P391"/>
  <c r="Q391"/>
  <c r="R391"/>
  <c r="V391"/>
  <c r="W391"/>
  <c r="X391"/>
  <c r="Y391"/>
  <c r="Z391"/>
  <c r="AA391"/>
  <c r="AB391"/>
  <c r="AC391"/>
  <c r="AD391"/>
  <c r="AE391"/>
  <c r="AF391"/>
  <c r="AG391"/>
  <c r="AK391"/>
  <c r="AL391"/>
  <c r="AM391"/>
  <c r="AQ391"/>
  <c r="AR391"/>
  <c r="AS391"/>
  <c r="AT391"/>
  <c r="AU391"/>
  <c r="AV391"/>
  <c r="J392"/>
  <c r="K392"/>
  <c r="L392"/>
  <c r="O392"/>
  <c r="P392"/>
  <c r="Q392"/>
  <c r="R392"/>
  <c r="V392"/>
  <c r="W392"/>
  <c r="X392"/>
  <c r="Y392"/>
  <c r="Z392"/>
  <c r="AA392"/>
  <c r="AB392"/>
  <c r="AC392"/>
  <c r="AD392"/>
  <c r="AE392"/>
  <c r="AF392"/>
  <c r="AG392"/>
  <c r="AK392"/>
  <c r="AL392"/>
  <c r="AM392"/>
  <c r="AQ392"/>
  <c r="AR392"/>
  <c r="AS392"/>
  <c r="AT392"/>
  <c r="AU392"/>
  <c r="AV392"/>
  <c r="J393"/>
  <c r="K393"/>
  <c r="L393"/>
  <c r="O393"/>
  <c r="P393"/>
  <c r="Q393"/>
  <c r="R393"/>
  <c r="V393"/>
  <c r="W393"/>
  <c r="X393"/>
  <c r="Y393"/>
  <c r="Z393"/>
  <c r="AA393"/>
  <c r="AB393"/>
  <c r="AC393"/>
  <c r="AD393"/>
  <c r="AE393"/>
  <c r="AF393"/>
  <c r="AG393"/>
  <c r="AK393"/>
  <c r="AL393"/>
  <c r="AM393"/>
  <c r="AQ393"/>
  <c r="AR393"/>
  <c r="AS393"/>
  <c r="AT393"/>
  <c r="AU393"/>
  <c r="AV393"/>
  <c r="J394"/>
  <c r="K394"/>
  <c r="L394"/>
  <c r="O394"/>
  <c r="P394"/>
  <c r="Q394"/>
  <c r="R394"/>
  <c r="V394"/>
  <c r="W394"/>
  <c r="X394"/>
  <c r="Y394"/>
  <c r="Z394"/>
  <c r="AA394"/>
  <c r="AB394"/>
  <c r="AC394"/>
  <c r="AD394"/>
  <c r="AE394"/>
  <c r="AF394"/>
  <c r="AG394"/>
  <c r="AK394"/>
  <c r="AL394"/>
  <c r="AM394"/>
  <c r="AQ394"/>
  <c r="AR394"/>
  <c r="AS394"/>
  <c r="AT394"/>
  <c r="AU394"/>
  <c r="AV394"/>
  <c r="J395"/>
  <c r="K395"/>
  <c r="L395"/>
  <c r="O395"/>
  <c r="R395"/>
  <c r="V395"/>
  <c r="W395"/>
  <c r="X395"/>
  <c r="Y395"/>
  <c r="Z395"/>
  <c r="AA395"/>
  <c r="AB395"/>
  <c r="AC395"/>
  <c r="AD395"/>
  <c r="AE395"/>
  <c r="AF395"/>
  <c r="AG395"/>
  <c r="AK395"/>
  <c r="AL395"/>
  <c r="AM395"/>
  <c r="AQ395"/>
  <c r="AR395"/>
  <c r="AS395"/>
  <c r="AT395"/>
  <c r="AU395"/>
  <c r="AV395"/>
  <c r="J396"/>
  <c r="K396"/>
  <c r="L396"/>
  <c r="O396"/>
  <c r="R396"/>
  <c r="V396"/>
  <c r="W396"/>
  <c r="X396"/>
  <c r="Y396"/>
  <c r="Z396"/>
  <c r="AA396"/>
  <c r="AB396"/>
  <c r="AC396"/>
  <c r="AD396"/>
  <c r="AE396"/>
  <c r="AF396"/>
  <c r="AG396"/>
  <c r="AK396"/>
  <c r="AL396"/>
  <c r="AM396"/>
  <c r="AQ396"/>
  <c r="AR396"/>
  <c r="AS396"/>
  <c r="AT396"/>
  <c r="AU396"/>
  <c r="AV396"/>
  <c r="L397"/>
  <c r="O397"/>
  <c r="R397"/>
  <c r="V397"/>
  <c r="W397"/>
  <c r="X397"/>
  <c r="Y397"/>
  <c r="Z397"/>
  <c r="AA397"/>
  <c r="AB397"/>
  <c r="AC397"/>
  <c r="AD397"/>
  <c r="AE397"/>
  <c r="AF397"/>
  <c r="AG397"/>
  <c r="AK397"/>
  <c r="AL397"/>
  <c r="AM397"/>
  <c r="AQ397"/>
  <c r="AR397"/>
  <c r="AS397"/>
  <c r="AT397"/>
  <c r="AU397"/>
  <c r="AV397"/>
  <c r="J398"/>
  <c r="K398"/>
  <c r="L398"/>
  <c r="O398"/>
  <c r="R398"/>
  <c r="V398"/>
  <c r="W398"/>
  <c r="X398"/>
  <c r="Y398"/>
  <c r="Z398"/>
  <c r="AA398"/>
  <c r="AB398"/>
  <c r="AC398"/>
  <c r="AD398"/>
  <c r="AE398"/>
  <c r="AF398"/>
  <c r="AG398"/>
  <c r="AK398"/>
  <c r="AL398"/>
  <c r="AM398"/>
  <c r="AQ398"/>
  <c r="AR398"/>
  <c r="AS398"/>
  <c r="AT398"/>
  <c r="AU398"/>
  <c r="AV398"/>
  <c r="J399"/>
  <c r="K399"/>
  <c r="L399"/>
  <c r="O399"/>
  <c r="P399"/>
  <c r="Q399"/>
  <c r="R399"/>
  <c r="V399"/>
  <c r="W399"/>
  <c r="X399"/>
  <c r="Y399"/>
  <c r="Z399"/>
  <c r="AA399"/>
  <c r="AB399"/>
  <c r="AC399"/>
  <c r="AD399"/>
  <c r="AE399"/>
  <c r="AF399"/>
  <c r="AG399"/>
  <c r="AK399"/>
  <c r="AL399"/>
  <c r="AM399"/>
  <c r="AQ399"/>
  <c r="AR399"/>
  <c r="AS399"/>
  <c r="AT399"/>
  <c r="AU399"/>
  <c r="AV399"/>
  <c r="L400"/>
  <c r="O400"/>
  <c r="P400"/>
  <c r="Q400"/>
  <c r="R400"/>
  <c r="V400"/>
  <c r="W400"/>
  <c r="X400"/>
  <c r="Y400"/>
  <c r="Z400"/>
  <c r="AA400"/>
  <c r="AB400"/>
  <c r="AC400"/>
  <c r="AD400"/>
  <c r="AE400"/>
  <c r="AF400"/>
  <c r="AG400"/>
  <c r="AK400"/>
  <c r="AL400"/>
  <c r="AM400"/>
  <c r="AQ400"/>
  <c r="AR400"/>
  <c r="AS400"/>
  <c r="AT400"/>
  <c r="AU400"/>
  <c r="AV400"/>
  <c r="J401"/>
  <c r="K401"/>
  <c r="L401"/>
  <c r="O401"/>
  <c r="P401"/>
  <c r="Q401"/>
  <c r="R401"/>
  <c r="V401"/>
  <c r="W401"/>
  <c r="X401"/>
  <c r="Y401"/>
  <c r="Z401"/>
  <c r="AA401"/>
  <c r="AB401"/>
  <c r="AC401"/>
  <c r="AD401"/>
  <c r="AE401"/>
  <c r="AF401"/>
  <c r="AG401"/>
  <c r="AK401"/>
  <c r="AL401"/>
  <c r="AM401"/>
  <c r="AQ401"/>
  <c r="AR401"/>
  <c r="AS401"/>
  <c r="AT401"/>
  <c r="AU401"/>
  <c r="AV401"/>
  <c r="L402"/>
  <c r="O402"/>
  <c r="R402"/>
  <c r="V402"/>
  <c r="W402"/>
  <c r="X402"/>
  <c r="Y402"/>
  <c r="Z402"/>
  <c r="AA402"/>
  <c r="AB402"/>
  <c r="AC402"/>
  <c r="AD402"/>
  <c r="AE402"/>
  <c r="AF402"/>
  <c r="AG402"/>
  <c r="AK402"/>
  <c r="AL402"/>
  <c r="AM402"/>
  <c r="AQ402"/>
  <c r="AR402"/>
  <c r="AS402"/>
  <c r="AT402"/>
  <c r="AU402"/>
  <c r="AV402"/>
  <c r="J403"/>
  <c r="K403"/>
  <c r="L403"/>
  <c r="O403"/>
  <c r="P403"/>
  <c r="Q403"/>
  <c r="R403"/>
  <c r="V403"/>
  <c r="W403"/>
  <c r="X403"/>
  <c r="Y403"/>
  <c r="Z403"/>
  <c r="AA403"/>
  <c r="AB403"/>
  <c r="AC403"/>
  <c r="AD403"/>
  <c r="AE403"/>
  <c r="AF403"/>
  <c r="AG403"/>
  <c r="AK403"/>
  <c r="AL403"/>
  <c r="AM403"/>
  <c r="AQ403"/>
  <c r="AR403"/>
  <c r="AS403"/>
  <c r="AT403"/>
  <c r="AU403"/>
  <c r="AV403"/>
  <c r="J404"/>
  <c r="K404"/>
  <c r="L404"/>
  <c r="O404"/>
  <c r="P404"/>
  <c r="Q404"/>
  <c r="R404"/>
  <c r="V404"/>
  <c r="W404"/>
  <c r="X404"/>
  <c r="Y404"/>
  <c r="Z404"/>
  <c r="AA404"/>
  <c r="AB404"/>
  <c r="AC404"/>
  <c r="AD404"/>
  <c r="AE404"/>
  <c r="AF404"/>
  <c r="AG404"/>
  <c r="AK404"/>
  <c r="AL404"/>
  <c r="AM404"/>
  <c r="AQ404"/>
  <c r="AR404"/>
  <c r="AS404"/>
  <c r="AT404"/>
  <c r="AU404"/>
  <c r="AV404"/>
  <c r="L405"/>
  <c r="O405"/>
  <c r="R405"/>
  <c r="V405"/>
  <c r="W405"/>
  <c r="X405"/>
  <c r="Y405"/>
  <c r="Z405"/>
  <c r="AA405"/>
  <c r="AB405"/>
  <c r="AC405"/>
  <c r="AD405"/>
  <c r="AE405"/>
  <c r="AF405"/>
  <c r="AG405"/>
  <c r="AK405"/>
  <c r="AL405"/>
  <c r="AM405"/>
  <c r="AQ405"/>
  <c r="AR405"/>
  <c r="AS405"/>
  <c r="AT405"/>
  <c r="AU405"/>
  <c r="AV405"/>
  <c r="J406"/>
  <c r="K406"/>
  <c r="L406"/>
  <c r="O406"/>
  <c r="R406"/>
  <c r="V406"/>
  <c r="W406"/>
  <c r="X406"/>
  <c r="Y406"/>
  <c r="Z406"/>
  <c r="AA406"/>
  <c r="AB406"/>
  <c r="AC406"/>
  <c r="AD406"/>
  <c r="AE406"/>
  <c r="AF406"/>
  <c r="AG406"/>
  <c r="AK406"/>
  <c r="AL406"/>
  <c r="AM406"/>
  <c r="AQ406"/>
  <c r="AR406"/>
  <c r="AS406"/>
  <c r="AT406"/>
  <c r="AU406"/>
  <c r="AV406"/>
  <c r="J407"/>
  <c r="K407"/>
  <c r="L407"/>
  <c r="O407"/>
  <c r="P407"/>
  <c r="Q407"/>
  <c r="R407"/>
  <c r="V407"/>
  <c r="W407"/>
  <c r="X407"/>
  <c r="Y407"/>
  <c r="Z407"/>
  <c r="AA407"/>
  <c r="AB407"/>
  <c r="AC407"/>
  <c r="AD407"/>
  <c r="AE407"/>
  <c r="AF407"/>
  <c r="AG407"/>
  <c r="AK407"/>
  <c r="AL407"/>
  <c r="AM407"/>
  <c r="AQ407"/>
  <c r="AR407"/>
  <c r="AS407"/>
  <c r="AT407"/>
  <c r="AU407"/>
  <c r="AV407"/>
  <c r="J408"/>
  <c r="K408"/>
  <c r="L408"/>
  <c r="O408"/>
  <c r="P408"/>
  <c r="Q408"/>
  <c r="R408"/>
  <c r="V408"/>
  <c r="W408"/>
  <c r="X408"/>
  <c r="Y408"/>
  <c r="Z408"/>
  <c r="AA408"/>
  <c r="AB408"/>
  <c r="AC408"/>
  <c r="AD408"/>
  <c r="AE408"/>
  <c r="AF408"/>
  <c r="AG408"/>
  <c r="AK408"/>
  <c r="AL408"/>
  <c r="AM408"/>
  <c r="AQ408"/>
  <c r="AR408"/>
  <c r="AS408"/>
  <c r="AT408"/>
  <c r="AU408"/>
  <c r="AV408"/>
  <c r="J409"/>
  <c r="K409"/>
  <c r="L409"/>
  <c r="O409"/>
  <c r="P409"/>
  <c r="Q409"/>
  <c r="R409"/>
  <c r="V409"/>
  <c r="W409"/>
  <c r="X409"/>
  <c r="Y409"/>
  <c r="Z409"/>
  <c r="AA409"/>
  <c r="AD409"/>
  <c r="AE409"/>
  <c r="AF409"/>
  <c r="AG409"/>
  <c r="AM409"/>
  <c r="AQ409"/>
  <c r="AR409"/>
  <c r="AS409"/>
  <c r="AT409"/>
  <c r="AU409"/>
  <c r="AV409"/>
  <c r="J410"/>
  <c r="K410"/>
  <c r="L410"/>
  <c r="O410"/>
  <c r="P410"/>
  <c r="Q410"/>
  <c r="R410"/>
  <c r="V410"/>
  <c r="W410"/>
  <c r="X410"/>
  <c r="Y410"/>
  <c r="Z410"/>
  <c r="AA410"/>
  <c r="AB410"/>
  <c r="AC410"/>
  <c r="AD410"/>
  <c r="AE410"/>
  <c r="AF410"/>
  <c r="AG410"/>
  <c r="AK410"/>
  <c r="AL410"/>
  <c r="AM410"/>
  <c r="AS410"/>
  <c r="AT410"/>
  <c r="AU410"/>
  <c r="AV410"/>
  <c r="J411"/>
  <c r="K411"/>
  <c r="L411"/>
  <c r="O411"/>
  <c r="R411"/>
  <c r="V411"/>
  <c r="W411"/>
  <c r="X411"/>
  <c r="Y411"/>
  <c r="Z411"/>
  <c r="AA411"/>
  <c r="AB411"/>
  <c r="AC411"/>
  <c r="AD411"/>
  <c r="AE411"/>
  <c r="AF411"/>
  <c r="AG411"/>
  <c r="AK411"/>
  <c r="AL411"/>
  <c r="AM411"/>
  <c r="AQ411"/>
  <c r="AR411"/>
  <c r="AS411"/>
  <c r="AT411"/>
  <c r="AU411"/>
  <c r="AV411"/>
  <c r="J412"/>
  <c r="K412"/>
  <c r="L412"/>
  <c r="O412"/>
  <c r="P412"/>
  <c r="Q412"/>
  <c r="R412"/>
  <c r="V412"/>
  <c r="W412"/>
  <c r="X412"/>
  <c r="Y412"/>
  <c r="Z412"/>
  <c r="AA412"/>
  <c r="AB412"/>
  <c r="AC412"/>
  <c r="AD412"/>
  <c r="AE412"/>
  <c r="AF412"/>
  <c r="AG412"/>
  <c r="AK412"/>
  <c r="AL412"/>
  <c r="AM412"/>
  <c r="AQ412"/>
  <c r="AR412"/>
  <c r="AS412"/>
  <c r="AT412"/>
  <c r="AU412"/>
  <c r="AV412"/>
  <c r="J413"/>
  <c r="K413"/>
  <c r="L413"/>
  <c r="O413"/>
  <c r="R413"/>
  <c r="V413"/>
  <c r="W413"/>
  <c r="X413"/>
  <c r="Y413"/>
  <c r="Z413"/>
  <c r="AA413"/>
  <c r="AB413"/>
  <c r="AC413"/>
  <c r="AD413"/>
  <c r="AE413"/>
  <c r="AF413"/>
  <c r="AG413"/>
  <c r="AK413"/>
  <c r="AL413"/>
  <c r="AM413"/>
  <c r="AQ413"/>
  <c r="AR413"/>
  <c r="AS413"/>
  <c r="AT413"/>
  <c r="AU413"/>
  <c r="AV413"/>
  <c r="J414"/>
  <c r="K414"/>
  <c r="L414"/>
  <c r="O414"/>
  <c r="R414"/>
  <c r="V414"/>
  <c r="W414"/>
  <c r="X414"/>
  <c r="Y414"/>
  <c r="Z414"/>
  <c r="AA414"/>
  <c r="AB414"/>
  <c r="AC414"/>
  <c r="AD414"/>
  <c r="AE414"/>
  <c r="AF414"/>
  <c r="AG414"/>
  <c r="AK414"/>
  <c r="AL414"/>
  <c r="AM414"/>
  <c r="AQ414"/>
  <c r="AR414"/>
  <c r="AS414"/>
  <c r="AT414"/>
  <c r="AU414"/>
  <c r="AV414"/>
  <c r="L415"/>
  <c r="O415"/>
  <c r="R415"/>
  <c r="V415"/>
  <c r="W415"/>
  <c r="X415"/>
  <c r="Y415"/>
  <c r="Z415"/>
  <c r="AA415"/>
  <c r="AB415"/>
  <c r="AC415"/>
  <c r="AD415"/>
  <c r="AE415"/>
  <c r="AF415"/>
  <c r="AG415"/>
  <c r="AK415"/>
  <c r="AL415"/>
  <c r="AM415"/>
  <c r="AQ415"/>
  <c r="AR415"/>
  <c r="AS415"/>
  <c r="AT415"/>
  <c r="AU415"/>
  <c r="AV415"/>
  <c r="L416"/>
  <c r="O416"/>
  <c r="R416"/>
  <c r="V416"/>
  <c r="W416"/>
  <c r="X416"/>
  <c r="Y416"/>
  <c r="Z416"/>
  <c r="AA416"/>
  <c r="AB416"/>
  <c r="AC416"/>
  <c r="AD416"/>
  <c r="AE416"/>
  <c r="AF416"/>
  <c r="AG416"/>
  <c r="AK416"/>
  <c r="AL416"/>
  <c r="AM416"/>
  <c r="AQ416"/>
  <c r="AR416"/>
  <c r="AS416"/>
  <c r="AT416"/>
  <c r="AU416"/>
  <c r="AV416"/>
  <c r="J417"/>
  <c r="K417"/>
  <c r="L417"/>
  <c r="O417"/>
  <c r="R417"/>
  <c r="V417"/>
  <c r="W417"/>
  <c r="X417"/>
  <c r="Y417"/>
  <c r="Z417"/>
  <c r="AA417"/>
  <c r="AB417"/>
  <c r="AC417"/>
  <c r="AD417"/>
  <c r="AE417"/>
  <c r="AF417"/>
  <c r="AG417"/>
  <c r="AK417"/>
  <c r="AL417"/>
  <c r="AM417"/>
  <c r="AQ417"/>
  <c r="AR417"/>
  <c r="AS417"/>
  <c r="AT417"/>
  <c r="AU417"/>
  <c r="AV417"/>
  <c r="J418"/>
  <c r="K418"/>
  <c r="L418"/>
  <c r="O418"/>
  <c r="P418"/>
  <c r="Q418"/>
  <c r="R418"/>
  <c r="V418"/>
  <c r="W418"/>
  <c r="X418"/>
  <c r="Y418"/>
  <c r="Z418"/>
  <c r="AA418"/>
  <c r="AB418"/>
  <c r="AC418"/>
  <c r="AD418"/>
  <c r="AE418"/>
  <c r="AF418"/>
  <c r="AG418"/>
  <c r="AK418"/>
  <c r="AL418"/>
  <c r="AM418"/>
  <c r="AQ418"/>
  <c r="AR418"/>
  <c r="AS418"/>
  <c r="AT418"/>
  <c r="AU418"/>
  <c r="AV418"/>
  <c r="J419"/>
  <c r="K419"/>
  <c r="L419"/>
  <c r="O419"/>
  <c r="R419"/>
  <c r="V419"/>
  <c r="W419"/>
  <c r="X419"/>
  <c r="Y419"/>
  <c r="Z419"/>
  <c r="AA419"/>
  <c r="AB419"/>
  <c r="AC419"/>
  <c r="AD419"/>
  <c r="AE419"/>
  <c r="AF419"/>
  <c r="AG419"/>
  <c r="AK419"/>
  <c r="AL419"/>
  <c r="AM419"/>
  <c r="AQ419"/>
  <c r="AR419"/>
  <c r="AS419"/>
  <c r="AT419"/>
  <c r="AU419"/>
  <c r="AV419"/>
  <c r="L420"/>
  <c r="O420"/>
  <c r="R420"/>
  <c r="V420"/>
  <c r="W420"/>
  <c r="X420"/>
  <c r="Y420"/>
  <c r="Z420"/>
  <c r="AA420"/>
  <c r="AB420"/>
  <c r="AC420"/>
  <c r="AD420"/>
  <c r="AE420"/>
  <c r="AF420"/>
  <c r="AG420"/>
  <c r="AM420"/>
  <c r="AQ420"/>
  <c r="AR420"/>
  <c r="AS420"/>
  <c r="AT420"/>
  <c r="AU420"/>
  <c r="AV420"/>
  <c r="G14" i="13"/>
  <c r="H14"/>
  <c r="I14"/>
  <c r="P14" s="1"/>
  <c r="AY14" i="22" s="1"/>
  <c r="J14" i="13"/>
  <c r="K14"/>
  <c r="L14"/>
  <c r="M14"/>
  <c r="G15"/>
  <c r="M15" s="1"/>
  <c r="H15"/>
  <c r="I15"/>
  <c r="J15"/>
  <c r="K15"/>
  <c r="L15"/>
  <c r="P15"/>
  <c r="AY15" i="22" s="1"/>
  <c r="G16" i="13"/>
  <c r="H16"/>
  <c r="I16"/>
  <c r="J16"/>
  <c r="M16" s="1"/>
  <c r="K16"/>
  <c r="L16"/>
  <c r="P16" s="1"/>
  <c r="AY16" i="22" s="1"/>
  <c r="G17" i="13"/>
  <c r="M17" s="1"/>
  <c r="H17"/>
  <c r="I17"/>
  <c r="J17"/>
  <c r="K17"/>
  <c r="L17"/>
  <c r="P17"/>
  <c r="AY17" i="22" s="1"/>
  <c r="G18" i="13"/>
  <c r="H18"/>
  <c r="I18"/>
  <c r="J18"/>
  <c r="M18" s="1"/>
  <c r="K18"/>
  <c r="L18"/>
  <c r="P18" s="1"/>
  <c r="AY18" i="22" s="1"/>
  <c r="G19" i="13"/>
  <c r="M19" s="1"/>
  <c r="H19"/>
  <c r="I19"/>
  <c r="J19"/>
  <c r="K19"/>
  <c r="L19"/>
  <c r="P19"/>
  <c r="AY19" i="22" s="1"/>
  <c r="G20" i="13"/>
  <c r="H20"/>
  <c r="I20"/>
  <c r="J20"/>
  <c r="M20" s="1"/>
  <c r="K20"/>
  <c r="L20"/>
  <c r="P20" s="1"/>
  <c r="AY20" i="22" s="1"/>
  <c r="G21" i="13"/>
  <c r="M21" s="1"/>
  <c r="H21"/>
  <c r="I21"/>
  <c r="J21"/>
  <c r="K21"/>
  <c r="L21"/>
  <c r="P21"/>
  <c r="AY21" i="22" s="1"/>
  <c r="G22" i="13"/>
  <c r="H22"/>
  <c r="I22"/>
  <c r="J22"/>
  <c r="M22" s="1"/>
  <c r="K22"/>
  <c r="L22"/>
  <c r="P22" s="1"/>
  <c r="AY22" i="22" s="1"/>
  <c r="G23" i="13"/>
  <c r="M23" s="1"/>
  <c r="H23"/>
  <c r="I23"/>
  <c r="J23"/>
  <c r="K23"/>
  <c r="L23"/>
  <c r="P23"/>
  <c r="AY23" i="22" s="1"/>
  <c r="I24" i="13"/>
  <c r="J24"/>
  <c r="K24"/>
  <c r="L24"/>
  <c r="P24" s="1"/>
  <c r="AY24" i="22" s="1"/>
  <c r="G25" i="13"/>
  <c r="M25" s="1"/>
  <c r="H25"/>
  <c r="I25"/>
  <c r="J25"/>
  <c r="K25"/>
  <c r="L25"/>
  <c r="P25"/>
  <c r="AY25" i="22" s="1"/>
  <c r="G26" i="13"/>
  <c r="H26"/>
  <c r="I26"/>
  <c r="J26"/>
  <c r="M26" s="1"/>
  <c r="K26"/>
  <c r="L26"/>
  <c r="P26" s="1"/>
  <c r="AY26" i="22" s="1"/>
  <c r="G27" i="13"/>
  <c r="M27" s="1"/>
  <c r="H27"/>
  <c r="I27"/>
  <c r="J27"/>
  <c r="K27"/>
  <c r="L27"/>
  <c r="P27"/>
  <c r="AY27" i="22" s="1"/>
  <c r="G28" i="13"/>
  <c r="H28"/>
  <c r="I28"/>
  <c r="L28"/>
  <c r="P28" s="1"/>
  <c r="AY28" i="22" s="1"/>
  <c r="G29" i="13"/>
  <c r="M29" s="1"/>
  <c r="H29"/>
  <c r="I29"/>
  <c r="J29"/>
  <c r="K29"/>
  <c r="L29"/>
  <c r="P29"/>
  <c r="AY29" i="22" s="1"/>
  <c r="G30" i="13"/>
  <c r="H30"/>
  <c r="I30"/>
  <c r="J30"/>
  <c r="M30" s="1"/>
  <c r="K30"/>
  <c r="L30"/>
  <c r="P30" s="1"/>
  <c r="AY30" i="22" s="1"/>
  <c r="G31" i="13"/>
  <c r="M31" s="1"/>
  <c r="H31"/>
  <c r="I31"/>
  <c r="J31"/>
  <c r="K31"/>
  <c r="L31"/>
  <c r="P31"/>
  <c r="AY31" i="22" s="1"/>
  <c r="G32" i="13"/>
  <c r="H32"/>
  <c r="I32"/>
  <c r="J32"/>
  <c r="M32" s="1"/>
  <c r="K32"/>
  <c r="L32"/>
  <c r="P32" s="1"/>
  <c r="AY32" i="22" s="1"/>
  <c r="G33" i="13"/>
  <c r="H33"/>
  <c r="I33"/>
  <c r="J33"/>
  <c r="K33"/>
  <c r="L33"/>
  <c r="P33"/>
  <c r="AY33" i="22" s="1"/>
  <c r="G34" i="13"/>
  <c r="H34"/>
  <c r="I34"/>
  <c r="J34"/>
  <c r="M34" s="1"/>
  <c r="K34"/>
  <c r="L34"/>
  <c r="P34" s="1"/>
  <c r="AY34" i="22" s="1"/>
  <c r="G35" i="13"/>
  <c r="H35"/>
  <c r="I35"/>
  <c r="J35"/>
  <c r="K35"/>
  <c r="L35"/>
  <c r="P35"/>
  <c r="AY35" i="22" s="1"/>
  <c r="G36" i="13"/>
  <c r="H36"/>
  <c r="I36"/>
  <c r="J36"/>
  <c r="M36" s="1"/>
  <c r="K36"/>
  <c r="L36"/>
  <c r="P36" s="1"/>
  <c r="AY36" i="22" s="1"/>
  <c r="G37" i="13"/>
  <c r="H37"/>
  <c r="I37"/>
  <c r="J37"/>
  <c r="K37"/>
  <c r="L37"/>
  <c r="P37"/>
  <c r="AY37" i="22" s="1"/>
  <c r="G38" i="13"/>
  <c r="H38"/>
  <c r="I38"/>
  <c r="J38"/>
  <c r="M38" s="1"/>
  <c r="K38"/>
  <c r="L38"/>
  <c r="P38" s="1"/>
  <c r="AY38" i="22" s="1"/>
  <c r="G39" i="13"/>
  <c r="H39"/>
  <c r="I39"/>
  <c r="J39"/>
  <c r="K39"/>
  <c r="L39"/>
  <c r="P39"/>
  <c r="AY39" i="22" s="1"/>
  <c r="G40" i="13"/>
  <c r="H40"/>
  <c r="I40"/>
  <c r="J40"/>
  <c r="K40"/>
  <c r="L40"/>
  <c r="P40" s="1"/>
  <c r="AY40" i="22" s="1"/>
  <c r="G41" i="13"/>
  <c r="H41"/>
  <c r="I41"/>
  <c r="J41"/>
  <c r="K41"/>
  <c r="L41"/>
  <c r="P41"/>
  <c r="AY41" i="22" s="1"/>
  <c r="G42" i="13"/>
  <c r="H42"/>
  <c r="I42"/>
  <c r="J42"/>
  <c r="K42"/>
  <c r="L42"/>
  <c r="P42" s="1"/>
  <c r="AY42" i="22" s="1"/>
  <c r="G43" i="13"/>
  <c r="H43"/>
  <c r="I43"/>
  <c r="J43"/>
  <c r="K43"/>
  <c r="L43"/>
  <c r="P43"/>
  <c r="AY43" i="22" s="1"/>
  <c r="G44" i="13"/>
  <c r="H44"/>
  <c r="I44"/>
  <c r="J44"/>
  <c r="M44" s="1"/>
  <c r="K44"/>
  <c r="L44"/>
  <c r="P44" s="1"/>
  <c r="AY44" i="22" s="1"/>
  <c r="G45" i="13"/>
  <c r="H45"/>
  <c r="I45"/>
  <c r="J45"/>
  <c r="K45"/>
  <c r="L45"/>
  <c r="P45"/>
  <c r="AY45" i="22" s="1"/>
  <c r="G46" i="13"/>
  <c r="H46"/>
  <c r="I46"/>
  <c r="J46"/>
  <c r="M46" s="1"/>
  <c r="K46"/>
  <c r="L46"/>
  <c r="P46" s="1"/>
  <c r="AY46" i="22" s="1"/>
  <c r="G47" i="13"/>
  <c r="H47"/>
  <c r="I47"/>
  <c r="J47"/>
  <c r="K47"/>
  <c r="L47"/>
  <c r="P47"/>
  <c r="AY47" i="22" s="1"/>
  <c r="G48" i="13"/>
  <c r="H48"/>
  <c r="I48"/>
  <c r="J48"/>
  <c r="K48"/>
  <c r="L48"/>
  <c r="P48" s="1"/>
  <c r="AY48" i="22" s="1"/>
  <c r="G49" i="13"/>
  <c r="H49"/>
  <c r="I49"/>
  <c r="J49"/>
  <c r="K49"/>
  <c r="L49"/>
  <c r="P49"/>
  <c r="AY49" i="22" s="1"/>
  <c r="G50" i="13"/>
  <c r="H50"/>
  <c r="I50"/>
  <c r="J50"/>
  <c r="M50" s="1"/>
  <c r="K50"/>
  <c r="L50"/>
  <c r="P50" s="1"/>
  <c r="AY50" i="22" s="1"/>
  <c r="G51" i="13"/>
  <c r="H51"/>
  <c r="I51"/>
  <c r="J51"/>
  <c r="K51"/>
  <c r="L51"/>
  <c r="P51"/>
  <c r="AY51" i="22" s="1"/>
  <c r="G52" i="13"/>
  <c r="H52"/>
  <c r="I52"/>
  <c r="J52"/>
  <c r="K52"/>
  <c r="L52"/>
  <c r="P52" s="1"/>
  <c r="AY52" i="22" s="1"/>
  <c r="G53" i="13"/>
  <c r="H53"/>
  <c r="I53"/>
  <c r="J53"/>
  <c r="K53"/>
  <c r="L53"/>
  <c r="P53"/>
  <c r="AY53" i="22" s="1"/>
  <c r="I54" i="13"/>
  <c r="J54"/>
  <c r="K54"/>
  <c r="L54"/>
  <c r="P54" s="1"/>
  <c r="AY54" i="22" s="1"/>
  <c r="G55" i="13"/>
  <c r="H55"/>
  <c r="I55"/>
  <c r="J55"/>
  <c r="K55"/>
  <c r="L55"/>
  <c r="P55"/>
  <c r="AY55" i="22" s="1"/>
  <c r="G56" i="13"/>
  <c r="H56"/>
  <c r="I56"/>
  <c r="J56"/>
  <c r="K56"/>
  <c r="L56"/>
  <c r="P56" s="1"/>
  <c r="AY56" i="22" s="1"/>
  <c r="G57" i="13"/>
  <c r="H57"/>
  <c r="I57"/>
  <c r="J57"/>
  <c r="K57"/>
  <c r="L57"/>
  <c r="P57"/>
  <c r="AY57" i="22" s="1"/>
  <c r="G58" i="13"/>
  <c r="H58"/>
  <c r="I58"/>
  <c r="J58"/>
  <c r="M58" s="1"/>
  <c r="K58"/>
  <c r="L58"/>
  <c r="P58" s="1"/>
  <c r="AY58" i="22" s="1"/>
  <c r="G59" i="13"/>
  <c r="H59"/>
  <c r="I59"/>
  <c r="J59"/>
  <c r="K59"/>
  <c r="L59"/>
  <c r="P59"/>
  <c r="AY59" i="22" s="1"/>
  <c r="G60" i="13"/>
  <c r="H60"/>
  <c r="I60"/>
  <c r="J60"/>
  <c r="M60" s="1"/>
  <c r="K60"/>
  <c r="L60"/>
  <c r="P60" s="1"/>
  <c r="AY60" i="22" s="1"/>
  <c r="G61" i="13"/>
  <c r="H61"/>
  <c r="I61"/>
  <c r="J61"/>
  <c r="K61"/>
  <c r="L61"/>
  <c r="P61"/>
  <c r="AY61" i="22" s="1"/>
  <c r="G62" i="13"/>
  <c r="H62"/>
  <c r="I62"/>
  <c r="J62"/>
  <c r="M62" s="1"/>
  <c r="K62"/>
  <c r="L62"/>
  <c r="P62" s="1"/>
  <c r="AY62" i="22" s="1"/>
  <c r="G63" i="13"/>
  <c r="H63"/>
  <c r="I63"/>
  <c r="J63"/>
  <c r="K63"/>
  <c r="L63"/>
  <c r="P63"/>
  <c r="AY63" i="22" s="1"/>
  <c r="G64" i="13"/>
  <c r="H64"/>
  <c r="I64"/>
  <c r="J64"/>
  <c r="M64" s="1"/>
  <c r="K64"/>
  <c r="L64"/>
  <c r="P64" s="1"/>
  <c r="AY64" i="22" s="1"/>
  <c r="G65" i="13"/>
  <c r="H65"/>
  <c r="I65"/>
  <c r="J65"/>
  <c r="K65"/>
  <c r="L65"/>
  <c r="P65"/>
  <c r="AY65" i="22" s="1"/>
  <c r="G66" i="13"/>
  <c r="H66"/>
  <c r="I66"/>
  <c r="J66"/>
  <c r="M66" s="1"/>
  <c r="K66"/>
  <c r="L66"/>
  <c r="P66" s="1"/>
  <c r="AY66" i="22" s="1"/>
  <c r="G67" i="13"/>
  <c r="H67"/>
  <c r="I67"/>
  <c r="J67"/>
  <c r="K67"/>
  <c r="L67"/>
  <c r="P67"/>
  <c r="AY67" i="22" s="1"/>
  <c r="G68" i="13"/>
  <c r="H68"/>
  <c r="I68"/>
  <c r="J68"/>
  <c r="M68" s="1"/>
  <c r="K68"/>
  <c r="L68"/>
  <c r="P68" s="1"/>
  <c r="AY68" i="22" s="1"/>
  <c r="G69" i="13"/>
  <c r="H69"/>
  <c r="I69"/>
  <c r="J69"/>
  <c r="K69"/>
  <c r="L69"/>
  <c r="P69"/>
  <c r="AY69" i="22" s="1"/>
  <c r="G70" i="13"/>
  <c r="H70"/>
  <c r="I70"/>
  <c r="J70"/>
  <c r="M70" s="1"/>
  <c r="K70"/>
  <c r="L70"/>
  <c r="P70" s="1"/>
  <c r="AY70" i="22" s="1"/>
  <c r="G71" i="13"/>
  <c r="H71"/>
  <c r="I71"/>
  <c r="J71"/>
  <c r="K71"/>
  <c r="L71"/>
  <c r="P71"/>
  <c r="AY71" i="22" s="1"/>
  <c r="G72" i="13"/>
  <c r="H72"/>
  <c r="I72"/>
  <c r="J72"/>
  <c r="M72" s="1"/>
  <c r="K72"/>
  <c r="L72"/>
  <c r="P72" s="1"/>
  <c r="AY72" i="22" s="1"/>
  <c r="G73" i="13"/>
  <c r="H73"/>
  <c r="I73"/>
  <c r="J73"/>
  <c r="K73"/>
  <c r="L73"/>
  <c r="P73"/>
  <c r="AY73" i="22" s="1"/>
  <c r="G74" i="13"/>
  <c r="H74"/>
  <c r="I74"/>
  <c r="J74"/>
  <c r="M74" s="1"/>
  <c r="K74"/>
  <c r="L74"/>
  <c r="P74" s="1"/>
  <c r="AY74" i="22" s="1"/>
  <c r="G75" i="13"/>
  <c r="H75"/>
  <c r="I75"/>
  <c r="J75"/>
  <c r="K75"/>
  <c r="L75"/>
  <c r="P75"/>
  <c r="AY75" i="22" s="1"/>
  <c r="G76" i="13"/>
  <c r="H76"/>
  <c r="I76"/>
  <c r="J76"/>
  <c r="M76" s="1"/>
  <c r="K76"/>
  <c r="L76"/>
  <c r="P76" s="1"/>
  <c r="AY76" i="22" s="1"/>
  <c r="G77" i="13"/>
  <c r="H77"/>
  <c r="I77"/>
  <c r="J77"/>
  <c r="K77"/>
  <c r="L77"/>
  <c r="P77"/>
  <c r="AY77" i="22" s="1"/>
  <c r="G78" i="13"/>
  <c r="H78"/>
  <c r="I78"/>
  <c r="J78"/>
  <c r="M78" s="1"/>
  <c r="K78"/>
  <c r="L78"/>
  <c r="P78" s="1"/>
  <c r="AY78" i="22" s="1"/>
  <c r="G79" i="13"/>
  <c r="H79"/>
  <c r="I79"/>
  <c r="J79"/>
  <c r="K79"/>
  <c r="L79"/>
  <c r="P79"/>
  <c r="AY79" i="22" s="1"/>
  <c r="G80" i="13"/>
  <c r="H80"/>
  <c r="I80"/>
  <c r="J80"/>
  <c r="M80" s="1"/>
  <c r="K80"/>
  <c r="L80"/>
  <c r="P80" s="1"/>
  <c r="AY80" i="22" s="1"/>
  <c r="G81" i="13"/>
  <c r="H81"/>
  <c r="I81"/>
  <c r="J81"/>
  <c r="K81"/>
  <c r="L81"/>
  <c r="P81"/>
  <c r="AY81" i="22" s="1"/>
  <c r="G82" i="13"/>
  <c r="H82"/>
  <c r="I82"/>
  <c r="J82"/>
  <c r="M82" s="1"/>
  <c r="K82"/>
  <c r="L82"/>
  <c r="P82" s="1"/>
  <c r="AY82" i="22" s="1"/>
  <c r="G83" i="13"/>
  <c r="H83"/>
  <c r="I83"/>
  <c r="J83"/>
  <c r="K83"/>
  <c r="L83"/>
  <c r="P83"/>
  <c r="AY83" i="22" s="1"/>
  <c r="G84" i="13"/>
  <c r="H84"/>
  <c r="I84"/>
  <c r="J84"/>
  <c r="M84" s="1"/>
  <c r="K84"/>
  <c r="L84"/>
  <c r="P84" s="1"/>
  <c r="AY84" i="22" s="1"/>
  <c r="G85" i="13"/>
  <c r="M85" s="1"/>
  <c r="H85"/>
  <c r="I85"/>
  <c r="J85"/>
  <c r="K85"/>
  <c r="L85"/>
  <c r="P85"/>
  <c r="AY85" i="22" s="1"/>
  <c r="G86" i="13"/>
  <c r="H86"/>
  <c r="I86"/>
  <c r="J86"/>
  <c r="M86" s="1"/>
  <c r="K86"/>
  <c r="L86"/>
  <c r="P86" s="1"/>
  <c r="AY86" i="22" s="1"/>
  <c r="G87" i="13"/>
  <c r="H87"/>
  <c r="I87"/>
  <c r="J87"/>
  <c r="K87"/>
  <c r="L87"/>
  <c r="P87"/>
  <c r="AY87" i="22" s="1"/>
  <c r="G88" i="13"/>
  <c r="H88"/>
  <c r="I88"/>
  <c r="J88"/>
  <c r="M88" s="1"/>
  <c r="K88"/>
  <c r="L88"/>
  <c r="P88" s="1"/>
  <c r="AY88" i="22" s="1"/>
  <c r="G89" i="13"/>
  <c r="H89"/>
  <c r="I89"/>
  <c r="J89"/>
  <c r="K89"/>
  <c r="L89"/>
  <c r="P89"/>
  <c r="AY89" i="22" s="1"/>
  <c r="G90" i="13"/>
  <c r="H90"/>
  <c r="I90"/>
  <c r="J90"/>
  <c r="M90" s="1"/>
  <c r="K90"/>
  <c r="L90"/>
  <c r="P90" s="1"/>
  <c r="AY90" i="22" s="1"/>
  <c r="G91" i="13"/>
  <c r="H91"/>
  <c r="I91"/>
  <c r="J91"/>
  <c r="K91"/>
  <c r="L91"/>
  <c r="P91"/>
  <c r="AY91" i="22" s="1"/>
  <c r="G92" i="13"/>
  <c r="H92"/>
  <c r="I92"/>
  <c r="J92"/>
  <c r="M92" s="1"/>
  <c r="K92"/>
  <c r="L92"/>
  <c r="P92" s="1"/>
  <c r="AY92" i="22" s="1"/>
  <c r="G93" i="13"/>
  <c r="H93"/>
  <c r="I93"/>
  <c r="J93"/>
  <c r="K93"/>
  <c r="L93"/>
  <c r="P93"/>
  <c r="AY93" i="22" s="1"/>
  <c r="G94" i="13"/>
  <c r="H94"/>
  <c r="I94"/>
  <c r="J94"/>
  <c r="M94" s="1"/>
  <c r="K94"/>
  <c r="L94"/>
  <c r="P94" s="1"/>
  <c r="AY94" i="22" s="1"/>
  <c r="G95" i="13"/>
  <c r="M95" s="1"/>
  <c r="H95"/>
  <c r="I95"/>
  <c r="J95"/>
  <c r="K95"/>
  <c r="L95"/>
  <c r="P95"/>
  <c r="AY95" i="22" s="1"/>
  <c r="G96" i="13"/>
  <c r="H96"/>
  <c r="I96"/>
  <c r="J96"/>
  <c r="M96" s="1"/>
  <c r="K96"/>
  <c r="L96"/>
  <c r="P96" s="1"/>
  <c r="AY96" i="22" s="1"/>
  <c r="G97" i="13"/>
  <c r="M97" s="1"/>
  <c r="H97"/>
  <c r="I97"/>
  <c r="J97"/>
  <c r="K97"/>
  <c r="L97"/>
  <c r="P97"/>
  <c r="AY97" i="22" s="1"/>
  <c r="G98" i="13"/>
  <c r="H98"/>
  <c r="I98"/>
  <c r="J98"/>
  <c r="M98" s="1"/>
  <c r="K98"/>
  <c r="L98"/>
  <c r="P98" s="1"/>
  <c r="AY98" i="22" s="1"/>
  <c r="G99" i="13"/>
  <c r="M99" s="1"/>
  <c r="H99"/>
  <c r="I99"/>
  <c r="J99"/>
  <c r="K99"/>
  <c r="L99"/>
  <c r="P99"/>
  <c r="AY99" i="22" s="1"/>
  <c r="G100" i="13"/>
  <c r="H100"/>
  <c r="I100"/>
  <c r="J100"/>
  <c r="M100" s="1"/>
  <c r="K100"/>
  <c r="L100"/>
  <c r="P100" s="1"/>
  <c r="AY100" i="22" s="1"/>
  <c r="G101" i="13"/>
  <c r="M101" s="1"/>
  <c r="H101"/>
  <c r="I101"/>
  <c r="J101"/>
  <c r="K101"/>
  <c r="L101"/>
  <c r="P101"/>
  <c r="AY101" i="22" s="1"/>
  <c r="G102" i="13"/>
  <c r="H102"/>
  <c r="I102"/>
  <c r="J102"/>
  <c r="M102" s="1"/>
  <c r="K102"/>
  <c r="L102"/>
  <c r="P102" s="1"/>
  <c r="AY102" i="22" s="1"/>
  <c r="G103" i="13"/>
  <c r="M103" s="1"/>
  <c r="H103"/>
  <c r="I103"/>
  <c r="J103"/>
  <c r="K103"/>
  <c r="L103"/>
  <c r="P103"/>
  <c r="AY103" i="22" s="1"/>
  <c r="G104" i="13"/>
  <c r="H104"/>
  <c r="I104"/>
  <c r="J104"/>
  <c r="M104" s="1"/>
  <c r="K104"/>
  <c r="L104"/>
  <c r="P104" s="1"/>
  <c r="AY104" i="22" s="1"/>
  <c r="G105" i="13"/>
  <c r="M105" s="1"/>
  <c r="H105"/>
  <c r="I105"/>
  <c r="J105"/>
  <c r="K105"/>
  <c r="L105"/>
  <c r="P105"/>
  <c r="AY105" i="22" s="1"/>
  <c r="G106" i="13"/>
  <c r="H106"/>
  <c r="I106"/>
  <c r="J106"/>
  <c r="M106" s="1"/>
  <c r="K106"/>
  <c r="L106"/>
  <c r="P106" s="1"/>
  <c r="AY106" i="22" s="1"/>
  <c r="G107" i="13"/>
  <c r="M107" s="1"/>
  <c r="H107"/>
  <c r="I107"/>
  <c r="J107"/>
  <c r="K107"/>
  <c r="L107"/>
  <c r="P107"/>
  <c r="AY107" i="22" s="1"/>
  <c r="G108" i="13"/>
  <c r="H108"/>
  <c r="I108"/>
  <c r="J108"/>
  <c r="M108" s="1"/>
  <c r="K108"/>
  <c r="L108"/>
  <c r="P108" s="1"/>
  <c r="AY108" i="22" s="1"/>
  <c r="G109" i="13"/>
  <c r="M109" s="1"/>
  <c r="H109"/>
  <c r="I109"/>
  <c r="J109"/>
  <c r="K109"/>
  <c r="L109"/>
  <c r="P109"/>
  <c r="AY109" i="22" s="1"/>
  <c r="G110" i="13"/>
  <c r="H110"/>
  <c r="I110"/>
  <c r="J110"/>
  <c r="M110" s="1"/>
  <c r="K110"/>
  <c r="L110"/>
  <c r="P110" s="1"/>
  <c r="AY110" i="22" s="1"/>
  <c r="G111" i="13"/>
  <c r="M111" s="1"/>
  <c r="H111"/>
  <c r="I111"/>
  <c r="J111"/>
  <c r="K111"/>
  <c r="L111"/>
  <c r="P111"/>
  <c r="AY111" i="22" s="1"/>
  <c r="G112" i="13"/>
  <c r="H112"/>
  <c r="I112"/>
  <c r="J112"/>
  <c r="M112" s="1"/>
  <c r="K112"/>
  <c r="L112"/>
  <c r="P112" s="1"/>
  <c r="AY112" i="22" s="1"/>
  <c r="G113" i="13"/>
  <c r="M113" s="1"/>
  <c r="H113"/>
  <c r="I113"/>
  <c r="J113"/>
  <c r="K113"/>
  <c r="L113"/>
  <c r="P113"/>
  <c r="AY113" i="22" s="1"/>
  <c r="G114" i="13"/>
  <c r="H114"/>
  <c r="I114"/>
  <c r="J114"/>
  <c r="M114" s="1"/>
  <c r="K114"/>
  <c r="L114"/>
  <c r="P114" s="1"/>
  <c r="AY114" i="22" s="1"/>
  <c r="G115" i="13"/>
  <c r="M115" s="1"/>
  <c r="H115"/>
  <c r="I115"/>
  <c r="J115"/>
  <c r="K115"/>
  <c r="L115"/>
  <c r="P115"/>
  <c r="AY115" i="22" s="1"/>
  <c r="G116" i="13"/>
  <c r="H116"/>
  <c r="I116"/>
  <c r="J116"/>
  <c r="M116" s="1"/>
  <c r="K116"/>
  <c r="L116"/>
  <c r="P116" s="1"/>
  <c r="AY116" i="22" s="1"/>
  <c r="G117" i="13"/>
  <c r="M117" s="1"/>
  <c r="H117"/>
  <c r="I117"/>
  <c r="J117"/>
  <c r="K117"/>
  <c r="L117"/>
  <c r="P117"/>
  <c r="AY117" i="22" s="1"/>
  <c r="G118" i="13"/>
  <c r="H118"/>
  <c r="I118"/>
  <c r="J118"/>
  <c r="M118" s="1"/>
  <c r="K118"/>
  <c r="L118"/>
  <c r="P118" s="1"/>
  <c r="AY118" i="22" s="1"/>
  <c r="G119" i="13"/>
  <c r="H119"/>
  <c r="I119"/>
  <c r="J119"/>
  <c r="K119"/>
  <c r="L119"/>
  <c r="P119"/>
  <c r="AY119" i="22" s="1"/>
  <c r="G120" i="13"/>
  <c r="H120"/>
  <c r="I120"/>
  <c r="J120"/>
  <c r="M120" s="1"/>
  <c r="K120"/>
  <c r="L120"/>
  <c r="P120" s="1"/>
  <c r="AY120" i="22" s="1"/>
  <c r="G121" i="13"/>
  <c r="M121" s="1"/>
  <c r="H121"/>
  <c r="I121"/>
  <c r="J121"/>
  <c r="K121"/>
  <c r="L121"/>
  <c r="P121"/>
  <c r="AY121" i="22" s="1"/>
  <c r="G122" i="13"/>
  <c r="H122"/>
  <c r="I122"/>
  <c r="J122"/>
  <c r="M122" s="1"/>
  <c r="K122"/>
  <c r="L122"/>
  <c r="P122" s="1"/>
  <c r="AY122" i="22" s="1"/>
  <c r="G123" i="13"/>
  <c r="M123" s="1"/>
  <c r="H123"/>
  <c r="I123"/>
  <c r="J123"/>
  <c r="K123"/>
  <c r="L123"/>
  <c r="P123"/>
  <c r="AY123" i="22" s="1"/>
  <c r="G124" i="13"/>
  <c r="H124"/>
  <c r="I124"/>
  <c r="J124"/>
  <c r="M124" s="1"/>
  <c r="K124"/>
  <c r="L124"/>
  <c r="P124" s="1"/>
  <c r="AY124" i="22" s="1"/>
  <c r="G125" i="13"/>
  <c r="M125" s="1"/>
  <c r="H125"/>
  <c r="I125"/>
  <c r="J125"/>
  <c r="K125"/>
  <c r="L125"/>
  <c r="P125"/>
  <c r="AY125" i="22" s="1"/>
  <c r="G126" i="13"/>
  <c r="H126"/>
  <c r="I126"/>
  <c r="J126"/>
  <c r="M126" s="1"/>
  <c r="K126"/>
  <c r="L126"/>
  <c r="P126" s="1"/>
  <c r="AY126" i="22" s="1"/>
  <c r="G127" i="13"/>
  <c r="H127"/>
  <c r="I127"/>
  <c r="J127"/>
  <c r="K127"/>
  <c r="L127"/>
  <c r="P127"/>
  <c r="AY127" i="22" s="1"/>
  <c r="G128" i="13"/>
  <c r="H128"/>
  <c r="I128"/>
  <c r="J128"/>
  <c r="M128" s="1"/>
  <c r="K128"/>
  <c r="L128"/>
  <c r="P128" s="1"/>
  <c r="AY128" i="22" s="1"/>
  <c r="G129" i="13"/>
  <c r="H129"/>
  <c r="I129"/>
  <c r="J129"/>
  <c r="K129"/>
  <c r="L129"/>
  <c r="P129"/>
  <c r="AY129" i="22" s="1"/>
  <c r="G130" i="13"/>
  <c r="H130"/>
  <c r="I130"/>
  <c r="L130"/>
  <c r="G131"/>
  <c r="H131"/>
  <c r="I131"/>
  <c r="J131"/>
  <c r="K131"/>
  <c r="L131"/>
  <c r="P131"/>
  <c r="AY131" i="22" s="1"/>
  <c r="G132" i="13"/>
  <c r="H132"/>
  <c r="I132"/>
  <c r="J132"/>
  <c r="M132" s="1"/>
  <c r="K132"/>
  <c r="L132"/>
  <c r="P132" s="1"/>
  <c r="AY132" i="22" s="1"/>
  <c r="G133" i="13"/>
  <c r="H133"/>
  <c r="I133"/>
  <c r="J133"/>
  <c r="K133"/>
  <c r="L133"/>
  <c r="P133"/>
  <c r="AY133" i="22" s="1"/>
  <c r="G134" i="13"/>
  <c r="H134"/>
  <c r="I134"/>
  <c r="J134"/>
  <c r="M134" s="1"/>
  <c r="K134"/>
  <c r="L134"/>
  <c r="P134" s="1"/>
  <c r="AY134" i="22" s="1"/>
  <c r="G135" i="13"/>
  <c r="M135" s="1"/>
  <c r="H135"/>
  <c r="I135"/>
  <c r="J135"/>
  <c r="K135"/>
  <c r="L135"/>
  <c r="P135"/>
  <c r="AY135" i="22" s="1"/>
  <c r="G136" i="13"/>
  <c r="H136"/>
  <c r="I136"/>
  <c r="J136"/>
  <c r="M136" s="1"/>
  <c r="K136"/>
  <c r="L136"/>
  <c r="P136" s="1"/>
  <c r="AY136" i="22" s="1"/>
  <c r="G137" i="13"/>
  <c r="M137" s="1"/>
  <c r="H137"/>
  <c r="I137"/>
  <c r="J137"/>
  <c r="K137"/>
  <c r="L137"/>
  <c r="P137"/>
  <c r="AY137" i="22" s="1"/>
  <c r="G138" i="13"/>
  <c r="H138"/>
  <c r="I138"/>
  <c r="J138"/>
  <c r="M138" s="1"/>
  <c r="K138"/>
  <c r="L138"/>
  <c r="P138" s="1"/>
  <c r="AY138" i="22" s="1"/>
  <c r="G139" i="13"/>
  <c r="M139" s="1"/>
  <c r="H139"/>
  <c r="I139"/>
  <c r="J139"/>
  <c r="K139"/>
  <c r="L139"/>
  <c r="P139"/>
  <c r="AY139" i="22" s="1"/>
  <c r="G140" i="13"/>
  <c r="H140"/>
  <c r="I140"/>
  <c r="J140"/>
  <c r="M140" s="1"/>
  <c r="K140"/>
  <c r="L140"/>
  <c r="P140" s="1"/>
  <c r="AY140" i="22" s="1"/>
  <c r="G141" i="13"/>
  <c r="M141" s="1"/>
  <c r="H141"/>
  <c r="I141"/>
  <c r="J141"/>
  <c r="K141"/>
  <c r="L141"/>
  <c r="P141"/>
  <c r="AY141" i="22" s="1"/>
  <c r="G142" i="13"/>
  <c r="H142"/>
  <c r="I142"/>
  <c r="J142"/>
  <c r="M142" s="1"/>
  <c r="N142" s="1"/>
  <c r="K142"/>
  <c r="L142"/>
  <c r="P142" s="1"/>
  <c r="AY142" i="22" s="1"/>
  <c r="G143" i="13"/>
  <c r="H143"/>
  <c r="I143"/>
  <c r="J143"/>
  <c r="K143"/>
  <c r="L143"/>
  <c r="P143"/>
  <c r="AY143" i="22" s="1"/>
  <c r="G144" i="13"/>
  <c r="H144"/>
  <c r="I144"/>
  <c r="J144"/>
  <c r="M144" s="1"/>
  <c r="K144"/>
  <c r="L144"/>
  <c r="P144" s="1"/>
  <c r="AY144" i="22" s="1"/>
  <c r="G145" i="13"/>
  <c r="M145" s="1"/>
  <c r="H145"/>
  <c r="I145"/>
  <c r="J145"/>
  <c r="K145"/>
  <c r="L145"/>
  <c r="P145"/>
  <c r="AY145" i="22" s="1"/>
  <c r="G146" i="13"/>
  <c r="H146"/>
  <c r="I146"/>
  <c r="J146"/>
  <c r="M146" s="1"/>
  <c r="K146"/>
  <c r="L146"/>
  <c r="P146" s="1"/>
  <c r="AY146" i="22" s="1"/>
  <c r="G147" i="13"/>
  <c r="M147" s="1"/>
  <c r="H147"/>
  <c r="I147"/>
  <c r="J147"/>
  <c r="K147"/>
  <c r="L147"/>
  <c r="P147"/>
  <c r="AY147" i="22" s="1"/>
  <c r="G148" i="13"/>
  <c r="H148"/>
  <c r="I148"/>
  <c r="J148"/>
  <c r="M148" s="1"/>
  <c r="K148"/>
  <c r="L148"/>
  <c r="P148" s="1"/>
  <c r="AY148" i="22" s="1"/>
  <c r="G149" i="13"/>
  <c r="M149" s="1"/>
  <c r="H149"/>
  <c r="I149"/>
  <c r="J149"/>
  <c r="K149"/>
  <c r="L149"/>
  <c r="P149"/>
  <c r="AY149" i="22" s="1"/>
  <c r="G150" i="13"/>
  <c r="H150"/>
  <c r="I150"/>
  <c r="J150"/>
  <c r="M150" s="1"/>
  <c r="K150"/>
  <c r="L150"/>
  <c r="P150" s="1"/>
  <c r="AY150" i="22" s="1"/>
  <c r="G151" i="13"/>
  <c r="M151" s="1"/>
  <c r="H151"/>
  <c r="I151"/>
  <c r="J151"/>
  <c r="K151"/>
  <c r="L151"/>
  <c r="P151"/>
  <c r="AY151" i="22" s="1"/>
  <c r="G152" i="13"/>
  <c r="H152"/>
  <c r="I152"/>
  <c r="J152"/>
  <c r="M152" s="1"/>
  <c r="K152"/>
  <c r="L152"/>
  <c r="P152" s="1"/>
  <c r="AY152" i="22" s="1"/>
  <c r="G153" i="13"/>
  <c r="M153" s="1"/>
  <c r="H153"/>
  <c r="I153"/>
  <c r="J153"/>
  <c r="K153"/>
  <c r="L153"/>
  <c r="P153"/>
  <c r="AY153" i="22" s="1"/>
  <c r="G154" i="13"/>
  <c r="H154"/>
  <c r="I154"/>
  <c r="J154"/>
  <c r="M154" s="1"/>
  <c r="N154" s="1"/>
  <c r="K154"/>
  <c r="L154"/>
  <c r="P154" s="1"/>
  <c r="AY154" i="22" s="1"/>
  <c r="G155" i="13"/>
  <c r="M155" s="1"/>
  <c r="H155"/>
  <c r="I155"/>
  <c r="J155"/>
  <c r="K155"/>
  <c r="L155"/>
  <c r="P155"/>
  <c r="AY155" i="22" s="1"/>
  <c r="G156" i="13"/>
  <c r="H156"/>
  <c r="I156"/>
  <c r="J156"/>
  <c r="M156" s="1"/>
  <c r="K156"/>
  <c r="L156"/>
  <c r="P156" s="1"/>
  <c r="AY156" i="22" s="1"/>
  <c r="G157" i="13"/>
  <c r="M157" s="1"/>
  <c r="H157"/>
  <c r="I157"/>
  <c r="J157"/>
  <c r="K157"/>
  <c r="L157"/>
  <c r="P157"/>
  <c r="AY157" i="22" s="1"/>
  <c r="G158" i="13"/>
  <c r="H158"/>
  <c r="I158"/>
  <c r="J158"/>
  <c r="M158" s="1"/>
  <c r="K158"/>
  <c r="L158"/>
  <c r="P158" s="1"/>
  <c r="AY158" i="22" s="1"/>
  <c r="G159" i="13"/>
  <c r="M159" s="1"/>
  <c r="H159"/>
  <c r="I159"/>
  <c r="J159"/>
  <c r="K159"/>
  <c r="L159"/>
  <c r="P159"/>
  <c r="AY159" i="22" s="1"/>
  <c r="G160" i="13"/>
  <c r="H160"/>
  <c r="I160"/>
  <c r="J160"/>
  <c r="M160" s="1"/>
  <c r="K160"/>
  <c r="L160"/>
  <c r="P160" s="1"/>
  <c r="AY160" i="22" s="1"/>
  <c r="G161" i="13"/>
  <c r="M161" s="1"/>
  <c r="H161"/>
  <c r="I161"/>
  <c r="J161"/>
  <c r="K161"/>
  <c r="L161"/>
  <c r="P161"/>
  <c r="AY161" i="22" s="1"/>
  <c r="G162" i="13"/>
  <c r="H162"/>
  <c r="I162"/>
  <c r="J162"/>
  <c r="M162" s="1"/>
  <c r="K162"/>
  <c r="L162"/>
  <c r="P162" s="1"/>
  <c r="AY162" i="22" s="1"/>
  <c r="G163" i="13"/>
  <c r="M163" s="1"/>
  <c r="H163"/>
  <c r="I163"/>
  <c r="J163"/>
  <c r="K163"/>
  <c r="L163"/>
  <c r="P163"/>
  <c r="AY163" i="22" s="1"/>
  <c r="G164" i="13"/>
  <c r="H164"/>
  <c r="I164"/>
  <c r="J164"/>
  <c r="M164" s="1"/>
  <c r="K164"/>
  <c r="L164"/>
  <c r="P164" s="1"/>
  <c r="AY164" i="22" s="1"/>
  <c r="G165" i="13"/>
  <c r="M165" s="1"/>
  <c r="H165"/>
  <c r="I165"/>
  <c r="J165"/>
  <c r="K165"/>
  <c r="L165"/>
  <c r="P165"/>
  <c r="AY165" i="22" s="1"/>
  <c r="G166" i="13"/>
  <c r="H166"/>
  <c r="I166"/>
  <c r="J166"/>
  <c r="M166" s="1"/>
  <c r="N166" s="1"/>
  <c r="K166"/>
  <c r="L166"/>
  <c r="P166" s="1"/>
  <c r="AY166" i="22" s="1"/>
  <c r="G167" i="13"/>
  <c r="M167" s="1"/>
  <c r="H167"/>
  <c r="I167"/>
  <c r="J167"/>
  <c r="K167"/>
  <c r="L167"/>
  <c r="P167"/>
  <c r="AY167" i="22" s="1"/>
  <c r="G168" i="13"/>
  <c r="H168"/>
  <c r="I168"/>
  <c r="J168"/>
  <c r="M168" s="1"/>
  <c r="K168"/>
  <c r="L168"/>
  <c r="P168" s="1"/>
  <c r="AY168" i="22" s="1"/>
  <c r="G169" i="13"/>
  <c r="M169" s="1"/>
  <c r="H169"/>
  <c r="I169"/>
  <c r="J169"/>
  <c r="K169"/>
  <c r="L169"/>
  <c r="P169"/>
  <c r="AY169" i="22" s="1"/>
  <c r="G170" i="13"/>
  <c r="H170"/>
  <c r="I170"/>
  <c r="J170"/>
  <c r="M170" s="1"/>
  <c r="K170"/>
  <c r="L170"/>
  <c r="P170" s="1"/>
  <c r="AY170" i="22" s="1"/>
  <c r="G171" i="13"/>
  <c r="M171" s="1"/>
  <c r="H171"/>
  <c r="I171"/>
  <c r="J171"/>
  <c r="K171"/>
  <c r="L171"/>
  <c r="P171"/>
  <c r="AY171" i="22" s="1"/>
  <c r="G172" i="13"/>
  <c r="H172"/>
  <c r="I172"/>
  <c r="J172"/>
  <c r="M172" s="1"/>
  <c r="K172"/>
  <c r="L172"/>
  <c r="P172" s="1"/>
  <c r="AY172" i="22" s="1"/>
  <c r="G173" i="13"/>
  <c r="M173" s="1"/>
  <c r="H173"/>
  <c r="I173"/>
  <c r="J173"/>
  <c r="K173"/>
  <c r="L173"/>
  <c r="P173"/>
  <c r="AY173" i="22" s="1"/>
  <c r="G174" i="13"/>
  <c r="H174"/>
  <c r="I174"/>
  <c r="J174"/>
  <c r="M174" s="1"/>
  <c r="AW174" i="22" s="1"/>
  <c r="K174" i="13"/>
  <c r="L174"/>
  <c r="P174" s="1"/>
  <c r="AY174" i="22" s="1"/>
  <c r="G175" i="13"/>
  <c r="H175"/>
  <c r="I175"/>
  <c r="J175"/>
  <c r="K175"/>
  <c r="L175"/>
  <c r="P175"/>
  <c r="AY175" i="22" s="1"/>
  <c r="G176" i="13"/>
  <c r="H176"/>
  <c r="I176"/>
  <c r="J176"/>
  <c r="M176" s="1"/>
  <c r="K176"/>
  <c r="L176"/>
  <c r="P176" s="1"/>
  <c r="AY176" i="22" s="1"/>
  <c r="G177" i="13"/>
  <c r="M177" s="1"/>
  <c r="H177"/>
  <c r="I177"/>
  <c r="J177"/>
  <c r="K177"/>
  <c r="L177"/>
  <c r="P177"/>
  <c r="AY177" i="22" s="1"/>
  <c r="G178" i="13"/>
  <c r="H178"/>
  <c r="I178"/>
  <c r="J178"/>
  <c r="M178" s="1"/>
  <c r="K178"/>
  <c r="L178"/>
  <c r="P178" s="1"/>
  <c r="AY178" i="22" s="1"/>
  <c r="G179" i="13"/>
  <c r="M179" s="1"/>
  <c r="H179"/>
  <c r="I179"/>
  <c r="J179"/>
  <c r="K179"/>
  <c r="L179"/>
  <c r="P179"/>
  <c r="AY179" i="22" s="1"/>
  <c r="G180" i="13"/>
  <c r="H180"/>
  <c r="I180"/>
  <c r="J180"/>
  <c r="M180" s="1"/>
  <c r="K180"/>
  <c r="L180"/>
  <c r="P180" s="1"/>
  <c r="AY180" i="22" s="1"/>
  <c r="G181" i="13"/>
  <c r="H181"/>
  <c r="I181"/>
  <c r="J181"/>
  <c r="K181"/>
  <c r="L181"/>
  <c r="P181"/>
  <c r="AY181" i="22" s="1"/>
  <c r="G182" i="13"/>
  <c r="H182"/>
  <c r="I182"/>
  <c r="J182"/>
  <c r="K182"/>
  <c r="L182"/>
  <c r="P182" s="1"/>
  <c r="AY182" i="22" s="1"/>
  <c r="G183" i="13"/>
  <c r="H183"/>
  <c r="I183"/>
  <c r="J183"/>
  <c r="K183"/>
  <c r="L183"/>
  <c r="P183"/>
  <c r="AY183" i="22" s="1"/>
  <c r="G184" i="13"/>
  <c r="H184"/>
  <c r="I184"/>
  <c r="J184"/>
  <c r="M184" s="1"/>
  <c r="K184"/>
  <c r="L184"/>
  <c r="P184" s="1"/>
  <c r="AY184" i="22" s="1"/>
  <c r="G185" i="13"/>
  <c r="H185"/>
  <c r="I185"/>
  <c r="J185"/>
  <c r="K185"/>
  <c r="L185"/>
  <c r="P185"/>
  <c r="AY185" i="22" s="1"/>
  <c r="G186" i="13"/>
  <c r="H186"/>
  <c r="I186"/>
  <c r="J186"/>
  <c r="M186" s="1"/>
  <c r="K186"/>
  <c r="L186"/>
  <c r="P186" s="1"/>
  <c r="AY186" i="22" s="1"/>
  <c r="G187" i="13"/>
  <c r="H187"/>
  <c r="I187"/>
  <c r="J187"/>
  <c r="K187"/>
  <c r="L187"/>
  <c r="P187"/>
  <c r="AY187" i="22" s="1"/>
  <c r="G188" i="13"/>
  <c r="H188"/>
  <c r="I188"/>
  <c r="J188"/>
  <c r="K188"/>
  <c r="L188"/>
  <c r="P188" s="1"/>
  <c r="AY188" i="22" s="1"/>
  <c r="G189" i="13"/>
  <c r="H189"/>
  <c r="I189"/>
  <c r="J189"/>
  <c r="K189"/>
  <c r="L189"/>
  <c r="P189"/>
  <c r="AY189" i="22" s="1"/>
  <c r="G190" i="13"/>
  <c r="H190"/>
  <c r="I190"/>
  <c r="J190"/>
  <c r="K190"/>
  <c r="L190"/>
  <c r="P190" s="1"/>
  <c r="AY190" i="22" s="1"/>
  <c r="G191" i="13"/>
  <c r="H191"/>
  <c r="I191"/>
  <c r="J191"/>
  <c r="K191"/>
  <c r="L191"/>
  <c r="P191"/>
  <c r="AY191" i="22" s="1"/>
  <c r="G192" i="13"/>
  <c r="H192"/>
  <c r="I192"/>
  <c r="J192"/>
  <c r="K192"/>
  <c r="L192"/>
  <c r="P192" s="1"/>
  <c r="AY192" i="22" s="1"/>
  <c r="G193" i="13"/>
  <c r="H193"/>
  <c r="I193"/>
  <c r="J193"/>
  <c r="K193"/>
  <c r="L193"/>
  <c r="P193"/>
  <c r="AY193" i="22" s="1"/>
  <c r="G194" i="13"/>
  <c r="H194"/>
  <c r="I194"/>
  <c r="J194"/>
  <c r="K194"/>
  <c r="L194"/>
  <c r="P194" s="1"/>
  <c r="AY194" i="22" s="1"/>
  <c r="G195" i="13"/>
  <c r="H195"/>
  <c r="I195"/>
  <c r="J195"/>
  <c r="K195"/>
  <c r="L195"/>
  <c r="P195"/>
  <c r="AY195" i="22" s="1"/>
  <c r="G196" i="13"/>
  <c r="H196"/>
  <c r="I196"/>
  <c r="J196"/>
  <c r="K196"/>
  <c r="L196"/>
  <c r="P196" s="1"/>
  <c r="AY196" i="22" s="1"/>
  <c r="G197" i="13"/>
  <c r="H197"/>
  <c r="I197"/>
  <c r="J197"/>
  <c r="K197"/>
  <c r="L197"/>
  <c r="P197"/>
  <c r="AY197" i="22" s="1"/>
  <c r="G198" i="13"/>
  <c r="H198"/>
  <c r="I198"/>
  <c r="J198"/>
  <c r="K198"/>
  <c r="L198"/>
  <c r="P198" s="1"/>
  <c r="AY198" i="22" s="1"/>
  <c r="G199" i="13"/>
  <c r="H199"/>
  <c r="I199"/>
  <c r="J199"/>
  <c r="K199"/>
  <c r="L199"/>
  <c r="P199"/>
  <c r="AY199" i="22" s="1"/>
  <c r="I200" i="13"/>
  <c r="J200"/>
  <c r="K200"/>
  <c r="L200"/>
  <c r="P200" s="1"/>
  <c r="AY200" i="22" s="1"/>
  <c r="G201" i="13"/>
  <c r="H201"/>
  <c r="I201"/>
  <c r="J201"/>
  <c r="K201"/>
  <c r="L201"/>
  <c r="P201"/>
  <c r="AY201" i="22" s="1"/>
  <c r="G202" i="13"/>
  <c r="H202"/>
  <c r="I202"/>
  <c r="J202"/>
  <c r="K202"/>
  <c r="L202"/>
  <c r="P202" s="1"/>
  <c r="AY202" i="22" s="1"/>
  <c r="G203" i="13"/>
  <c r="H203"/>
  <c r="I203"/>
  <c r="J203"/>
  <c r="K203"/>
  <c r="L203"/>
  <c r="P203"/>
  <c r="AY203" i="22" s="1"/>
  <c r="G204" i="13"/>
  <c r="H204"/>
  <c r="I204"/>
  <c r="J204"/>
  <c r="K204"/>
  <c r="L204"/>
  <c r="P204" s="1"/>
  <c r="AY204" i="22" s="1"/>
  <c r="G205" i="13"/>
  <c r="H205"/>
  <c r="I205"/>
  <c r="J205"/>
  <c r="K205"/>
  <c r="L205"/>
  <c r="P205"/>
  <c r="AY205" i="22" s="1"/>
  <c r="G206" i="13"/>
  <c r="H206"/>
  <c r="I206"/>
  <c r="J206"/>
  <c r="K206"/>
  <c r="L206"/>
  <c r="P206" s="1"/>
  <c r="AY206" i="22" s="1"/>
  <c r="G207" i="13"/>
  <c r="H207"/>
  <c r="I207"/>
  <c r="J207"/>
  <c r="K207"/>
  <c r="L207"/>
  <c r="P207"/>
  <c r="AY207" i="22" s="1"/>
  <c r="G208" i="13"/>
  <c r="H208"/>
  <c r="I208"/>
  <c r="J208"/>
  <c r="K208"/>
  <c r="L208"/>
  <c r="P208" s="1"/>
  <c r="AY208" i="22" s="1"/>
  <c r="G209" i="13"/>
  <c r="H209"/>
  <c r="I209"/>
  <c r="J209"/>
  <c r="K209"/>
  <c r="L209"/>
  <c r="P209"/>
  <c r="AY209" i="22" s="1"/>
  <c r="G210" i="13"/>
  <c r="H210"/>
  <c r="I210"/>
  <c r="L210"/>
  <c r="G211"/>
  <c r="H211"/>
  <c r="I211"/>
  <c r="J211"/>
  <c r="K211"/>
  <c r="L211"/>
  <c r="P211"/>
  <c r="AY211" i="22" s="1"/>
  <c r="G212" i="13"/>
  <c r="H212"/>
  <c r="I212"/>
  <c r="J212"/>
  <c r="M212" s="1"/>
  <c r="N212" s="1"/>
  <c r="K212"/>
  <c r="L212"/>
  <c r="P212" s="1"/>
  <c r="AY212" i="22" s="1"/>
  <c r="G213" i="13"/>
  <c r="H213"/>
  <c r="I213"/>
  <c r="J213"/>
  <c r="K213"/>
  <c r="L213"/>
  <c r="P213"/>
  <c r="AY213" i="22" s="1"/>
  <c r="G214" i="13"/>
  <c r="H214"/>
  <c r="I214"/>
  <c r="J214"/>
  <c r="M214" s="1"/>
  <c r="K214"/>
  <c r="L214"/>
  <c r="P214" s="1"/>
  <c r="AY214" i="22" s="1"/>
  <c r="G215" i="13"/>
  <c r="H215"/>
  <c r="I215"/>
  <c r="J215"/>
  <c r="K215"/>
  <c r="L215"/>
  <c r="P215"/>
  <c r="AY215" i="22" s="1"/>
  <c r="G216" i="13"/>
  <c r="H216"/>
  <c r="I216"/>
  <c r="J216"/>
  <c r="M216" s="1"/>
  <c r="K216"/>
  <c r="L216"/>
  <c r="P216" s="1"/>
  <c r="AY216" i="22" s="1"/>
  <c r="G217" i="13"/>
  <c r="H217"/>
  <c r="I217"/>
  <c r="J217"/>
  <c r="K217"/>
  <c r="L217"/>
  <c r="P217"/>
  <c r="AY217" i="22" s="1"/>
  <c r="G218" i="13"/>
  <c r="H218"/>
  <c r="I218"/>
  <c r="J218"/>
  <c r="M218" s="1"/>
  <c r="N218" s="1"/>
  <c r="K218"/>
  <c r="L218"/>
  <c r="P218" s="1"/>
  <c r="AY218" i="22" s="1"/>
  <c r="G219" i="13"/>
  <c r="H219"/>
  <c r="I219"/>
  <c r="J219"/>
  <c r="K219"/>
  <c r="L219"/>
  <c r="P219"/>
  <c r="AY219" i="22" s="1"/>
  <c r="G220" i="13"/>
  <c r="H220"/>
  <c r="I220"/>
  <c r="J220"/>
  <c r="M220" s="1"/>
  <c r="K220"/>
  <c r="L220"/>
  <c r="P220" s="1"/>
  <c r="AY220" i="22" s="1"/>
  <c r="G221" i="13"/>
  <c r="M221" s="1"/>
  <c r="H221"/>
  <c r="I221"/>
  <c r="J221"/>
  <c r="K221"/>
  <c r="L221"/>
  <c r="P221"/>
  <c r="AY221" i="22" s="1"/>
  <c r="G222" i="13"/>
  <c r="H222"/>
  <c r="I222"/>
  <c r="J222"/>
  <c r="M222" s="1"/>
  <c r="K222"/>
  <c r="L222"/>
  <c r="P222" s="1"/>
  <c r="AY222" i="22" s="1"/>
  <c r="G223" i="13"/>
  <c r="M223" s="1"/>
  <c r="H223"/>
  <c r="I223"/>
  <c r="J223"/>
  <c r="K223"/>
  <c r="L223"/>
  <c r="P223"/>
  <c r="AY223" i="22" s="1"/>
  <c r="G224" i="13"/>
  <c r="H224"/>
  <c r="I224"/>
  <c r="J224"/>
  <c r="M224" s="1"/>
  <c r="K224"/>
  <c r="L224"/>
  <c r="P224" s="1"/>
  <c r="AY224" i="22" s="1"/>
  <c r="G225" i="13"/>
  <c r="H225"/>
  <c r="I225"/>
  <c r="J225"/>
  <c r="K225"/>
  <c r="L225"/>
  <c r="P225"/>
  <c r="AY225" i="22" s="1"/>
  <c r="G226" i="13"/>
  <c r="H226"/>
  <c r="I226"/>
  <c r="J226"/>
  <c r="M226" s="1"/>
  <c r="K226"/>
  <c r="L226"/>
  <c r="P226" s="1"/>
  <c r="AY226" i="22" s="1"/>
  <c r="G227" i="13"/>
  <c r="H227"/>
  <c r="I227"/>
  <c r="J227"/>
  <c r="K227"/>
  <c r="L227"/>
  <c r="P227"/>
  <c r="AY227" i="22" s="1"/>
  <c r="G228" i="13"/>
  <c r="H228"/>
  <c r="I228"/>
  <c r="J228"/>
  <c r="M228" s="1"/>
  <c r="K228"/>
  <c r="L228"/>
  <c r="P228" s="1"/>
  <c r="AY228" i="22" s="1"/>
  <c r="G229" i="13"/>
  <c r="H229"/>
  <c r="I229"/>
  <c r="J229"/>
  <c r="K229"/>
  <c r="L229"/>
  <c r="P229"/>
  <c r="AY229" i="22" s="1"/>
  <c r="G230" i="13"/>
  <c r="H230"/>
  <c r="I230"/>
  <c r="J230"/>
  <c r="M230" s="1"/>
  <c r="K230"/>
  <c r="L230"/>
  <c r="P230" s="1"/>
  <c r="AY230" i="22" s="1"/>
  <c r="G231" i="13"/>
  <c r="M231" s="1"/>
  <c r="H231"/>
  <c r="I231"/>
  <c r="J231"/>
  <c r="K231"/>
  <c r="L231"/>
  <c r="P231"/>
  <c r="AY231" i="22" s="1"/>
  <c r="G232" i="13"/>
  <c r="H232"/>
  <c r="I232"/>
  <c r="J232"/>
  <c r="M232" s="1"/>
  <c r="K232"/>
  <c r="L232"/>
  <c r="P232" s="1"/>
  <c r="AY232" i="22" s="1"/>
  <c r="G233" i="13"/>
  <c r="M233" s="1"/>
  <c r="H233"/>
  <c r="I233"/>
  <c r="J233"/>
  <c r="K233"/>
  <c r="L233"/>
  <c r="P233"/>
  <c r="AY233" i="22" s="1"/>
  <c r="G234" i="13"/>
  <c r="H234"/>
  <c r="I234"/>
  <c r="J234"/>
  <c r="M234" s="1"/>
  <c r="K234"/>
  <c r="L234"/>
  <c r="P234" s="1"/>
  <c r="AY234" i="22" s="1"/>
  <c r="G235" i="13"/>
  <c r="M235" s="1"/>
  <c r="N235" s="1"/>
  <c r="H235"/>
  <c r="I235"/>
  <c r="J235"/>
  <c r="K235"/>
  <c r="L235"/>
  <c r="P235"/>
  <c r="AY235" i="22" s="1"/>
  <c r="G236" i="13"/>
  <c r="H236"/>
  <c r="I236"/>
  <c r="J236"/>
  <c r="M236" s="1"/>
  <c r="K236"/>
  <c r="L236"/>
  <c r="P236" s="1"/>
  <c r="AY236" i="22" s="1"/>
  <c r="G237" i="13"/>
  <c r="M237" s="1"/>
  <c r="H237"/>
  <c r="I237"/>
  <c r="J237"/>
  <c r="K237"/>
  <c r="L237"/>
  <c r="P237"/>
  <c r="AY237" i="22" s="1"/>
  <c r="G238" i="13"/>
  <c r="H238"/>
  <c r="I238"/>
  <c r="J238"/>
  <c r="M238" s="1"/>
  <c r="K238"/>
  <c r="L238"/>
  <c r="P238" s="1"/>
  <c r="AY238" i="22" s="1"/>
  <c r="G239" i="13"/>
  <c r="M239" s="1"/>
  <c r="N239" s="1"/>
  <c r="H239"/>
  <c r="I239"/>
  <c r="J239"/>
  <c r="K239"/>
  <c r="L239"/>
  <c r="P239"/>
  <c r="AY239" i="22" s="1"/>
  <c r="G240" i="13"/>
  <c r="H240"/>
  <c r="I240"/>
  <c r="J240"/>
  <c r="M240" s="1"/>
  <c r="K240"/>
  <c r="L240"/>
  <c r="P240" s="1"/>
  <c r="AY240" i="22" s="1"/>
  <c r="G241" i="13"/>
  <c r="H241"/>
  <c r="I241"/>
  <c r="L241"/>
  <c r="P241"/>
  <c r="AY241" i="22" s="1"/>
  <c r="G242" i="13"/>
  <c r="H242"/>
  <c r="I242"/>
  <c r="J242"/>
  <c r="M242" s="1"/>
  <c r="K242"/>
  <c r="L242"/>
  <c r="P242" s="1"/>
  <c r="AY242" i="22" s="1"/>
  <c r="G243" i="13"/>
  <c r="H243"/>
  <c r="I243"/>
  <c r="J243"/>
  <c r="K243"/>
  <c r="L243"/>
  <c r="P243"/>
  <c r="AY243" i="22" s="1"/>
  <c r="G244" i="13"/>
  <c r="H244"/>
  <c r="I244"/>
  <c r="J244"/>
  <c r="M244" s="1"/>
  <c r="K244"/>
  <c r="L244"/>
  <c r="P244" s="1"/>
  <c r="AY244" i="22" s="1"/>
  <c r="G245" i="13"/>
  <c r="H245"/>
  <c r="I245"/>
  <c r="J245"/>
  <c r="K245"/>
  <c r="L245"/>
  <c r="P245"/>
  <c r="AY245" i="22" s="1"/>
  <c r="G246" i="13"/>
  <c r="H246"/>
  <c r="I246"/>
  <c r="J246"/>
  <c r="M246" s="1"/>
  <c r="K246"/>
  <c r="L246"/>
  <c r="P246" s="1"/>
  <c r="AY246" i="22" s="1"/>
  <c r="G247" i="13"/>
  <c r="M247" s="1"/>
  <c r="H247"/>
  <c r="I247"/>
  <c r="J247"/>
  <c r="K247"/>
  <c r="L247"/>
  <c r="P247"/>
  <c r="AY247" i="22" s="1"/>
  <c r="G248" i="13"/>
  <c r="H248"/>
  <c r="I248"/>
  <c r="J248"/>
  <c r="M248" s="1"/>
  <c r="K248"/>
  <c r="L248"/>
  <c r="P248" s="1"/>
  <c r="AY248" i="22" s="1"/>
  <c r="G249" i="13"/>
  <c r="M249" s="1"/>
  <c r="N249" s="1"/>
  <c r="H249"/>
  <c r="I249"/>
  <c r="J249"/>
  <c r="K249"/>
  <c r="L249"/>
  <c r="P249"/>
  <c r="AY249" i="22" s="1"/>
  <c r="G250" i="13"/>
  <c r="H250"/>
  <c r="I250"/>
  <c r="J250"/>
  <c r="M250" s="1"/>
  <c r="K250"/>
  <c r="L250"/>
  <c r="P250" s="1"/>
  <c r="AY250" i="22" s="1"/>
  <c r="G251" i="13"/>
  <c r="M251" s="1"/>
  <c r="H251"/>
  <c r="I251"/>
  <c r="J251"/>
  <c r="K251"/>
  <c r="L251"/>
  <c r="P251"/>
  <c r="G252"/>
  <c r="H252"/>
  <c r="I252"/>
  <c r="J252"/>
  <c r="M252" s="1"/>
  <c r="K252"/>
  <c r="L252"/>
  <c r="P252" s="1"/>
  <c r="AY252" i="22" s="1"/>
  <c r="G253" i="13"/>
  <c r="M253" s="1"/>
  <c r="H253"/>
  <c r="I253"/>
  <c r="J253"/>
  <c r="K253"/>
  <c r="L253"/>
  <c r="P253"/>
  <c r="AY253" i="22" s="1"/>
  <c r="G254" i="13"/>
  <c r="H254"/>
  <c r="I254"/>
  <c r="J254"/>
  <c r="M254" s="1"/>
  <c r="K254"/>
  <c r="L254"/>
  <c r="P254" s="1"/>
  <c r="AY254" i="22" s="1"/>
  <c r="G255" i="13"/>
  <c r="H255"/>
  <c r="I255"/>
  <c r="J255"/>
  <c r="K255"/>
  <c r="L255"/>
  <c r="P255"/>
  <c r="AY255" i="22" s="1"/>
  <c r="G256" i="13"/>
  <c r="H256"/>
  <c r="I256"/>
  <c r="J256"/>
  <c r="M256" s="1"/>
  <c r="K256"/>
  <c r="L256"/>
  <c r="P256" s="1"/>
  <c r="AY256" i="22" s="1"/>
  <c r="G257" i="13"/>
  <c r="H257"/>
  <c r="I257"/>
  <c r="J257"/>
  <c r="K257"/>
  <c r="L257"/>
  <c r="P257"/>
  <c r="AY257" i="22" s="1"/>
  <c r="G258" i="13"/>
  <c r="H258"/>
  <c r="I258"/>
  <c r="J258"/>
  <c r="M258" s="1"/>
  <c r="K258"/>
  <c r="L258"/>
  <c r="P258" s="1"/>
  <c r="AY258" i="22" s="1"/>
  <c r="G259" i="13"/>
  <c r="H259"/>
  <c r="I259"/>
  <c r="L259"/>
  <c r="P259"/>
  <c r="AY259" i="22" s="1"/>
  <c r="G260" i="13"/>
  <c r="H260"/>
  <c r="I260"/>
  <c r="J260"/>
  <c r="M260" s="1"/>
  <c r="K260"/>
  <c r="L260"/>
  <c r="P260" s="1"/>
  <c r="AY260" i="22" s="1"/>
  <c r="G261" i="13"/>
  <c r="H261"/>
  <c r="I261"/>
  <c r="J261"/>
  <c r="K261"/>
  <c r="L261"/>
  <c r="P261"/>
  <c r="AY261" i="22" s="1"/>
  <c r="G262" i="13"/>
  <c r="H262"/>
  <c r="I262"/>
  <c r="J262"/>
  <c r="M262" s="1"/>
  <c r="N262" s="1"/>
  <c r="K262"/>
  <c r="L262"/>
  <c r="P262" s="1"/>
  <c r="AY262" i="22" s="1"/>
  <c r="G263" i="13"/>
  <c r="H263"/>
  <c r="I263"/>
  <c r="J263"/>
  <c r="K263"/>
  <c r="L263"/>
  <c r="P263"/>
  <c r="AY263" i="22" s="1"/>
  <c r="G264" i="13"/>
  <c r="H264"/>
  <c r="I264"/>
  <c r="J264"/>
  <c r="M264" s="1"/>
  <c r="N264" s="1"/>
  <c r="K264"/>
  <c r="L264"/>
  <c r="P264" s="1"/>
  <c r="AY264" i="22" s="1"/>
  <c r="G265" i="13"/>
  <c r="H265"/>
  <c r="I265"/>
  <c r="J265"/>
  <c r="K265"/>
  <c r="L265"/>
  <c r="P265"/>
  <c r="AY265" i="22" s="1"/>
  <c r="G266" i="13"/>
  <c r="H266"/>
  <c r="I266"/>
  <c r="J266"/>
  <c r="M266" s="1"/>
  <c r="N266" s="1"/>
  <c r="K266"/>
  <c r="L266"/>
  <c r="P266" s="1"/>
  <c r="AY266" i="22" s="1"/>
  <c r="G267" i="13"/>
  <c r="H267"/>
  <c r="I267"/>
  <c r="J267"/>
  <c r="K267"/>
  <c r="L267"/>
  <c r="P267" s="1"/>
  <c r="AY267" i="22" s="1"/>
  <c r="G268" i="13"/>
  <c r="H268"/>
  <c r="I268"/>
  <c r="J268"/>
  <c r="K268"/>
  <c r="L268"/>
  <c r="P268"/>
  <c r="AY268" i="22" s="1"/>
  <c r="G269" i="13"/>
  <c r="H269"/>
  <c r="I269"/>
  <c r="J269"/>
  <c r="M269" s="1"/>
  <c r="N269" s="1"/>
  <c r="K269"/>
  <c r="L269"/>
  <c r="P269" s="1"/>
  <c r="AY269" i="22" s="1"/>
  <c r="G270" i="13"/>
  <c r="H270"/>
  <c r="I270"/>
  <c r="J270"/>
  <c r="K270"/>
  <c r="L270"/>
  <c r="P270"/>
  <c r="AY270" i="22" s="1"/>
  <c r="G271" i="13"/>
  <c r="H271"/>
  <c r="I271"/>
  <c r="J271"/>
  <c r="M271" s="1"/>
  <c r="K271"/>
  <c r="L271"/>
  <c r="G272"/>
  <c r="M272" s="1"/>
  <c r="H272"/>
  <c r="I272"/>
  <c r="J272"/>
  <c r="K272"/>
  <c r="L272"/>
  <c r="P272"/>
  <c r="AY272" i="22" s="1"/>
  <c r="G273" i="13"/>
  <c r="M273" s="1"/>
  <c r="H273"/>
  <c r="I273"/>
  <c r="J273"/>
  <c r="K273"/>
  <c r="L273"/>
  <c r="G274"/>
  <c r="M274" s="1"/>
  <c r="H274"/>
  <c r="I274"/>
  <c r="J274"/>
  <c r="K274"/>
  <c r="L274"/>
  <c r="P274"/>
  <c r="AY274" i="22" s="1"/>
  <c r="G275" i="13"/>
  <c r="H275"/>
  <c r="I275"/>
  <c r="J275"/>
  <c r="M275" s="1"/>
  <c r="K275"/>
  <c r="L275"/>
  <c r="G276"/>
  <c r="M276" s="1"/>
  <c r="H276"/>
  <c r="I276"/>
  <c r="J276"/>
  <c r="K276"/>
  <c r="L276"/>
  <c r="P276"/>
  <c r="AY276" i="22" s="1"/>
  <c r="G277" i="13"/>
  <c r="M277" s="1"/>
  <c r="H277"/>
  <c r="I277"/>
  <c r="J277"/>
  <c r="K277"/>
  <c r="L277"/>
  <c r="G278"/>
  <c r="M278" s="1"/>
  <c r="H278"/>
  <c r="I278"/>
  <c r="J278"/>
  <c r="K278"/>
  <c r="L278"/>
  <c r="P278"/>
  <c r="AY278" i="22" s="1"/>
  <c r="G279" i="13"/>
  <c r="H279"/>
  <c r="I279"/>
  <c r="J279"/>
  <c r="M279" s="1"/>
  <c r="K279"/>
  <c r="L279"/>
  <c r="G280"/>
  <c r="M280" s="1"/>
  <c r="H280"/>
  <c r="I280"/>
  <c r="J280"/>
  <c r="K280"/>
  <c r="L280"/>
  <c r="P280"/>
  <c r="AY280" i="22" s="1"/>
  <c r="G281" i="13"/>
  <c r="M281" s="1"/>
  <c r="H281"/>
  <c r="I281"/>
  <c r="J281"/>
  <c r="K281"/>
  <c r="L281"/>
  <c r="G282"/>
  <c r="M282" s="1"/>
  <c r="H282"/>
  <c r="I282"/>
  <c r="J282"/>
  <c r="K282"/>
  <c r="L282"/>
  <c r="P282"/>
  <c r="AY282" i="22" s="1"/>
  <c r="G283" i="13"/>
  <c r="H283"/>
  <c r="I283"/>
  <c r="J283"/>
  <c r="M283" s="1"/>
  <c r="K283"/>
  <c r="L283"/>
  <c r="I284"/>
  <c r="P284" s="1"/>
  <c r="AY284" i="22" s="1"/>
  <c r="L284" i="13"/>
  <c r="G285"/>
  <c r="M285" s="1"/>
  <c r="H285"/>
  <c r="I285"/>
  <c r="J285"/>
  <c r="K285"/>
  <c r="L285"/>
  <c r="G286"/>
  <c r="M286" s="1"/>
  <c r="H286"/>
  <c r="I286"/>
  <c r="J286"/>
  <c r="K286"/>
  <c r="L286"/>
  <c r="P286"/>
  <c r="AY286" i="22" s="1"/>
  <c r="G287" i="13"/>
  <c r="H287"/>
  <c r="I287"/>
  <c r="J287"/>
  <c r="M287" s="1"/>
  <c r="K287"/>
  <c r="L287"/>
  <c r="G288"/>
  <c r="M288" s="1"/>
  <c r="H288"/>
  <c r="I288"/>
  <c r="J288"/>
  <c r="K288"/>
  <c r="L288"/>
  <c r="P288"/>
  <c r="AY288" i="22" s="1"/>
  <c r="G289" i="13"/>
  <c r="M289" s="1"/>
  <c r="H289"/>
  <c r="I289"/>
  <c r="J289"/>
  <c r="K289"/>
  <c r="L289"/>
  <c r="G290"/>
  <c r="M290" s="1"/>
  <c r="H290"/>
  <c r="I290"/>
  <c r="J290"/>
  <c r="K290"/>
  <c r="L290"/>
  <c r="P290"/>
  <c r="AY290" i="22" s="1"/>
  <c r="G291" i="13"/>
  <c r="H291"/>
  <c r="I291"/>
  <c r="J291"/>
  <c r="M291" s="1"/>
  <c r="K291"/>
  <c r="L291"/>
  <c r="G292"/>
  <c r="M292" s="1"/>
  <c r="H292"/>
  <c r="I292"/>
  <c r="J292"/>
  <c r="K292"/>
  <c r="L292"/>
  <c r="P292"/>
  <c r="G293"/>
  <c r="M293" s="1"/>
  <c r="H293"/>
  <c r="I293"/>
  <c r="J293"/>
  <c r="K293"/>
  <c r="L293"/>
  <c r="G294"/>
  <c r="M294" s="1"/>
  <c r="N294" s="1"/>
  <c r="O294" s="1"/>
  <c r="H294"/>
  <c r="I294"/>
  <c r="J294"/>
  <c r="K294"/>
  <c r="L294"/>
  <c r="P294"/>
  <c r="AY294" i="22" s="1"/>
  <c r="G295" i="13"/>
  <c r="H295"/>
  <c r="I295"/>
  <c r="J295"/>
  <c r="M295" s="1"/>
  <c r="K295"/>
  <c r="L295"/>
  <c r="G296"/>
  <c r="M296" s="1"/>
  <c r="H296"/>
  <c r="I296"/>
  <c r="J296"/>
  <c r="K296"/>
  <c r="L296"/>
  <c r="P296"/>
  <c r="G297"/>
  <c r="M297" s="1"/>
  <c r="H297"/>
  <c r="I297"/>
  <c r="J297"/>
  <c r="K297"/>
  <c r="L297"/>
  <c r="G298"/>
  <c r="M298" s="1"/>
  <c r="N298" s="1"/>
  <c r="O298" s="1"/>
  <c r="H298"/>
  <c r="I298"/>
  <c r="J298"/>
  <c r="K298"/>
  <c r="L298"/>
  <c r="P298"/>
  <c r="AY298" i="22" s="1"/>
  <c r="G299" i="13"/>
  <c r="H299"/>
  <c r="I299"/>
  <c r="J299"/>
  <c r="M299" s="1"/>
  <c r="N299" s="1"/>
  <c r="K299"/>
  <c r="L299"/>
  <c r="G300"/>
  <c r="M300" s="1"/>
  <c r="H300"/>
  <c r="I300"/>
  <c r="J300"/>
  <c r="K300"/>
  <c r="L300"/>
  <c r="P300"/>
  <c r="AY300" i="22" s="1"/>
  <c r="G301" i="13"/>
  <c r="M301" s="1"/>
  <c r="N301" s="1"/>
  <c r="H301"/>
  <c r="I301"/>
  <c r="J301"/>
  <c r="K301"/>
  <c r="L301"/>
  <c r="G302"/>
  <c r="M302" s="1"/>
  <c r="N302" s="1"/>
  <c r="O302" s="1"/>
  <c r="H302"/>
  <c r="I302"/>
  <c r="J302"/>
  <c r="K302"/>
  <c r="L302"/>
  <c r="P302"/>
  <c r="AY302" i="22" s="1"/>
  <c r="G303" i="13"/>
  <c r="H303"/>
  <c r="I303"/>
  <c r="J303"/>
  <c r="M303" s="1"/>
  <c r="K303"/>
  <c r="L303"/>
  <c r="G304"/>
  <c r="M304" s="1"/>
  <c r="H304"/>
  <c r="I304"/>
  <c r="J304"/>
  <c r="K304"/>
  <c r="L304"/>
  <c r="P304"/>
  <c r="AY304" i="22" s="1"/>
  <c r="G305" i="13"/>
  <c r="M305" s="1"/>
  <c r="H305"/>
  <c r="I305"/>
  <c r="J305"/>
  <c r="K305"/>
  <c r="L305"/>
  <c r="G306"/>
  <c r="M306" s="1"/>
  <c r="N306" s="1"/>
  <c r="O306" s="1"/>
  <c r="H306"/>
  <c r="I306"/>
  <c r="J306"/>
  <c r="K306"/>
  <c r="L306"/>
  <c r="P306"/>
  <c r="AY306" i="22" s="1"/>
  <c r="I307" i="13"/>
  <c r="J307"/>
  <c r="K307"/>
  <c r="L307"/>
  <c r="G308"/>
  <c r="H308"/>
  <c r="I308"/>
  <c r="J308"/>
  <c r="K308"/>
  <c r="L308"/>
  <c r="P308" s="1"/>
  <c r="AY308" i="22" s="1"/>
  <c r="G309" i="13"/>
  <c r="M309" s="1"/>
  <c r="H309"/>
  <c r="I309"/>
  <c r="P309" s="1"/>
  <c r="J309"/>
  <c r="K309"/>
  <c r="L309"/>
  <c r="G310"/>
  <c r="H310"/>
  <c r="I310"/>
  <c r="J310"/>
  <c r="K310"/>
  <c r="L310"/>
  <c r="P310" s="1"/>
  <c r="AY310" i="22" s="1"/>
  <c r="G311" i="13"/>
  <c r="H311"/>
  <c r="I311"/>
  <c r="P311" s="1"/>
  <c r="AY311" i="22" s="1"/>
  <c r="J311" i="13"/>
  <c r="K311"/>
  <c r="L311"/>
  <c r="M311"/>
  <c r="G312"/>
  <c r="H312"/>
  <c r="I312"/>
  <c r="J312"/>
  <c r="K312"/>
  <c r="L312"/>
  <c r="P312" s="1"/>
  <c r="AY312" i="22" s="1"/>
  <c r="G313" i="13"/>
  <c r="M313" s="1"/>
  <c r="N313" s="1"/>
  <c r="H313"/>
  <c r="I313"/>
  <c r="P313" s="1"/>
  <c r="AY313" i="22" s="1"/>
  <c r="J313" i="13"/>
  <c r="K313"/>
  <c r="L313"/>
  <c r="G314"/>
  <c r="H314"/>
  <c r="I314"/>
  <c r="J314"/>
  <c r="K314"/>
  <c r="L314"/>
  <c r="P314" s="1"/>
  <c r="AY314" i="22" s="1"/>
  <c r="G315" i="13"/>
  <c r="H315"/>
  <c r="I315"/>
  <c r="P315" s="1"/>
  <c r="AY315" i="22" s="1"/>
  <c r="J315" i="13"/>
  <c r="K315"/>
  <c r="L315"/>
  <c r="M315"/>
  <c r="N315" s="1"/>
  <c r="G316"/>
  <c r="H316"/>
  <c r="I316"/>
  <c r="J316"/>
  <c r="K316"/>
  <c r="L316"/>
  <c r="P316" s="1"/>
  <c r="AY316" i="22" s="1"/>
  <c r="G317" i="13"/>
  <c r="M317" s="1"/>
  <c r="H317"/>
  <c r="I317"/>
  <c r="P317" s="1"/>
  <c r="J317"/>
  <c r="K317"/>
  <c r="L317"/>
  <c r="G318"/>
  <c r="H318"/>
  <c r="I318"/>
  <c r="J318"/>
  <c r="K318"/>
  <c r="L318"/>
  <c r="P318" s="1"/>
  <c r="AY318" i="22" s="1"/>
  <c r="G319" i="13"/>
  <c r="H319"/>
  <c r="I319"/>
  <c r="P319" s="1"/>
  <c r="AY319" i="22" s="1"/>
  <c r="J319" i="13"/>
  <c r="K319"/>
  <c r="L319"/>
  <c r="M319"/>
  <c r="G320"/>
  <c r="H320"/>
  <c r="I320"/>
  <c r="J320"/>
  <c r="K320"/>
  <c r="L320"/>
  <c r="P320" s="1"/>
  <c r="AY320" i="22" s="1"/>
  <c r="G321" i="13"/>
  <c r="M321" s="1"/>
  <c r="H321"/>
  <c r="I321"/>
  <c r="P321" s="1"/>
  <c r="AY321" i="22" s="1"/>
  <c r="J321" i="13"/>
  <c r="K321"/>
  <c r="L321"/>
  <c r="G322"/>
  <c r="H322"/>
  <c r="I322"/>
  <c r="J322"/>
  <c r="K322"/>
  <c r="L322"/>
  <c r="P322" s="1"/>
  <c r="AY322" i="22" s="1"/>
  <c r="I323" i="13"/>
  <c r="P323" s="1"/>
  <c r="J323"/>
  <c r="K323"/>
  <c r="L323"/>
  <c r="G324"/>
  <c r="M324" s="1"/>
  <c r="AW324" i="22" s="1"/>
  <c r="H324" i="13"/>
  <c r="I324"/>
  <c r="J324"/>
  <c r="K324"/>
  <c r="L324"/>
  <c r="P324"/>
  <c r="AY324" i="22" s="1"/>
  <c r="G325" i="13"/>
  <c r="H325"/>
  <c r="I325"/>
  <c r="J325"/>
  <c r="M325" s="1"/>
  <c r="K325"/>
  <c r="L325"/>
  <c r="G326"/>
  <c r="M326" s="1"/>
  <c r="H326"/>
  <c r="I326"/>
  <c r="J326"/>
  <c r="K326"/>
  <c r="L326"/>
  <c r="P326"/>
  <c r="AY326" i="22" s="1"/>
  <c r="G327" i="13"/>
  <c r="M327" s="1"/>
  <c r="N327" s="1"/>
  <c r="H327"/>
  <c r="I327"/>
  <c r="J327"/>
  <c r="K327"/>
  <c r="L327"/>
  <c r="G328"/>
  <c r="M328" s="1"/>
  <c r="H328"/>
  <c r="I328"/>
  <c r="J328"/>
  <c r="K328"/>
  <c r="L328"/>
  <c r="P328"/>
  <c r="AY328" i="22" s="1"/>
  <c r="G329" i="13"/>
  <c r="H329"/>
  <c r="I329"/>
  <c r="J329"/>
  <c r="M329" s="1"/>
  <c r="N329" s="1"/>
  <c r="K329"/>
  <c r="L329"/>
  <c r="G330"/>
  <c r="M330" s="1"/>
  <c r="H330"/>
  <c r="I330"/>
  <c r="J330"/>
  <c r="K330"/>
  <c r="L330"/>
  <c r="P330"/>
  <c r="AY330" i="22" s="1"/>
  <c r="G331" i="13"/>
  <c r="M331" s="1"/>
  <c r="N331" s="1"/>
  <c r="H331"/>
  <c r="I331"/>
  <c r="J331"/>
  <c r="K331"/>
  <c r="L331"/>
  <c r="G332"/>
  <c r="M332" s="1"/>
  <c r="H332"/>
  <c r="I332"/>
  <c r="J332"/>
  <c r="K332"/>
  <c r="L332"/>
  <c r="P332"/>
  <c r="AY332" i="22" s="1"/>
  <c r="G333" i="13"/>
  <c r="H333"/>
  <c r="I333"/>
  <c r="J333"/>
  <c r="M333" s="1"/>
  <c r="N333" s="1"/>
  <c r="K333"/>
  <c r="L333"/>
  <c r="G334"/>
  <c r="M334" s="1"/>
  <c r="H334"/>
  <c r="I334"/>
  <c r="J334"/>
  <c r="K334"/>
  <c r="L334"/>
  <c r="P334"/>
  <c r="AY334" i="22" s="1"/>
  <c r="G335" i="13"/>
  <c r="H335"/>
  <c r="I335"/>
  <c r="J335"/>
  <c r="M335" s="1"/>
  <c r="K335"/>
  <c r="L335"/>
  <c r="G336"/>
  <c r="M336" s="1"/>
  <c r="N336" s="1"/>
  <c r="H336"/>
  <c r="I336"/>
  <c r="J336"/>
  <c r="K336"/>
  <c r="L336"/>
  <c r="P336"/>
  <c r="AY336" i="22" s="1"/>
  <c r="G337" i="13"/>
  <c r="H337"/>
  <c r="I337"/>
  <c r="J337"/>
  <c r="M337" s="1"/>
  <c r="K337"/>
  <c r="L337"/>
  <c r="G338"/>
  <c r="M338" s="1"/>
  <c r="H338"/>
  <c r="I338"/>
  <c r="J338"/>
  <c r="K338"/>
  <c r="L338"/>
  <c r="P338"/>
  <c r="AY338" i="22" s="1"/>
  <c r="G339" i="13"/>
  <c r="M339" s="1"/>
  <c r="H339"/>
  <c r="I339"/>
  <c r="J339"/>
  <c r="K339"/>
  <c r="L339"/>
  <c r="G340"/>
  <c r="M340" s="1"/>
  <c r="N340" s="1"/>
  <c r="H340"/>
  <c r="I340"/>
  <c r="J340"/>
  <c r="K340"/>
  <c r="L340"/>
  <c r="P340"/>
  <c r="AY340" i="22" s="1"/>
  <c r="G341" i="13"/>
  <c r="H341"/>
  <c r="I341"/>
  <c r="J341"/>
  <c r="M341" s="1"/>
  <c r="K341"/>
  <c r="L341"/>
  <c r="G342"/>
  <c r="M342" s="1"/>
  <c r="H342"/>
  <c r="I342"/>
  <c r="J342"/>
  <c r="K342"/>
  <c r="L342"/>
  <c r="P342"/>
  <c r="AY342" i="22" s="1"/>
  <c r="G343" i="13"/>
  <c r="M343" s="1"/>
  <c r="H343"/>
  <c r="I343"/>
  <c r="J343"/>
  <c r="K343"/>
  <c r="L343"/>
  <c r="G344"/>
  <c r="M344" s="1"/>
  <c r="N344" s="1"/>
  <c r="H344"/>
  <c r="I344"/>
  <c r="J344"/>
  <c r="K344"/>
  <c r="L344"/>
  <c r="P344"/>
  <c r="AY344" i="22" s="1"/>
  <c r="G345" i="13"/>
  <c r="H345"/>
  <c r="I345"/>
  <c r="J345"/>
  <c r="M345" s="1"/>
  <c r="K345"/>
  <c r="L345"/>
  <c r="G346"/>
  <c r="M346" s="1"/>
  <c r="H346"/>
  <c r="I346"/>
  <c r="J346"/>
  <c r="K346"/>
  <c r="L346"/>
  <c r="P346"/>
  <c r="AY346" i="22" s="1"/>
  <c r="G347" i="13"/>
  <c r="M347" s="1"/>
  <c r="N347" s="1"/>
  <c r="H347"/>
  <c r="I347"/>
  <c r="J347"/>
  <c r="K347"/>
  <c r="L347"/>
  <c r="G348"/>
  <c r="M348" s="1"/>
  <c r="H348"/>
  <c r="I348"/>
  <c r="J348"/>
  <c r="K348"/>
  <c r="L348"/>
  <c r="P348"/>
  <c r="AY348" i="22" s="1"/>
  <c r="G349" i="13"/>
  <c r="H349"/>
  <c r="I349"/>
  <c r="J349"/>
  <c r="M349" s="1"/>
  <c r="K349"/>
  <c r="L349"/>
  <c r="G350"/>
  <c r="M350" s="1"/>
  <c r="H350"/>
  <c r="I350"/>
  <c r="J350"/>
  <c r="K350"/>
  <c r="L350"/>
  <c r="P350"/>
  <c r="AY350" i="22" s="1"/>
  <c r="G351" i="13"/>
  <c r="M351" s="1"/>
  <c r="H351"/>
  <c r="I351"/>
  <c r="J351"/>
  <c r="K351"/>
  <c r="L351"/>
  <c r="G352"/>
  <c r="M352" s="1"/>
  <c r="H352"/>
  <c r="I352"/>
  <c r="J352"/>
  <c r="K352"/>
  <c r="L352"/>
  <c r="P352"/>
  <c r="AY352" i="22" s="1"/>
  <c r="G353" i="13"/>
  <c r="H353"/>
  <c r="I353"/>
  <c r="J353"/>
  <c r="M353" s="1"/>
  <c r="N353" s="1"/>
  <c r="K353"/>
  <c r="L353"/>
  <c r="G354"/>
  <c r="M354" s="1"/>
  <c r="H354"/>
  <c r="I354"/>
  <c r="J354"/>
  <c r="K354"/>
  <c r="L354"/>
  <c r="P354"/>
  <c r="AY354" i="22" s="1"/>
  <c r="G355" i="13"/>
  <c r="M355" s="1"/>
  <c r="N355" s="1"/>
  <c r="H355"/>
  <c r="I355"/>
  <c r="J355"/>
  <c r="K355"/>
  <c r="L355"/>
  <c r="G356"/>
  <c r="M356" s="1"/>
  <c r="H356"/>
  <c r="I356"/>
  <c r="J356"/>
  <c r="K356"/>
  <c r="L356"/>
  <c r="P356"/>
  <c r="AY356" i="22" s="1"/>
  <c r="G357" i="13"/>
  <c r="H357"/>
  <c r="I357"/>
  <c r="J357"/>
  <c r="M357" s="1"/>
  <c r="N357" s="1"/>
  <c r="K357"/>
  <c r="L357"/>
  <c r="G358"/>
  <c r="M358" s="1"/>
  <c r="H358"/>
  <c r="I358"/>
  <c r="J358"/>
  <c r="K358"/>
  <c r="L358"/>
  <c r="P358"/>
  <c r="AY358" i="22" s="1"/>
  <c r="G359" i="13"/>
  <c r="H359"/>
  <c r="I359"/>
  <c r="J359"/>
  <c r="M359" s="1"/>
  <c r="K359"/>
  <c r="L359"/>
  <c r="G360"/>
  <c r="H360"/>
  <c r="I360"/>
  <c r="J360"/>
  <c r="K360"/>
  <c r="L360"/>
  <c r="P360" s="1"/>
  <c r="AY360" i="22" s="1"/>
  <c r="G361" i="13"/>
  <c r="H361"/>
  <c r="I361"/>
  <c r="P361" s="1"/>
  <c r="AY361" i="22" s="1"/>
  <c r="L361" i="13"/>
  <c r="G362"/>
  <c r="M362" s="1"/>
  <c r="H362"/>
  <c r="I362"/>
  <c r="J362"/>
  <c r="K362"/>
  <c r="L362"/>
  <c r="P362"/>
  <c r="AY362" i="22" s="1"/>
  <c r="G363" i="13"/>
  <c r="H363"/>
  <c r="I363"/>
  <c r="J363"/>
  <c r="M363" s="1"/>
  <c r="K363"/>
  <c r="L363"/>
  <c r="G364"/>
  <c r="H364"/>
  <c r="I364"/>
  <c r="J364"/>
  <c r="K364"/>
  <c r="L364"/>
  <c r="P364" s="1"/>
  <c r="AY364" i="22" s="1"/>
  <c r="G365" i="13"/>
  <c r="H365"/>
  <c r="I365"/>
  <c r="P365" s="1"/>
  <c r="AY365" i="22" s="1"/>
  <c r="J365" i="13"/>
  <c r="K365"/>
  <c r="L365"/>
  <c r="G366"/>
  <c r="M366" s="1"/>
  <c r="N366" s="1"/>
  <c r="H366"/>
  <c r="I366"/>
  <c r="J366"/>
  <c r="K366"/>
  <c r="L366"/>
  <c r="P366"/>
  <c r="AY366" i="22" s="1"/>
  <c r="G367" i="13"/>
  <c r="H367"/>
  <c r="I367"/>
  <c r="J367"/>
  <c r="M367" s="1"/>
  <c r="N367" s="1"/>
  <c r="K367"/>
  <c r="L367"/>
  <c r="G368"/>
  <c r="H368"/>
  <c r="I368"/>
  <c r="J368"/>
  <c r="K368"/>
  <c r="L368"/>
  <c r="P368" s="1"/>
  <c r="AY368" i="22" s="1"/>
  <c r="G369" i="13"/>
  <c r="H369"/>
  <c r="I369"/>
  <c r="P369" s="1"/>
  <c r="AY369" i="22" s="1"/>
  <c r="J369" i="13"/>
  <c r="K369"/>
  <c r="L369"/>
  <c r="G370"/>
  <c r="M370" s="1"/>
  <c r="H370"/>
  <c r="I370"/>
  <c r="J370"/>
  <c r="K370"/>
  <c r="L370"/>
  <c r="P370"/>
  <c r="AY370" i="22" s="1"/>
  <c r="G371" i="13"/>
  <c r="H371"/>
  <c r="I371"/>
  <c r="J371"/>
  <c r="M371" s="1"/>
  <c r="K371"/>
  <c r="L371"/>
  <c r="G372"/>
  <c r="H372"/>
  <c r="I372"/>
  <c r="J372"/>
  <c r="K372"/>
  <c r="L372"/>
  <c r="P372" s="1"/>
  <c r="AY372" i="22" s="1"/>
  <c r="G373" i="13"/>
  <c r="H373"/>
  <c r="I373"/>
  <c r="P373" s="1"/>
  <c r="AY373" i="22" s="1"/>
  <c r="J373" i="13"/>
  <c r="K373"/>
  <c r="L373"/>
  <c r="G374"/>
  <c r="M374" s="1"/>
  <c r="H374"/>
  <c r="I374"/>
  <c r="J374"/>
  <c r="K374"/>
  <c r="L374"/>
  <c r="P374"/>
  <c r="AY374" i="22" s="1"/>
  <c r="G375" i="13"/>
  <c r="H375"/>
  <c r="I375"/>
  <c r="J375"/>
  <c r="M375" s="1"/>
  <c r="K375"/>
  <c r="L375"/>
  <c r="G376"/>
  <c r="H376"/>
  <c r="I376"/>
  <c r="J376"/>
  <c r="K376"/>
  <c r="L376"/>
  <c r="P376" s="1"/>
  <c r="AY376" i="22" s="1"/>
  <c r="G377" i="13"/>
  <c r="H377"/>
  <c r="I377"/>
  <c r="P377" s="1"/>
  <c r="AY377" i="22" s="1"/>
  <c r="J377" i="13"/>
  <c r="K377"/>
  <c r="L377"/>
  <c r="G378"/>
  <c r="M378" s="1"/>
  <c r="N378" s="1"/>
  <c r="H378"/>
  <c r="I378"/>
  <c r="J378"/>
  <c r="K378"/>
  <c r="L378"/>
  <c r="P378"/>
  <c r="AY378" i="22" s="1"/>
  <c r="G379" i="13"/>
  <c r="H379"/>
  <c r="I379"/>
  <c r="J379"/>
  <c r="M379" s="1"/>
  <c r="K379"/>
  <c r="L379"/>
  <c r="G380"/>
  <c r="H380"/>
  <c r="I380"/>
  <c r="J380"/>
  <c r="K380"/>
  <c r="L380"/>
  <c r="P380" s="1"/>
  <c r="AY380" i="22" s="1"/>
  <c r="G381" i="13"/>
  <c r="H381"/>
  <c r="I381"/>
  <c r="P381" s="1"/>
  <c r="AY381" i="22" s="1"/>
  <c r="J381" i="13"/>
  <c r="K381"/>
  <c r="L381"/>
  <c r="G382"/>
  <c r="M382" s="1"/>
  <c r="N382" s="1"/>
  <c r="H382"/>
  <c r="I382"/>
  <c r="J382"/>
  <c r="K382"/>
  <c r="L382"/>
  <c r="P382"/>
  <c r="AY382" i="22" s="1"/>
  <c r="I383" i="13"/>
  <c r="L383"/>
  <c r="G384"/>
  <c r="H384"/>
  <c r="I384"/>
  <c r="J384"/>
  <c r="K384"/>
  <c r="L384"/>
  <c r="P384" s="1"/>
  <c r="AY384" i="22" s="1"/>
  <c r="G385" i="13"/>
  <c r="H385"/>
  <c r="I385"/>
  <c r="P385" s="1"/>
  <c r="AY385" i="22" s="1"/>
  <c r="J385" i="13"/>
  <c r="K385"/>
  <c r="L385"/>
  <c r="G386"/>
  <c r="M386" s="1"/>
  <c r="N386" s="1"/>
  <c r="H386"/>
  <c r="I386"/>
  <c r="J386"/>
  <c r="K386"/>
  <c r="L386"/>
  <c r="P386"/>
  <c r="AY386" i="22" s="1"/>
  <c r="G387" i="13"/>
  <c r="H387"/>
  <c r="I387"/>
  <c r="J387"/>
  <c r="M387" s="1"/>
  <c r="K387"/>
  <c r="L387"/>
  <c r="G388"/>
  <c r="H388"/>
  <c r="I388"/>
  <c r="J388"/>
  <c r="K388"/>
  <c r="L388"/>
  <c r="P388" s="1"/>
  <c r="AY388" i="22" s="1"/>
  <c r="G389" i="13"/>
  <c r="H389"/>
  <c r="I389"/>
  <c r="P389" s="1"/>
  <c r="AY389" i="22" s="1"/>
  <c r="J389" i="13"/>
  <c r="K389"/>
  <c r="L389"/>
  <c r="G390"/>
  <c r="M390" s="1"/>
  <c r="H390"/>
  <c r="I390"/>
  <c r="J390"/>
  <c r="K390"/>
  <c r="L390"/>
  <c r="P390"/>
  <c r="AY390" i="22" s="1"/>
  <c r="G391" i="13"/>
  <c r="H391"/>
  <c r="I391"/>
  <c r="J391"/>
  <c r="M391" s="1"/>
  <c r="N391" s="1"/>
  <c r="K391"/>
  <c r="L391"/>
  <c r="G392"/>
  <c r="H392"/>
  <c r="I392"/>
  <c r="J392"/>
  <c r="K392"/>
  <c r="L392"/>
  <c r="P392" s="1"/>
  <c r="AY392" i="22" s="1"/>
  <c r="G393" i="13"/>
  <c r="H393"/>
  <c r="I393"/>
  <c r="P393" s="1"/>
  <c r="AY393" i="22" s="1"/>
  <c r="J393" i="13"/>
  <c r="K393"/>
  <c r="L393"/>
  <c r="G394"/>
  <c r="M394" s="1"/>
  <c r="H394"/>
  <c r="I394"/>
  <c r="J394"/>
  <c r="K394"/>
  <c r="L394"/>
  <c r="P394"/>
  <c r="AY394" i="22" s="1"/>
  <c r="G395" i="13"/>
  <c r="H395"/>
  <c r="I395"/>
  <c r="J395"/>
  <c r="M395" s="1"/>
  <c r="K395"/>
  <c r="L395"/>
  <c r="G396"/>
  <c r="H396"/>
  <c r="I396"/>
  <c r="J396"/>
  <c r="K396"/>
  <c r="L396"/>
  <c r="P396" s="1"/>
  <c r="AY396" i="22" s="1"/>
  <c r="G397" i="13"/>
  <c r="H397"/>
  <c r="I397"/>
  <c r="P397" s="1"/>
  <c r="AY397" i="22" s="1"/>
  <c r="J397" i="13"/>
  <c r="K397"/>
  <c r="L397"/>
  <c r="G398"/>
  <c r="M398" s="1"/>
  <c r="H398"/>
  <c r="I398"/>
  <c r="J398"/>
  <c r="K398"/>
  <c r="L398"/>
  <c r="P398"/>
  <c r="AY398" i="22" s="1"/>
  <c r="G399" i="13"/>
  <c r="H399"/>
  <c r="I399"/>
  <c r="J399"/>
  <c r="M399" s="1"/>
  <c r="K399"/>
  <c r="L399"/>
  <c r="G400"/>
  <c r="H400"/>
  <c r="I400"/>
  <c r="J400"/>
  <c r="K400"/>
  <c r="L400"/>
  <c r="P400" s="1"/>
  <c r="AY400" i="22" s="1"/>
  <c r="G401" i="13"/>
  <c r="H401"/>
  <c r="I401"/>
  <c r="P401" s="1"/>
  <c r="AY401" i="22" s="1"/>
  <c r="J401" i="13"/>
  <c r="K401"/>
  <c r="L401"/>
  <c r="G402"/>
  <c r="M402" s="1"/>
  <c r="H402"/>
  <c r="I402"/>
  <c r="J402"/>
  <c r="K402"/>
  <c r="L402"/>
  <c r="P402"/>
  <c r="AY402" i="22" s="1"/>
  <c r="G403" i="13"/>
  <c r="H403"/>
  <c r="I403"/>
  <c r="J403"/>
  <c r="M403" s="1"/>
  <c r="N403" s="1"/>
  <c r="K403"/>
  <c r="L403"/>
  <c r="G404"/>
  <c r="H404"/>
  <c r="I404"/>
  <c r="J404"/>
  <c r="K404"/>
  <c r="L404"/>
  <c r="P404" s="1"/>
  <c r="AY404" i="22" s="1"/>
  <c r="G405" i="13"/>
  <c r="H405"/>
  <c r="I405"/>
  <c r="P405" s="1"/>
  <c r="AY405" i="22" s="1"/>
  <c r="J405" i="13"/>
  <c r="K405"/>
  <c r="L405"/>
  <c r="G406"/>
  <c r="M406" s="1"/>
  <c r="H406"/>
  <c r="I406"/>
  <c r="J406"/>
  <c r="K406"/>
  <c r="L406"/>
  <c r="P406"/>
  <c r="AY406" i="22" s="1"/>
  <c r="G407" i="13"/>
  <c r="H407"/>
  <c r="I407"/>
  <c r="J407"/>
  <c r="M407" s="1"/>
  <c r="K407"/>
  <c r="L407"/>
  <c r="G408"/>
  <c r="H408"/>
  <c r="I408"/>
  <c r="J408"/>
  <c r="K408"/>
  <c r="L408"/>
  <c r="P408" s="1"/>
  <c r="AY408" i="22" s="1"/>
  <c r="G409" i="13"/>
  <c r="H409"/>
  <c r="I409"/>
  <c r="P409" s="1"/>
  <c r="AY409" i="22" s="1"/>
  <c r="J409" i="13"/>
  <c r="K409"/>
  <c r="L409"/>
  <c r="I410"/>
  <c r="J410"/>
  <c r="K410"/>
  <c r="L410"/>
  <c r="P410"/>
  <c r="AY410" i="22" s="1"/>
  <c r="G411" i="13"/>
  <c r="H411"/>
  <c r="I411"/>
  <c r="J411"/>
  <c r="M411" s="1"/>
  <c r="K411"/>
  <c r="L411"/>
  <c r="G412"/>
  <c r="H412"/>
  <c r="I412"/>
  <c r="J412"/>
  <c r="K412"/>
  <c r="L412"/>
  <c r="P412" s="1"/>
  <c r="AY412" i="22" s="1"/>
  <c r="G413" i="13"/>
  <c r="H413"/>
  <c r="I413"/>
  <c r="P413" s="1"/>
  <c r="AY413" i="22" s="1"/>
  <c r="J413" i="13"/>
  <c r="K413"/>
  <c r="L413"/>
  <c r="G414"/>
  <c r="M414" s="1"/>
  <c r="H414"/>
  <c r="I414"/>
  <c r="J414"/>
  <c r="K414"/>
  <c r="L414"/>
  <c r="P414"/>
  <c r="AY414" i="22" s="1"/>
  <c r="G415" i="13"/>
  <c r="H415"/>
  <c r="I415"/>
  <c r="J415"/>
  <c r="M415" s="1"/>
  <c r="K415"/>
  <c r="L415"/>
  <c r="G416"/>
  <c r="H416"/>
  <c r="I416"/>
  <c r="J416"/>
  <c r="K416"/>
  <c r="L416"/>
  <c r="P416" s="1"/>
  <c r="AY416" i="22" s="1"/>
  <c r="G417" i="13"/>
  <c r="H417"/>
  <c r="I417"/>
  <c r="P417" s="1"/>
  <c r="AY417" i="22" s="1"/>
  <c r="J417" i="13"/>
  <c r="K417"/>
  <c r="L417"/>
  <c r="G418"/>
  <c r="M418" s="1"/>
  <c r="N418" s="1"/>
  <c r="H418"/>
  <c r="I418"/>
  <c r="J418"/>
  <c r="K418"/>
  <c r="L418"/>
  <c r="P418"/>
  <c r="AY418" i="22" s="1"/>
  <c r="G419" i="13"/>
  <c r="H419"/>
  <c r="I419"/>
  <c r="J419"/>
  <c r="M419" s="1"/>
  <c r="K419"/>
  <c r="L419"/>
  <c r="G420"/>
  <c r="H420"/>
  <c r="I420"/>
  <c r="J420"/>
  <c r="K420"/>
  <c r="L420"/>
  <c r="P420" s="1"/>
  <c r="AY420" i="22" s="1"/>
  <c r="G14" i="14"/>
  <c r="J14" s="1"/>
  <c r="H14"/>
  <c r="I14"/>
  <c r="G15"/>
  <c r="J15" s="1"/>
  <c r="H15"/>
  <c r="I15"/>
  <c r="G16"/>
  <c r="J16" s="1"/>
  <c r="H16"/>
  <c r="I16"/>
  <c r="G17"/>
  <c r="J17" s="1"/>
  <c r="H17"/>
  <c r="I17"/>
  <c r="G18"/>
  <c r="H18"/>
  <c r="I18"/>
  <c r="J18"/>
  <c r="G19"/>
  <c r="H19"/>
  <c r="I19"/>
  <c r="J19"/>
  <c r="G20"/>
  <c r="H20"/>
  <c r="I20"/>
  <c r="J20"/>
  <c r="G21"/>
  <c r="J21" s="1"/>
  <c r="H21"/>
  <c r="I21"/>
  <c r="G22"/>
  <c r="J22" s="1"/>
  <c r="H22"/>
  <c r="I22"/>
  <c r="G23"/>
  <c r="J23" s="1"/>
  <c r="H23"/>
  <c r="I23"/>
  <c r="G24"/>
  <c r="J24" s="1"/>
  <c r="H24"/>
  <c r="I24"/>
  <c r="G25"/>
  <c r="J25" s="1"/>
  <c r="H25"/>
  <c r="I25"/>
  <c r="G26"/>
  <c r="H26"/>
  <c r="I26"/>
  <c r="J26"/>
  <c r="G27"/>
  <c r="H27"/>
  <c r="I27"/>
  <c r="J27"/>
  <c r="G28"/>
  <c r="H28"/>
  <c r="I28"/>
  <c r="J28"/>
  <c r="G29"/>
  <c r="J29" s="1"/>
  <c r="H29"/>
  <c r="I29"/>
  <c r="G30"/>
  <c r="J30" s="1"/>
  <c r="H30"/>
  <c r="I30"/>
  <c r="G31"/>
  <c r="J31" s="1"/>
  <c r="H31"/>
  <c r="I31"/>
  <c r="G32"/>
  <c r="J32" s="1"/>
  <c r="H32"/>
  <c r="I32"/>
  <c r="G33"/>
  <c r="J33" s="1"/>
  <c r="H33"/>
  <c r="I33"/>
  <c r="G34"/>
  <c r="H34"/>
  <c r="I34"/>
  <c r="J34"/>
  <c r="G35"/>
  <c r="H35"/>
  <c r="I35"/>
  <c r="J35"/>
  <c r="G36"/>
  <c r="H36"/>
  <c r="I36"/>
  <c r="J36"/>
  <c r="G37"/>
  <c r="J37" s="1"/>
  <c r="H37"/>
  <c r="I37"/>
  <c r="G38"/>
  <c r="J38" s="1"/>
  <c r="H38"/>
  <c r="I38"/>
  <c r="I39"/>
  <c r="G40"/>
  <c r="J40" s="1"/>
  <c r="H40"/>
  <c r="I40"/>
  <c r="G41"/>
  <c r="J41" s="1"/>
  <c r="H41"/>
  <c r="I41"/>
  <c r="G42"/>
  <c r="H42"/>
  <c r="I42"/>
  <c r="J42"/>
  <c r="G43"/>
  <c r="H43"/>
  <c r="I43"/>
  <c r="J43"/>
  <c r="G44"/>
  <c r="J44" s="1"/>
  <c r="H44"/>
  <c r="I44"/>
  <c r="G45"/>
  <c r="J45" s="1"/>
  <c r="H45"/>
  <c r="I45"/>
  <c r="G46"/>
  <c r="H46"/>
  <c r="I46"/>
  <c r="J46"/>
  <c r="G47"/>
  <c r="J47" s="1"/>
  <c r="H47"/>
  <c r="I47"/>
  <c r="G48"/>
  <c r="J48" s="1"/>
  <c r="H48"/>
  <c r="I48"/>
  <c r="G49"/>
  <c r="J49" s="1"/>
  <c r="H49"/>
  <c r="I49"/>
  <c r="G50"/>
  <c r="J50" s="1"/>
  <c r="H50"/>
  <c r="I50"/>
  <c r="G51"/>
  <c r="J51" s="1"/>
  <c r="H51"/>
  <c r="I51"/>
  <c r="G52"/>
  <c r="J52" s="1"/>
  <c r="H52"/>
  <c r="I52"/>
  <c r="G53"/>
  <c r="J53" s="1"/>
  <c r="H53"/>
  <c r="I53"/>
  <c r="G54"/>
  <c r="J54" s="1"/>
  <c r="H54"/>
  <c r="I54"/>
  <c r="G55"/>
  <c r="J55" s="1"/>
  <c r="H55"/>
  <c r="I55"/>
  <c r="G56"/>
  <c r="J56" s="1"/>
  <c r="H56"/>
  <c r="I56"/>
  <c r="G57"/>
  <c r="J57" s="1"/>
  <c r="H57"/>
  <c r="I57"/>
  <c r="G58"/>
  <c r="J58" s="1"/>
  <c r="H58"/>
  <c r="I58"/>
  <c r="G59"/>
  <c r="H59"/>
  <c r="I59"/>
  <c r="J59"/>
  <c r="G60"/>
  <c r="J60" s="1"/>
  <c r="H60"/>
  <c r="I60"/>
  <c r="G61"/>
  <c r="J61" s="1"/>
  <c r="H61"/>
  <c r="I61"/>
  <c r="G62"/>
  <c r="J62" s="1"/>
  <c r="H62"/>
  <c r="I62"/>
  <c r="G63"/>
  <c r="J63" s="1"/>
  <c r="H63"/>
  <c r="I63"/>
  <c r="G64"/>
  <c r="J64" s="1"/>
  <c r="H64"/>
  <c r="I64"/>
  <c r="G65"/>
  <c r="J65" s="1"/>
  <c r="H65"/>
  <c r="I65"/>
  <c r="G66"/>
  <c r="H66"/>
  <c r="I66"/>
  <c r="J66"/>
  <c r="G67"/>
  <c r="H67"/>
  <c r="I67"/>
  <c r="J67"/>
  <c r="G68"/>
  <c r="J68" s="1"/>
  <c r="H68"/>
  <c r="I68"/>
  <c r="G69"/>
  <c r="J69" s="1"/>
  <c r="H69"/>
  <c r="I69"/>
  <c r="G70"/>
  <c r="J70" s="1"/>
  <c r="H70"/>
  <c r="I70"/>
  <c r="G71"/>
  <c r="J71" s="1"/>
  <c r="H71"/>
  <c r="I71"/>
  <c r="G72"/>
  <c r="J72" s="1"/>
  <c r="H72"/>
  <c r="I72"/>
  <c r="G73"/>
  <c r="J73" s="1"/>
  <c r="H73"/>
  <c r="I73"/>
  <c r="G74"/>
  <c r="H74"/>
  <c r="I74"/>
  <c r="J74"/>
  <c r="G75"/>
  <c r="J75" s="1"/>
  <c r="H75"/>
  <c r="I75"/>
  <c r="G76"/>
  <c r="J76" s="1"/>
  <c r="H76"/>
  <c r="I76"/>
  <c r="G77"/>
  <c r="J77" s="1"/>
  <c r="H77"/>
  <c r="I77"/>
  <c r="G78"/>
  <c r="J78" s="1"/>
  <c r="H78"/>
  <c r="I78"/>
  <c r="G79"/>
  <c r="J79" s="1"/>
  <c r="H79"/>
  <c r="I79"/>
  <c r="G80"/>
  <c r="J80" s="1"/>
  <c r="H80"/>
  <c r="I80"/>
  <c r="G81"/>
  <c r="J81" s="1"/>
  <c r="H81"/>
  <c r="I81"/>
  <c r="G82"/>
  <c r="H82"/>
  <c r="I82"/>
  <c r="J82"/>
  <c r="G83"/>
  <c r="H83"/>
  <c r="I83"/>
  <c r="J83"/>
  <c r="G84"/>
  <c r="J84" s="1"/>
  <c r="H84"/>
  <c r="I84"/>
  <c r="G85"/>
  <c r="J85" s="1"/>
  <c r="H85"/>
  <c r="I85"/>
  <c r="G86"/>
  <c r="J86" s="1"/>
  <c r="H86"/>
  <c r="I86"/>
  <c r="G87"/>
  <c r="J87" s="1"/>
  <c r="H87"/>
  <c r="I87"/>
  <c r="G88"/>
  <c r="J88" s="1"/>
  <c r="H88"/>
  <c r="I88"/>
  <c r="G89"/>
  <c r="J89" s="1"/>
  <c r="H89"/>
  <c r="I89"/>
  <c r="G90"/>
  <c r="H90"/>
  <c r="I90"/>
  <c r="J90"/>
  <c r="G91"/>
  <c r="J91" s="1"/>
  <c r="H91"/>
  <c r="I91"/>
  <c r="G92"/>
  <c r="J92" s="1"/>
  <c r="H92"/>
  <c r="I92"/>
  <c r="G93"/>
  <c r="J93" s="1"/>
  <c r="H93"/>
  <c r="I93"/>
  <c r="G94"/>
  <c r="H94"/>
  <c r="I94"/>
  <c r="J94"/>
  <c r="G95"/>
  <c r="J95" s="1"/>
  <c r="H95"/>
  <c r="I95"/>
  <c r="I96"/>
  <c r="G97"/>
  <c r="J97" s="1"/>
  <c r="H97"/>
  <c r="I97"/>
  <c r="G98"/>
  <c r="H98"/>
  <c r="I98"/>
  <c r="J98"/>
  <c r="G99"/>
  <c r="J99" s="1"/>
  <c r="H99"/>
  <c r="I99"/>
  <c r="G100"/>
  <c r="J100" s="1"/>
  <c r="H100"/>
  <c r="I100"/>
  <c r="G101"/>
  <c r="J101" s="1"/>
  <c r="H101"/>
  <c r="I101"/>
  <c r="G102"/>
  <c r="H102"/>
  <c r="I102"/>
  <c r="J102"/>
  <c r="G103"/>
  <c r="J103" s="1"/>
  <c r="H103"/>
  <c r="I103"/>
  <c r="G104"/>
  <c r="H104"/>
  <c r="I104"/>
  <c r="J104"/>
  <c r="G105"/>
  <c r="J105" s="1"/>
  <c r="H105"/>
  <c r="I105"/>
  <c r="G106"/>
  <c r="H106"/>
  <c r="I106"/>
  <c r="J106"/>
  <c r="G107"/>
  <c r="J107" s="1"/>
  <c r="H107"/>
  <c r="I107"/>
  <c r="G108"/>
  <c r="J108" s="1"/>
  <c r="H108"/>
  <c r="I108"/>
  <c r="G109"/>
  <c r="J109" s="1"/>
  <c r="H109"/>
  <c r="I109"/>
  <c r="G110"/>
  <c r="H110"/>
  <c r="I110"/>
  <c r="J110"/>
  <c r="G111"/>
  <c r="H111"/>
  <c r="I111"/>
  <c r="J111"/>
  <c r="G112"/>
  <c r="J112" s="1"/>
  <c r="H112"/>
  <c r="I112"/>
  <c r="G113"/>
  <c r="J113" s="1"/>
  <c r="H113"/>
  <c r="I113"/>
  <c r="G114"/>
  <c r="H114"/>
  <c r="I114"/>
  <c r="J114"/>
  <c r="G115"/>
  <c r="J115" s="1"/>
  <c r="H115"/>
  <c r="I115"/>
  <c r="G116"/>
  <c r="J116" s="1"/>
  <c r="H116"/>
  <c r="I116"/>
  <c r="G117"/>
  <c r="J117" s="1"/>
  <c r="K117" s="1"/>
  <c r="AO117" i="22" s="1"/>
  <c r="H117" i="14"/>
  <c r="I117"/>
  <c r="G118"/>
  <c r="H118"/>
  <c r="I118"/>
  <c r="J118"/>
  <c r="G119"/>
  <c r="H119"/>
  <c r="I119"/>
  <c r="J119"/>
  <c r="I120"/>
  <c r="G121"/>
  <c r="J121" s="1"/>
  <c r="H121"/>
  <c r="I121"/>
  <c r="G122"/>
  <c r="H122"/>
  <c r="I122"/>
  <c r="J122"/>
  <c r="G123"/>
  <c r="H123"/>
  <c r="I123"/>
  <c r="J123"/>
  <c r="G124"/>
  <c r="H124"/>
  <c r="I124"/>
  <c r="J124"/>
  <c r="G125"/>
  <c r="J125" s="1"/>
  <c r="H125"/>
  <c r="I125"/>
  <c r="G126"/>
  <c r="H126"/>
  <c r="I126"/>
  <c r="J126"/>
  <c r="G127"/>
  <c r="H127"/>
  <c r="I127"/>
  <c r="J127"/>
  <c r="G128"/>
  <c r="H128"/>
  <c r="I128"/>
  <c r="J128"/>
  <c r="G129"/>
  <c r="J129" s="1"/>
  <c r="H129"/>
  <c r="I129"/>
  <c r="G130"/>
  <c r="H130"/>
  <c r="I130"/>
  <c r="J130"/>
  <c r="K130" s="1"/>
  <c r="AO130" i="22" s="1"/>
  <c r="G131" i="14"/>
  <c r="H131"/>
  <c r="I131"/>
  <c r="J131"/>
  <c r="G132"/>
  <c r="H132"/>
  <c r="I132"/>
  <c r="J132"/>
  <c r="G133"/>
  <c r="J133" s="1"/>
  <c r="H133"/>
  <c r="I133"/>
  <c r="G134"/>
  <c r="J134" s="1"/>
  <c r="H134"/>
  <c r="I134"/>
  <c r="G135"/>
  <c r="J135" s="1"/>
  <c r="H135"/>
  <c r="I135"/>
  <c r="G136"/>
  <c r="J136" s="1"/>
  <c r="H136"/>
  <c r="I136"/>
  <c r="G137"/>
  <c r="J137" s="1"/>
  <c r="H137"/>
  <c r="I137"/>
  <c r="G138"/>
  <c r="H138"/>
  <c r="I138"/>
  <c r="J138"/>
  <c r="G139"/>
  <c r="H139"/>
  <c r="I139"/>
  <c r="J139"/>
  <c r="G140"/>
  <c r="H140"/>
  <c r="I140"/>
  <c r="J140"/>
  <c r="G141"/>
  <c r="J141" s="1"/>
  <c r="H141"/>
  <c r="I141"/>
  <c r="G142"/>
  <c r="J142" s="1"/>
  <c r="H142"/>
  <c r="I142"/>
  <c r="G143"/>
  <c r="J143" s="1"/>
  <c r="H143"/>
  <c r="I143"/>
  <c r="G144"/>
  <c r="J144" s="1"/>
  <c r="H144"/>
  <c r="I144"/>
  <c r="G145"/>
  <c r="J145" s="1"/>
  <c r="H145"/>
  <c r="I145"/>
  <c r="G146"/>
  <c r="H146"/>
  <c r="I146"/>
  <c r="J146"/>
  <c r="G147"/>
  <c r="H147"/>
  <c r="I147"/>
  <c r="J147"/>
  <c r="G148"/>
  <c r="H148"/>
  <c r="I148"/>
  <c r="J148"/>
  <c r="AN148" i="22" s="1"/>
  <c r="K148" i="14"/>
  <c r="AO148" i="22" s="1"/>
  <c r="G149" i="14"/>
  <c r="J149" s="1"/>
  <c r="AN149" i="22" s="1"/>
  <c r="H149" i="14"/>
  <c r="I149"/>
  <c r="K149"/>
  <c r="G150"/>
  <c r="H150"/>
  <c r="I150"/>
  <c r="J150"/>
  <c r="G151"/>
  <c r="H151"/>
  <c r="I151"/>
  <c r="J151"/>
  <c r="G152"/>
  <c r="H152"/>
  <c r="I152"/>
  <c r="J152"/>
  <c r="G153"/>
  <c r="J153" s="1"/>
  <c r="AN153" i="22" s="1"/>
  <c r="H153" i="14"/>
  <c r="I153"/>
  <c r="K153"/>
  <c r="G154"/>
  <c r="H154"/>
  <c r="I154"/>
  <c r="J154"/>
  <c r="G155"/>
  <c r="J155" s="1"/>
  <c r="H155"/>
  <c r="I155"/>
  <c r="G156"/>
  <c r="J156" s="1"/>
  <c r="H156"/>
  <c r="I156"/>
  <c r="G157"/>
  <c r="J157" s="1"/>
  <c r="AN157" i="22" s="1"/>
  <c r="H157" i="14"/>
  <c r="I157"/>
  <c r="G158"/>
  <c r="J158" s="1"/>
  <c r="H158"/>
  <c r="I158"/>
  <c r="G159"/>
  <c r="J159" s="1"/>
  <c r="H159"/>
  <c r="I159"/>
  <c r="G160"/>
  <c r="J160" s="1"/>
  <c r="H160"/>
  <c r="I160"/>
  <c r="G161"/>
  <c r="J161" s="1"/>
  <c r="AN161" i="22" s="1"/>
  <c r="H161" i="14"/>
  <c r="I161"/>
  <c r="G162"/>
  <c r="J162" s="1"/>
  <c r="H162"/>
  <c r="I162"/>
  <c r="G163"/>
  <c r="H163"/>
  <c r="I163"/>
  <c r="J163"/>
  <c r="G164"/>
  <c r="H164"/>
  <c r="I164"/>
  <c r="J164"/>
  <c r="G165"/>
  <c r="J165" s="1"/>
  <c r="AN165" i="22" s="1"/>
  <c r="H165" i="14"/>
  <c r="I165"/>
  <c r="K165"/>
  <c r="G166"/>
  <c r="H166"/>
  <c r="I166"/>
  <c r="J166"/>
  <c r="G167"/>
  <c r="H167"/>
  <c r="I167"/>
  <c r="J167"/>
  <c r="G168"/>
  <c r="H168"/>
  <c r="I168"/>
  <c r="J168"/>
  <c r="G169"/>
  <c r="J169" s="1"/>
  <c r="AN169" i="22" s="1"/>
  <c r="H169" i="14"/>
  <c r="I169"/>
  <c r="K169"/>
  <c r="G170"/>
  <c r="H170"/>
  <c r="I170"/>
  <c r="J170"/>
  <c r="G171"/>
  <c r="J171" s="1"/>
  <c r="H171"/>
  <c r="I171"/>
  <c r="G172"/>
  <c r="J172" s="1"/>
  <c r="H172"/>
  <c r="I172"/>
  <c r="G173"/>
  <c r="J173" s="1"/>
  <c r="AN173" i="22" s="1"/>
  <c r="H173" i="14"/>
  <c r="I173"/>
  <c r="G174"/>
  <c r="J174" s="1"/>
  <c r="H174"/>
  <c r="I174"/>
  <c r="G175"/>
  <c r="J175" s="1"/>
  <c r="H175"/>
  <c r="I175"/>
  <c r="G176"/>
  <c r="J176" s="1"/>
  <c r="H176"/>
  <c r="I176"/>
  <c r="G177"/>
  <c r="J177" s="1"/>
  <c r="AN177" i="22" s="1"/>
  <c r="H177" i="14"/>
  <c r="I177"/>
  <c r="G178"/>
  <c r="J178" s="1"/>
  <c r="H178"/>
  <c r="I178"/>
  <c r="G179"/>
  <c r="H179"/>
  <c r="I179"/>
  <c r="J179"/>
  <c r="G180"/>
  <c r="H180"/>
  <c r="I180"/>
  <c r="J180"/>
  <c r="G181"/>
  <c r="J181" s="1"/>
  <c r="AN181" i="22" s="1"/>
  <c r="H181" i="14"/>
  <c r="I181"/>
  <c r="K181"/>
  <c r="G182"/>
  <c r="H182"/>
  <c r="I182"/>
  <c r="J182"/>
  <c r="G183"/>
  <c r="H183"/>
  <c r="I183"/>
  <c r="J183"/>
  <c r="G184"/>
  <c r="H184"/>
  <c r="I184"/>
  <c r="J184"/>
  <c r="G185"/>
  <c r="J185" s="1"/>
  <c r="AN185" i="22" s="1"/>
  <c r="H185" i="14"/>
  <c r="I185"/>
  <c r="K185"/>
  <c r="G186"/>
  <c r="H186"/>
  <c r="I186"/>
  <c r="J186"/>
  <c r="G187"/>
  <c r="J187" s="1"/>
  <c r="H187"/>
  <c r="I187"/>
  <c r="G188"/>
  <c r="J188" s="1"/>
  <c r="H188"/>
  <c r="I188"/>
  <c r="G189"/>
  <c r="J189" s="1"/>
  <c r="AN189" i="22" s="1"/>
  <c r="H189" i="14"/>
  <c r="I189"/>
  <c r="G190"/>
  <c r="J190" s="1"/>
  <c r="H190"/>
  <c r="I190"/>
  <c r="G191"/>
  <c r="J191" s="1"/>
  <c r="H191"/>
  <c r="I191"/>
  <c r="G192"/>
  <c r="J192" s="1"/>
  <c r="H192"/>
  <c r="I192"/>
  <c r="G193"/>
  <c r="J193" s="1"/>
  <c r="AN193" i="22" s="1"/>
  <c r="H193" i="14"/>
  <c r="I193"/>
  <c r="G194"/>
  <c r="J194" s="1"/>
  <c r="H194"/>
  <c r="I194"/>
  <c r="G195"/>
  <c r="H195"/>
  <c r="I195"/>
  <c r="J195"/>
  <c r="G196"/>
  <c r="H196"/>
  <c r="I196"/>
  <c r="J196"/>
  <c r="G197"/>
  <c r="J197" s="1"/>
  <c r="AN197" i="22" s="1"/>
  <c r="H197" i="14"/>
  <c r="I197"/>
  <c r="K197"/>
  <c r="G198"/>
  <c r="H198"/>
  <c r="I198"/>
  <c r="J198"/>
  <c r="G199"/>
  <c r="H199"/>
  <c r="I199"/>
  <c r="J199"/>
  <c r="G200"/>
  <c r="H200"/>
  <c r="I200"/>
  <c r="J200"/>
  <c r="G201"/>
  <c r="J201" s="1"/>
  <c r="AN201" i="22" s="1"/>
  <c r="H201" i="14"/>
  <c r="I201"/>
  <c r="K201"/>
  <c r="G202"/>
  <c r="H202"/>
  <c r="I202"/>
  <c r="J202"/>
  <c r="G203"/>
  <c r="H203"/>
  <c r="I203"/>
  <c r="J203"/>
  <c r="G204"/>
  <c r="H204"/>
  <c r="I204"/>
  <c r="J204"/>
  <c r="G205"/>
  <c r="J205" s="1"/>
  <c r="AN205" i="22" s="1"/>
  <c r="H205" i="14"/>
  <c r="I205"/>
  <c r="K205"/>
  <c r="G206"/>
  <c r="H206"/>
  <c r="I206"/>
  <c r="J206"/>
  <c r="G207"/>
  <c r="J207" s="1"/>
  <c r="H207"/>
  <c r="I207"/>
  <c r="G208"/>
  <c r="J208" s="1"/>
  <c r="H208"/>
  <c r="I208"/>
  <c r="G209"/>
  <c r="J209" s="1"/>
  <c r="AN209" i="22" s="1"/>
  <c r="H209" i="14"/>
  <c r="I209"/>
  <c r="G210"/>
  <c r="J210" s="1"/>
  <c r="H210"/>
  <c r="I210"/>
  <c r="I211"/>
  <c r="G212"/>
  <c r="H212"/>
  <c r="I212"/>
  <c r="J212"/>
  <c r="G213"/>
  <c r="J213" s="1"/>
  <c r="AN213" i="22" s="1"/>
  <c r="H213" i="14"/>
  <c r="I213"/>
  <c r="K213"/>
  <c r="G214"/>
  <c r="H214"/>
  <c r="I214"/>
  <c r="J214"/>
  <c r="G215"/>
  <c r="H215"/>
  <c r="I215"/>
  <c r="J215"/>
  <c r="G216"/>
  <c r="H216"/>
  <c r="I216"/>
  <c r="J216"/>
  <c r="G217"/>
  <c r="J217" s="1"/>
  <c r="AN217" i="22" s="1"/>
  <c r="H217" i="14"/>
  <c r="I217"/>
  <c r="K217"/>
  <c r="G218"/>
  <c r="H218"/>
  <c r="I218"/>
  <c r="J218"/>
  <c r="G219"/>
  <c r="J219" s="1"/>
  <c r="H219"/>
  <c r="I219"/>
  <c r="I220"/>
  <c r="G221"/>
  <c r="J221" s="1"/>
  <c r="AN221" i="22" s="1"/>
  <c r="H221" i="14"/>
  <c r="I221"/>
  <c r="K221"/>
  <c r="G222"/>
  <c r="H222"/>
  <c r="I222"/>
  <c r="J222"/>
  <c r="G223"/>
  <c r="H223"/>
  <c r="I223"/>
  <c r="J223"/>
  <c r="G224"/>
  <c r="H224"/>
  <c r="I224"/>
  <c r="J224"/>
  <c r="G225"/>
  <c r="J225" s="1"/>
  <c r="AN225" i="22" s="1"/>
  <c r="H225" i="14"/>
  <c r="I225"/>
  <c r="K225"/>
  <c r="G226"/>
  <c r="H226"/>
  <c r="I226"/>
  <c r="J226"/>
  <c r="G227"/>
  <c r="H227"/>
  <c r="I227"/>
  <c r="J227"/>
  <c r="G228"/>
  <c r="H228"/>
  <c r="I228"/>
  <c r="J228"/>
  <c r="G229"/>
  <c r="J229" s="1"/>
  <c r="AN229" i="22" s="1"/>
  <c r="H229" i="14"/>
  <c r="I229"/>
  <c r="K229"/>
  <c r="G230"/>
  <c r="H230"/>
  <c r="I230"/>
  <c r="J230"/>
  <c r="K230" s="1"/>
  <c r="G231"/>
  <c r="J231" s="1"/>
  <c r="H231"/>
  <c r="I231"/>
  <c r="G232"/>
  <c r="J232" s="1"/>
  <c r="H232"/>
  <c r="I232"/>
  <c r="G233"/>
  <c r="J233" s="1"/>
  <c r="AN233" i="22" s="1"/>
  <c r="H233" i="14"/>
  <c r="I233"/>
  <c r="G234"/>
  <c r="J234" s="1"/>
  <c r="H234"/>
  <c r="I234"/>
  <c r="G235"/>
  <c r="H235"/>
  <c r="I235"/>
  <c r="J235"/>
  <c r="G236"/>
  <c r="H236"/>
  <c r="I236"/>
  <c r="J236"/>
  <c r="G237"/>
  <c r="J237" s="1"/>
  <c r="AN237" i="22" s="1"/>
  <c r="H237" i="14"/>
  <c r="I237"/>
  <c r="K237"/>
  <c r="M237" s="1"/>
  <c r="AP237" i="22" s="1"/>
  <c r="G238" i="14"/>
  <c r="H238"/>
  <c r="I238"/>
  <c r="J238"/>
  <c r="G239"/>
  <c r="H239"/>
  <c r="I239"/>
  <c r="J239"/>
  <c r="G240"/>
  <c r="H240"/>
  <c r="I240"/>
  <c r="J240"/>
  <c r="G241"/>
  <c r="J241" s="1"/>
  <c r="AN241" i="22" s="1"/>
  <c r="H241" i="14"/>
  <c r="I241"/>
  <c r="K241"/>
  <c r="G242"/>
  <c r="H242"/>
  <c r="I242"/>
  <c r="J242"/>
  <c r="G243"/>
  <c r="H243"/>
  <c r="I243"/>
  <c r="J243"/>
  <c r="G244"/>
  <c r="H244"/>
  <c r="I244"/>
  <c r="J244"/>
  <c r="G245"/>
  <c r="J245" s="1"/>
  <c r="AN245" i="22" s="1"/>
  <c r="H245" i="14"/>
  <c r="I245"/>
  <c r="K245"/>
  <c r="M245" s="1"/>
  <c r="AP245" i="22" s="1"/>
  <c r="G246" i="14"/>
  <c r="H246"/>
  <c r="I246"/>
  <c r="J246"/>
  <c r="G247"/>
  <c r="J247" s="1"/>
  <c r="H247"/>
  <c r="I247"/>
  <c r="G248"/>
  <c r="J248" s="1"/>
  <c r="H248"/>
  <c r="I248"/>
  <c r="G249"/>
  <c r="J249" s="1"/>
  <c r="AN249" i="22" s="1"/>
  <c r="H249" i="14"/>
  <c r="I249"/>
  <c r="G250"/>
  <c r="J250" s="1"/>
  <c r="H250"/>
  <c r="I250"/>
  <c r="G251"/>
  <c r="H251"/>
  <c r="I251"/>
  <c r="J251"/>
  <c r="G252"/>
  <c r="H252"/>
  <c r="I252"/>
  <c r="J252"/>
  <c r="K252" s="1"/>
  <c r="AO252" i="22" s="1"/>
  <c r="G253" i="14"/>
  <c r="J253" s="1"/>
  <c r="AN253" i="22" s="1"/>
  <c r="H253" i="14"/>
  <c r="I253"/>
  <c r="K253"/>
  <c r="G254"/>
  <c r="H254"/>
  <c r="I254"/>
  <c r="J254"/>
  <c r="G255"/>
  <c r="H255"/>
  <c r="I255"/>
  <c r="J255"/>
  <c r="G256"/>
  <c r="H256"/>
  <c r="I256"/>
  <c r="J256"/>
  <c r="G257"/>
  <c r="J257" s="1"/>
  <c r="AN257" i="22" s="1"/>
  <c r="H257" i="14"/>
  <c r="I257"/>
  <c r="K257"/>
  <c r="M257" s="1"/>
  <c r="AP257" i="22" s="1"/>
  <c r="I258" i="14"/>
  <c r="G259"/>
  <c r="H259"/>
  <c r="I259"/>
  <c r="J259"/>
  <c r="G260"/>
  <c r="H260"/>
  <c r="I260"/>
  <c r="J260"/>
  <c r="G261"/>
  <c r="J261" s="1"/>
  <c r="AN261" i="22" s="1"/>
  <c r="H261" i="14"/>
  <c r="I261"/>
  <c r="K261"/>
  <c r="G262"/>
  <c r="H262"/>
  <c r="I262"/>
  <c r="J262"/>
  <c r="G263"/>
  <c r="J263" s="1"/>
  <c r="H263"/>
  <c r="I263"/>
  <c r="G264"/>
  <c r="J264" s="1"/>
  <c r="H264"/>
  <c r="I264"/>
  <c r="G265"/>
  <c r="J265" s="1"/>
  <c r="AN265" i="22" s="1"/>
  <c r="H265" i="14"/>
  <c r="I265"/>
  <c r="G266"/>
  <c r="J266" s="1"/>
  <c r="H266"/>
  <c r="I266"/>
  <c r="G267"/>
  <c r="H267"/>
  <c r="I267"/>
  <c r="J267"/>
  <c r="G268"/>
  <c r="H268"/>
  <c r="I268"/>
  <c r="J268"/>
  <c r="I269"/>
  <c r="G270"/>
  <c r="H270"/>
  <c r="I270"/>
  <c r="J270"/>
  <c r="G271"/>
  <c r="H271"/>
  <c r="I271"/>
  <c r="J271"/>
  <c r="G272"/>
  <c r="H272"/>
  <c r="I272"/>
  <c r="J272"/>
  <c r="G273"/>
  <c r="J273" s="1"/>
  <c r="H273"/>
  <c r="I273"/>
  <c r="G274"/>
  <c r="H274"/>
  <c r="I274"/>
  <c r="J274"/>
  <c r="G275"/>
  <c r="H275"/>
  <c r="I275"/>
  <c r="J275"/>
  <c r="G276"/>
  <c r="H276"/>
  <c r="I276"/>
  <c r="J276"/>
  <c r="G277"/>
  <c r="J277" s="1"/>
  <c r="H277"/>
  <c r="I277"/>
  <c r="G278"/>
  <c r="J278" s="1"/>
  <c r="H278"/>
  <c r="I278"/>
  <c r="G279"/>
  <c r="J279" s="1"/>
  <c r="H279"/>
  <c r="I279"/>
  <c r="G280"/>
  <c r="J280" s="1"/>
  <c r="H280"/>
  <c r="I280"/>
  <c r="G281"/>
  <c r="J281" s="1"/>
  <c r="H281"/>
  <c r="I281"/>
  <c r="G282"/>
  <c r="H282"/>
  <c r="I282"/>
  <c r="J282"/>
  <c r="G283"/>
  <c r="H283"/>
  <c r="I283"/>
  <c r="J283"/>
  <c r="G284"/>
  <c r="H284"/>
  <c r="I284"/>
  <c r="J284"/>
  <c r="G285"/>
  <c r="J285" s="1"/>
  <c r="H285"/>
  <c r="I285"/>
  <c r="G286"/>
  <c r="H286"/>
  <c r="I286"/>
  <c r="J286"/>
  <c r="G287"/>
  <c r="H287"/>
  <c r="I287"/>
  <c r="J287"/>
  <c r="I288"/>
  <c r="G289"/>
  <c r="J289" s="1"/>
  <c r="H289"/>
  <c r="I289"/>
  <c r="I290"/>
  <c r="G291"/>
  <c r="H291"/>
  <c r="I291"/>
  <c r="J291"/>
  <c r="G292"/>
  <c r="H292"/>
  <c r="I292"/>
  <c r="J292"/>
  <c r="G293"/>
  <c r="J293" s="1"/>
  <c r="K293" s="1"/>
  <c r="AO293" i="22" s="1"/>
  <c r="H293" i="14"/>
  <c r="I293"/>
  <c r="G294"/>
  <c r="J294" s="1"/>
  <c r="H294"/>
  <c r="I294"/>
  <c r="G295"/>
  <c r="J295" s="1"/>
  <c r="H295"/>
  <c r="I295"/>
  <c r="G296"/>
  <c r="J296" s="1"/>
  <c r="H296"/>
  <c r="I296"/>
  <c r="I297"/>
  <c r="G298"/>
  <c r="H298"/>
  <c r="I298"/>
  <c r="J298"/>
  <c r="G299"/>
  <c r="H299"/>
  <c r="I299"/>
  <c r="J299"/>
  <c r="G300"/>
  <c r="H300"/>
  <c r="I300"/>
  <c r="J300"/>
  <c r="K300" s="1"/>
  <c r="AO300" i="22" s="1"/>
  <c r="G301" i="14"/>
  <c r="J301" s="1"/>
  <c r="H301"/>
  <c r="I301"/>
  <c r="G302"/>
  <c r="J302" s="1"/>
  <c r="H302"/>
  <c r="I302"/>
  <c r="G303"/>
  <c r="J303" s="1"/>
  <c r="H303"/>
  <c r="I303"/>
  <c r="G304"/>
  <c r="H304"/>
  <c r="I304"/>
  <c r="J304"/>
  <c r="I305"/>
  <c r="G306"/>
  <c r="J306" s="1"/>
  <c r="H306"/>
  <c r="I306"/>
  <c r="I307"/>
  <c r="G308"/>
  <c r="H308"/>
  <c r="I308"/>
  <c r="J308"/>
  <c r="G309"/>
  <c r="J309" s="1"/>
  <c r="H309"/>
  <c r="I309"/>
  <c r="G310"/>
  <c r="J310" s="1"/>
  <c r="H310"/>
  <c r="I310"/>
  <c r="G311"/>
  <c r="J311" s="1"/>
  <c r="H311"/>
  <c r="I311"/>
  <c r="G312"/>
  <c r="H312"/>
  <c r="I312"/>
  <c r="J312"/>
  <c r="G313"/>
  <c r="J313" s="1"/>
  <c r="H313"/>
  <c r="I313"/>
  <c r="G314"/>
  <c r="J314" s="1"/>
  <c r="H314"/>
  <c r="I314"/>
  <c r="G315"/>
  <c r="J315" s="1"/>
  <c r="H315"/>
  <c r="I315"/>
  <c r="G316"/>
  <c r="H316"/>
  <c r="I316"/>
  <c r="J316"/>
  <c r="K316" s="1"/>
  <c r="AO316" i="22" s="1"/>
  <c r="G317" i="14"/>
  <c r="J317" s="1"/>
  <c r="H317"/>
  <c r="I317"/>
  <c r="G318"/>
  <c r="J318" s="1"/>
  <c r="H318"/>
  <c r="I318"/>
  <c r="G319"/>
  <c r="J319" s="1"/>
  <c r="H319"/>
  <c r="I319"/>
  <c r="G320"/>
  <c r="J320" s="1"/>
  <c r="H320"/>
  <c r="I320"/>
  <c r="I321"/>
  <c r="I322"/>
  <c r="G323"/>
  <c r="J323" s="1"/>
  <c r="H323"/>
  <c r="I323"/>
  <c r="G324"/>
  <c r="H324"/>
  <c r="I324"/>
  <c r="J324"/>
  <c r="K324" s="1"/>
  <c r="AO324" i="22" s="1"/>
  <c r="G325" i="14"/>
  <c r="J325" s="1"/>
  <c r="H325"/>
  <c r="I325"/>
  <c r="G326"/>
  <c r="J326" s="1"/>
  <c r="H326"/>
  <c r="I326"/>
  <c r="G327"/>
  <c r="J327" s="1"/>
  <c r="H327"/>
  <c r="I327"/>
  <c r="G328"/>
  <c r="H328"/>
  <c r="I328"/>
  <c r="J328"/>
  <c r="K328" s="1"/>
  <c r="AO328" i="22" s="1"/>
  <c r="G329" i="14"/>
  <c r="J329" s="1"/>
  <c r="H329"/>
  <c r="I329"/>
  <c r="G330"/>
  <c r="J330" s="1"/>
  <c r="H330"/>
  <c r="I330"/>
  <c r="G331"/>
  <c r="J331" s="1"/>
  <c r="H331"/>
  <c r="I331"/>
  <c r="G332"/>
  <c r="H332"/>
  <c r="I332"/>
  <c r="J332"/>
  <c r="K332" s="1"/>
  <c r="AO332" i="22" s="1"/>
  <c r="G333" i="14"/>
  <c r="J333" s="1"/>
  <c r="H333"/>
  <c r="I333"/>
  <c r="I334"/>
  <c r="G335"/>
  <c r="J335" s="1"/>
  <c r="H335"/>
  <c r="I335"/>
  <c r="G336"/>
  <c r="J336" s="1"/>
  <c r="H336"/>
  <c r="I336"/>
  <c r="G337"/>
  <c r="J337" s="1"/>
  <c r="K337" s="1"/>
  <c r="AO337" i="22" s="1"/>
  <c r="H337" i="14"/>
  <c r="I337"/>
  <c r="G338"/>
  <c r="H338"/>
  <c r="I338"/>
  <c r="J338"/>
  <c r="G339"/>
  <c r="J339" s="1"/>
  <c r="H339"/>
  <c r="I339"/>
  <c r="G340"/>
  <c r="J340" s="1"/>
  <c r="H340"/>
  <c r="I340"/>
  <c r="G341"/>
  <c r="J341" s="1"/>
  <c r="K341" s="1"/>
  <c r="AO341" i="22" s="1"/>
  <c r="H341" i="14"/>
  <c r="I341"/>
  <c r="G342"/>
  <c r="H342"/>
  <c r="I342"/>
  <c r="J342"/>
  <c r="G343"/>
  <c r="J343" s="1"/>
  <c r="H343"/>
  <c r="I343"/>
  <c r="G344"/>
  <c r="J344" s="1"/>
  <c r="H344"/>
  <c r="I344"/>
  <c r="G345"/>
  <c r="J345" s="1"/>
  <c r="H345"/>
  <c r="I345"/>
  <c r="I346"/>
  <c r="G347"/>
  <c r="J347" s="1"/>
  <c r="H347"/>
  <c r="I347"/>
  <c r="G348"/>
  <c r="H348"/>
  <c r="I348"/>
  <c r="J348"/>
  <c r="K348" s="1"/>
  <c r="AO348" i="22" s="1"/>
  <c r="G349" i="14"/>
  <c r="J349" s="1"/>
  <c r="H349"/>
  <c r="I349"/>
  <c r="G350"/>
  <c r="J350" s="1"/>
  <c r="H350"/>
  <c r="I350"/>
  <c r="G351"/>
  <c r="J351" s="1"/>
  <c r="H351"/>
  <c r="I351"/>
  <c r="G352"/>
  <c r="H352"/>
  <c r="I352"/>
  <c r="J352"/>
  <c r="K352" s="1"/>
  <c r="AO352" i="22" s="1"/>
  <c r="G353" i="14"/>
  <c r="J353" s="1"/>
  <c r="H353"/>
  <c r="I353"/>
  <c r="G354"/>
  <c r="J354" s="1"/>
  <c r="H354"/>
  <c r="I354"/>
  <c r="G355"/>
  <c r="J355" s="1"/>
  <c r="H355"/>
  <c r="I355"/>
  <c r="G356"/>
  <c r="H356"/>
  <c r="I356"/>
  <c r="J356"/>
  <c r="K356" s="1"/>
  <c r="AO356" i="22" s="1"/>
  <c r="G357" i="14"/>
  <c r="J357" s="1"/>
  <c r="H357"/>
  <c r="I357"/>
  <c r="G358"/>
  <c r="J358" s="1"/>
  <c r="H358"/>
  <c r="I358"/>
  <c r="I359"/>
  <c r="G360"/>
  <c r="H360"/>
  <c r="I360"/>
  <c r="J360"/>
  <c r="G361"/>
  <c r="J361" s="1"/>
  <c r="H361"/>
  <c r="I361"/>
  <c r="G362"/>
  <c r="J362" s="1"/>
  <c r="H362"/>
  <c r="I362"/>
  <c r="G363"/>
  <c r="J363" s="1"/>
  <c r="K363" s="1"/>
  <c r="AO363" i="22" s="1"/>
  <c r="H363" i="14"/>
  <c r="I363"/>
  <c r="G364"/>
  <c r="H364"/>
  <c r="I364"/>
  <c r="J364"/>
  <c r="G365"/>
  <c r="J365" s="1"/>
  <c r="H365"/>
  <c r="I365"/>
  <c r="G366"/>
  <c r="J366" s="1"/>
  <c r="H366"/>
  <c r="I366"/>
  <c r="I367"/>
  <c r="G368"/>
  <c r="H368"/>
  <c r="I368"/>
  <c r="J368"/>
  <c r="K368" s="1"/>
  <c r="AO368" i="22" s="1"/>
  <c r="G369" i="14"/>
  <c r="J369" s="1"/>
  <c r="H369"/>
  <c r="I369"/>
  <c r="G370"/>
  <c r="J370" s="1"/>
  <c r="H370"/>
  <c r="I370"/>
  <c r="G371"/>
  <c r="J371" s="1"/>
  <c r="H371"/>
  <c r="I371"/>
  <c r="I372"/>
  <c r="G373"/>
  <c r="J373" s="1"/>
  <c r="K373" s="1"/>
  <c r="AO373" i="22" s="1"/>
  <c r="H373" i="14"/>
  <c r="I373"/>
  <c r="G374"/>
  <c r="H374"/>
  <c r="I374"/>
  <c r="J374"/>
  <c r="G375"/>
  <c r="J375" s="1"/>
  <c r="H375"/>
  <c r="I375"/>
  <c r="G376"/>
  <c r="J376" s="1"/>
  <c r="H376"/>
  <c r="I376"/>
  <c r="G377"/>
  <c r="J377" s="1"/>
  <c r="H377"/>
  <c r="I377"/>
  <c r="G378"/>
  <c r="H378"/>
  <c r="I378"/>
  <c r="J378"/>
  <c r="G379"/>
  <c r="J379" s="1"/>
  <c r="K379" s="1"/>
  <c r="AO379" i="22" s="1"/>
  <c r="H379" i="14"/>
  <c r="I379"/>
  <c r="G380"/>
  <c r="J380" s="1"/>
  <c r="H380"/>
  <c r="I380"/>
  <c r="G381"/>
  <c r="J381" s="1"/>
  <c r="H381"/>
  <c r="I381"/>
  <c r="G382"/>
  <c r="H382"/>
  <c r="I382"/>
  <c r="J382"/>
  <c r="G383"/>
  <c r="J383" s="1"/>
  <c r="H383"/>
  <c r="I383"/>
  <c r="G384"/>
  <c r="J384" s="1"/>
  <c r="H384"/>
  <c r="I384"/>
  <c r="G385"/>
  <c r="J385" s="1"/>
  <c r="H385"/>
  <c r="I385"/>
  <c r="G386"/>
  <c r="H386"/>
  <c r="I386"/>
  <c r="J386"/>
  <c r="G387"/>
  <c r="J387" s="1"/>
  <c r="K387" s="1"/>
  <c r="AO387" i="22" s="1"/>
  <c r="H387" i="14"/>
  <c r="I387"/>
  <c r="G388"/>
  <c r="J388" s="1"/>
  <c r="H388"/>
  <c r="I388"/>
  <c r="I389"/>
  <c r="G390"/>
  <c r="H390"/>
  <c r="I390"/>
  <c r="J390"/>
  <c r="G391"/>
  <c r="J391" s="1"/>
  <c r="H391"/>
  <c r="I391"/>
  <c r="G392"/>
  <c r="J392" s="1"/>
  <c r="H392"/>
  <c r="I392"/>
  <c r="G393"/>
  <c r="J393" s="1"/>
  <c r="H393"/>
  <c r="I393"/>
  <c r="G394"/>
  <c r="H394"/>
  <c r="I394"/>
  <c r="J394"/>
  <c r="G395"/>
  <c r="J395" s="1"/>
  <c r="H395"/>
  <c r="I395"/>
  <c r="G396"/>
  <c r="J396" s="1"/>
  <c r="H396"/>
  <c r="I396"/>
  <c r="G397"/>
  <c r="J397" s="1"/>
  <c r="H397"/>
  <c r="I397"/>
  <c r="G398"/>
  <c r="H398"/>
  <c r="I398"/>
  <c r="J398"/>
  <c r="K398" s="1"/>
  <c r="AO398" i="22" s="1"/>
  <c r="G399" i="14"/>
  <c r="J399" s="1"/>
  <c r="H399"/>
  <c r="I399"/>
  <c r="G400"/>
  <c r="J400" s="1"/>
  <c r="H400"/>
  <c r="I400"/>
  <c r="G401"/>
  <c r="J401" s="1"/>
  <c r="H401"/>
  <c r="I401"/>
  <c r="G402"/>
  <c r="H402"/>
  <c r="I402"/>
  <c r="J402"/>
  <c r="G403"/>
  <c r="J403" s="1"/>
  <c r="H403"/>
  <c r="I403"/>
  <c r="G404"/>
  <c r="J404" s="1"/>
  <c r="H404"/>
  <c r="I404"/>
  <c r="G405"/>
  <c r="J405" s="1"/>
  <c r="H405"/>
  <c r="I405"/>
  <c r="G406"/>
  <c r="H406"/>
  <c r="I406"/>
  <c r="J406"/>
  <c r="K406" s="1"/>
  <c r="AO406" i="22" s="1"/>
  <c r="G407" i="14"/>
  <c r="H407"/>
  <c r="I407"/>
  <c r="J407"/>
  <c r="G408"/>
  <c r="H408"/>
  <c r="I408"/>
  <c r="J408"/>
  <c r="I409"/>
  <c r="G410"/>
  <c r="J410" s="1"/>
  <c r="H410"/>
  <c r="I410"/>
  <c r="G411"/>
  <c r="J411" s="1"/>
  <c r="H411"/>
  <c r="I411"/>
  <c r="G412"/>
  <c r="H412"/>
  <c r="I412"/>
  <c r="J412"/>
  <c r="G413"/>
  <c r="J413" s="1"/>
  <c r="H413"/>
  <c r="I413"/>
  <c r="G414"/>
  <c r="J414" s="1"/>
  <c r="H414"/>
  <c r="I414"/>
  <c r="G415"/>
  <c r="J415" s="1"/>
  <c r="H415"/>
  <c r="I415"/>
  <c r="G416"/>
  <c r="H416"/>
  <c r="I416"/>
  <c r="J416"/>
  <c r="G417"/>
  <c r="J417" s="1"/>
  <c r="H417"/>
  <c r="I417"/>
  <c r="G418"/>
  <c r="J418" s="1"/>
  <c r="H418"/>
  <c r="I418"/>
  <c r="G419"/>
  <c r="J419" s="1"/>
  <c r="H419"/>
  <c r="I419"/>
  <c r="I420"/>
  <c r="G14" i="12"/>
  <c r="H14"/>
  <c r="I14"/>
  <c r="J14"/>
  <c r="K14"/>
  <c r="L14"/>
  <c r="V14" s="1"/>
  <c r="AJ14" i="22" s="1"/>
  <c r="M14" i="12"/>
  <c r="N14"/>
  <c r="O14"/>
  <c r="P14"/>
  <c r="Q14"/>
  <c r="R14"/>
  <c r="G15"/>
  <c r="H15"/>
  <c r="I15"/>
  <c r="J15"/>
  <c r="K15"/>
  <c r="L15"/>
  <c r="M15"/>
  <c r="N15"/>
  <c r="O15"/>
  <c r="P15"/>
  <c r="Q15"/>
  <c r="R15"/>
  <c r="V15"/>
  <c r="AJ15" i="22" s="1"/>
  <c r="G16" i="12"/>
  <c r="H16"/>
  <c r="I16"/>
  <c r="V16" s="1"/>
  <c r="AJ16" i="22" s="1"/>
  <c r="J16" i="12"/>
  <c r="S16" s="1"/>
  <c r="K16"/>
  <c r="L16"/>
  <c r="M16"/>
  <c r="N16"/>
  <c r="O16"/>
  <c r="P16"/>
  <c r="Q16"/>
  <c r="R16"/>
  <c r="G17"/>
  <c r="H17"/>
  <c r="I17"/>
  <c r="V17" s="1"/>
  <c r="AJ17" i="22" s="1"/>
  <c r="J17" i="12"/>
  <c r="K17"/>
  <c r="L17"/>
  <c r="M17"/>
  <c r="N17"/>
  <c r="O17"/>
  <c r="P17"/>
  <c r="Q17"/>
  <c r="R17"/>
  <c r="G18"/>
  <c r="H18"/>
  <c r="I18"/>
  <c r="J18"/>
  <c r="K18"/>
  <c r="L18"/>
  <c r="V18" s="1"/>
  <c r="AJ18" i="22" s="1"/>
  <c r="M18" i="12"/>
  <c r="N18"/>
  <c r="O18"/>
  <c r="P18"/>
  <c r="Q18"/>
  <c r="R18"/>
  <c r="G19"/>
  <c r="H19"/>
  <c r="I19"/>
  <c r="J19"/>
  <c r="K19"/>
  <c r="L19"/>
  <c r="M19"/>
  <c r="N19"/>
  <c r="O19"/>
  <c r="P19"/>
  <c r="Q19"/>
  <c r="R19"/>
  <c r="V19"/>
  <c r="AJ19" i="22" s="1"/>
  <c r="G20" i="12"/>
  <c r="H20"/>
  <c r="I20"/>
  <c r="V20" s="1"/>
  <c r="AJ20" i="22" s="1"/>
  <c r="J20" i="12"/>
  <c r="S20" s="1"/>
  <c r="K20"/>
  <c r="L20"/>
  <c r="M20"/>
  <c r="N20"/>
  <c r="O20"/>
  <c r="P20"/>
  <c r="Q20"/>
  <c r="R20"/>
  <c r="G21"/>
  <c r="H21"/>
  <c r="I21"/>
  <c r="V21" s="1"/>
  <c r="AJ21" i="22" s="1"/>
  <c r="J21" i="12"/>
  <c r="K21"/>
  <c r="L21"/>
  <c r="M21"/>
  <c r="N21"/>
  <c r="O21"/>
  <c r="P21"/>
  <c r="Q21"/>
  <c r="R21"/>
  <c r="G22"/>
  <c r="H22"/>
  <c r="I22"/>
  <c r="J22"/>
  <c r="K22"/>
  <c r="L22"/>
  <c r="V22" s="1"/>
  <c r="AJ22" i="22" s="1"/>
  <c r="O22" i="12"/>
  <c r="P22"/>
  <c r="Q22"/>
  <c r="R22"/>
  <c r="G23"/>
  <c r="H23"/>
  <c r="I23"/>
  <c r="V23" s="1"/>
  <c r="AJ23" i="22" s="1"/>
  <c r="J23" i="12"/>
  <c r="K23"/>
  <c r="L23"/>
  <c r="M23"/>
  <c r="N23"/>
  <c r="O23"/>
  <c r="P23"/>
  <c r="Q23"/>
  <c r="R23"/>
  <c r="G24"/>
  <c r="H24"/>
  <c r="I24"/>
  <c r="J24"/>
  <c r="K24"/>
  <c r="L24"/>
  <c r="V24" s="1"/>
  <c r="AJ24" i="22" s="1"/>
  <c r="O24" i="12"/>
  <c r="P24"/>
  <c r="Q24"/>
  <c r="R24"/>
  <c r="G25"/>
  <c r="H25"/>
  <c r="I25"/>
  <c r="V25" s="1"/>
  <c r="AJ25" i="22" s="1"/>
  <c r="J25" i="12"/>
  <c r="K25"/>
  <c r="L25"/>
  <c r="M25"/>
  <c r="N25"/>
  <c r="O25"/>
  <c r="P25"/>
  <c r="Q25"/>
  <c r="R25"/>
  <c r="G26"/>
  <c r="H26"/>
  <c r="I26"/>
  <c r="J26"/>
  <c r="K26"/>
  <c r="L26"/>
  <c r="V26" s="1"/>
  <c r="AJ26" i="22" s="1"/>
  <c r="M26" i="12"/>
  <c r="N26"/>
  <c r="O26"/>
  <c r="P26"/>
  <c r="Q26"/>
  <c r="R26"/>
  <c r="G27"/>
  <c r="H27"/>
  <c r="I27"/>
  <c r="J27"/>
  <c r="K27"/>
  <c r="L27"/>
  <c r="M27"/>
  <c r="N27"/>
  <c r="O27"/>
  <c r="P27"/>
  <c r="Q27"/>
  <c r="R27"/>
  <c r="V27"/>
  <c r="AJ27" i="22" s="1"/>
  <c r="G28" i="12"/>
  <c r="H28"/>
  <c r="I28"/>
  <c r="J28"/>
  <c r="S28" s="1"/>
  <c r="K28"/>
  <c r="L28"/>
  <c r="V28" s="1"/>
  <c r="AJ28" i="22" s="1"/>
  <c r="M28" i="12"/>
  <c r="N28"/>
  <c r="O28"/>
  <c r="P28"/>
  <c r="Q28"/>
  <c r="R28"/>
  <c r="G29"/>
  <c r="H29"/>
  <c r="I29"/>
  <c r="V29" s="1"/>
  <c r="AJ29" i="22" s="1"/>
  <c r="J29" i="12"/>
  <c r="K29"/>
  <c r="L29"/>
  <c r="M29"/>
  <c r="N29"/>
  <c r="O29"/>
  <c r="P29"/>
  <c r="Q29"/>
  <c r="R29"/>
  <c r="G30"/>
  <c r="H30"/>
  <c r="I30"/>
  <c r="J30"/>
  <c r="K30"/>
  <c r="L30"/>
  <c r="V30" s="1"/>
  <c r="AJ30" i="22" s="1"/>
  <c r="M30" i="12"/>
  <c r="N30"/>
  <c r="O30"/>
  <c r="P30"/>
  <c r="Q30"/>
  <c r="R30"/>
  <c r="G31"/>
  <c r="H31"/>
  <c r="I31"/>
  <c r="J31"/>
  <c r="K31"/>
  <c r="L31"/>
  <c r="M31"/>
  <c r="N31"/>
  <c r="O31"/>
  <c r="P31"/>
  <c r="Q31"/>
  <c r="R31"/>
  <c r="V31"/>
  <c r="AJ31" i="22" s="1"/>
  <c r="G32" i="12"/>
  <c r="H32"/>
  <c r="I32"/>
  <c r="J32"/>
  <c r="S32" s="1"/>
  <c r="K32"/>
  <c r="L32"/>
  <c r="V32" s="1"/>
  <c r="AJ32" i="22" s="1"/>
  <c r="M32" i="12"/>
  <c r="N32"/>
  <c r="O32"/>
  <c r="P32"/>
  <c r="Q32"/>
  <c r="R32"/>
  <c r="G33"/>
  <c r="H33"/>
  <c r="I33"/>
  <c r="V33" s="1"/>
  <c r="AJ33" i="22" s="1"/>
  <c r="J33" i="12"/>
  <c r="K33"/>
  <c r="L33"/>
  <c r="M33"/>
  <c r="N33"/>
  <c r="O33"/>
  <c r="P33"/>
  <c r="Q33"/>
  <c r="R33"/>
  <c r="G34"/>
  <c r="H34"/>
  <c r="I34"/>
  <c r="J34"/>
  <c r="K34"/>
  <c r="L34"/>
  <c r="V34" s="1"/>
  <c r="AJ34" i="22" s="1"/>
  <c r="M34" i="12"/>
  <c r="N34"/>
  <c r="O34"/>
  <c r="P34"/>
  <c r="Q34"/>
  <c r="R34"/>
  <c r="G35"/>
  <c r="H35"/>
  <c r="I35"/>
  <c r="J35"/>
  <c r="K35"/>
  <c r="L35"/>
  <c r="M35"/>
  <c r="N35"/>
  <c r="O35"/>
  <c r="P35"/>
  <c r="Q35"/>
  <c r="R35"/>
  <c r="V35"/>
  <c r="AJ35" i="22" s="1"/>
  <c r="G36" i="12"/>
  <c r="H36"/>
  <c r="I36"/>
  <c r="J36"/>
  <c r="K36"/>
  <c r="L36"/>
  <c r="O36"/>
  <c r="P36"/>
  <c r="Q36"/>
  <c r="R36"/>
  <c r="V36"/>
  <c r="AJ36" i="22" s="1"/>
  <c r="G37" i="12"/>
  <c r="H37"/>
  <c r="I37"/>
  <c r="J37"/>
  <c r="K37"/>
  <c r="L37"/>
  <c r="M37"/>
  <c r="N37"/>
  <c r="O37"/>
  <c r="P37"/>
  <c r="Q37"/>
  <c r="R37"/>
  <c r="V37"/>
  <c r="AJ37" i="22" s="1"/>
  <c r="G38" i="12"/>
  <c r="H38"/>
  <c r="I38"/>
  <c r="V38" s="1"/>
  <c r="AJ38" i="22" s="1"/>
  <c r="J38" i="12"/>
  <c r="S38" s="1"/>
  <c r="K38"/>
  <c r="L38"/>
  <c r="M38"/>
  <c r="N38"/>
  <c r="O38"/>
  <c r="P38"/>
  <c r="Q38"/>
  <c r="R38"/>
  <c r="G39"/>
  <c r="H39"/>
  <c r="I39"/>
  <c r="V39" s="1"/>
  <c r="AJ39" i="22" s="1"/>
  <c r="J39" i="12"/>
  <c r="K39"/>
  <c r="L39"/>
  <c r="M39"/>
  <c r="N39"/>
  <c r="O39"/>
  <c r="P39"/>
  <c r="Q39"/>
  <c r="R39"/>
  <c r="G40"/>
  <c r="H40"/>
  <c r="I40"/>
  <c r="J40"/>
  <c r="K40"/>
  <c r="L40"/>
  <c r="V40" s="1"/>
  <c r="AJ40" i="22" s="1"/>
  <c r="M40" i="12"/>
  <c r="N40"/>
  <c r="O40"/>
  <c r="P40"/>
  <c r="Q40"/>
  <c r="R40"/>
  <c r="G41"/>
  <c r="H41"/>
  <c r="I41"/>
  <c r="J41"/>
  <c r="K41"/>
  <c r="L41"/>
  <c r="M41"/>
  <c r="N41"/>
  <c r="O41"/>
  <c r="P41"/>
  <c r="Q41"/>
  <c r="R41"/>
  <c r="V41"/>
  <c r="AJ41" i="22" s="1"/>
  <c r="G42" i="12"/>
  <c r="H42"/>
  <c r="I42"/>
  <c r="V42" s="1"/>
  <c r="AJ42" i="22" s="1"/>
  <c r="J42" i="12"/>
  <c r="S42" s="1"/>
  <c r="K42"/>
  <c r="L42"/>
  <c r="M42"/>
  <c r="N42"/>
  <c r="O42"/>
  <c r="P42"/>
  <c r="Q42"/>
  <c r="R42"/>
  <c r="G43"/>
  <c r="H43"/>
  <c r="I43"/>
  <c r="V43" s="1"/>
  <c r="AJ43" i="22" s="1"/>
  <c r="J43" i="12"/>
  <c r="K43"/>
  <c r="L43"/>
  <c r="M43"/>
  <c r="N43"/>
  <c r="O43"/>
  <c r="P43"/>
  <c r="Q43"/>
  <c r="R43"/>
  <c r="G44"/>
  <c r="H44"/>
  <c r="I44"/>
  <c r="J44"/>
  <c r="K44"/>
  <c r="L44"/>
  <c r="V44" s="1"/>
  <c r="AJ44" i="22" s="1"/>
  <c r="M44" i="12"/>
  <c r="N44"/>
  <c r="O44"/>
  <c r="P44"/>
  <c r="Q44"/>
  <c r="R44"/>
  <c r="G45"/>
  <c r="H45"/>
  <c r="I45"/>
  <c r="J45"/>
  <c r="K45"/>
  <c r="L45"/>
  <c r="M45"/>
  <c r="N45"/>
  <c r="O45"/>
  <c r="P45"/>
  <c r="Q45"/>
  <c r="R45"/>
  <c r="V45"/>
  <c r="AJ45" i="22" s="1"/>
  <c r="G46" i="12"/>
  <c r="H46"/>
  <c r="I46"/>
  <c r="J46"/>
  <c r="S46" s="1"/>
  <c r="K46"/>
  <c r="L46"/>
  <c r="M46"/>
  <c r="N46"/>
  <c r="O46"/>
  <c r="P46"/>
  <c r="Q46"/>
  <c r="R46"/>
  <c r="V46" s="1"/>
  <c r="AJ46" i="22" s="1"/>
  <c r="G47" i="12"/>
  <c r="H47"/>
  <c r="I47"/>
  <c r="V47" s="1"/>
  <c r="AJ47" i="22" s="1"/>
  <c r="J47" i="12"/>
  <c r="K47"/>
  <c r="L47"/>
  <c r="M47"/>
  <c r="N47"/>
  <c r="O47"/>
  <c r="P47"/>
  <c r="Q47"/>
  <c r="R47"/>
  <c r="G48"/>
  <c r="H48"/>
  <c r="I48"/>
  <c r="J48"/>
  <c r="K48"/>
  <c r="L48"/>
  <c r="V48" s="1"/>
  <c r="AJ48" i="22" s="1"/>
  <c r="M48" i="12"/>
  <c r="N48"/>
  <c r="O48"/>
  <c r="P48"/>
  <c r="Q48"/>
  <c r="R48"/>
  <c r="G49"/>
  <c r="H49"/>
  <c r="I49"/>
  <c r="J49"/>
  <c r="K49"/>
  <c r="L49"/>
  <c r="M49"/>
  <c r="N49"/>
  <c r="O49"/>
  <c r="P49"/>
  <c r="Q49"/>
  <c r="R49"/>
  <c r="V49"/>
  <c r="AJ49" i="22" s="1"/>
  <c r="G50" i="12"/>
  <c r="H50"/>
  <c r="I50"/>
  <c r="J50"/>
  <c r="S50" s="1"/>
  <c r="K50"/>
  <c r="L50"/>
  <c r="M50"/>
  <c r="N50"/>
  <c r="O50"/>
  <c r="P50"/>
  <c r="Q50"/>
  <c r="R50"/>
  <c r="V50" s="1"/>
  <c r="AJ50" i="22" s="1"/>
  <c r="G51" i="12"/>
  <c r="H51"/>
  <c r="I51"/>
  <c r="V51" s="1"/>
  <c r="AJ51" i="22" s="1"/>
  <c r="J51" i="12"/>
  <c r="K51"/>
  <c r="L51"/>
  <c r="M51"/>
  <c r="N51"/>
  <c r="O51"/>
  <c r="P51"/>
  <c r="Q51"/>
  <c r="R51"/>
  <c r="G52"/>
  <c r="H52"/>
  <c r="I52"/>
  <c r="J52"/>
  <c r="K52"/>
  <c r="L52"/>
  <c r="V52" s="1"/>
  <c r="AJ52" i="22" s="1"/>
  <c r="M52" i="12"/>
  <c r="N52"/>
  <c r="O52"/>
  <c r="P52"/>
  <c r="Q52"/>
  <c r="R52"/>
  <c r="G53"/>
  <c r="H53"/>
  <c r="I53"/>
  <c r="J53"/>
  <c r="K53"/>
  <c r="L53"/>
  <c r="M53"/>
  <c r="N53"/>
  <c r="O53"/>
  <c r="P53"/>
  <c r="Q53"/>
  <c r="R53"/>
  <c r="V53"/>
  <c r="AJ53" i="22" s="1"/>
  <c r="G54" i="12"/>
  <c r="H54"/>
  <c r="I54"/>
  <c r="J54"/>
  <c r="K54"/>
  <c r="L54"/>
  <c r="O54"/>
  <c r="P54"/>
  <c r="Q54"/>
  <c r="R54"/>
  <c r="V54"/>
  <c r="AJ54" i="22" s="1"/>
  <c r="G55" i="12"/>
  <c r="H55"/>
  <c r="I55"/>
  <c r="J55"/>
  <c r="K55"/>
  <c r="L55"/>
  <c r="M55"/>
  <c r="N55"/>
  <c r="O55"/>
  <c r="P55"/>
  <c r="Q55"/>
  <c r="R55"/>
  <c r="V55"/>
  <c r="AJ55" i="22" s="1"/>
  <c r="G56" i="12"/>
  <c r="H56"/>
  <c r="I56"/>
  <c r="V56" s="1"/>
  <c r="AJ56" i="22" s="1"/>
  <c r="J56" i="12"/>
  <c r="S56" s="1"/>
  <c r="K56"/>
  <c r="L56"/>
  <c r="M56"/>
  <c r="N56"/>
  <c r="O56"/>
  <c r="P56"/>
  <c r="Q56"/>
  <c r="R56"/>
  <c r="G57"/>
  <c r="H57"/>
  <c r="I57"/>
  <c r="V57" s="1"/>
  <c r="AJ57" i="22" s="1"/>
  <c r="J57" i="12"/>
  <c r="K57"/>
  <c r="L57"/>
  <c r="M57"/>
  <c r="N57"/>
  <c r="O57"/>
  <c r="P57"/>
  <c r="Q57"/>
  <c r="R57"/>
  <c r="G58"/>
  <c r="H58"/>
  <c r="I58"/>
  <c r="J58"/>
  <c r="K58"/>
  <c r="L58"/>
  <c r="V58" s="1"/>
  <c r="AJ58" i="22" s="1"/>
  <c r="M58" i="12"/>
  <c r="N58"/>
  <c r="O58"/>
  <c r="P58"/>
  <c r="Q58"/>
  <c r="R58"/>
  <c r="G59"/>
  <c r="H59"/>
  <c r="I59"/>
  <c r="J59"/>
  <c r="K59"/>
  <c r="L59"/>
  <c r="M59"/>
  <c r="N59"/>
  <c r="O59"/>
  <c r="P59"/>
  <c r="Q59"/>
  <c r="R59"/>
  <c r="V59"/>
  <c r="AJ59" i="22" s="1"/>
  <c r="G60" i="12"/>
  <c r="H60"/>
  <c r="I60"/>
  <c r="J60"/>
  <c r="S60" s="1"/>
  <c r="K60"/>
  <c r="L60"/>
  <c r="M60"/>
  <c r="N60"/>
  <c r="O60"/>
  <c r="P60"/>
  <c r="Q60"/>
  <c r="R60"/>
  <c r="V60" s="1"/>
  <c r="AJ60" i="22" s="1"/>
  <c r="G61" i="12"/>
  <c r="H61"/>
  <c r="I61"/>
  <c r="V61" s="1"/>
  <c r="AJ61" i="22" s="1"/>
  <c r="J61" i="12"/>
  <c r="K61"/>
  <c r="L61"/>
  <c r="M61"/>
  <c r="N61"/>
  <c r="O61"/>
  <c r="P61"/>
  <c r="Q61"/>
  <c r="R61"/>
  <c r="G62"/>
  <c r="H62"/>
  <c r="I62"/>
  <c r="J62"/>
  <c r="K62"/>
  <c r="L62"/>
  <c r="V62" s="1"/>
  <c r="AJ62" i="22" s="1"/>
  <c r="O62" i="12"/>
  <c r="P62"/>
  <c r="Q62"/>
  <c r="R62"/>
  <c r="G63"/>
  <c r="H63"/>
  <c r="I63"/>
  <c r="J63"/>
  <c r="K63"/>
  <c r="L63"/>
  <c r="O63"/>
  <c r="P63"/>
  <c r="Q63"/>
  <c r="R63"/>
  <c r="V63"/>
  <c r="AJ63" i="22" s="1"/>
  <c r="G64" i="12"/>
  <c r="H64"/>
  <c r="I64"/>
  <c r="J64"/>
  <c r="S64" s="1"/>
  <c r="K64"/>
  <c r="L64"/>
  <c r="M64"/>
  <c r="N64"/>
  <c r="O64"/>
  <c r="P64"/>
  <c r="Q64"/>
  <c r="R64"/>
  <c r="V64" s="1"/>
  <c r="AJ64" i="22" s="1"/>
  <c r="G65" i="12"/>
  <c r="H65"/>
  <c r="I65"/>
  <c r="V65" s="1"/>
  <c r="AJ65" i="22" s="1"/>
  <c r="J65" i="12"/>
  <c r="K65"/>
  <c r="L65"/>
  <c r="M65"/>
  <c r="N65"/>
  <c r="O65"/>
  <c r="P65"/>
  <c r="Q65"/>
  <c r="R65"/>
  <c r="G66"/>
  <c r="H66"/>
  <c r="I66"/>
  <c r="J66"/>
  <c r="K66"/>
  <c r="L66"/>
  <c r="V66" s="1"/>
  <c r="AJ66" i="22" s="1"/>
  <c r="M66" i="12"/>
  <c r="N66"/>
  <c r="O66"/>
  <c r="R66"/>
  <c r="G67"/>
  <c r="H67"/>
  <c r="I67"/>
  <c r="J67"/>
  <c r="K67"/>
  <c r="L67"/>
  <c r="O67"/>
  <c r="P67"/>
  <c r="Q67"/>
  <c r="R67"/>
  <c r="V67"/>
  <c r="AJ67" i="22" s="1"/>
  <c r="G68" i="12"/>
  <c r="H68"/>
  <c r="I68"/>
  <c r="J68"/>
  <c r="S68" s="1"/>
  <c r="K68"/>
  <c r="L68"/>
  <c r="M68"/>
  <c r="N68"/>
  <c r="O68"/>
  <c r="P68"/>
  <c r="Q68"/>
  <c r="R68"/>
  <c r="V68" s="1"/>
  <c r="AJ68" i="22" s="1"/>
  <c r="G69" i="12"/>
  <c r="H69"/>
  <c r="I69"/>
  <c r="V69" s="1"/>
  <c r="AJ69" i="22" s="1"/>
  <c r="J69" i="12"/>
  <c r="K69"/>
  <c r="L69"/>
  <c r="M69"/>
  <c r="N69"/>
  <c r="O69"/>
  <c r="P69"/>
  <c r="Q69"/>
  <c r="R69"/>
  <c r="G70"/>
  <c r="H70"/>
  <c r="I70"/>
  <c r="J70"/>
  <c r="K70"/>
  <c r="L70"/>
  <c r="V70" s="1"/>
  <c r="AJ70" i="22" s="1"/>
  <c r="M70" i="12"/>
  <c r="N70"/>
  <c r="O70"/>
  <c r="P70"/>
  <c r="Q70"/>
  <c r="R70"/>
  <c r="G71"/>
  <c r="H71"/>
  <c r="I71"/>
  <c r="J71"/>
  <c r="K71"/>
  <c r="L71"/>
  <c r="M71"/>
  <c r="N71"/>
  <c r="O71"/>
  <c r="P71"/>
  <c r="Q71"/>
  <c r="R71"/>
  <c r="V71"/>
  <c r="AJ71" i="22" s="1"/>
  <c r="G72" i="12"/>
  <c r="H72"/>
  <c r="I72"/>
  <c r="J72"/>
  <c r="K72"/>
  <c r="L72"/>
  <c r="O72"/>
  <c r="P72"/>
  <c r="Q72"/>
  <c r="R72"/>
  <c r="V72"/>
  <c r="AJ72" i="22" s="1"/>
  <c r="G73" i="12"/>
  <c r="H73"/>
  <c r="I73"/>
  <c r="J73"/>
  <c r="K73"/>
  <c r="L73"/>
  <c r="M73"/>
  <c r="N73"/>
  <c r="O73"/>
  <c r="P73"/>
  <c r="Q73"/>
  <c r="R73"/>
  <c r="V73"/>
  <c r="AJ73" i="22" s="1"/>
  <c r="G74" i="12"/>
  <c r="H74"/>
  <c r="I74"/>
  <c r="V74" s="1"/>
  <c r="AJ74" i="22" s="1"/>
  <c r="J74" i="12"/>
  <c r="S74" s="1"/>
  <c r="K74"/>
  <c r="L74"/>
  <c r="M74"/>
  <c r="N74"/>
  <c r="O74"/>
  <c r="P74"/>
  <c r="Q74"/>
  <c r="R74"/>
  <c r="G75"/>
  <c r="H75"/>
  <c r="I75"/>
  <c r="V75" s="1"/>
  <c r="AJ75" i="22" s="1"/>
  <c r="J75" i="12"/>
  <c r="K75"/>
  <c r="L75"/>
  <c r="M75"/>
  <c r="N75"/>
  <c r="O75"/>
  <c r="P75"/>
  <c r="Q75"/>
  <c r="R75"/>
  <c r="G76"/>
  <c r="H76"/>
  <c r="I76"/>
  <c r="J76"/>
  <c r="K76"/>
  <c r="L76"/>
  <c r="V76" s="1"/>
  <c r="AJ76" i="22" s="1"/>
  <c r="M76" i="12"/>
  <c r="N76"/>
  <c r="O76"/>
  <c r="P76"/>
  <c r="Q76"/>
  <c r="R76"/>
  <c r="G77"/>
  <c r="H77"/>
  <c r="I77"/>
  <c r="J77"/>
  <c r="K77"/>
  <c r="L77"/>
  <c r="M77"/>
  <c r="N77"/>
  <c r="O77"/>
  <c r="P77"/>
  <c r="Q77"/>
  <c r="R77"/>
  <c r="V77"/>
  <c r="AJ77" i="22" s="1"/>
  <c r="G78" i="12"/>
  <c r="H78"/>
  <c r="I78"/>
  <c r="V78" s="1"/>
  <c r="AJ78" i="22" s="1"/>
  <c r="J78" i="12"/>
  <c r="S78" s="1"/>
  <c r="K78"/>
  <c r="L78"/>
  <c r="M78"/>
  <c r="N78"/>
  <c r="O78"/>
  <c r="P78"/>
  <c r="Q78"/>
  <c r="R78"/>
  <c r="J79"/>
  <c r="K79"/>
  <c r="L79"/>
  <c r="M79"/>
  <c r="N79"/>
  <c r="O79"/>
  <c r="R79"/>
  <c r="G80"/>
  <c r="H80"/>
  <c r="I80"/>
  <c r="V80" s="1"/>
  <c r="AJ80" i="22" s="1"/>
  <c r="J80" i="12"/>
  <c r="S80" s="1"/>
  <c r="K80"/>
  <c r="L80"/>
  <c r="M80"/>
  <c r="N80"/>
  <c r="O80"/>
  <c r="P80"/>
  <c r="Q80"/>
  <c r="R80"/>
  <c r="G81"/>
  <c r="H81"/>
  <c r="I81"/>
  <c r="V81" s="1"/>
  <c r="AJ81" i="22" s="1"/>
  <c r="J81" i="12"/>
  <c r="K81"/>
  <c r="L81"/>
  <c r="M81"/>
  <c r="N81"/>
  <c r="O81"/>
  <c r="P81"/>
  <c r="Q81"/>
  <c r="R81"/>
  <c r="G82"/>
  <c r="H82"/>
  <c r="I82"/>
  <c r="J82"/>
  <c r="K82"/>
  <c r="L82"/>
  <c r="V82" s="1"/>
  <c r="AJ82" i="22" s="1"/>
  <c r="M82" i="12"/>
  <c r="N82"/>
  <c r="O82"/>
  <c r="P82"/>
  <c r="Q82"/>
  <c r="R82"/>
  <c r="G83"/>
  <c r="H83"/>
  <c r="I83"/>
  <c r="J83"/>
  <c r="K83"/>
  <c r="L83"/>
  <c r="M83"/>
  <c r="N83"/>
  <c r="O83"/>
  <c r="P83"/>
  <c r="Q83"/>
  <c r="R83"/>
  <c r="V83"/>
  <c r="AJ83" i="22" s="1"/>
  <c r="G84" i="12"/>
  <c r="H84"/>
  <c r="I84"/>
  <c r="J84"/>
  <c r="S84" s="1"/>
  <c r="K84"/>
  <c r="L84"/>
  <c r="M84"/>
  <c r="N84"/>
  <c r="O84"/>
  <c r="P84"/>
  <c r="Q84"/>
  <c r="R84"/>
  <c r="V84" s="1"/>
  <c r="AJ84" i="22" s="1"/>
  <c r="G85" i="12"/>
  <c r="H85"/>
  <c r="I85"/>
  <c r="V85" s="1"/>
  <c r="AJ85" i="22" s="1"/>
  <c r="J85" i="12"/>
  <c r="K85"/>
  <c r="L85"/>
  <c r="M85"/>
  <c r="N85"/>
  <c r="O85"/>
  <c r="P85"/>
  <c r="Q85"/>
  <c r="R85"/>
  <c r="G86"/>
  <c r="H86"/>
  <c r="I86"/>
  <c r="J86"/>
  <c r="K86"/>
  <c r="L86"/>
  <c r="V86" s="1"/>
  <c r="AJ86" i="22" s="1"/>
  <c r="M86" i="12"/>
  <c r="N86"/>
  <c r="O86"/>
  <c r="P86"/>
  <c r="Q86"/>
  <c r="R86"/>
  <c r="G87"/>
  <c r="H87"/>
  <c r="I87"/>
  <c r="J87"/>
  <c r="K87"/>
  <c r="L87"/>
  <c r="M87"/>
  <c r="N87"/>
  <c r="O87"/>
  <c r="P87"/>
  <c r="Q87"/>
  <c r="R87"/>
  <c r="V87"/>
  <c r="AJ87" i="22" s="1"/>
  <c r="G88" i="12"/>
  <c r="H88"/>
  <c r="I88"/>
  <c r="J88"/>
  <c r="S88" s="1"/>
  <c r="K88"/>
  <c r="L88"/>
  <c r="M88"/>
  <c r="N88"/>
  <c r="O88"/>
  <c r="P88"/>
  <c r="Q88"/>
  <c r="R88"/>
  <c r="V88" s="1"/>
  <c r="AJ88" i="22" s="1"/>
  <c r="G89" i="12"/>
  <c r="H89"/>
  <c r="I89"/>
  <c r="V89" s="1"/>
  <c r="AJ89" i="22" s="1"/>
  <c r="J89" i="12"/>
  <c r="K89"/>
  <c r="L89"/>
  <c r="M89"/>
  <c r="N89"/>
  <c r="O89"/>
  <c r="P89"/>
  <c r="Q89"/>
  <c r="R89"/>
  <c r="G90"/>
  <c r="H90"/>
  <c r="I90"/>
  <c r="V90" s="1"/>
  <c r="AJ90" i="22" s="1"/>
  <c r="J90" i="12"/>
  <c r="K90"/>
  <c r="L90"/>
  <c r="M90"/>
  <c r="N90"/>
  <c r="O90"/>
  <c r="P90"/>
  <c r="Q90"/>
  <c r="R90"/>
  <c r="G91"/>
  <c r="H91"/>
  <c r="I91"/>
  <c r="J91"/>
  <c r="K91"/>
  <c r="L91"/>
  <c r="M91"/>
  <c r="N91"/>
  <c r="O91"/>
  <c r="P91"/>
  <c r="Q91"/>
  <c r="R91"/>
  <c r="V91"/>
  <c r="AJ91" i="22" s="1"/>
  <c r="G92" i="12"/>
  <c r="H92"/>
  <c r="I92"/>
  <c r="J92"/>
  <c r="S92" s="1"/>
  <c r="K92"/>
  <c r="L92"/>
  <c r="M92"/>
  <c r="N92"/>
  <c r="O92"/>
  <c r="P92"/>
  <c r="Q92"/>
  <c r="R92"/>
  <c r="V92" s="1"/>
  <c r="AJ92" i="22" s="1"/>
  <c r="G93" i="12"/>
  <c r="H93"/>
  <c r="I93"/>
  <c r="V93" s="1"/>
  <c r="AJ93" i="22" s="1"/>
  <c r="J93" i="12"/>
  <c r="K93"/>
  <c r="L93"/>
  <c r="M93"/>
  <c r="N93"/>
  <c r="O93"/>
  <c r="P93"/>
  <c r="Q93"/>
  <c r="R93"/>
  <c r="G94"/>
  <c r="H94"/>
  <c r="I94"/>
  <c r="V94" s="1"/>
  <c r="AJ94" i="22" s="1"/>
  <c r="J94" i="12"/>
  <c r="K94"/>
  <c r="L94"/>
  <c r="M94"/>
  <c r="N94"/>
  <c r="O94"/>
  <c r="P94"/>
  <c r="Q94"/>
  <c r="R94"/>
  <c r="G95"/>
  <c r="H95"/>
  <c r="I95"/>
  <c r="J95"/>
  <c r="K95"/>
  <c r="L95"/>
  <c r="M95"/>
  <c r="N95"/>
  <c r="O95"/>
  <c r="P95"/>
  <c r="Q95"/>
  <c r="R95"/>
  <c r="V95"/>
  <c r="AJ95" i="22" s="1"/>
  <c r="G96" i="12"/>
  <c r="H96"/>
  <c r="I96"/>
  <c r="J96"/>
  <c r="S96" s="1"/>
  <c r="K96"/>
  <c r="L96"/>
  <c r="M96"/>
  <c r="N96"/>
  <c r="O96"/>
  <c r="P96"/>
  <c r="Q96"/>
  <c r="R96"/>
  <c r="V96" s="1"/>
  <c r="AJ96" i="22" s="1"/>
  <c r="G97" i="12"/>
  <c r="H97"/>
  <c r="I97"/>
  <c r="V97" s="1"/>
  <c r="AJ97" i="22" s="1"/>
  <c r="J97" i="12"/>
  <c r="K97"/>
  <c r="L97"/>
  <c r="M97"/>
  <c r="N97"/>
  <c r="O97"/>
  <c r="P97"/>
  <c r="Q97"/>
  <c r="R97"/>
  <c r="G98"/>
  <c r="H98"/>
  <c r="I98"/>
  <c r="J98"/>
  <c r="K98"/>
  <c r="L98"/>
  <c r="V98" s="1"/>
  <c r="AJ98" i="22" s="1"/>
  <c r="M98" i="12"/>
  <c r="N98"/>
  <c r="O98"/>
  <c r="P98"/>
  <c r="Q98"/>
  <c r="R98"/>
  <c r="G99"/>
  <c r="H99"/>
  <c r="I99"/>
  <c r="J99"/>
  <c r="K99"/>
  <c r="L99"/>
  <c r="M99"/>
  <c r="N99"/>
  <c r="O99"/>
  <c r="P99"/>
  <c r="Q99"/>
  <c r="R99"/>
  <c r="V99"/>
  <c r="AJ99" i="22" s="1"/>
  <c r="G100" i="12"/>
  <c r="H100"/>
  <c r="I100"/>
  <c r="J100"/>
  <c r="S100" s="1"/>
  <c r="K100"/>
  <c r="L100"/>
  <c r="M100"/>
  <c r="N100"/>
  <c r="O100"/>
  <c r="P100"/>
  <c r="Q100"/>
  <c r="R100"/>
  <c r="V100" s="1"/>
  <c r="AJ100" i="22" s="1"/>
  <c r="G101" i="12"/>
  <c r="H101"/>
  <c r="I101"/>
  <c r="V101" s="1"/>
  <c r="AJ101" i="22" s="1"/>
  <c r="J101" i="12"/>
  <c r="K101"/>
  <c r="L101"/>
  <c r="M101"/>
  <c r="N101"/>
  <c r="O101"/>
  <c r="P101"/>
  <c r="Q101"/>
  <c r="R101"/>
  <c r="G102"/>
  <c r="H102"/>
  <c r="I102"/>
  <c r="J102"/>
  <c r="K102"/>
  <c r="L102"/>
  <c r="V102" s="1"/>
  <c r="AJ102" i="22" s="1"/>
  <c r="M102" i="12"/>
  <c r="N102"/>
  <c r="O102"/>
  <c r="P102"/>
  <c r="Q102"/>
  <c r="R102"/>
  <c r="G103"/>
  <c r="H103"/>
  <c r="I103"/>
  <c r="J103"/>
  <c r="K103"/>
  <c r="L103"/>
  <c r="M103"/>
  <c r="N103"/>
  <c r="O103"/>
  <c r="P103"/>
  <c r="Q103"/>
  <c r="R103"/>
  <c r="V103"/>
  <c r="AJ103" i="22" s="1"/>
  <c r="G104" i="12"/>
  <c r="H104"/>
  <c r="I104"/>
  <c r="J104"/>
  <c r="S104" s="1"/>
  <c r="K104"/>
  <c r="L104"/>
  <c r="M104"/>
  <c r="N104"/>
  <c r="O104"/>
  <c r="P104"/>
  <c r="Q104"/>
  <c r="R104"/>
  <c r="V104" s="1"/>
  <c r="AJ104" i="22" s="1"/>
  <c r="G105" i="12"/>
  <c r="H105"/>
  <c r="I105"/>
  <c r="V105" s="1"/>
  <c r="AJ105" i="22" s="1"/>
  <c r="J105" i="12"/>
  <c r="K105"/>
  <c r="L105"/>
  <c r="M105"/>
  <c r="N105"/>
  <c r="O105"/>
  <c r="P105"/>
  <c r="Q105"/>
  <c r="R105"/>
  <c r="G106"/>
  <c r="H106"/>
  <c r="I106"/>
  <c r="J106"/>
  <c r="K106"/>
  <c r="L106"/>
  <c r="V106" s="1"/>
  <c r="AJ106" i="22" s="1"/>
  <c r="M106" i="12"/>
  <c r="N106"/>
  <c r="O106"/>
  <c r="P106"/>
  <c r="Q106"/>
  <c r="R106"/>
  <c r="G107"/>
  <c r="H107"/>
  <c r="I107"/>
  <c r="J107"/>
  <c r="K107"/>
  <c r="L107"/>
  <c r="M107"/>
  <c r="N107"/>
  <c r="O107"/>
  <c r="P107"/>
  <c r="Q107"/>
  <c r="R107"/>
  <c r="V107"/>
  <c r="AJ107" i="22" s="1"/>
  <c r="G108" i="12"/>
  <c r="H108"/>
  <c r="I108"/>
  <c r="J108"/>
  <c r="S108" s="1"/>
  <c r="K108"/>
  <c r="L108"/>
  <c r="M108"/>
  <c r="N108"/>
  <c r="O108"/>
  <c r="P108"/>
  <c r="Q108"/>
  <c r="R108"/>
  <c r="V108" s="1"/>
  <c r="AJ108" i="22" s="1"/>
  <c r="G109" i="12"/>
  <c r="H109"/>
  <c r="I109"/>
  <c r="V109" s="1"/>
  <c r="AJ109" i="22" s="1"/>
  <c r="J109" i="12"/>
  <c r="K109"/>
  <c r="L109"/>
  <c r="M109"/>
  <c r="N109"/>
  <c r="O109"/>
  <c r="P109"/>
  <c r="Q109"/>
  <c r="R109"/>
  <c r="G110"/>
  <c r="H110"/>
  <c r="I110"/>
  <c r="J110"/>
  <c r="K110"/>
  <c r="L110"/>
  <c r="V110" s="1"/>
  <c r="AJ110" i="22" s="1"/>
  <c r="M110" i="12"/>
  <c r="N110"/>
  <c r="O110"/>
  <c r="P110"/>
  <c r="Q110"/>
  <c r="R110"/>
  <c r="G111"/>
  <c r="H111"/>
  <c r="I111"/>
  <c r="J111"/>
  <c r="K111"/>
  <c r="L111"/>
  <c r="M111"/>
  <c r="N111"/>
  <c r="O111"/>
  <c r="P111"/>
  <c r="Q111"/>
  <c r="R111"/>
  <c r="V111"/>
  <c r="AJ111" i="22" s="1"/>
  <c r="G112" i="12"/>
  <c r="H112"/>
  <c r="I112"/>
  <c r="J112"/>
  <c r="S112" s="1"/>
  <c r="K112"/>
  <c r="L112"/>
  <c r="M112"/>
  <c r="N112"/>
  <c r="O112"/>
  <c r="P112"/>
  <c r="Q112"/>
  <c r="R112"/>
  <c r="V112" s="1"/>
  <c r="AJ112" i="22" s="1"/>
  <c r="G113" i="12"/>
  <c r="H113"/>
  <c r="I113"/>
  <c r="V113" s="1"/>
  <c r="AJ113" i="22" s="1"/>
  <c r="J113" i="12"/>
  <c r="K113"/>
  <c r="L113"/>
  <c r="M113"/>
  <c r="N113"/>
  <c r="O113"/>
  <c r="P113"/>
  <c r="Q113"/>
  <c r="R113"/>
  <c r="G114"/>
  <c r="H114"/>
  <c r="I114"/>
  <c r="J114"/>
  <c r="K114"/>
  <c r="L114"/>
  <c r="V114" s="1"/>
  <c r="AJ114" i="22" s="1"/>
  <c r="M114" i="12"/>
  <c r="N114"/>
  <c r="O114"/>
  <c r="P114"/>
  <c r="Q114"/>
  <c r="R114"/>
  <c r="G115"/>
  <c r="H115"/>
  <c r="I115"/>
  <c r="J115"/>
  <c r="K115"/>
  <c r="L115"/>
  <c r="M115"/>
  <c r="N115"/>
  <c r="O115"/>
  <c r="P115"/>
  <c r="Q115"/>
  <c r="R115"/>
  <c r="V115"/>
  <c r="AJ115" i="22" s="1"/>
  <c r="G116" i="12"/>
  <c r="H116"/>
  <c r="I116"/>
  <c r="J116"/>
  <c r="K116"/>
  <c r="L116"/>
  <c r="O116"/>
  <c r="P116"/>
  <c r="Q116"/>
  <c r="R116"/>
  <c r="V116"/>
  <c r="AJ116" i="22" s="1"/>
  <c r="G117" i="12"/>
  <c r="H117"/>
  <c r="I117"/>
  <c r="J117"/>
  <c r="K117"/>
  <c r="L117"/>
  <c r="O117"/>
  <c r="R117"/>
  <c r="V117" s="1"/>
  <c r="AJ117" i="22" s="1"/>
  <c r="G118" i="12"/>
  <c r="H118"/>
  <c r="I118"/>
  <c r="V118" s="1"/>
  <c r="AJ118" i="22" s="1"/>
  <c r="J118" i="12"/>
  <c r="K118"/>
  <c r="L118"/>
  <c r="M118"/>
  <c r="N118"/>
  <c r="O118"/>
  <c r="P118"/>
  <c r="Q118"/>
  <c r="R118"/>
  <c r="G119"/>
  <c r="H119"/>
  <c r="I119"/>
  <c r="V119" s="1"/>
  <c r="AJ119" i="22" s="1"/>
  <c r="J119" i="12"/>
  <c r="K119"/>
  <c r="L119"/>
  <c r="M119"/>
  <c r="N119"/>
  <c r="O119"/>
  <c r="P119"/>
  <c r="Q119"/>
  <c r="R119"/>
  <c r="G120"/>
  <c r="H120"/>
  <c r="I120"/>
  <c r="J120"/>
  <c r="K120"/>
  <c r="L120"/>
  <c r="M120"/>
  <c r="N120"/>
  <c r="O120"/>
  <c r="P120"/>
  <c r="Q120"/>
  <c r="R120"/>
  <c r="V120"/>
  <c r="AJ120" i="22" s="1"/>
  <c r="G121" i="12"/>
  <c r="H121"/>
  <c r="I121"/>
  <c r="J121"/>
  <c r="S121" s="1"/>
  <c r="K121"/>
  <c r="L121"/>
  <c r="M121"/>
  <c r="N121"/>
  <c r="O121"/>
  <c r="P121"/>
  <c r="Q121"/>
  <c r="R121"/>
  <c r="V121" s="1"/>
  <c r="AJ121" i="22" s="1"/>
  <c r="G122" i="12"/>
  <c r="H122"/>
  <c r="I122"/>
  <c r="J122"/>
  <c r="S122" s="1"/>
  <c r="K122"/>
  <c r="L122"/>
  <c r="M122"/>
  <c r="N122"/>
  <c r="O122"/>
  <c r="P122"/>
  <c r="Q122"/>
  <c r="R122"/>
  <c r="V122" s="1"/>
  <c r="AJ122" i="22" s="1"/>
  <c r="G123" i="12"/>
  <c r="H123"/>
  <c r="I123"/>
  <c r="J123"/>
  <c r="S123" s="1"/>
  <c r="AH123" i="22" s="1"/>
  <c r="K123" i="12"/>
  <c r="L123"/>
  <c r="M123"/>
  <c r="N123"/>
  <c r="O123"/>
  <c r="P123"/>
  <c r="Q123"/>
  <c r="R123"/>
  <c r="V123" s="1"/>
  <c r="AJ123" i="22" s="1"/>
  <c r="G124" i="12"/>
  <c r="H124"/>
  <c r="I124"/>
  <c r="J124"/>
  <c r="K124"/>
  <c r="L124"/>
  <c r="M124"/>
  <c r="N124"/>
  <c r="O124"/>
  <c r="P124"/>
  <c r="Q124"/>
  <c r="R124"/>
  <c r="G125"/>
  <c r="H125"/>
  <c r="I125"/>
  <c r="J125"/>
  <c r="K125"/>
  <c r="L125"/>
  <c r="M125"/>
  <c r="N125"/>
  <c r="O125"/>
  <c r="P125"/>
  <c r="Q125"/>
  <c r="R125"/>
  <c r="G126"/>
  <c r="H126"/>
  <c r="I126"/>
  <c r="J126"/>
  <c r="K126"/>
  <c r="L126"/>
  <c r="M126"/>
  <c r="N126"/>
  <c r="O126"/>
  <c r="P126"/>
  <c r="Q126"/>
  <c r="R126"/>
  <c r="G127"/>
  <c r="H127"/>
  <c r="I127"/>
  <c r="V127" s="1"/>
  <c r="AJ127" i="22" s="1"/>
  <c r="J127" i="12"/>
  <c r="K127"/>
  <c r="L127"/>
  <c r="M127"/>
  <c r="N127"/>
  <c r="O127"/>
  <c r="P127"/>
  <c r="Q127"/>
  <c r="R127"/>
  <c r="G128"/>
  <c r="H128"/>
  <c r="I128"/>
  <c r="J128"/>
  <c r="K128"/>
  <c r="L128"/>
  <c r="M128"/>
  <c r="N128"/>
  <c r="O128"/>
  <c r="P128"/>
  <c r="Q128"/>
  <c r="R128"/>
  <c r="G129"/>
  <c r="H129"/>
  <c r="I129"/>
  <c r="J129"/>
  <c r="K129"/>
  <c r="L129"/>
  <c r="M129"/>
  <c r="N129"/>
  <c r="O129"/>
  <c r="P129"/>
  <c r="Q129"/>
  <c r="R129"/>
  <c r="G130"/>
  <c r="H130"/>
  <c r="I130"/>
  <c r="J130"/>
  <c r="K130"/>
  <c r="L130"/>
  <c r="M130"/>
  <c r="N130"/>
  <c r="O130"/>
  <c r="P130"/>
  <c r="Q130"/>
  <c r="R130"/>
  <c r="G131"/>
  <c r="H131"/>
  <c r="I131"/>
  <c r="V131" s="1"/>
  <c r="AJ131" i="22" s="1"/>
  <c r="J131" i="12"/>
  <c r="K131"/>
  <c r="L131"/>
  <c r="M131"/>
  <c r="N131"/>
  <c r="O131"/>
  <c r="P131"/>
  <c r="Q131"/>
  <c r="R131"/>
  <c r="G132"/>
  <c r="H132"/>
  <c r="I132"/>
  <c r="J132"/>
  <c r="K132"/>
  <c r="L132"/>
  <c r="O132"/>
  <c r="P132"/>
  <c r="Q132"/>
  <c r="R132"/>
  <c r="V132" s="1"/>
  <c r="AJ132" i="22" s="1"/>
  <c r="G133" i="12"/>
  <c r="H133"/>
  <c r="I133"/>
  <c r="J133"/>
  <c r="K133"/>
  <c r="L133"/>
  <c r="M133"/>
  <c r="N133"/>
  <c r="O133"/>
  <c r="P133"/>
  <c r="Q133"/>
  <c r="R133"/>
  <c r="G134"/>
  <c r="H134"/>
  <c r="I134"/>
  <c r="J134"/>
  <c r="K134"/>
  <c r="L134"/>
  <c r="M134"/>
  <c r="N134"/>
  <c r="O134"/>
  <c r="P134"/>
  <c r="Q134"/>
  <c r="R134"/>
  <c r="V134" s="1"/>
  <c r="AJ134" i="22" s="1"/>
  <c r="G135" i="12"/>
  <c r="H135"/>
  <c r="I135"/>
  <c r="V135" s="1"/>
  <c r="AJ135" i="22" s="1"/>
  <c r="J135" i="12"/>
  <c r="S135" s="1"/>
  <c r="K135"/>
  <c r="L135"/>
  <c r="M135"/>
  <c r="N135"/>
  <c r="O135"/>
  <c r="P135"/>
  <c r="Q135"/>
  <c r="R135"/>
  <c r="G136"/>
  <c r="H136"/>
  <c r="I136"/>
  <c r="J136"/>
  <c r="K136"/>
  <c r="L136"/>
  <c r="M136"/>
  <c r="N136"/>
  <c r="O136"/>
  <c r="P136"/>
  <c r="Q136"/>
  <c r="R136"/>
  <c r="G137"/>
  <c r="H137"/>
  <c r="I137"/>
  <c r="J137"/>
  <c r="K137"/>
  <c r="L137"/>
  <c r="O137"/>
  <c r="R137"/>
  <c r="G138"/>
  <c r="H138"/>
  <c r="I138"/>
  <c r="J138"/>
  <c r="K138"/>
  <c r="L138"/>
  <c r="O138"/>
  <c r="P138"/>
  <c r="Q138"/>
  <c r="R138"/>
  <c r="G139"/>
  <c r="H139"/>
  <c r="I139"/>
  <c r="J139"/>
  <c r="K139"/>
  <c r="L139"/>
  <c r="V139" s="1"/>
  <c r="AJ139" i="22" s="1"/>
  <c r="O139" i="12"/>
  <c r="P139"/>
  <c r="Q139"/>
  <c r="R139"/>
  <c r="G140"/>
  <c r="H140"/>
  <c r="I140"/>
  <c r="J140"/>
  <c r="K140"/>
  <c r="L140"/>
  <c r="M140"/>
  <c r="N140"/>
  <c r="O140"/>
  <c r="P140"/>
  <c r="Q140"/>
  <c r="R140"/>
  <c r="G141"/>
  <c r="H141"/>
  <c r="I141"/>
  <c r="J141"/>
  <c r="K141"/>
  <c r="L141"/>
  <c r="M141"/>
  <c r="N141"/>
  <c r="O141"/>
  <c r="P141"/>
  <c r="Q141"/>
  <c r="R141"/>
  <c r="G142"/>
  <c r="H142"/>
  <c r="I142"/>
  <c r="J142"/>
  <c r="K142"/>
  <c r="L142"/>
  <c r="M142"/>
  <c r="N142"/>
  <c r="O142"/>
  <c r="P142"/>
  <c r="Q142"/>
  <c r="R142"/>
  <c r="G143"/>
  <c r="H143"/>
  <c r="I143"/>
  <c r="J143"/>
  <c r="K143"/>
  <c r="L143"/>
  <c r="V143" s="1"/>
  <c r="AJ143" i="22" s="1"/>
  <c r="M143" i="12"/>
  <c r="N143"/>
  <c r="O143"/>
  <c r="P143"/>
  <c r="Q143"/>
  <c r="R143"/>
  <c r="G144"/>
  <c r="H144"/>
  <c r="I144"/>
  <c r="J144"/>
  <c r="K144"/>
  <c r="L144"/>
  <c r="M144"/>
  <c r="N144"/>
  <c r="O144"/>
  <c r="P144"/>
  <c r="Q144"/>
  <c r="R144"/>
  <c r="G145"/>
  <c r="H145"/>
  <c r="I145"/>
  <c r="J145"/>
  <c r="K145"/>
  <c r="L145"/>
  <c r="M145"/>
  <c r="N145"/>
  <c r="O145"/>
  <c r="P145"/>
  <c r="Q145"/>
  <c r="R145"/>
  <c r="G146"/>
  <c r="H146"/>
  <c r="I146"/>
  <c r="J146"/>
  <c r="K146"/>
  <c r="L146"/>
  <c r="M146"/>
  <c r="N146"/>
  <c r="O146"/>
  <c r="P146"/>
  <c r="Q146"/>
  <c r="R146"/>
  <c r="V146" s="1"/>
  <c r="AJ146" i="22" s="1"/>
  <c r="G147" i="12"/>
  <c r="H147"/>
  <c r="I147"/>
  <c r="J147"/>
  <c r="S147" s="1"/>
  <c r="K147"/>
  <c r="L147"/>
  <c r="M147"/>
  <c r="N147"/>
  <c r="O147"/>
  <c r="P147"/>
  <c r="Q147"/>
  <c r="R147"/>
  <c r="V147" s="1"/>
  <c r="AJ147" i="22" s="1"/>
  <c r="G148" i="12"/>
  <c r="H148"/>
  <c r="I148"/>
  <c r="J148"/>
  <c r="K148"/>
  <c r="L148"/>
  <c r="M148"/>
  <c r="N148"/>
  <c r="O148"/>
  <c r="P148"/>
  <c r="Q148"/>
  <c r="R148"/>
  <c r="G149"/>
  <c r="H149"/>
  <c r="I149"/>
  <c r="J149"/>
  <c r="K149"/>
  <c r="L149"/>
  <c r="M149"/>
  <c r="N149"/>
  <c r="O149"/>
  <c r="P149"/>
  <c r="Q149"/>
  <c r="R149"/>
  <c r="G150"/>
  <c r="H150"/>
  <c r="I150"/>
  <c r="J150"/>
  <c r="K150"/>
  <c r="L150"/>
  <c r="M150"/>
  <c r="N150"/>
  <c r="O150"/>
  <c r="P150"/>
  <c r="Q150"/>
  <c r="R150"/>
  <c r="G151"/>
  <c r="H151"/>
  <c r="I151"/>
  <c r="V151" s="1"/>
  <c r="AJ151" i="22" s="1"/>
  <c r="J151" i="12"/>
  <c r="K151"/>
  <c r="L151"/>
  <c r="M151"/>
  <c r="N151"/>
  <c r="O151"/>
  <c r="P151"/>
  <c r="Q151"/>
  <c r="R151"/>
  <c r="G152"/>
  <c r="H152"/>
  <c r="I152"/>
  <c r="J152"/>
  <c r="K152"/>
  <c r="L152"/>
  <c r="M152"/>
  <c r="N152"/>
  <c r="O152"/>
  <c r="P152"/>
  <c r="Q152"/>
  <c r="R152"/>
  <c r="G153"/>
  <c r="H153"/>
  <c r="I153"/>
  <c r="J153"/>
  <c r="K153"/>
  <c r="L153"/>
  <c r="M153"/>
  <c r="N153"/>
  <c r="O153"/>
  <c r="P153"/>
  <c r="Q153"/>
  <c r="R153"/>
  <c r="G154"/>
  <c r="H154"/>
  <c r="I154"/>
  <c r="J154"/>
  <c r="K154"/>
  <c r="L154"/>
  <c r="O154"/>
  <c r="R154"/>
  <c r="G155"/>
  <c r="H155"/>
  <c r="I155"/>
  <c r="V155" s="1"/>
  <c r="AJ155" i="22" s="1"/>
  <c r="J155" i="12"/>
  <c r="K155"/>
  <c r="L155"/>
  <c r="M155"/>
  <c r="N155"/>
  <c r="O155"/>
  <c r="P155"/>
  <c r="Q155"/>
  <c r="R155"/>
  <c r="G156"/>
  <c r="H156"/>
  <c r="I156"/>
  <c r="J156"/>
  <c r="K156"/>
  <c r="L156"/>
  <c r="M156"/>
  <c r="N156"/>
  <c r="O156"/>
  <c r="P156"/>
  <c r="Q156"/>
  <c r="R156"/>
  <c r="G157"/>
  <c r="H157"/>
  <c r="I157"/>
  <c r="J157"/>
  <c r="K157"/>
  <c r="L157"/>
  <c r="M157"/>
  <c r="N157"/>
  <c r="O157"/>
  <c r="P157"/>
  <c r="Q157"/>
  <c r="R157"/>
  <c r="G158"/>
  <c r="H158"/>
  <c r="I158"/>
  <c r="J158"/>
  <c r="K158"/>
  <c r="L158"/>
  <c r="M158"/>
  <c r="N158"/>
  <c r="O158"/>
  <c r="P158"/>
  <c r="Q158"/>
  <c r="R158"/>
  <c r="G159"/>
  <c r="H159"/>
  <c r="I159"/>
  <c r="J159"/>
  <c r="K159"/>
  <c r="L159"/>
  <c r="M159"/>
  <c r="N159"/>
  <c r="O159"/>
  <c r="P159"/>
  <c r="Q159"/>
  <c r="R159"/>
  <c r="V159"/>
  <c r="AJ159" i="22" s="1"/>
  <c r="G160" i="12"/>
  <c r="H160"/>
  <c r="I160"/>
  <c r="J160"/>
  <c r="S160" s="1"/>
  <c r="K160"/>
  <c r="L160"/>
  <c r="M160"/>
  <c r="N160"/>
  <c r="O160"/>
  <c r="P160"/>
  <c r="Q160"/>
  <c r="R160"/>
  <c r="V160" s="1"/>
  <c r="AJ160" i="22" s="1"/>
  <c r="G161" i="12"/>
  <c r="H161"/>
  <c r="I161"/>
  <c r="J161"/>
  <c r="S161" s="1"/>
  <c r="K161"/>
  <c r="L161"/>
  <c r="M161"/>
  <c r="N161"/>
  <c r="O161"/>
  <c r="P161"/>
  <c r="Q161"/>
  <c r="R161"/>
  <c r="V161" s="1"/>
  <c r="AJ161" i="22" s="1"/>
  <c r="G162" i="12"/>
  <c r="H162"/>
  <c r="I162"/>
  <c r="J162"/>
  <c r="S162" s="1"/>
  <c r="K162"/>
  <c r="L162"/>
  <c r="M162"/>
  <c r="N162"/>
  <c r="O162"/>
  <c r="P162"/>
  <c r="Q162"/>
  <c r="R162"/>
  <c r="V162" s="1"/>
  <c r="AJ162" i="22" s="1"/>
  <c r="G163" i="12"/>
  <c r="H163"/>
  <c r="I163"/>
  <c r="J163"/>
  <c r="S163" s="1"/>
  <c r="K163"/>
  <c r="L163"/>
  <c r="M163"/>
  <c r="N163"/>
  <c r="O163"/>
  <c r="P163"/>
  <c r="Q163"/>
  <c r="R163"/>
  <c r="V163" s="1"/>
  <c r="AJ163" i="22" s="1"/>
  <c r="G164" i="12"/>
  <c r="H164"/>
  <c r="I164"/>
  <c r="J164"/>
  <c r="K164"/>
  <c r="L164"/>
  <c r="M164"/>
  <c r="N164"/>
  <c r="O164"/>
  <c r="P164"/>
  <c r="Q164"/>
  <c r="R164"/>
  <c r="G165"/>
  <c r="H165"/>
  <c r="I165"/>
  <c r="J165"/>
  <c r="K165"/>
  <c r="L165"/>
  <c r="M165"/>
  <c r="N165"/>
  <c r="O165"/>
  <c r="P165"/>
  <c r="Q165"/>
  <c r="R165"/>
  <c r="G166"/>
  <c r="H166"/>
  <c r="I166"/>
  <c r="J166"/>
  <c r="K166"/>
  <c r="L166"/>
  <c r="M166"/>
  <c r="N166"/>
  <c r="O166"/>
  <c r="P166"/>
  <c r="Q166"/>
  <c r="R166"/>
  <c r="G167"/>
  <c r="H167"/>
  <c r="I167"/>
  <c r="V167" s="1"/>
  <c r="AJ167" i="22" s="1"/>
  <c r="J167" i="12"/>
  <c r="K167"/>
  <c r="L167"/>
  <c r="M167"/>
  <c r="N167"/>
  <c r="O167"/>
  <c r="P167"/>
  <c r="Q167"/>
  <c r="R167"/>
  <c r="G168"/>
  <c r="H168"/>
  <c r="I168"/>
  <c r="J168"/>
  <c r="K168"/>
  <c r="L168"/>
  <c r="M168"/>
  <c r="N168"/>
  <c r="O168"/>
  <c r="P168"/>
  <c r="Q168"/>
  <c r="R168"/>
  <c r="G169"/>
  <c r="H169"/>
  <c r="I169"/>
  <c r="J169"/>
  <c r="K169"/>
  <c r="L169"/>
  <c r="M169"/>
  <c r="N169"/>
  <c r="O169"/>
  <c r="P169"/>
  <c r="Q169"/>
  <c r="R169"/>
  <c r="G170"/>
  <c r="H170"/>
  <c r="I170"/>
  <c r="J170"/>
  <c r="K170"/>
  <c r="L170"/>
  <c r="M170"/>
  <c r="N170"/>
  <c r="O170"/>
  <c r="P170"/>
  <c r="Q170"/>
  <c r="R170"/>
  <c r="G171"/>
  <c r="H171"/>
  <c r="I171"/>
  <c r="V171" s="1"/>
  <c r="AJ171" i="22" s="1"/>
  <c r="J171" i="12"/>
  <c r="K171"/>
  <c r="L171"/>
  <c r="M171"/>
  <c r="N171"/>
  <c r="O171"/>
  <c r="P171"/>
  <c r="Q171"/>
  <c r="R171"/>
  <c r="G172"/>
  <c r="H172"/>
  <c r="I172"/>
  <c r="J172"/>
  <c r="K172"/>
  <c r="L172"/>
  <c r="M172"/>
  <c r="N172"/>
  <c r="O172"/>
  <c r="P172"/>
  <c r="Q172"/>
  <c r="R172"/>
  <c r="G173"/>
  <c r="H173"/>
  <c r="I173"/>
  <c r="J173"/>
  <c r="K173"/>
  <c r="L173"/>
  <c r="O173"/>
  <c r="P173"/>
  <c r="Q173"/>
  <c r="R173"/>
  <c r="V173" s="1"/>
  <c r="AJ173" i="22" s="1"/>
  <c r="G174" i="12"/>
  <c r="H174"/>
  <c r="I174"/>
  <c r="J174"/>
  <c r="K174"/>
  <c r="L174"/>
  <c r="M174"/>
  <c r="N174"/>
  <c r="O174"/>
  <c r="P174"/>
  <c r="Q174"/>
  <c r="R174"/>
  <c r="G175"/>
  <c r="H175"/>
  <c r="I175"/>
  <c r="V175" s="1"/>
  <c r="AJ175" i="22" s="1"/>
  <c r="J175" i="12"/>
  <c r="K175"/>
  <c r="L175"/>
  <c r="M175"/>
  <c r="N175"/>
  <c r="O175"/>
  <c r="P175"/>
  <c r="Q175"/>
  <c r="R175"/>
  <c r="G176"/>
  <c r="H176"/>
  <c r="I176"/>
  <c r="J176"/>
  <c r="K176"/>
  <c r="L176"/>
  <c r="M176"/>
  <c r="N176"/>
  <c r="O176"/>
  <c r="P176"/>
  <c r="Q176"/>
  <c r="R176"/>
  <c r="G177"/>
  <c r="H177"/>
  <c r="I177"/>
  <c r="J177"/>
  <c r="K177"/>
  <c r="L177"/>
  <c r="M177"/>
  <c r="N177"/>
  <c r="O177"/>
  <c r="P177"/>
  <c r="Q177"/>
  <c r="R177"/>
  <c r="G178"/>
  <c r="H178"/>
  <c r="I178"/>
  <c r="J178"/>
  <c r="K178"/>
  <c r="L178"/>
  <c r="M178"/>
  <c r="N178"/>
  <c r="O178"/>
  <c r="P178"/>
  <c r="Q178"/>
  <c r="R178"/>
  <c r="G179"/>
  <c r="H179"/>
  <c r="I179"/>
  <c r="V179" s="1"/>
  <c r="AJ179" i="22" s="1"/>
  <c r="J179" i="12"/>
  <c r="K179"/>
  <c r="L179"/>
  <c r="M179"/>
  <c r="N179"/>
  <c r="O179"/>
  <c r="P179"/>
  <c r="Q179"/>
  <c r="R179"/>
  <c r="G180"/>
  <c r="H180"/>
  <c r="I180"/>
  <c r="J180"/>
  <c r="K180"/>
  <c r="L180"/>
  <c r="M180"/>
  <c r="N180"/>
  <c r="O180"/>
  <c r="P180"/>
  <c r="Q180"/>
  <c r="R180"/>
  <c r="G181"/>
  <c r="H181"/>
  <c r="I181"/>
  <c r="J181"/>
  <c r="K181"/>
  <c r="L181"/>
  <c r="M181"/>
  <c r="N181"/>
  <c r="O181"/>
  <c r="P181"/>
  <c r="Q181"/>
  <c r="R181"/>
  <c r="G182"/>
  <c r="H182"/>
  <c r="I182"/>
  <c r="J182"/>
  <c r="K182"/>
  <c r="L182"/>
  <c r="M182"/>
  <c r="N182"/>
  <c r="O182"/>
  <c r="P182"/>
  <c r="Q182"/>
  <c r="R182"/>
  <c r="G183"/>
  <c r="H183"/>
  <c r="I183"/>
  <c r="J183"/>
  <c r="K183"/>
  <c r="L183"/>
  <c r="M183"/>
  <c r="N183"/>
  <c r="O183"/>
  <c r="V183" s="1"/>
  <c r="AJ183" i="22" s="1"/>
  <c r="P183" i="12"/>
  <c r="Q183"/>
  <c r="R183"/>
  <c r="G184"/>
  <c r="H184"/>
  <c r="I184"/>
  <c r="J184"/>
  <c r="K184"/>
  <c r="L184"/>
  <c r="M184"/>
  <c r="N184"/>
  <c r="O184"/>
  <c r="P184"/>
  <c r="Q184"/>
  <c r="R184"/>
  <c r="V184" s="1"/>
  <c r="AJ184" i="22" s="1"/>
  <c r="G185" i="12"/>
  <c r="H185"/>
  <c r="I185"/>
  <c r="J185"/>
  <c r="S185" s="1"/>
  <c r="AH185" i="22" s="1"/>
  <c r="K185" i="12"/>
  <c r="L185"/>
  <c r="M185"/>
  <c r="N185"/>
  <c r="O185"/>
  <c r="P185"/>
  <c r="Q185"/>
  <c r="R185"/>
  <c r="G186"/>
  <c r="H186"/>
  <c r="I186"/>
  <c r="J186"/>
  <c r="K186"/>
  <c r="L186"/>
  <c r="M186"/>
  <c r="N186"/>
  <c r="O186"/>
  <c r="P186"/>
  <c r="Q186"/>
  <c r="R186"/>
  <c r="G187"/>
  <c r="H187"/>
  <c r="I187"/>
  <c r="V187" s="1"/>
  <c r="AJ187" i="22" s="1"/>
  <c r="J187" i="12"/>
  <c r="K187"/>
  <c r="L187"/>
  <c r="M187"/>
  <c r="N187"/>
  <c r="O187"/>
  <c r="P187"/>
  <c r="Q187"/>
  <c r="R187"/>
  <c r="G188"/>
  <c r="H188"/>
  <c r="I188"/>
  <c r="J188"/>
  <c r="K188"/>
  <c r="L188"/>
  <c r="M188"/>
  <c r="N188"/>
  <c r="O188"/>
  <c r="P188"/>
  <c r="Q188"/>
  <c r="R188"/>
  <c r="G189"/>
  <c r="H189"/>
  <c r="I189"/>
  <c r="J189"/>
  <c r="K189"/>
  <c r="L189"/>
  <c r="V189" s="1"/>
  <c r="AJ189" i="22" s="1"/>
  <c r="M189" i="12"/>
  <c r="N189"/>
  <c r="O189"/>
  <c r="P189"/>
  <c r="Q189"/>
  <c r="R189"/>
  <c r="G190"/>
  <c r="H190"/>
  <c r="I190"/>
  <c r="J190"/>
  <c r="K190"/>
  <c r="L190"/>
  <c r="M190"/>
  <c r="N190"/>
  <c r="O190"/>
  <c r="P190"/>
  <c r="Q190"/>
  <c r="R190"/>
  <c r="G191"/>
  <c r="H191"/>
  <c r="I191"/>
  <c r="J191"/>
  <c r="K191"/>
  <c r="L191"/>
  <c r="M191"/>
  <c r="N191"/>
  <c r="O191"/>
  <c r="P191"/>
  <c r="Q191"/>
  <c r="R191"/>
  <c r="V191"/>
  <c r="AJ191" i="22" s="1"/>
  <c r="G192" i="12"/>
  <c r="H192"/>
  <c r="I192"/>
  <c r="J192"/>
  <c r="S192" s="1"/>
  <c r="K192"/>
  <c r="L192"/>
  <c r="M192"/>
  <c r="N192"/>
  <c r="O192"/>
  <c r="P192"/>
  <c r="Q192"/>
  <c r="R192"/>
  <c r="V192" s="1"/>
  <c r="AJ192" i="22" s="1"/>
  <c r="G193" i="12"/>
  <c r="H193"/>
  <c r="I193"/>
  <c r="J193"/>
  <c r="K193"/>
  <c r="L193"/>
  <c r="O193"/>
  <c r="R193"/>
  <c r="G194"/>
  <c r="H194"/>
  <c r="I194"/>
  <c r="J194"/>
  <c r="K194"/>
  <c r="L194"/>
  <c r="M194"/>
  <c r="N194"/>
  <c r="O194"/>
  <c r="P194"/>
  <c r="Q194"/>
  <c r="R194"/>
  <c r="G195"/>
  <c r="H195"/>
  <c r="I195"/>
  <c r="V195" s="1"/>
  <c r="AJ195" i="22" s="1"/>
  <c r="J195" i="12"/>
  <c r="K195"/>
  <c r="L195"/>
  <c r="M195"/>
  <c r="N195"/>
  <c r="O195"/>
  <c r="P195"/>
  <c r="Q195"/>
  <c r="R195"/>
  <c r="G196"/>
  <c r="H196"/>
  <c r="I196"/>
  <c r="J196"/>
  <c r="K196"/>
  <c r="L196"/>
  <c r="O196"/>
  <c r="P196"/>
  <c r="Q196"/>
  <c r="R196"/>
  <c r="G197"/>
  <c r="H197"/>
  <c r="I197"/>
  <c r="J197"/>
  <c r="K197"/>
  <c r="L197"/>
  <c r="M197"/>
  <c r="N197"/>
  <c r="O197"/>
  <c r="P197"/>
  <c r="Q197"/>
  <c r="R197"/>
  <c r="G198"/>
  <c r="H198"/>
  <c r="I198"/>
  <c r="J198"/>
  <c r="K198"/>
  <c r="L198"/>
  <c r="M198"/>
  <c r="N198"/>
  <c r="O198"/>
  <c r="P198"/>
  <c r="Q198"/>
  <c r="R198"/>
  <c r="G199"/>
  <c r="H199"/>
  <c r="I199"/>
  <c r="J199"/>
  <c r="K199"/>
  <c r="L199"/>
  <c r="M199"/>
  <c r="N199"/>
  <c r="O199"/>
  <c r="P199"/>
  <c r="Q199"/>
  <c r="R199"/>
  <c r="V199" s="1"/>
  <c r="AJ199" i="22" s="1"/>
  <c r="G200" i="12"/>
  <c r="H200"/>
  <c r="I200"/>
  <c r="J200"/>
  <c r="K200"/>
  <c r="L200"/>
  <c r="O200"/>
  <c r="P200"/>
  <c r="Q200"/>
  <c r="R200"/>
  <c r="G201"/>
  <c r="H201"/>
  <c r="I201"/>
  <c r="J201"/>
  <c r="K201"/>
  <c r="L201"/>
  <c r="M201"/>
  <c r="N201"/>
  <c r="O201"/>
  <c r="P201"/>
  <c r="Q201"/>
  <c r="R201"/>
  <c r="G202"/>
  <c r="H202"/>
  <c r="I202"/>
  <c r="J202"/>
  <c r="K202"/>
  <c r="L202"/>
  <c r="M202"/>
  <c r="N202"/>
  <c r="O202"/>
  <c r="P202"/>
  <c r="Q202"/>
  <c r="R202"/>
  <c r="G203"/>
  <c r="H203"/>
  <c r="I203"/>
  <c r="J203"/>
  <c r="K203"/>
  <c r="L203"/>
  <c r="M203"/>
  <c r="N203"/>
  <c r="O203"/>
  <c r="P203"/>
  <c r="Q203"/>
  <c r="R203"/>
  <c r="V203" s="1"/>
  <c r="AJ203" i="22" s="1"/>
  <c r="G204" i="12"/>
  <c r="H204"/>
  <c r="I204"/>
  <c r="J204"/>
  <c r="K204"/>
  <c r="L204"/>
  <c r="M204"/>
  <c r="N204"/>
  <c r="O204"/>
  <c r="P204"/>
  <c r="Q204"/>
  <c r="R204"/>
  <c r="G205"/>
  <c r="H205"/>
  <c r="I205"/>
  <c r="J205"/>
  <c r="K205"/>
  <c r="L205"/>
  <c r="M205"/>
  <c r="N205"/>
  <c r="O205"/>
  <c r="P205"/>
  <c r="Q205"/>
  <c r="R205"/>
  <c r="G206"/>
  <c r="H206"/>
  <c r="I206"/>
  <c r="J206"/>
  <c r="K206"/>
  <c r="L206"/>
  <c r="V206" s="1"/>
  <c r="AJ206" i="22" s="1"/>
  <c r="M206" i="12"/>
  <c r="N206"/>
  <c r="O206"/>
  <c r="P206"/>
  <c r="Q206"/>
  <c r="R206"/>
  <c r="G207"/>
  <c r="H207"/>
  <c r="I207"/>
  <c r="J207"/>
  <c r="K207"/>
  <c r="L207"/>
  <c r="V207" s="1"/>
  <c r="AJ207" i="22" s="1"/>
  <c r="M207" i="12"/>
  <c r="N207"/>
  <c r="O207"/>
  <c r="P207"/>
  <c r="Q207"/>
  <c r="R207"/>
  <c r="G208"/>
  <c r="H208"/>
  <c r="I208"/>
  <c r="J208"/>
  <c r="K208"/>
  <c r="L208"/>
  <c r="M208"/>
  <c r="N208"/>
  <c r="O208"/>
  <c r="P208"/>
  <c r="Q208"/>
  <c r="R208"/>
  <c r="G209"/>
  <c r="H209"/>
  <c r="I209"/>
  <c r="J209"/>
  <c r="K209"/>
  <c r="L209"/>
  <c r="M209"/>
  <c r="N209"/>
  <c r="O209"/>
  <c r="P209"/>
  <c r="Q209"/>
  <c r="R209"/>
  <c r="G210"/>
  <c r="H210"/>
  <c r="I210"/>
  <c r="J210"/>
  <c r="K210"/>
  <c r="L210"/>
  <c r="M210"/>
  <c r="N210"/>
  <c r="O210"/>
  <c r="P210"/>
  <c r="Q210"/>
  <c r="R210"/>
  <c r="G211"/>
  <c r="H211"/>
  <c r="I211"/>
  <c r="V211" s="1"/>
  <c r="AJ211" i="22" s="1"/>
  <c r="J211" i="12"/>
  <c r="K211"/>
  <c r="L211"/>
  <c r="M211"/>
  <c r="N211"/>
  <c r="O211"/>
  <c r="P211"/>
  <c r="Q211"/>
  <c r="R211"/>
  <c r="G212"/>
  <c r="H212"/>
  <c r="I212"/>
  <c r="J212"/>
  <c r="K212"/>
  <c r="L212"/>
  <c r="M212"/>
  <c r="N212"/>
  <c r="O212"/>
  <c r="P212"/>
  <c r="Q212"/>
  <c r="R212"/>
  <c r="G213"/>
  <c r="H213"/>
  <c r="I213"/>
  <c r="J213"/>
  <c r="K213"/>
  <c r="L213"/>
  <c r="M213"/>
  <c r="N213"/>
  <c r="O213"/>
  <c r="P213"/>
  <c r="Q213"/>
  <c r="R213"/>
  <c r="G214"/>
  <c r="H214"/>
  <c r="I214"/>
  <c r="J214"/>
  <c r="K214"/>
  <c r="L214"/>
  <c r="V214" s="1"/>
  <c r="AJ214" i="22" s="1"/>
  <c r="M214" i="12"/>
  <c r="N214"/>
  <c r="O214"/>
  <c r="P214"/>
  <c r="Q214"/>
  <c r="R214"/>
  <c r="G215"/>
  <c r="H215"/>
  <c r="I215"/>
  <c r="J215"/>
  <c r="K215"/>
  <c r="L215"/>
  <c r="V215" s="1"/>
  <c r="AJ215" i="22" s="1"/>
  <c r="M215" i="12"/>
  <c r="N215"/>
  <c r="O215"/>
  <c r="P215"/>
  <c r="Q215"/>
  <c r="R215"/>
  <c r="G216"/>
  <c r="H216"/>
  <c r="I216"/>
  <c r="J216"/>
  <c r="K216"/>
  <c r="L216"/>
  <c r="M216"/>
  <c r="N216"/>
  <c r="O216"/>
  <c r="P216"/>
  <c r="Q216"/>
  <c r="R216"/>
  <c r="G217"/>
  <c r="H217"/>
  <c r="I217"/>
  <c r="J217"/>
  <c r="K217"/>
  <c r="L217"/>
  <c r="M217"/>
  <c r="N217"/>
  <c r="O217"/>
  <c r="P217"/>
  <c r="Q217"/>
  <c r="R217"/>
  <c r="G218"/>
  <c r="H218"/>
  <c r="I218"/>
  <c r="J218"/>
  <c r="K218"/>
  <c r="L218"/>
  <c r="M218"/>
  <c r="N218"/>
  <c r="O218"/>
  <c r="P218"/>
  <c r="Q218"/>
  <c r="R218"/>
  <c r="G219"/>
  <c r="H219"/>
  <c r="I219"/>
  <c r="J219"/>
  <c r="K219"/>
  <c r="L219"/>
  <c r="M219"/>
  <c r="N219"/>
  <c r="O219"/>
  <c r="P219"/>
  <c r="Q219"/>
  <c r="R219"/>
  <c r="V219" s="1"/>
  <c r="AJ219" i="22" s="1"/>
  <c r="G220" i="12"/>
  <c r="H220"/>
  <c r="I220"/>
  <c r="J220"/>
  <c r="K220"/>
  <c r="L220"/>
  <c r="M220"/>
  <c r="N220"/>
  <c r="O220"/>
  <c r="P220"/>
  <c r="Q220"/>
  <c r="R220"/>
  <c r="G221"/>
  <c r="H221"/>
  <c r="I221"/>
  <c r="J221"/>
  <c r="K221"/>
  <c r="L221"/>
  <c r="M221"/>
  <c r="N221"/>
  <c r="O221"/>
  <c r="P221"/>
  <c r="Q221"/>
  <c r="R221"/>
  <c r="G222"/>
  <c r="H222"/>
  <c r="I222"/>
  <c r="J222"/>
  <c r="K222"/>
  <c r="L222"/>
  <c r="V222" s="1"/>
  <c r="AJ222" i="22" s="1"/>
  <c r="M222" i="12"/>
  <c r="N222"/>
  <c r="O222"/>
  <c r="P222"/>
  <c r="Q222"/>
  <c r="R222"/>
  <c r="G223"/>
  <c r="H223"/>
  <c r="I223"/>
  <c r="J223"/>
  <c r="K223"/>
  <c r="L223"/>
  <c r="V223" s="1"/>
  <c r="AJ223" i="22" s="1"/>
  <c r="M223" i="12"/>
  <c r="N223"/>
  <c r="O223"/>
  <c r="P223"/>
  <c r="Q223"/>
  <c r="R223"/>
  <c r="G224"/>
  <c r="H224"/>
  <c r="I224"/>
  <c r="J224"/>
  <c r="K224"/>
  <c r="L224"/>
  <c r="M224"/>
  <c r="N224"/>
  <c r="O224"/>
  <c r="P224"/>
  <c r="Q224"/>
  <c r="R224"/>
  <c r="G225"/>
  <c r="H225"/>
  <c r="I225"/>
  <c r="J225"/>
  <c r="K225"/>
  <c r="L225"/>
  <c r="M225"/>
  <c r="N225"/>
  <c r="O225"/>
  <c r="P225"/>
  <c r="Q225"/>
  <c r="R225"/>
  <c r="G226"/>
  <c r="H226"/>
  <c r="I226"/>
  <c r="J226"/>
  <c r="K226"/>
  <c r="L226"/>
  <c r="M226"/>
  <c r="N226"/>
  <c r="O226"/>
  <c r="P226"/>
  <c r="Q226"/>
  <c r="R226"/>
  <c r="G227"/>
  <c r="H227"/>
  <c r="I227"/>
  <c r="J227"/>
  <c r="K227"/>
  <c r="L227"/>
  <c r="O227"/>
  <c r="P227"/>
  <c r="Q227"/>
  <c r="R227"/>
  <c r="V227"/>
  <c r="AJ227" i="22" s="1"/>
  <c r="G228" i="12"/>
  <c r="H228"/>
  <c r="I228"/>
  <c r="J228"/>
  <c r="S228" s="1"/>
  <c r="K228"/>
  <c r="L228"/>
  <c r="M228"/>
  <c r="N228"/>
  <c r="O228"/>
  <c r="P228"/>
  <c r="Q228"/>
  <c r="R228"/>
  <c r="V228" s="1"/>
  <c r="AJ228" i="22" s="1"/>
  <c r="G229" i="12"/>
  <c r="H229"/>
  <c r="I229"/>
  <c r="J229"/>
  <c r="S229" s="1"/>
  <c r="AH229" i="22" s="1"/>
  <c r="K229" i="12"/>
  <c r="L229"/>
  <c r="M229"/>
  <c r="N229"/>
  <c r="O229"/>
  <c r="P229"/>
  <c r="Q229"/>
  <c r="R229"/>
  <c r="G230"/>
  <c r="H230"/>
  <c r="I230"/>
  <c r="J230"/>
  <c r="K230"/>
  <c r="L230"/>
  <c r="M230"/>
  <c r="N230"/>
  <c r="O230"/>
  <c r="P230"/>
  <c r="Q230"/>
  <c r="R230"/>
  <c r="G231"/>
  <c r="H231"/>
  <c r="I231"/>
  <c r="V231" s="1"/>
  <c r="AJ231" i="22" s="1"/>
  <c r="J231" i="12"/>
  <c r="K231"/>
  <c r="L231"/>
  <c r="M231"/>
  <c r="N231"/>
  <c r="O231"/>
  <c r="P231"/>
  <c r="Q231"/>
  <c r="R231"/>
  <c r="G232"/>
  <c r="H232"/>
  <c r="I232"/>
  <c r="J232"/>
  <c r="K232"/>
  <c r="L232"/>
  <c r="M232"/>
  <c r="N232"/>
  <c r="O232"/>
  <c r="P232"/>
  <c r="Q232"/>
  <c r="R232"/>
  <c r="G233"/>
  <c r="H233"/>
  <c r="I233"/>
  <c r="J233"/>
  <c r="K233"/>
  <c r="L233"/>
  <c r="V233" s="1"/>
  <c r="AJ233" i="22" s="1"/>
  <c r="M233" i="12"/>
  <c r="N233"/>
  <c r="O233"/>
  <c r="P233"/>
  <c r="Q233"/>
  <c r="R233"/>
  <c r="G234"/>
  <c r="H234"/>
  <c r="I234"/>
  <c r="J234"/>
  <c r="K234"/>
  <c r="L234"/>
  <c r="M234"/>
  <c r="N234"/>
  <c r="O234"/>
  <c r="P234"/>
  <c r="Q234"/>
  <c r="R234"/>
  <c r="G235"/>
  <c r="H235"/>
  <c r="I235"/>
  <c r="J235"/>
  <c r="K235"/>
  <c r="L235"/>
  <c r="M235"/>
  <c r="N235"/>
  <c r="O235"/>
  <c r="P235"/>
  <c r="Q235"/>
  <c r="R235"/>
  <c r="V235"/>
  <c r="AJ235" i="22" s="1"/>
  <c r="G236" i="12"/>
  <c r="H236"/>
  <c r="I236"/>
  <c r="J236"/>
  <c r="S236" s="1"/>
  <c r="K236"/>
  <c r="L236"/>
  <c r="M236"/>
  <c r="N236"/>
  <c r="O236"/>
  <c r="P236"/>
  <c r="Q236"/>
  <c r="R236"/>
  <c r="V236" s="1"/>
  <c r="AJ236" i="22" s="1"/>
  <c r="G237" i="12"/>
  <c r="H237"/>
  <c r="I237"/>
  <c r="J237"/>
  <c r="K237"/>
  <c r="L237"/>
  <c r="O237"/>
  <c r="P237"/>
  <c r="Q237"/>
  <c r="R237"/>
  <c r="G238"/>
  <c r="H238"/>
  <c r="I238"/>
  <c r="J238"/>
  <c r="K238"/>
  <c r="L238"/>
  <c r="V238" s="1"/>
  <c r="AJ238" i="22" s="1"/>
  <c r="M238" i="12"/>
  <c r="N238"/>
  <c r="O238"/>
  <c r="P238"/>
  <c r="Q238"/>
  <c r="R238"/>
  <c r="G239"/>
  <c r="H239"/>
  <c r="I239"/>
  <c r="V239" s="1"/>
  <c r="AJ239" i="22" s="1"/>
  <c r="J239" i="12"/>
  <c r="K239"/>
  <c r="L239"/>
  <c r="M239"/>
  <c r="N239"/>
  <c r="O239"/>
  <c r="P239"/>
  <c r="Q239"/>
  <c r="R239"/>
  <c r="G240"/>
  <c r="H240"/>
  <c r="I240"/>
  <c r="J240"/>
  <c r="K240"/>
  <c r="L240"/>
  <c r="O240"/>
  <c r="P240"/>
  <c r="Q240"/>
  <c r="R240"/>
  <c r="G241"/>
  <c r="H241"/>
  <c r="I241"/>
  <c r="J241"/>
  <c r="K241"/>
  <c r="L241"/>
  <c r="O241"/>
  <c r="P241"/>
  <c r="Q241"/>
  <c r="R241"/>
  <c r="G242"/>
  <c r="H242"/>
  <c r="I242"/>
  <c r="J242"/>
  <c r="K242"/>
  <c r="L242"/>
  <c r="M242"/>
  <c r="N242"/>
  <c r="O242"/>
  <c r="P242"/>
  <c r="Q242"/>
  <c r="R242"/>
  <c r="G243"/>
  <c r="H243"/>
  <c r="I243"/>
  <c r="J243"/>
  <c r="K243"/>
  <c r="L243"/>
  <c r="M243"/>
  <c r="N243"/>
  <c r="O243"/>
  <c r="P243"/>
  <c r="Q243"/>
  <c r="R243"/>
  <c r="V243"/>
  <c r="AJ243" i="22" s="1"/>
  <c r="G244" i="12"/>
  <c r="H244"/>
  <c r="I244"/>
  <c r="J244"/>
  <c r="K244"/>
  <c r="L244"/>
  <c r="O244"/>
  <c r="P244"/>
  <c r="Q244"/>
  <c r="R244"/>
  <c r="V244" s="1"/>
  <c r="AJ244" i="22" s="1"/>
  <c r="G245" i="12"/>
  <c r="H245"/>
  <c r="I245"/>
  <c r="J245"/>
  <c r="K245"/>
  <c r="L245"/>
  <c r="V245" s="1"/>
  <c r="AJ245" i="22" s="1"/>
  <c r="M245" i="12"/>
  <c r="N245"/>
  <c r="O245"/>
  <c r="P245"/>
  <c r="Q245"/>
  <c r="R245"/>
  <c r="G246"/>
  <c r="H246"/>
  <c r="I246"/>
  <c r="J246"/>
  <c r="K246"/>
  <c r="L246"/>
  <c r="M246"/>
  <c r="N246"/>
  <c r="O246"/>
  <c r="P246"/>
  <c r="Q246"/>
  <c r="R246"/>
  <c r="G247"/>
  <c r="H247"/>
  <c r="I247"/>
  <c r="J247"/>
  <c r="K247"/>
  <c r="L247"/>
  <c r="M247"/>
  <c r="N247"/>
  <c r="O247"/>
  <c r="P247"/>
  <c r="Q247"/>
  <c r="R247"/>
  <c r="V247"/>
  <c r="AJ247" i="22" s="1"/>
  <c r="G248" i="12"/>
  <c r="H248"/>
  <c r="I248"/>
  <c r="J248"/>
  <c r="S248" s="1"/>
  <c r="K248"/>
  <c r="L248"/>
  <c r="M248"/>
  <c r="N248"/>
  <c r="O248"/>
  <c r="P248"/>
  <c r="Q248"/>
  <c r="R248"/>
  <c r="V248" s="1"/>
  <c r="AJ248" i="22" s="1"/>
  <c r="G249" i="12"/>
  <c r="H249"/>
  <c r="I249"/>
  <c r="J249"/>
  <c r="S249" s="1"/>
  <c r="AH249" i="22" s="1"/>
  <c r="K249" i="12"/>
  <c r="L249"/>
  <c r="M249"/>
  <c r="N249"/>
  <c r="O249"/>
  <c r="P249"/>
  <c r="Q249"/>
  <c r="R249"/>
  <c r="G250"/>
  <c r="H250"/>
  <c r="I250"/>
  <c r="J250"/>
  <c r="K250"/>
  <c r="L250"/>
  <c r="M250"/>
  <c r="N250"/>
  <c r="O250"/>
  <c r="P250"/>
  <c r="Q250"/>
  <c r="R250"/>
  <c r="G251"/>
  <c r="H251"/>
  <c r="I251"/>
  <c r="V251" s="1"/>
  <c r="AJ251" i="22" s="1"/>
  <c r="J251" i="12"/>
  <c r="K251"/>
  <c r="L251"/>
  <c r="M251"/>
  <c r="N251"/>
  <c r="O251"/>
  <c r="P251"/>
  <c r="Q251"/>
  <c r="R251"/>
  <c r="G252"/>
  <c r="H252"/>
  <c r="I252"/>
  <c r="J252"/>
  <c r="K252"/>
  <c r="L252"/>
  <c r="M252"/>
  <c r="N252"/>
  <c r="O252"/>
  <c r="R252"/>
  <c r="V252" s="1"/>
  <c r="AJ252" i="22" s="1"/>
  <c r="G253" i="12"/>
  <c r="H253"/>
  <c r="I253"/>
  <c r="J253"/>
  <c r="S253" s="1"/>
  <c r="AH253" i="22" s="1"/>
  <c r="K253" i="12"/>
  <c r="L253"/>
  <c r="M253"/>
  <c r="N253"/>
  <c r="O253"/>
  <c r="P253"/>
  <c r="Q253"/>
  <c r="R253"/>
  <c r="G254"/>
  <c r="H254"/>
  <c r="I254"/>
  <c r="J254"/>
  <c r="K254"/>
  <c r="L254"/>
  <c r="M254"/>
  <c r="N254"/>
  <c r="O254"/>
  <c r="P254"/>
  <c r="Q254"/>
  <c r="R254"/>
  <c r="G255"/>
  <c r="H255"/>
  <c r="I255"/>
  <c r="V255" s="1"/>
  <c r="AJ255" i="22" s="1"/>
  <c r="J255" i="12"/>
  <c r="K255"/>
  <c r="L255"/>
  <c r="M255"/>
  <c r="N255"/>
  <c r="O255"/>
  <c r="P255"/>
  <c r="Q255"/>
  <c r="R255"/>
  <c r="G256"/>
  <c r="H256"/>
  <c r="I256"/>
  <c r="J256"/>
  <c r="K256"/>
  <c r="L256"/>
  <c r="M256"/>
  <c r="N256"/>
  <c r="O256"/>
  <c r="P256"/>
  <c r="Q256"/>
  <c r="R256"/>
  <c r="G257"/>
  <c r="H257"/>
  <c r="I257"/>
  <c r="J257"/>
  <c r="K257"/>
  <c r="L257"/>
  <c r="V257" s="1"/>
  <c r="AJ257" i="22" s="1"/>
  <c r="M257" i="12"/>
  <c r="N257"/>
  <c r="O257"/>
  <c r="P257"/>
  <c r="Q257"/>
  <c r="R257"/>
  <c r="G258"/>
  <c r="H258"/>
  <c r="I258"/>
  <c r="J258"/>
  <c r="K258"/>
  <c r="L258"/>
  <c r="M258"/>
  <c r="N258"/>
  <c r="O258"/>
  <c r="P258"/>
  <c r="Q258"/>
  <c r="R258"/>
  <c r="G259"/>
  <c r="H259"/>
  <c r="I259"/>
  <c r="J259"/>
  <c r="K259"/>
  <c r="L259"/>
  <c r="O259"/>
  <c r="R259"/>
  <c r="V259"/>
  <c r="AJ259" i="22" s="1"/>
  <c r="G260" i="12"/>
  <c r="H260"/>
  <c r="I260"/>
  <c r="J260"/>
  <c r="S260" s="1"/>
  <c r="K260"/>
  <c r="L260"/>
  <c r="M260"/>
  <c r="N260"/>
  <c r="O260"/>
  <c r="P260"/>
  <c r="Q260"/>
  <c r="R260"/>
  <c r="V260" s="1"/>
  <c r="AJ260" i="22" s="1"/>
  <c r="G261" i="12"/>
  <c r="H261"/>
  <c r="I261"/>
  <c r="J261"/>
  <c r="S261" s="1"/>
  <c r="AH261" i="22" s="1"/>
  <c r="K261" i="12"/>
  <c r="L261"/>
  <c r="M261"/>
  <c r="N261"/>
  <c r="O261"/>
  <c r="P261"/>
  <c r="Q261"/>
  <c r="R261"/>
  <c r="G262"/>
  <c r="H262"/>
  <c r="I262"/>
  <c r="J262"/>
  <c r="K262"/>
  <c r="L262"/>
  <c r="M262"/>
  <c r="N262"/>
  <c r="O262"/>
  <c r="P262"/>
  <c r="Q262"/>
  <c r="R262"/>
  <c r="G263"/>
  <c r="H263"/>
  <c r="I263"/>
  <c r="J263"/>
  <c r="K263"/>
  <c r="L263"/>
  <c r="O263"/>
  <c r="P263"/>
  <c r="Q263"/>
  <c r="R263"/>
  <c r="V263"/>
  <c r="AJ263" i="22" s="1"/>
  <c r="G264" i="12"/>
  <c r="H264"/>
  <c r="I264"/>
  <c r="J264"/>
  <c r="S264" s="1"/>
  <c r="K264"/>
  <c r="L264"/>
  <c r="M264"/>
  <c r="N264"/>
  <c r="O264"/>
  <c r="P264"/>
  <c r="Q264"/>
  <c r="R264"/>
  <c r="V264" s="1"/>
  <c r="AJ264" i="22" s="1"/>
  <c r="G265" i="12"/>
  <c r="H265"/>
  <c r="I265"/>
  <c r="J265"/>
  <c r="S265" s="1"/>
  <c r="AH265" i="22" s="1"/>
  <c r="K265" i="12"/>
  <c r="L265"/>
  <c r="M265"/>
  <c r="N265"/>
  <c r="O265"/>
  <c r="P265"/>
  <c r="Q265"/>
  <c r="R265"/>
  <c r="G266"/>
  <c r="H266"/>
  <c r="I266"/>
  <c r="J266"/>
  <c r="K266"/>
  <c r="L266"/>
  <c r="M266"/>
  <c r="N266"/>
  <c r="O266"/>
  <c r="P266"/>
  <c r="Q266"/>
  <c r="R266"/>
  <c r="G267"/>
  <c r="H267"/>
  <c r="I267"/>
  <c r="V267" s="1"/>
  <c r="AJ267" i="22" s="1"/>
  <c r="J267" i="12"/>
  <c r="K267"/>
  <c r="L267"/>
  <c r="M267"/>
  <c r="N267"/>
  <c r="O267"/>
  <c r="P267"/>
  <c r="Q267"/>
  <c r="R267"/>
  <c r="G268"/>
  <c r="H268"/>
  <c r="I268"/>
  <c r="J268"/>
  <c r="K268"/>
  <c r="L268"/>
  <c r="M268"/>
  <c r="N268"/>
  <c r="O268"/>
  <c r="P268"/>
  <c r="Q268"/>
  <c r="R268"/>
  <c r="G269"/>
  <c r="H269"/>
  <c r="I269"/>
  <c r="J269"/>
  <c r="K269"/>
  <c r="L269"/>
  <c r="O269"/>
  <c r="P269"/>
  <c r="Q269"/>
  <c r="R269"/>
  <c r="G270"/>
  <c r="H270"/>
  <c r="I270"/>
  <c r="J270"/>
  <c r="K270"/>
  <c r="L270"/>
  <c r="M270"/>
  <c r="N270"/>
  <c r="O270"/>
  <c r="P270"/>
  <c r="Q270"/>
  <c r="R270"/>
  <c r="G271"/>
  <c r="H271"/>
  <c r="I271"/>
  <c r="J271"/>
  <c r="K271"/>
  <c r="L271"/>
  <c r="M271"/>
  <c r="N271"/>
  <c r="O271"/>
  <c r="P271"/>
  <c r="Q271"/>
  <c r="R271"/>
  <c r="G272"/>
  <c r="H272"/>
  <c r="I272"/>
  <c r="J272"/>
  <c r="K272"/>
  <c r="L272"/>
  <c r="M272"/>
  <c r="N272"/>
  <c r="O272"/>
  <c r="P272"/>
  <c r="Q272"/>
  <c r="R272"/>
  <c r="G273"/>
  <c r="H273"/>
  <c r="I273"/>
  <c r="J273"/>
  <c r="K273"/>
  <c r="L273"/>
  <c r="M273"/>
  <c r="N273"/>
  <c r="O273"/>
  <c r="P273"/>
  <c r="Q273"/>
  <c r="R273"/>
  <c r="G274"/>
  <c r="H274"/>
  <c r="I274"/>
  <c r="J274"/>
  <c r="K274"/>
  <c r="L274"/>
  <c r="M274"/>
  <c r="N274"/>
  <c r="O274"/>
  <c r="P274"/>
  <c r="Q274"/>
  <c r="R274"/>
  <c r="G275"/>
  <c r="H275"/>
  <c r="I275"/>
  <c r="J275"/>
  <c r="K275"/>
  <c r="L275"/>
  <c r="M275"/>
  <c r="N275"/>
  <c r="O275"/>
  <c r="P275"/>
  <c r="Q275"/>
  <c r="R275"/>
  <c r="G276"/>
  <c r="H276"/>
  <c r="I276"/>
  <c r="J276"/>
  <c r="K276"/>
  <c r="L276"/>
  <c r="M276"/>
  <c r="N276"/>
  <c r="O276"/>
  <c r="P276"/>
  <c r="Q276"/>
  <c r="R276"/>
  <c r="G277"/>
  <c r="H277"/>
  <c r="I277"/>
  <c r="J277"/>
  <c r="K277"/>
  <c r="L277"/>
  <c r="M277"/>
  <c r="N277"/>
  <c r="O277"/>
  <c r="P277"/>
  <c r="Q277"/>
  <c r="R277"/>
  <c r="G278"/>
  <c r="H278"/>
  <c r="I278"/>
  <c r="J278"/>
  <c r="K278"/>
  <c r="L278"/>
  <c r="M278"/>
  <c r="N278"/>
  <c r="O278"/>
  <c r="P278"/>
  <c r="Q278"/>
  <c r="R278"/>
  <c r="G279"/>
  <c r="H279"/>
  <c r="I279"/>
  <c r="J279"/>
  <c r="K279"/>
  <c r="L279"/>
  <c r="M279"/>
  <c r="N279"/>
  <c r="O279"/>
  <c r="P279"/>
  <c r="Q279"/>
  <c r="R279"/>
  <c r="G280"/>
  <c r="H280"/>
  <c r="I280"/>
  <c r="J280"/>
  <c r="K280"/>
  <c r="L280"/>
  <c r="M280"/>
  <c r="N280"/>
  <c r="O280"/>
  <c r="P280"/>
  <c r="Q280"/>
  <c r="R280"/>
  <c r="G281"/>
  <c r="H281"/>
  <c r="I281"/>
  <c r="J281"/>
  <c r="K281"/>
  <c r="L281"/>
  <c r="M281"/>
  <c r="N281"/>
  <c r="O281"/>
  <c r="P281"/>
  <c r="Q281"/>
  <c r="R281"/>
  <c r="G282"/>
  <c r="H282"/>
  <c r="I282"/>
  <c r="J282"/>
  <c r="K282"/>
  <c r="L282"/>
  <c r="M282"/>
  <c r="N282"/>
  <c r="O282"/>
  <c r="P282"/>
  <c r="Q282"/>
  <c r="R282"/>
  <c r="G283"/>
  <c r="H283"/>
  <c r="I283"/>
  <c r="J283"/>
  <c r="K283"/>
  <c r="L283"/>
  <c r="M283"/>
  <c r="N283"/>
  <c r="O283"/>
  <c r="P283"/>
  <c r="Q283"/>
  <c r="R283"/>
  <c r="G284"/>
  <c r="H284"/>
  <c r="I284"/>
  <c r="J284"/>
  <c r="K284"/>
  <c r="L284"/>
  <c r="M284"/>
  <c r="N284"/>
  <c r="O284"/>
  <c r="P284"/>
  <c r="Q284"/>
  <c r="R284"/>
  <c r="G285"/>
  <c r="H285"/>
  <c r="I285"/>
  <c r="J285"/>
  <c r="K285"/>
  <c r="L285"/>
  <c r="M285"/>
  <c r="N285"/>
  <c r="O285"/>
  <c r="P285"/>
  <c r="Q285"/>
  <c r="R285"/>
  <c r="G286"/>
  <c r="H286"/>
  <c r="I286"/>
  <c r="J286"/>
  <c r="K286"/>
  <c r="L286"/>
  <c r="M286"/>
  <c r="N286"/>
  <c r="O286"/>
  <c r="P286"/>
  <c r="Q286"/>
  <c r="R286"/>
  <c r="G287"/>
  <c r="H287"/>
  <c r="I287"/>
  <c r="J287"/>
  <c r="K287"/>
  <c r="L287"/>
  <c r="M287"/>
  <c r="N287"/>
  <c r="O287"/>
  <c r="P287"/>
  <c r="Q287"/>
  <c r="R287"/>
  <c r="J288"/>
  <c r="K288"/>
  <c r="L288"/>
  <c r="O288"/>
  <c r="R288"/>
  <c r="G289"/>
  <c r="H289"/>
  <c r="I289"/>
  <c r="V289" s="1"/>
  <c r="AJ289" i="22" s="1"/>
  <c r="J289" i="12"/>
  <c r="K289"/>
  <c r="L289"/>
  <c r="M289"/>
  <c r="N289"/>
  <c r="O289"/>
  <c r="P289"/>
  <c r="Q289"/>
  <c r="R289"/>
  <c r="G290"/>
  <c r="H290"/>
  <c r="I290"/>
  <c r="V290" s="1"/>
  <c r="AJ290" i="22" s="1"/>
  <c r="J290" i="12"/>
  <c r="K290"/>
  <c r="L290"/>
  <c r="M290"/>
  <c r="N290"/>
  <c r="O290"/>
  <c r="P290"/>
  <c r="Q290"/>
  <c r="R290"/>
  <c r="G291"/>
  <c r="H291"/>
  <c r="I291"/>
  <c r="V291" s="1"/>
  <c r="AJ291" i="22" s="1"/>
  <c r="J291" i="12"/>
  <c r="K291"/>
  <c r="L291"/>
  <c r="M291"/>
  <c r="N291"/>
  <c r="O291"/>
  <c r="P291"/>
  <c r="Q291"/>
  <c r="R291"/>
  <c r="G292"/>
  <c r="H292"/>
  <c r="I292"/>
  <c r="V292" s="1"/>
  <c r="AJ292" i="22" s="1"/>
  <c r="J292" i="12"/>
  <c r="K292"/>
  <c r="L292"/>
  <c r="M292"/>
  <c r="N292"/>
  <c r="O292"/>
  <c r="P292"/>
  <c r="Q292"/>
  <c r="R292"/>
  <c r="G293"/>
  <c r="H293"/>
  <c r="I293"/>
  <c r="V293" s="1"/>
  <c r="AJ293" i="22" s="1"/>
  <c r="J293" i="12"/>
  <c r="K293"/>
  <c r="L293"/>
  <c r="M293"/>
  <c r="N293"/>
  <c r="O293"/>
  <c r="P293"/>
  <c r="Q293"/>
  <c r="R293"/>
  <c r="G294"/>
  <c r="H294"/>
  <c r="I294"/>
  <c r="V294" s="1"/>
  <c r="AJ294" i="22" s="1"/>
  <c r="J294" i="12"/>
  <c r="K294"/>
  <c r="L294"/>
  <c r="M294"/>
  <c r="N294"/>
  <c r="O294"/>
  <c r="P294"/>
  <c r="Q294"/>
  <c r="R294"/>
  <c r="G295"/>
  <c r="H295"/>
  <c r="I295"/>
  <c r="V295" s="1"/>
  <c r="AJ295" i="22" s="1"/>
  <c r="J295" i="12"/>
  <c r="K295"/>
  <c r="L295"/>
  <c r="M295"/>
  <c r="N295"/>
  <c r="O295"/>
  <c r="P295"/>
  <c r="Q295"/>
  <c r="R295"/>
  <c r="G296"/>
  <c r="H296"/>
  <c r="I296"/>
  <c r="V296" s="1"/>
  <c r="AJ296" i="22" s="1"/>
  <c r="J296" i="12"/>
  <c r="K296"/>
  <c r="L296"/>
  <c r="M296"/>
  <c r="N296"/>
  <c r="O296"/>
  <c r="P296"/>
  <c r="Q296"/>
  <c r="R296"/>
  <c r="G297"/>
  <c r="H297"/>
  <c r="I297"/>
  <c r="J297"/>
  <c r="K297"/>
  <c r="L297"/>
  <c r="O297"/>
  <c r="R297"/>
  <c r="G298"/>
  <c r="H298"/>
  <c r="I298"/>
  <c r="V298" s="1"/>
  <c r="AJ298" i="22" s="1"/>
  <c r="J298" i="12"/>
  <c r="K298"/>
  <c r="L298"/>
  <c r="M298"/>
  <c r="N298"/>
  <c r="O298"/>
  <c r="P298"/>
  <c r="Q298"/>
  <c r="R298"/>
  <c r="G299"/>
  <c r="H299"/>
  <c r="I299"/>
  <c r="V299" s="1"/>
  <c r="AJ299" i="22" s="1"/>
  <c r="J299" i="12"/>
  <c r="K299"/>
  <c r="L299"/>
  <c r="M299"/>
  <c r="N299"/>
  <c r="O299"/>
  <c r="P299"/>
  <c r="Q299"/>
  <c r="R299"/>
  <c r="G300"/>
  <c r="H300"/>
  <c r="I300"/>
  <c r="V300" s="1"/>
  <c r="AJ300" i="22" s="1"/>
  <c r="J300" i="12"/>
  <c r="K300"/>
  <c r="L300"/>
  <c r="M300"/>
  <c r="N300"/>
  <c r="O300"/>
  <c r="P300"/>
  <c r="Q300"/>
  <c r="R300"/>
  <c r="G301"/>
  <c r="H301"/>
  <c r="I301"/>
  <c r="V301" s="1"/>
  <c r="AJ301" i="22" s="1"/>
  <c r="J301" i="12"/>
  <c r="K301"/>
  <c r="L301"/>
  <c r="M301"/>
  <c r="N301"/>
  <c r="O301"/>
  <c r="P301"/>
  <c r="Q301"/>
  <c r="R301"/>
  <c r="G302"/>
  <c r="H302"/>
  <c r="I302"/>
  <c r="V302" s="1"/>
  <c r="AJ302" i="22" s="1"/>
  <c r="J302" i="12"/>
  <c r="K302"/>
  <c r="L302"/>
  <c r="M302"/>
  <c r="N302"/>
  <c r="O302"/>
  <c r="P302"/>
  <c r="Q302"/>
  <c r="R302"/>
  <c r="G303"/>
  <c r="H303"/>
  <c r="I303"/>
  <c r="V303" s="1"/>
  <c r="AJ303" i="22" s="1"/>
  <c r="J303" i="12"/>
  <c r="K303"/>
  <c r="L303"/>
  <c r="M303"/>
  <c r="N303"/>
  <c r="O303"/>
  <c r="P303"/>
  <c r="Q303"/>
  <c r="R303"/>
  <c r="G304"/>
  <c r="H304"/>
  <c r="I304"/>
  <c r="V304" s="1"/>
  <c r="AJ304" i="22" s="1"/>
  <c r="J304" i="12"/>
  <c r="K304"/>
  <c r="L304"/>
  <c r="M304"/>
  <c r="N304"/>
  <c r="O304"/>
  <c r="P304"/>
  <c r="Q304"/>
  <c r="R304"/>
  <c r="G305"/>
  <c r="H305"/>
  <c r="I305"/>
  <c r="V305" s="1"/>
  <c r="AJ305" i="22" s="1"/>
  <c r="J305" i="12"/>
  <c r="K305"/>
  <c r="L305"/>
  <c r="M305"/>
  <c r="N305"/>
  <c r="O305"/>
  <c r="P305"/>
  <c r="Q305"/>
  <c r="R305"/>
  <c r="G306"/>
  <c r="H306"/>
  <c r="I306"/>
  <c r="V306" s="1"/>
  <c r="AJ306" i="22" s="1"/>
  <c r="J306" i="12"/>
  <c r="K306"/>
  <c r="L306"/>
  <c r="M306"/>
  <c r="N306"/>
  <c r="O306"/>
  <c r="P306"/>
  <c r="Q306"/>
  <c r="R306"/>
  <c r="G307"/>
  <c r="H307"/>
  <c r="I307"/>
  <c r="V307" s="1"/>
  <c r="AJ307" i="22" s="1"/>
  <c r="J307" i="12"/>
  <c r="K307"/>
  <c r="L307"/>
  <c r="M307"/>
  <c r="N307"/>
  <c r="O307"/>
  <c r="R307"/>
  <c r="G308"/>
  <c r="H308"/>
  <c r="I308"/>
  <c r="J308"/>
  <c r="K308"/>
  <c r="L308"/>
  <c r="M308"/>
  <c r="N308"/>
  <c r="O308"/>
  <c r="P308"/>
  <c r="Q308"/>
  <c r="R308"/>
  <c r="G309"/>
  <c r="H309"/>
  <c r="I309"/>
  <c r="J309"/>
  <c r="K309"/>
  <c r="L309"/>
  <c r="M309"/>
  <c r="N309"/>
  <c r="O309"/>
  <c r="P309"/>
  <c r="Q309"/>
  <c r="R309"/>
  <c r="G310"/>
  <c r="H310"/>
  <c r="I310"/>
  <c r="J310"/>
  <c r="K310"/>
  <c r="L310"/>
  <c r="M310"/>
  <c r="N310"/>
  <c r="O310"/>
  <c r="R310"/>
  <c r="G311"/>
  <c r="H311"/>
  <c r="I311"/>
  <c r="V311" s="1"/>
  <c r="AJ311" i="22" s="1"/>
  <c r="J311" i="12"/>
  <c r="K311"/>
  <c r="L311"/>
  <c r="M311"/>
  <c r="N311"/>
  <c r="O311"/>
  <c r="P311"/>
  <c r="Q311"/>
  <c r="R311"/>
  <c r="G312"/>
  <c r="H312"/>
  <c r="I312"/>
  <c r="V312" s="1"/>
  <c r="AJ312" i="22" s="1"/>
  <c r="J312" i="12"/>
  <c r="K312"/>
  <c r="L312"/>
  <c r="M312"/>
  <c r="N312"/>
  <c r="O312"/>
  <c r="P312"/>
  <c r="Q312"/>
  <c r="R312"/>
  <c r="G313"/>
  <c r="H313"/>
  <c r="I313"/>
  <c r="V313" s="1"/>
  <c r="AJ313" i="22" s="1"/>
  <c r="J313" i="12"/>
  <c r="K313"/>
  <c r="L313"/>
  <c r="M313"/>
  <c r="N313"/>
  <c r="O313"/>
  <c r="P313"/>
  <c r="Q313"/>
  <c r="R313"/>
  <c r="G314"/>
  <c r="H314"/>
  <c r="I314"/>
  <c r="J314"/>
  <c r="K314"/>
  <c r="L314"/>
  <c r="O314"/>
  <c r="P314"/>
  <c r="Q314"/>
  <c r="R314"/>
  <c r="G315"/>
  <c r="H315"/>
  <c r="I315"/>
  <c r="J315"/>
  <c r="K315"/>
  <c r="L315"/>
  <c r="M315"/>
  <c r="N315"/>
  <c r="O315"/>
  <c r="P315"/>
  <c r="Q315"/>
  <c r="R315"/>
  <c r="S315"/>
  <c r="G316"/>
  <c r="H316"/>
  <c r="I316"/>
  <c r="J316"/>
  <c r="S316" s="1"/>
  <c r="K316"/>
  <c r="L316"/>
  <c r="M316"/>
  <c r="N316"/>
  <c r="O316"/>
  <c r="P316"/>
  <c r="Q316"/>
  <c r="R316"/>
  <c r="G317"/>
  <c r="H317"/>
  <c r="I317"/>
  <c r="V317" s="1"/>
  <c r="AJ317" i="22" s="1"/>
  <c r="J317" i="12"/>
  <c r="K317"/>
  <c r="L317"/>
  <c r="M317"/>
  <c r="S317" s="1"/>
  <c r="N317"/>
  <c r="O317"/>
  <c r="P317"/>
  <c r="Q317"/>
  <c r="R317"/>
  <c r="G318"/>
  <c r="H318"/>
  <c r="I318"/>
  <c r="J318"/>
  <c r="S318" s="1"/>
  <c r="K318"/>
  <c r="L318"/>
  <c r="M318"/>
  <c r="N318"/>
  <c r="O318"/>
  <c r="P318"/>
  <c r="Q318"/>
  <c r="R318"/>
  <c r="G319"/>
  <c r="H319"/>
  <c r="I319"/>
  <c r="J319"/>
  <c r="K319"/>
  <c r="L319"/>
  <c r="M319"/>
  <c r="N319"/>
  <c r="O319"/>
  <c r="P319"/>
  <c r="Q319"/>
  <c r="R319"/>
  <c r="S319"/>
  <c r="G320"/>
  <c r="H320"/>
  <c r="I320"/>
  <c r="J320"/>
  <c r="S320" s="1"/>
  <c r="K320"/>
  <c r="L320"/>
  <c r="M320"/>
  <c r="N320"/>
  <c r="O320"/>
  <c r="P320"/>
  <c r="Q320"/>
  <c r="R320"/>
  <c r="G321"/>
  <c r="H321"/>
  <c r="I321"/>
  <c r="V321" s="1"/>
  <c r="AJ321" i="22" s="1"/>
  <c r="J321" i="12"/>
  <c r="K321"/>
  <c r="L321"/>
  <c r="M321"/>
  <c r="S321" s="1"/>
  <c r="N321"/>
  <c r="O321"/>
  <c r="P321"/>
  <c r="Q321"/>
  <c r="R321"/>
  <c r="G322"/>
  <c r="H322"/>
  <c r="I322"/>
  <c r="J322"/>
  <c r="K322"/>
  <c r="L322"/>
  <c r="O322"/>
  <c r="P322"/>
  <c r="Q322"/>
  <c r="R322"/>
  <c r="G323"/>
  <c r="H323"/>
  <c r="I323"/>
  <c r="J323"/>
  <c r="K323"/>
  <c r="L323"/>
  <c r="O323"/>
  <c r="R323"/>
  <c r="G324"/>
  <c r="H324"/>
  <c r="I324"/>
  <c r="J324"/>
  <c r="K324"/>
  <c r="L324"/>
  <c r="O324"/>
  <c r="P324"/>
  <c r="Q324"/>
  <c r="R324"/>
  <c r="G325"/>
  <c r="H325"/>
  <c r="I325"/>
  <c r="J325"/>
  <c r="S325" s="1"/>
  <c r="K325"/>
  <c r="L325"/>
  <c r="M325"/>
  <c r="N325"/>
  <c r="O325"/>
  <c r="P325"/>
  <c r="Q325"/>
  <c r="R325"/>
  <c r="G326"/>
  <c r="H326"/>
  <c r="I326"/>
  <c r="J326"/>
  <c r="K326"/>
  <c r="L326"/>
  <c r="M326"/>
  <c r="N326"/>
  <c r="O326"/>
  <c r="P326"/>
  <c r="Q326"/>
  <c r="R326"/>
  <c r="S326"/>
  <c r="T326" s="1"/>
  <c r="G327"/>
  <c r="H327"/>
  <c r="I327"/>
  <c r="J327"/>
  <c r="S327" s="1"/>
  <c r="K327"/>
  <c r="L327"/>
  <c r="M327"/>
  <c r="N327"/>
  <c r="O327"/>
  <c r="P327"/>
  <c r="Q327"/>
  <c r="R327"/>
  <c r="G328"/>
  <c r="H328"/>
  <c r="I328"/>
  <c r="V328" s="1"/>
  <c r="AJ328" i="22" s="1"/>
  <c r="J328" i="12"/>
  <c r="K328"/>
  <c r="L328"/>
  <c r="M328"/>
  <c r="S328" s="1"/>
  <c r="N328"/>
  <c r="O328"/>
  <c r="P328"/>
  <c r="Q328"/>
  <c r="R328"/>
  <c r="G329"/>
  <c r="H329"/>
  <c r="I329"/>
  <c r="J329"/>
  <c r="S329" s="1"/>
  <c r="K329"/>
  <c r="L329"/>
  <c r="M329"/>
  <c r="N329"/>
  <c r="O329"/>
  <c r="P329"/>
  <c r="Q329"/>
  <c r="R329"/>
  <c r="G330"/>
  <c r="H330"/>
  <c r="I330"/>
  <c r="J330"/>
  <c r="K330"/>
  <c r="L330"/>
  <c r="M330"/>
  <c r="N330"/>
  <c r="O330"/>
  <c r="P330"/>
  <c r="Q330"/>
  <c r="R330"/>
  <c r="S330"/>
  <c r="T330" s="1"/>
  <c r="G331"/>
  <c r="H331"/>
  <c r="I331"/>
  <c r="J331"/>
  <c r="S331" s="1"/>
  <c r="K331"/>
  <c r="L331"/>
  <c r="M331"/>
  <c r="N331"/>
  <c r="O331"/>
  <c r="P331"/>
  <c r="Q331"/>
  <c r="R331"/>
  <c r="G332"/>
  <c r="H332"/>
  <c r="I332"/>
  <c r="V332" s="1"/>
  <c r="AJ332" i="22" s="1"/>
  <c r="J332" i="12"/>
  <c r="K332"/>
  <c r="L332"/>
  <c r="M332"/>
  <c r="S332" s="1"/>
  <c r="N332"/>
  <c r="O332"/>
  <c r="P332"/>
  <c r="Q332"/>
  <c r="R332"/>
  <c r="G333"/>
  <c r="H333"/>
  <c r="I333"/>
  <c r="J333"/>
  <c r="S333" s="1"/>
  <c r="K333"/>
  <c r="L333"/>
  <c r="M333"/>
  <c r="N333"/>
  <c r="O333"/>
  <c r="P333"/>
  <c r="Q333"/>
  <c r="R333"/>
  <c r="G334"/>
  <c r="H334"/>
  <c r="I334"/>
  <c r="J334"/>
  <c r="K334"/>
  <c r="L334"/>
  <c r="O334"/>
  <c r="P334"/>
  <c r="Q334"/>
  <c r="R334"/>
  <c r="G335"/>
  <c r="H335"/>
  <c r="I335"/>
  <c r="J335"/>
  <c r="K335"/>
  <c r="L335"/>
  <c r="O335"/>
  <c r="P335"/>
  <c r="Q335"/>
  <c r="R335"/>
  <c r="G336"/>
  <c r="H336"/>
  <c r="I336"/>
  <c r="J336"/>
  <c r="K336"/>
  <c r="L336"/>
  <c r="M336"/>
  <c r="N336"/>
  <c r="O336"/>
  <c r="P336"/>
  <c r="Q336"/>
  <c r="R336"/>
  <c r="S336"/>
  <c r="G337"/>
  <c r="H337"/>
  <c r="I337"/>
  <c r="J337"/>
  <c r="S337" s="1"/>
  <c r="K337"/>
  <c r="L337"/>
  <c r="M337"/>
  <c r="N337"/>
  <c r="O337"/>
  <c r="P337"/>
  <c r="Q337"/>
  <c r="R337"/>
  <c r="G338"/>
  <c r="H338"/>
  <c r="I338"/>
  <c r="V338" s="1"/>
  <c r="AJ338" i="22" s="1"/>
  <c r="J338" i="12"/>
  <c r="K338"/>
  <c r="L338"/>
  <c r="M338"/>
  <c r="S338" s="1"/>
  <c r="N338"/>
  <c r="O338"/>
  <c r="P338"/>
  <c r="Q338"/>
  <c r="R338"/>
  <c r="G339"/>
  <c r="H339"/>
  <c r="I339"/>
  <c r="J339"/>
  <c r="K339"/>
  <c r="L339"/>
  <c r="M339"/>
  <c r="N339"/>
  <c r="O339"/>
  <c r="P339"/>
  <c r="S339" s="1"/>
  <c r="T339" s="1"/>
  <c r="Q339"/>
  <c r="R339"/>
  <c r="G340"/>
  <c r="H340"/>
  <c r="I340"/>
  <c r="J340"/>
  <c r="K340"/>
  <c r="L340"/>
  <c r="M340"/>
  <c r="N340"/>
  <c r="O340"/>
  <c r="P340"/>
  <c r="S340" s="1"/>
  <c r="Q340"/>
  <c r="R340"/>
  <c r="G341"/>
  <c r="H341"/>
  <c r="I341"/>
  <c r="J341"/>
  <c r="K341"/>
  <c r="L341"/>
  <c r="M341"/>
  <c r="N341"/>
  <c r="O341"/>
  <c r="P341"/>
  <c r="S341" s="1"/>
  <c r="Q341"/>
  <c r="R341"/>
  <c r="G342"/>
  <c r="H342"/>
  <c r="I342"/>
  <c r="J342"/>
  <c r="K342"/>
  <c r="L342"/>
  <c r="M342"/>
  <c r="N342"/>
  <c r="O342"/>
  <c r="P342"/>
  <c r="S342" s="1"/>
  <c r="Q342"/>
  <c r="R342"/>
  <c r="G343"/>
  <c r="H343"/>
  <c r="I343"/>
  <c r="J343"/>
  <c r="K343"/>
  <c r="L343"/>
  <c r="M343"/>
  <c r="N343"/>
  <c r="O343"/>
  <c r="P343"/>
  <c r="S343" s="1"/>
  <c r="T343" s="1"/>
  <c r="Q343"/>
  <c r="R343"/>
  <c r="G344"/>
  <c r="H344"/>
  <c r="I344"/>
  <c r="J344"/>
  <c r="S344" s="1"/>
  <c r="K344"/>
  <c r="L344"/>
  <c r="M344"/>
  <c r="N344"/>
  <c r="O344"/>
  <c r="P344"/>
  <c r="Q344"/>
  <c r="R344"/>
  <c r="G345"/>
  <c r="H345"/>
  <c r="I345"/>
  <c r="J345"/>
  <c r="K345"/>
  <c r="L345"/>
  <c r="M345"/>
  <c r="N345"/>
  <c r="O345"/>
  <c r="P345"/>
  <c r="Q345"/>
  <c r="R345"/>
  <c r="G346"/>
  <c r="H346"/>
  <c r="I346"/>
  <c r="J346"/>
  <c r="K346"/>
  <c r="L346"/>
  <c r="M346"/>
  <c r="N346"/>
  <c r="O346"/>
  <c r="P346"/>
  <c r="Q346"/>
  <c r="R346"/>
  <c r="G347"/>
  <c r="H347"/>
  <c r="I347"/>
  <c r="J347"/>
  <c r="K347"/>
  <c r="L347"/>
  <c r="M347"/>
  <c r="N347"/>
  <c r="O347"/>
  <c r="P347"/>
  <c r="Q347"/>
  <c r="R347"/>
  <c r="G348"/>
  <c r="H348"/>
  <c r="I348"/>
  <c r="J348"/>
  <c r="K348"/>
  <c r="L348"/>
  <c r="M348"/>
  <c r="N348"/>
  <c r="O348"/>
  <c r="P348"/>
  <c r="Q348"/>
  <c r="R348"/>
  <c r="G349"/>
  <c r="H349"/>
  <c r="I349"/>
  <c r="J349"/>
  <c r="K349"/>
  <c r="L349"/>
  <c r="M349"/>
  <c r="N349"/>
  <c r="O349"/>
  <c r="P349"/>
  <c r="Q349"/>
  <c r="R349"/>
  <c r="G350"/>
  <c r="H350"/>
  <c r="I350"/>
  <c r="J350"/>
  <c r="K350"/>
  <c r="L350"/>
  <c r="M350"/>
  <c r="N350"/>
  <c r="O350"/>
  <c r="P350"/>
  <c r="Q350"/>
  <c r="R350"/>
  <c r="G351"/>
  <c r="H351"/>
  <c r="I351"/>
  <c r="J351"/>
  <c r="K351"/>
  <c r="L351"/>
  <c r="O351"/>
  <c r="P351"/>
  <c r="Q351"/>
  <c r="R351"/>
  <c r="G352"/>
  <c r="H352"/>
  <c r="I352"/>
  <c r="V352" s="1"/>
  <c r="AJ352" i="22" s="1"/>
  <c r="J352" i="12"/>
  <c r="K352"/>
  <c r="L352"/>
  <c r="M352"/>
  <c r="N352"/>
  <c r="O352"/>
  <c r="P352"/>
  <c r="Q352"/>
  <c r="R352"/>
  <c r="G353"/>
  <c r="H353"/>
  <c r="I353"/>
  <c r="V353" s="1"/>
  <c r="AJ353" i="22" s="1"/>
  <c r="J353" i="12"/>
  <c r="K353"/>
  <c r="L353"/>
  <c r="M353"/>
  <c r="N353"/>
  <c r="O353"/>
  <c r="P353"/>
  <c r="Q353"/>
  <c r="R353"/>
  <c r="G354"/>
  <c r="H354"/>
  <c r="I354"/>
  <c r="J354"/>
  <c r="K354"/>
  <c r="L354"/>
  <c r="O354"/>
  <c r="P354"/>
  <c r="Q354"/>
  <c r="R354"/>
  <c r="G355"/>
  <c r="H355"/>
  <c r="I355"/>
  <c r="J355"/>
  <c r="K355"/>
  <c r="L355"/>
  <c r="O355"/>
  <c r="P355"/>
  <c r="Q355"/>
  <c r="R355"/>
  <c r="G356"/>
  <c r="H356"/>
  <c r="I356"/>
  <c r="V356" s="1"/>
  <c r="AJ356" i="22" s="1"/>
  <c r="J356" i="12"/>
  <c r="K356"/>
  <c r="L356"/>
  <c r="M356"/>
  <c r="N356"/>
  <c r="O356"/>
  <c r="P356"/>
  <c r="Q356"/>
  <c r="R356"/>
  <c r="G357"/>
  <c r="H357"/>
  <c r="I357"/>
  <c r="V357" s="1"/>
  <c r="AJ357" i="22" s="1"/>
  <c r="J357" i="12"/>
  <c r="K357"/>
  <c r="L357"/>
  <c r="M357"/>
  <c r="N357"/>
  <c r="O357"/>
  <c r="P357"/>
  <c r="Q357"/>
  <c r="R357"/>
  <c r="G358"/>
  <c r="H358"/>
  <c r="I358"/>
  <c r="V358" s="1"/>
  <c r="AJ358" i="22" s="1"/>
  <c r="J358" i="12"/>
  <c r="K358"/>
  <c r="L358"/>
  <c r="M358"/>
  <c r="N358"/>
  <c r="O358"/>
  <c r="P358"/>
  <c r="Q358"/>
  <c r="R358"/>
  <c r="G359"/>
  <c r="H359"/>
  <c r="I359"/>
  <c r="J359"/>
  <c r="K359"/>
  <c r="L359"/>
  <c r="O359"/>
  <c r="P359"/>
  <c r="Q359"/>
  <c r="R359"/>
  <c r="G360"/>
  <c r="H360"/>
  <c r="I360"/>
  <c r="J360"/>
  <c r="K360"/>
  <c r="L360"/>
  <c r="M360"/>
  <c r="N360"/>
  <c r="O360"/>
  <c r="P360"/>
  <c r="Q360"/>
  <c r="R360"/>
  <c r="J361"/>
  <c r="K361"/>
  <c r="L361"/>
  <c r="M361"/>
  <c r="N361"/>
  <c r="O361"/>
  <c r="P361"/>
  <c r="Q361"/>
  <c r="R361"/>
  <c r="G362"/>
  <c r="H362"/>
  <c r="I362"/>
  <c r="J362"/>
  <c r="K362"/>
  <c r="L362"/>
  <c r="M362"/>
  <c r="N362"/>
  <c r="O362"/>
  <c r="P362"/>
  <c r="Q362"/>
  <c r="R362"/>
  <c r="G363"/>
  <c r="H363"/>
  <c r="I363"/>
  <c r="J363"/>
  <c r="K363"/>
  <c r="L363"/>
  <c r="M363"/>
  <c r="N363"/>
  <c r="O363"/>
  <c r="P363"/>
  <c r="Q363"/>
  <c r="R363"/>
  <c r="G364"/>
  <c r="H364"/>
  <c r="I364"/>
  <c r="J364"/>
  <c r="K364"/>
  <c r="L364"/>
  <c r="M364"/>
  <c r="N364"/>
  <c r="O364"/>
  <c r="P364"/>
  <c r="Q364"/>
  <c r="R364"/>
  <c r="G365"/>
  <c r="H365"/>
  <c r="I365"/>
  <c r="J365"/>
  <c r="K365"/>
  <c r="L365"/>
  <c r="M365"/>
  <c r="N365"/>
  <c r="O365"/>
  <c r="P365"/>
  <c r="Q365"/>
  <c r="R365"/>
  <c r="G366"/>
  <c r="H366"/>
  <c r="I366"/>
  <c r="J366"/>
  <c r="K366"/>
  <c r="L366"/>
  <c r="M366"/>
  <c r="N366"/>
  <c r="O366"/>
  <c r="P366"/>
  <c r="Q366"/>
  <c r="R366"/>
  <c r="G367"/>
  <c r="H367"/>
  <c r="I367"/>
  <c r="J367"/>
  <c r="K367"/>
  <c r="L367"/>
  <c r="M367"/>
  <c r="N367"/>
  <c r="O367"/>
  <c r="P367"/>
  <c r="Q367"/>
  <c r="R367"/>
  <c r="G368"/>
  <c r="H368"/>
  <c r="I368"/>
  <c r="J368"/>
  <c r="S368" s="1"/>
  <c r="K368"/>
  <c r="L368"/>
  <c r="M368"/>
  <c r="N368"/>
  <c r="O368"/>
  <c r="P368"/>
  <c r="Q368"/>
  <c r="R368"/>
  <c r="G369"/>
  <c r="H369"/>
  <c r="I369"/>
  <c r="J369"/>
  <c r="K369"/>
  <c r="L369"/>
  <c r="M369"/>
  <c r="N369"/>
  <c r="O369"/>
  <c r="P369"/>
  <c r="S369" s="1"/>
  <c r="Q369"/>
  <c r="R369"/>
  <c r="G370"/>
  <c r="H370"/>
  <c r="I370"/>
  <c r="J370"/>
  <c r="K370"/>
  <c r="L370"/>
  <c r="M370"/>
  <c r="N370"/>
  <c r="O370"/>
  <c r="P370"/>
  <c r="S370" s="1"/>
  <c r="T370" s="1"/>
  <c r="Q370"/>
  <c r="R370"/>
  <c r="G371"/>
  <c r="H371"/>
  <c r="I371"/>
  <c r="J371"/>
  <c r="K371"/>
  <c r="L371"/>
  <c r="M371"/>
  <c r="N371"/>
  <c r="O371"/>
  <c r="P371"/>
  <c r="S371" s="1"/>
  <c r="Q371"/>
  <c r="R371"/>
  <c r="G372"/>
  <c r="H372"/>
  <c r="I372"/>
  <c r="J372"/>
  <c r="K372"/>
  <c r="L372"/>
  <c r="M372"/>
  <c r="N372"/>
  <c r="O372"/>
  <c r="P372"/>
  <c r="S372" s="1"/>
  <c r="Q372"/>
  <c r="R372"/>
  <c r="G373"/>
  <c r="H373"/>
  <c r="I373"/>
  <c r="J373"/>
  <c r="K373"/>
  <c r="L373"/>
  <c r="M373"/>
  <c r="N373"/>
  <c r="O373"/>
  <c r="P373"/>
  <c r="S373" s="1"/>
  <c r="Q373"/>
  <c r="R373"/>
  <c r="G374"/>
  <c r="H374"/>
  <c r="I374"/>
  <c r="J374"/>
  <c r="K374"/>
  <c r="L374"/>
  <c r="M374"/>
  <c r="N374"/>
  <c r="O374"/>
  <c r="P374"/>
  <c r="S374" s="1"/>
  <c r="Q374"/>
  <c r="R374"/>
  <c r="J375"/>
  <c r="K375"/>
  <c r="L375"/>
  <c r="O375"/>
  <c r="P375"/>
  <c r="Q375"/>
  <c r="R375"/>
  <c r="G376"/>
  <c r="H376"/>
  <c r="I376"/>
  <c r="V376" s="1"/>
  <c r="AJ376" i="22" s="1"/>
  <c r="J376" i="12"/>
  <c r="K376"/>
  <c r="L376"/>
  <c r="M376"/>
  <c r="N376"/>
  <c r="O376"/>
  <c r="P376"/>
  <c r="Q376"/>
  <c r="R376"/>
  <c r="J377"/>
  <c r="K377"/>
  <c r="L377"/>
  <c r="M377"/>
  <c r="N377"/>
  <c r="O377"/>
  <c r="P377"/>
  <c r="Q377"/>
  <c r="R377"/>
  <c r="G378"/>
  <c r="H378"/>
  <c r="I378"/>
  <c r="J378"/>
  <c r="K378"/>
  <c r="L378"/>
  <c r="M378"/>
  <c r="N378"/>
  <c r="O378"/>
  <c r="P378"/>
  <c r="S378" s="1"/>
  <c r="Q378"/>
  <c r="R378"/>
  <c r="G379"/>
  <c r="H379"/>
  <c r="I379"/>
  <c r="J379"/>
  <c r="K379"/>
  <c r="L379"/>
  <c r="M379"/>
  <c r="N379"/>
  <c r="O379"/>
  <c r="P379"/>
  <c r="S379" s="1"/>
  <c r="Q379"/>
  <c r="R379"/>
  <c r="G380"/>
  <c r="H380"/>
  <c r="I380"/>
  <c r="J380"/>
  <c r="K380"/>
  <c r="L380"/>
  <c r="M380"/>
  <c r="N380"/>
  <c r="O380"/>
  <c r="P380"/>
  <c r="S380" s="1"/>
  <c r="Q380"/>
  <c r="R380"/>
  <c r="G381"/>
  <c r="H381"/>
  <c r="I381"/>
  <c r="J381"/>
  <c r="K381"/>
  <c r="L381"/>
  <c r="M381"/>
  <c r="N381"/>
  <c r="O381"/>
  <c r="P381"/>
  <c r="S381" s="1"/>
  <c r="T381" s="1"/>
  <c r="Q381"/>
  <c r="R381"/>
  <c r="G382"/>
  <c r="H382"/>
  <c r="I382"/>
  <c r="J382"/>
  <c r="K382"/>
  <c r="L382"/>
  <c r="M382"/>
  <c r="N382"/>
  <c r="O382"/>
  <c r="P382"/>
  <c r="S382" s="1"/>
  <c r="Q382"/>
  <c r="R382"/>
  <c r="G383"/>
  <c r="H383"/>
  <c r="I383"/>
  <c r="J383"/>
  <c r="S383" s="1"/>
  <c r="K383"/>
  <c r="L383"/>
  <c r="M383"/>
  <c r="N383"/>
  <c r="O383"/>
  <c r="P383"/>
  <c r="Q383"/>
  <c r="R383"/>
  <c r="G384"/>
  <c r="H384"/>
  <c r="I384"/>
  <c r="J384"/>
  <c r="K384"/>
  <c r="L384"/>
  <c r="M384"/>
  <c r="N384"/>
  <c r="O384"/>
  <c r="P384"/>
  <c r="Q384"/>
  <c r="R384"/>
  <c r="G385"/>
  <c r="H385"/>
  <c r="I385"/>
  <c r="J385"/>
  <c r="K385"/>
  <c r="L385"/>
  <c r="M385"/>
  <c r="N385"/>
  <c r="O385"/>
  <c r="P385"/>
  <c r="Q385"/>
  <c r="R385"/>
  <c r="G386"/>
  <c r="H386"/>
  <c r="I386"/>
  <c r="J386"/>
  <c r="K386"/>
  <c r="L386"/>
  <c r="M386"/>
  <c r="N386"/>
  <c r="O386"/>
  <c r="P386"/>
  <c r="Q386"/>
  <c r="R386"/>
  <c r="G387"/>
  <c r="H387"/>
  <c r="I387"/>
  <c r="J387"/>
  <c r="K387"/>
  <c r="L387"/>
  <c r="M387"/>
  <c r="N387"/>
  <c r="O387"/>
  <c r="P387"/>
  <c r="Q387"/>
  <c r="R387"/>
  <c r="G388"/>
  <c r="H388"/>
  <c r="I388"/>
  <c r="J388"/>
  <c r="K388"/>
  <c r="L388"/>
  <c r="M388"/>
  <c r="N388"/>
  <c r="O388"/>
  <c r="P388"/>
  <c r="Q388"/>
  <c r="R388"/>
  <c r="G389"/>
  <c r="H389"/>
  <c r="I389"/>
  <c r="J389"/>
  <c r="K389"/>
  <c r="L389"/>
  <c r="M389"/>
  <c r="N389"/>
  <c r="O389"/>
  <c r="P389"/>
  <c r="Q389"/>
  <c r="R389"/>
  <c r="G390"/>
  <c r="H390"/>
  <c r="I390"/>
  <c r="J390"/>
  <c r="K390"/>
  <c r="L390"/>
  <c r="M390"/>
  <c r="N390"/>
  <c r="O390"/>
  <c r="P390"/>
  <c r="Q390"/>
  <c r="R390"/>
  <c r="G391"/>
  <c r="H391"/>
  <c r="I391"/>
  <c r="J391"/>
  <c r="K391"/>
  <c r="L391"/>
  <c r="M391"/>
  <c r="N391"/>
  <c r="O391"/>
  <c r="P391"/>
  <c r="Q391"/>
  <c r="R391"/>
  <c r="G392"/>
  <c r="H392"/>
  <c r="I392"/>
  <c r="J392"/>
  <c r="K392"/>
  <c r="L392"/>
  <c r="M392"/>
  <c r="N392"/>
  <c r="O392"/>
  <c r="P392"/>
  <c r="Q392"/>
  <c r="R392"/>
  <c r="G393"/>
  <c r="H393"/>
  <c r="I393"/>
  <c r="J393"/>
  <c r="K393"/>
  <c r="L393"/>
  <c r="M393"/>
  <c r="N393"/>
  <c r="O393"/>
  <c r="P393"/>
  <c r="Q393"/>
  <c r="R393"/>
  <c r="S393"/>
  <c r="G394"/>
  <c r="H394"/>
  <c r="I394"/>
  <c r="J394"/>
  <c r="S394" s="1"/>
  <c r="K394"/>
  <c r="L394"/>
  <c r="M394"/>
  <c r="N394"/>
  <c r="O394"/>
  <c r="P394"/>
  <c r="Q394"/>
  <c r="R394"/>
  <c r="G395"/>
  <c r="H395"/>
  <c r="I395"/>
  <c r="V395" s="1"/>
  <c r="AJ395" i="22" s="1"/>
  <c r="J395" i="12"/>
  <c r="K395"/>
  <c r="L395"/>
  <c r="M395"/>
  <c r="S395" s="1"/>
  <c r="N395"/>
  <c r="O395"/>
  <c r="P395"/>
  <c r="Q395"/>
  <c r="R395"/>
  <c r="G396"/>
  <c r="H396"/>
  <c r="I396"/>
  <c r="J396"/>
  <c r="S396" s="1"/>
  <c r="K396"/>
  <c r="L396"/>
  <c r="M396"/>
  <c r="N396"/>
  <c r="O396"/>
  <c r="P396"/>
  <c r="Q396"/>
  <c r="R396"/>
  <c r="G397"/>
  <c r="H397"/>
  <c r="I397"/>
  <c r="J397"/>
  <c r="K397"/>
  <c r="L397"/>
  <c r="M397"/>
  <c r="N397"/>
  <c r="O397"/>
  <c r="P397"/>
  <c r="Q397"/>
  <c r="R397"/>
  <c r="S397"/>
  <c r="G398"/>
  <c r="H398"/>
  <c r="I398"/>
  <c r="J398"/>
  <c r="S398" s="1"/>
  <c r="K398"/>
  <c r="L398"/>
  <c r="M398"/>
  <c r="N398"/>
  <c r="O398"/>
  <c r="P398"/>
  <c r="Q398"/>
  <c r="R398"/>
  <c r="G399"/>
  <c r="H399"/>
  <c r="I399"/>
  <c r="V399" s="1"/>
  <c r="AJ399" i="22" s="1"/>
  <c r="J399" i="12"/>
  <c r="K399"/>
  <c r="L399"/>
  <c r="M399"/>
  <c r="S399" s="1"/>
  <c r="N399"/>
  <c r="O399"/>
  <c r="P399"/>
  <c r="Q399"/>
  <c r="R399"/>
  <c r="G400"/>
  <c r="H400"/>
  <c r="I400"/>
  <c r="J400"/>
  <c r="S400" s="1"/>
  <c r="K400"/>
  <c r="L400"/>
  <c r="M400"/>
  <c r="N400"/>
  <c r="O400"/>
  <c r="P400"/>
  <c r="Q400"/>
  <c r="R400"/>
  <c r="G401"/>
  <c r="H401"/>
  <c r="I401"/>
  <c r="J401"/>
  <c r="K401"/>
  <c r="L401"/>
  <c r="M401"/>
  <c r="N401"/>
  <c r="O401"/>
  <c r="P401"/>
  <c r="Q401"/>
  <c r="R401"/>
  <c r="S401"/>
  <c r="G402"/>
  <c r="H402"/>
  <c r="I402"/>
  <c r="J402"/>
  <c r="S402" s="1"/>
  <c r="K402"/>
  <c r="L402"/>
  <c r="M402"/>
  <c r="N402"/>
  <c r="O402"/>
  <c r="P402"/>
  <c r="Q402"/>
  <c r="R402"/>
  <c r="G403"/>
  <c r="H403"/>
  <c r="I403"/>
  <c r="V403" s="1"/>
  <c r="AJ403" i="22" s="1"/>
  <c r="J403" i="12"/>
  <c r="K403"/>
  <c r="L403"/>
  <c r="M403"/>
  <c r="S403" s="1"/>
  <c r="N403"/>
  <c r="O403"/>
  <c r="P403"/>
  <c r="Q403"/>
  <c r="R403"/>
  <c r="G404"/>
  <c r="H404"/>
  <c r="I404"/>
  <c r="J404"/>
  <c r="S404" s="1"/>
  <c r="K404"/>
  <c r="L404"/>
  <c r="M404"/>
  <c r="N404"/>
  <c r="O404"/>
  <c r="P404"/>
  <c r="Q404"/>
  <c r="R404"/>
  <c r="G405"/>
  <c r="H405"/>
  <c r="I405"/>
  <c r="J405"/>
  <c r="K405"/>
  <c r="L405"/>
  <c r="M405"/>
  <c r="N405"/>
  <c r="O405"/>
  <c r="P405"/>
  <c r="Q405"/>
  <c r="R405"/>
  <c r="S405"/>
  <c r="G406"/>
  <c r="H406"/>
  <c r="I406"/>
  <c r="J406"/>
  <c r="S406" s="1"/>
  <c r="K406"/>
  <c r="L406"/>
  <c r="M406"/>
  <c r="N406"/>
  <c r="O406"/>
  <c r="P406"/>
  <c r="Q406"/>
  <c r="R406"/>
  <c r="G407"/>
  <c r="H407"/>
  <c r="I407"/>
  <c r="V407" s="1"/>
  <c r="AJ407" i="22" s="1"/>
  <c r="J407" i="12"/>
  <c r="K407"/>
  <c r="L407"/>
  <c r="M407"/>
  <c r="S407" s="1"/>
  <c r="N407"/>
  <c r="O407"/>
  <c r="P407"/>
  <c r="Q407"/>
  <c r="R407"/>
  <c r="G408"/>
  <c r="H408"/>
  <c r="I408"/>
  <c r="J408"/>
  <c r="S408" s="1"/>
  <c r="K408"/>
  <c r="L408"/>
  <c r="M408"/>
  <c r="N408"/>
  <c r="O408"/>
  <c r="P408"/>
  <c r="Q408"/>
  <c r="R408"/>
  <c r="G409"/>
  <c r="H409"/>
  <c r="I409"/>
  <c r="J409"/>
  <c r="K409"/>
  <c r="L409"/>
  <c r="O409"/>
  <c r="P409"/>
  <c r="Q409"/>
  <c r="R409"/>
  <c r="G410"/>
  <c r="H410"/>
  <c r="I410"/>
  <c r="V410" s="1"/>
  <c r="AJ410" i="22" s="1"/>
  <c r="J410" i="12"/>
  <c r="K410"/>
  <c r="L410"/>
  <c r="M410"/>
  <c r="S410" s="1"/>
  <c r="N410"/>
  <c r="O410"/>
  <c r="P410"/>
  <c r="Q410"/>
  <c r="R410"/>
  <c r="G411"/>
  <c r="H411"/>
  <c r="I411"/>
  <c r="J411"/>
  <c r="S411" s="1"/>
  <c r="K411"/>
  <c r="L411"/>
  <c r="M411"/>
  <c r="N411"/>
  <c r="O411"/>
  <c r="P411"/>
  <c r="Q411"/>
  <c r="R411"/>
  <c r="G412"/>
  <c r="H412"/>
  <c r="I412"/>
  <c r="J412"/>
  <c r="K412"/>
  <c r="L412"/>
  <c r="M412"/>
  <c r="N412"/>
  <c r="O412"/>
  <c r="P412"/>
  <c r="Q412"/>
  <c r="R412"/>
  <c r="S412"/>
  <c r="G413"/>
  <c r="H413"/>
  <c r="I413"/>
  <c r="J413"/>
  <c r="S413" s="1"/>
  <c r="K413"/>
  <c r="L413"/>
  <c r="M413"/>
  <c r="N413"/>
  <c r="O413"/>
  <c r="P413"/>
  <c r="Q413"/>
  <c r="R413"/>
  <c r="G414"/>
  <c r="H414"/>
  <c r="I414"/>
  <c r="J414"/>
  <c r="K414"/>
  <c r="L414"/>
  <c r="M414"/>
  <c r="S414" s="1"/>
  <c r="N414"/>
  <c r="O414"/>
  <c r="P414"/>
  <c r="Q414"/>
  <c r="R414"/>
  <c r="G415"/>
  <c r="H415"/>
  <c r="I415"/>
  <c r="J415"/>
  <c r="S415" s="1"/>
  <c r="K415"/>
  <c r="L415"/>
  <c r="M415"/>
  <c r="N415"/>
  <c r="O415"/>
  <c r="P415"/>
  <c r="Q415"/>
  <c r="R415"/>
  <c r="G416"/>
  <c r="H416"/>
  <c r="I416"/>
  <c r="J416"/>
  <c r="K416"/>
  <c r="L416"/>
  <c r="M416"/>
  <c r="N416"/>
  <c r="O416"/>
  <c r="P416"/>
  <c r="Q416"/>
  <c r="R416"/>
  <c r="G417"/>
  <c r="H417"/>
  <c r="I417"/>
  <c r="J417"/>
  <c r="K417"/>
  <c r="L417"/>
  <c r="M417"/>
  <c r="N417"/>
  <c r="O417"/>
  <c r="P417"/>
  <c r="Q417"/>
  <c r="R417"/>
  <c r="G418"/>
  <c r="H418"/>
  <c r="I418"/>
  <c r="J418"/>
  <c r="K418"/>
  <c r="L418"/>
  <c r="M418"/>
  <c r="N418"/>
  <c r="O418"/>
  <c r="P418"/>
  <c r="Q418"/>
  <c r="R418"/>
  <c r="G419"/>
  <c r="H419"/>
  <c r="I419"/>
  <c r="J419"/>
  <c r="K419"/>
  <c r="L419"/>
  <c r="M419"/>
  <c r="N419"/>
  <c r="O419"/>
  <c r="P419"/>
  <c r="Q419"/>
  <c r="R419"/>
  <c r="G420"/>
  <c r="H420"/>
  <c r="I420"/>
  <c r="J420"/>
  <c r="K420"/>
  <c r="L420"/>
  <c r="M420"/>
  <c r="N420"/>
  <c r="O420"/>
  <c r="P420"/>
  <c r="Q420"/>
  <c r="R420"/>
  <c r="G14" i="11"/>
  <c r="H14"/>
  <c r="I14"/>
  <c r="L14"/>
  <c r="O14"/>
  <c r="G15"/>
  <c r="H15"/>
  <c r="I15"/>
  <c r="L15"/>
  <c r="M15"/>
  <c r="N15"/>
  <c r="O15"/>
  <c r="I16"/>
  <c r="S16" s="1"/>
  <c r="U16" i="22" s="1"/>
  <c r="L16" i="11"/>
  <c r="M16"/>
  <c r="N16"/>
  <c r="O16"/>
  <c r="I17"/>
  <c r="S17" s="1"/>
  <c r="U17" i="22" s="1"/>
  <c r="L17" i="11"/>
  <c r="M17"/>
  <c r="N17"/>
  <c r="O17"/>
  <c r="G18"/>
  <c r="H18"/>
  <c r="I18"/>
  <c r="L18"/>
  <c r="M18"/>
  <c r="N18"/>
  <c r="O18"/>
  <c r="G19"/>
  <c r="H19"/>
  <c r="I19"/>
  <c r="L19"/>
  <c r="O19"/>
  <c r="G20"/>
  <c r="H20"/>
  <c r="I20"/>
  <c r="L20"/>
  <c r="O20"/>
  <c r="G21"/>
  <c r="H21"/>
  <c r="I21"/>
  <c r="L21"/>
  <c r="S21" s="1"/>
  <c r="U21" i="22" s="1"/>
  <c r="O21" i="11"/>
  <c r="G22"/>
  <c r="H22"/>
  <c r="I22"/>
  <c r="L22"/>
  <c r="O22"/>
  <c r="G23"/>
  <c r="H23"/>
  <c r="I23"/>
  <c r="L23"/>
  <c r="M23"/>
  <c r="N23"/>
  <c r="O23"/>
  <c r="G24"/>
  <c r="H24"/>
  <c r="I24"/>
  <c r="S24" s="1"/>
  <c r="U24" i="22" s="1"/>
  <c r="L24" i="11"/>
  <c r="M24"/>
  <c r="N24"/>
  <c r="O24"/>
  <c r="G25"/>
  <c r="H25"/>
  <c r="I25"/>
  <c r="S25" s="1"/>
  <c r="U25" i="22" s="1"/>
  <c r="L25" i="11"/>
  <c r="M25"/>
  <c r="N25"/>
  <c r="O25"/>
  <c r="G26"/>
  <c r="H26"/>
  <c r="I26"/>
  <c r="L26"/>
  <c r="M26"/>
  <c r="N26"/>
  <c r="O26"/>
  <c r="G27"/>
  <c r="H27"/>
  <c r="I27"/>
  <c r="L27"/>
  <c r="M27"/>
  <c r="N27"/>
  <c r="O27"/>
  <c r="G28"/>
  <c r="H28"/>
  <c r="I28"/>
  <c r="L28"/>
  <c r="M28"/>
  <c r="N28"/>
  <c r="O28"/>
  <c r="G29"/>
  <c r="H29"/>
  <c r="I29"/>
  <c r="S29" s="1"/>
  <c r="U29" i="22" s="1"/>
  <c r="L29" i="11"/>
  <c r="M29"/>
  <c r="N29"/>
  <c r="O29"/>
  <c r="G30"/>
  <c r="H30"/>
  <c r="I30"/>
  <c r="S30" s="1"/>
  <c r="U30" i="22" s="1"/>
  <c r="L30" i="11"/>
  <c r="O30"/>
  <c r="G31"/>
  <c r="H31"/>
  <c r="I31"/>
  <c r="L31"/>
  <c r="M31"/>
  <c r="N31"/>
  <c r="O31"/>
  <c r="G32"/>
  <c r="H32"/>
  <c r="I32"/>
  <c r="S32" s="1"/>
  <c r="U32" i="22" s="1"/>
  <c r="L32" i="11"/>
  <c r="M32"/>
  <c r="N32"/>
  <c r="O32"/>
  <c r="I33"/>
  <c r="L33"/>
  <c r="S33" s="1"/>
  <c r="U33" i="22" s="1"/>
  <c r="O33" i="11"/>
  <c r="G34"/>
  <c r="H34"/>
  <c r="I34"/>
  <c r="L34"/>
  <c r="M34"/>
  <c r="N34"/>
  <c r="O34"/>
  <c r="G35"/>
  <c r="H35"/>
  <c r="I35"/>
  <c r="L35"/>
  <c r="M35"/>
  <c r="N35"/>
  <c r="O35"/>
  <c r="G36"/>
  <c r="H36"/>
  <c r="I36"/>
  <c r="L36"/>
  <c r="O36"/>
  <c r="G37"/>
  <c r="H37"/>
  <c r="I37"/>
  <c r="L37"/>
  <c r="M37"/>
  <c r="N37"/>
  <c r="O37"/>
  <c r="S37"/>
  <c r="U37" i="22" s="1"/>
  <c r="G38" i="11"/>
  <c r="H38"/>
  <c r="I38"/>
  <c r="L38"/>
  <c r="M38"/>
  <c r="N38"/>
  <c r="O38"/>
  <c r="G39"/>
  <c r="H39"/>
  <c r="I39"/>
  <c r="L39"/>
  <c r="O39"/>
  <c r="G40"/>
  <c r="H40"/>
  <c r="I40"/>
  <c r="L40"/>
  <c r="M40"/>
  <c r="N40"/>
  <c r="O40"/>
  <c r="S40"/>
  <c r="U40" i="22" s="1"/>
  <c r="G41" i="11"/>
  <c r="H41"/>
  <c r="I41"/>
  <c r="L41"/>
  <c r="M41"/>
  <c r="N41"/>
  <c r="O41"/>
  <c r="S41"/>
  <c r="U41" i="22" s="1"/>
  <c r="G42" i="11"/>
  <c r="H42"/>
  <c r="I42"/>
  <c r="L42"/>
  <c r="M42"/>
  <c r="N42"/>
  <c r="O42"/>
  <c r="I43"/>
  <c r="L43"/>
  <c r="O43"/>
  <c r="G44"/>
  <c r="H44"/>
  <c r="I44"/>
  <c r="L44"/>
  <c r="O44"/>
  <c r="S44"/>
  <c r="U44" i="22" s="1"/>
  <c r="G45" i="11"/>
  <c r="H45"/>
  <c r="I45"/>
  <c r="L45"/>
  <c r="M45"/>
  <c r="N45"/>
  <c r="O45"/>
  <c r="S45"/>
  <c r="U45" i="22" s="1"/>
  <c r="I46" i="11"/>
  <c r="L46"/>
  <c r="M46"/>
  <c r="N46"/>
  <c r="O46"/>
  <c r="G47"/>
  <c r="H47"/>
  <c r="I47"/>
  <c r="L47"/>
  <c r="M47"/>
  <c r="N47"/>
  <c r="O47"/>
  <c r="I48"/>
  <c r="L48"/>
  <c r="O48"/>
  <c r="S48"/>
  <c r="U48" i="22" s="1"/>
  <c r="G49" i="11"/>
  <c r="H49"/>
  <c r="I49"/>
  <c r="L49"/>
  <c r="M49"/>
  <c r="N49"/>
  <c r="O49"/>
  <c r="S49"/>
  <c r="U49" i="22" s="1"/>
  <c r="G50" i="11"/>
  <c r="H50"/>
  <c r="I50"/>
  <c r="L50"/>
  <c r="M50"/>
  <c r="N50"/>
  <c r="O50"/>
  <c r="G51"/>
  <c r="H51"/>
  <c r="I51"/>
  <c r="L51"/>
  <c r="M51"/>
  <c r="N51"/>
  <c r="O51"/>
  <c r="G52"/>
  <c r="H52"/>
  <c r="I52"/>
  <c r="S52" s="1"/>
  <c r="U52" i="22" s="1"/>
  <c r="L52" i="11"/>
  <c r="M52"/>
  <c r="N52"/>
  <c r="O52"/>
  <c r="G53"/>
  <c r="H53"/>
  <c r="I53"/>
  <c r="S53" s="1"/>
  <c r="U53" i="22" s="1"/>
  <c r="L53" i="11"/>
  <c r="M53"/>
  <c r="N53"/>
  <c r="O53"/>
  <c r="G54"/>
  <c r="H54"/>
  <c r="I54"/>
  <c r="L54"/>
  <c r="M54"/>
  <c r="N54"/>
  <c r="O54"/>
  <c r="I55"/>
  <c r="L55"/>
  <c r="O55"/>
  <c r="G56"/>
  <c r="H56"/>
  <c r="I56"/>
  <c r="L56"/>
  <c r="M56"/>
  <c r="N56"/>
  <c r="O56"/>
  <c r="S56"/>
  <c r="U56" i="22" s="1"/>
  <c r="G57" i="11"/>
  <c r="H57"/>
  <c r="I57"/>
  <c r="L57"/>
  <c r="M57"/>
  <c r="N57"/>
  <c r="O57"/>
  <c r="S57"/>
  <c r="U57" i="22" s="1"/>
  <c r="I58" i="11"/>
  <c r="L58"/>
  <c r="M58"/>
  <c r="N58"/>
  <c r="O58"/>
  <c r="G59"/>
  <c r="H59"/>
  <c r="I59"/>
  <c r="L59"/>
  <c r="M59"/>
  <c r="N59"/>
  <c r="O59"/>
  <c r="G60"/>
  <c r="H60"/>
  <c r="I60"/>
  <c r="L60"/>
  <c r="S60" s="1"/>
  <c r="U60" i="22" s="1"/>
  <c r="M60" i="11"/>
  <c r="N60"/>
  <c r="O60"/>
  <c r="G61"/>
  <c r="H61"/>
  <c r="I61"/>
  <c r="L61"/>
  <c r="O61"/>
  <c r="I62"/>
  <c r="L62"/>
  <c r="M62"/>
  <c r="N62"/>
  <c r="O62"/>
  <c r="G63"/>
  <c r="H63"/>
  <c r="I63"/>
  <c r="S63" s="1"/>
  <c r="U63" i="22" s="1"/>
  <c r="L63" i="11"/>
  <c r="O63"/>
  <c r="G64"/>
  <c r="H64"/>
  <c r="I64"/>
  <c r="L64"/>
  <c r="M64"/>
  <c r="N64"/>
  <c r="O64"/>
  <c r="G65"/>
  <c r="H65"/>
  <c r="I65"/>
  <c r="S65" s="1"/>
  <c r="U65" i="22" s="1"/>
  <c r="L65" i="11"/>
  <c r="M65"/>
  <c r="N65"/>
  <c r="O65"/>
  <c r="G66"/>
  <c r="H66"/>
  <c r="I66"/>
  <c r="L66"/>
  <c r="M66"/>
  <c r="N66"/>
  <c r="O66"/>
  <c r="G67"/>
  <c r="H67"/>
  <c r="I67"/>
  <c r="L67"/>
  <c r="M67"/>
  <c r="N67"/>
  <c r="O67"/>
  <c r="G68"/>
  <c r="H68"/>
  <c r="I68"/>
  <c r="L68"/>
  <c r="M68"/>
  <c r="N68"/>
  <c r="O68"/>
  <c r="S68"/>
  <c r="U68" i="22" s="1"/>
  <c r="G69" i="11"/>
  <c r="H69"/>
  <c r="I69"/>
  <c r="L69"/>
  <c r="M69"/>
  <c r="N69"/>
  <c r="O69"/>
  <c r="S69"/>
  <c r="U69" i="22" s="1"/>
  <c r="G70" i="11"/>
  <c r="H70"/>
  <c r="I70"/>
  <c r="L70"/>
  <c r="O70"/>
  <c r="G71"/>
  <c r="H71"/>
  <c r="I71"/>
  <c r="L71"/>
  <c r="M71"/>
  <c r="N71"/>
  <c r="O71"/>
  <c r="I72"/>
  <c r="S72" s="1"/>
  <c r="U72" i="22" s="1"/>
  <c r="L72" i="11"/>
  <c r="M72"/>
  <c r="N72"/>
  <c r="O72"/>
  <c r="I73"/>
  <c r="L73"/>
  <c r="S73" s="1"/>
  <c r="U73" i="22" s="1"/>
  <c r="O73" i="11"/>
  <c r="G74"/>
  <c r="H74"/>
  <c r="I74"/>
  <c r="L74"/>
  <c r="O74"/>
  <c r="G75"/>
  <c r="H75"/>
  <c r="I75"/>
  <c r="L75"/>
  <c r="M75"/>
  <c r="N75"/>
  <c r="O75"/>
  <c r="I76"/>
  <c r="L76"/>
  <c r="S76" s="1"/>
  <c r="U76" i="22" s="1"/>
  <c r="M76" i="11"/>
  <c r="N76"/>
  <c r="O76"/>
  <c r="G77"/>
  <c r="H77"/>
  <c r="I77"/>
  <c r="S77" s="1"/>
  <c r="U77" i="22" s="1"/>
  <c r="L77" i="11"/>
  <c r="M77"/>
  <c r="N77"/>
  <c r="O77"/>
  <c r="G78"/>
  <c r="H78"/>
  <c r="I78"/>
  <c r="L78"/>
  <c r="O78"/>
  <c r="G79"/>
  <c r="H79"/>
  <c r="I79"/>
  <c r="L79"/>
  <c r="O79"/>
  <c r="G80"/>
  <c r="H80"/>
  <c r="I80"/>
  <c r="L80"/>
  <c r="S80" s="1"/>
  <c r="U80" i="22" s="1"/>
  <c r="M80" i="11"/>
  <c r="N80"/>
  <c r="O80"/>
  <c r="I81"/>
  <c r="S81" s="1"/>
  <c r="U81" i="22" s="1"/>
  <c r="L81" i="11"/>
  <c r="M81"/>
  <c r="N81"/>
  <c r="O81"/>
  <c r="I82"/>
  <c r="L82"/>
  <c r="O82"/>
  <c r="G83"/>
  <c r="H83"/>
  <c r="I83"/>
  <c r="L83"/>
  <c r="M83"/>
  <c r="N83"/>
  <c r="O83"/>
  <c r="G84"/>
  <c r="H84"/>
  <c r="I84"/>
  <c r="L84"/>
  <c r="S84" s="1"/>
  <c r="U84" i="22" s="1"/>
  <c r="M84" i="11"/>
  <c r="N84"/>
  <c r="O84"/>
  <c r="G85"/>
  <c r="H85"/>
  <c r="I85"/>
  <c r="L85"/>
  <c r="M85"/>
  <c r="N85"/>
  <c r="O85"/>
  <c r="S85"/>
  <c r="U85" i="22" s="1"/>
  <c r="G86" i="11"/>
  <c r="H86"/>
  <c r="I86"/>
  <c r="L86"/>
  <c r="M86"/>
  <c r="N86"/>
  <c r="O86"/>
  <c r="G87"/>
  <c r="H87"/>
  <c r="I87"/>
  <c r="L87"/>
  <c r="M87"/>
  <c r="N87"/>
  <c r="O87"/>
  <c r="G88"/>
  <c r="H88"/>
  <c r="I88"/>
  <c r="L88"/>
  <c r="S88" s="1"/>
  <c r="U88" i="22" s="1"/>
  <c r="M88" i="11"/>
  <c r="N88"/>
  <c r="O88"/>
  <c r="I89"/>
  <c r="S89" s="1"/>
  <c r="U89" i="22" s="1"/>
  <c r="L89" i="11"/>
  <c r="O89"/>
  <c r="G90"/>
  <c r="H90"/>
  <c r="I90"/>
  <c r="L90"/>
  <c r="O90"/>
  <c r="G91"/>
  <c r="H91"/>
  <c r="I91"/>
  <c r="L91"/>
  <c r="O91"/>
  <c r="G92"/>
  <c r="H92"/>
  <c r="I92"/>
  <c r="L92"/>
  <c r="M92"/>
  <c r="N92"/>
  <c r="O92"/>
  <c r="G93"/>
  <c r="H93"/>
  <c r="I93"/>
  <c r="L93"/>
  <c r="M93"/>
  <c r="N93"/>
  <c r="O93"/>
  <c r="S93"/>
  <c r="U93" i="22" s="1"/>
  <c r="I94" i="11"/>
  <c r="L94"/>
  <c r="M94"/>
  <c r="N94"/>
  <c r="O94"/>
  <c r="G95"/>
  <c r="H95"/>
  <c r="I95"/>
  <c r="L95"/>
  <c r="M95"/>
  <c r="N95"/>
  <c r="O95"/>
  <c r="I96"/>
  <c r="L96"/>
  <c r="S96" s="1"/>
  <c r="U96" i="22" s="1"/>
  <c r="O96" i="11"/>
  <c r="I97"/>
  <c r="L97"/>
  <c r="M97"/>
  <c r="N97"/>
  <c r="O97"/>
  <c r="G98"/>
  <c r="H98"/>
  <c r="I98"/>
  <c r="L98"/>
  <c r="M98"/>
  <c r="N98"/>
  <c r="O98"/>
  <c r="G99"/>
  <c r="H99"/>
  <c r="I99"/>
  <c r="L99"/>
  <c r="M99"/>
  <c r="N99"/>
  <c r="O99"/>
  <c r="G100"/>
  <c r="H100"/>
  <c r="I100"/>
  <c r="L100"/>
  <c r="M100"/>
  <c r="N100"/>
  <c r="O100"/>
  <c r="G101"/>
  <c r="H101"/>
  <c r="I101"/>
  <c r="L101"/>
  <c r="M101"/>
  <c r="N101"/>
  <c r="O101"/>
  <c r="S101"/>
  <c r="U101" i="22" s="1"/>
  <c r="G102" i="11"/>
  <c r="H102"/>
  <c r="I102"/>
  <c r="L102"/>
  <c r="M102"/>
  <c r="N102"/>
  <c r="O102"/>
  <c r="G103"/>
  <c r="H103"/>
  <c r="I103"/>
  <c r="S103" s="1"/>
  <c r="U103" i="22" s="1"/>
  <c r="L103" i="11"/>
  <c r="O103"/>
  <c r="G104"/>
  <c r="H104"/>
  <c r="I104"/>
  <c r="L104"/>
  <c r="S104" s="1"/>
  <c r="U104" i="22" s="1"/>
  <c r="M104" i="11"/>
  <c r="N104"/>
  <c r="O104"/>
  <c r="G105"/>
  <c r="H105"/>
  <c r="I105"/>
  <c r="S105" s="1"/>
  <c r="U105" i="22" s="1"/>
  <c r="L105" i="11"/>
  <c r="M105"/>
  <c r="N105"/>
  <c r="O105"/>
  <c r="G106"/>
  <c r="H106"/>
  <c r="I106"/>
  <c r="S106" s="1"/>
  <c r="U106" i="22" s="1"/>
  <c r="L106" i="11"/>
  <c r="O106"/>
  <c r="I107"/>
  <c r="L107"/>
  <c r="M107"/>
  <c r="N107"/>
  <c r="O107"/>
  <c r="G108"/>
  <c r="H108"/>
  <c r="I108"/>
  <c r="L108"/>
  <c r="M108"/>
  <c r="N108"/>
  <c r="O108"/>
  <c r="G109"/>
  <c r="H109"/>
  <c r="I109"/>
  <c r="L109"/>
  <c r="M109"/>
  <c r="N109"/>
  <c r="O109"/>
  <c r="S109"/>
  <c r="U109" i="22" s="1"/>
  <c r="G110" i="11"/>
  <c r="H110"/>
  <c r="I110"/>
  <c r="L110"/>
  <c r="M110"/>
  <c r="N110"/>
  <c r="O110"/>
  <c r="G111"/>
  <c r="H111"/>
  <c r="I111"/>
  <c r="L111"/>
  <c r="M111"/>
  <c r="N111"/>
  <c r="O111"/>
  <c r="G112"/>
  <c r="H112"/>
  <c r="I112"/>
  <c r="L112"/>
  <c r="S112" s="1"/>
  <c r="U112" i="22" s="1"/>
  <c r="M112" i="11"/>
  <c r="N112"/>
  <c r="O112"/>
  <c r="G113"/>
  <c r="H113"/>
  <c r="I113"/>
  <c r="S113" s="1"/>
  <c r="U113" i="22" s="1"/>
  <c r="L113" i="11"/>
  <c r="M113"/>
  <c r="N113"/>
  <c r="O113"/>
  <c r="G114"/>
  <c r="H114"/>
  <c r="I114"/>
  <c r="L114"/>
  <c r="M114"/>
  <c r="N114"/>
  <c r="O114"/>
  <c r="G115"/>
  <c r="H115"/>
  <c r="I115"/>
  <c r="L115"/>
  <c r="O115"/>
  <c r="G116"/>
  <c r="H116"/>
  <c r="I116"/>
  <c r="L116"/>
  <c r="O116"/>
  <c r="G117"/>
  <c r="H117"/>
  <c r="I117"/>
  <c r="L117"/>
  <c r="M117"/>
  <c r="N117"/>
  <c r="O117"/>
  <c r="S117"/>
  <c r="U117" i="22" s="1"/>
  <c r="G118" i="11"/>
  <c r="H118"/>
  <c r="I118"/>
  <c r="L118"/>
  <c r="M118"/>
  <c r="N118"/>
  <c r="O118"/>
  <c r="G119"/>
  <c r="H119"/>
  <c r="I119"/>
  <c r="L119"/>
  <c r="M119"/>
  <c r="N119"/>
  <c r="O119"/>
  <c r="G120"/>
  <c r="H120"/>
  <c r="I120"/>
  <c r="L120"/>
  <c r="S120" s="1"/>
  <c r="U120" i="22" s="1"/>
  <c r="M120" i="11"/>
  <c r="N120"/>
  <c r="O120"/>
  <c r="G121"/>
  <c r="H121"/>
  <c r="I121"/>
  <c r="S121" s="1"/>
  <c r="U121" i="22" s="1"/>
  <c r="L121" i="11"/>
  <c r="O121"/>
  <c r="G122"/>
  <c r="H122"/>
  <c r="I122"/>
  <c r="L122"/>
  <c r="M122"/>
  <c r="N122"/>
  <c r="O122"/>
  <c r="G123"/>
  <c r="H123"/>
  <c r="I123"/>
  <c r="L123"/>
  <c r="M123"/>
  <c r="N123"/>
  <c r="O123"/>
  <c r="I124"/>
  <c r="L124"/>
  <c r="M124"/>
  <c r="N124"/>
  <c r="O124"/>
  <c r="G125"/>
  <c r="H125"/>
  <c r="I125"/>
  <c r="L125"/>
  <c r="M125"/>
  <c r="N125"/>
  <c r="O125"/>
  <c r="S125"/>
  <c r="U125" i="22" s="1"/>
  <c r="G126" i="11"/>
  <c r="H126"/>
  <c r="I126"/>
  <c r="L126"/>
  <c r="M126"/>
  <c r="N126"/>
  <c r="O126"/>
  <c r="G127"/>
  <c r="H127"/>
  <c r="I127"/>
  <c r="L127"/>
  <c r="M127"/>
  <c r="N127"/>
  <c r="O127"/>
  <c r="G128"/>
  <c r="H128"/>
  <c r="I128"/>
  <c r="L128"/>
  <c r="S128" s="1"/>
  <c r="U128" i="22" s="1"/>
  <c r="M128" i="11"/>
  <c r="N128"/>
  <c r="O128"/>
  <c r="G129"/>
  <c r="H129"/>
  <c r="I129"/>
  <c r="S129" s="1"/>
  <c r="U129" i="22" s="1"/>
  <c r="L129" i="11"/>
  <c r="M129"/>
  <c r="N129"/>
  <c r="O129"/>
  <c r="G130"/>
  <c r="H130"/>
  <c r="I130"/>
  <c r="L130"/>
  <c r="M130"/>
  <c r="N130"/>
  <c r="O130"/>
  <c r="I131"/>
  <c r="L131"/>
  <c r="M131"/>
  <c r="N131"/>
  <c r="O131"/>
  <c r="G132"/>
  <c r="H132"/>
  <c r="I132"/>
  <c r="L132"/>
  <c r="M132"/>
  <c r="N132"/>
  <c r="O132"/>
  <c r="I133"/>
  <c r="L133"/>
  <c r="M133"/>
  <c r="N133"/>
  <c r="O133"/>
  <c r="S133"/>
  <c r="U133" i="22" s="1"/>
  <c r="G134" i="11"/>
  <c r="H134"/>
  <c r="I134"/>
  <c r="L134"/>
  <c r="M134"/>
  <c r="N134"/>
  <c r="O134"/>
  <c r="G135"/>
  <c r="H135"/>
  <c r="I135"/>
  <c r="L135"/>
  <c r="M135"/>
  <c r="N135"/>
  <c r="O135"/>
  <c r="G136"/>
  <c r="H136"/>
  <c r="I136"/>
  <c r="L136"/>
  <c r="S136" s="1"/>
  <c r="U136" i="22" s="1"/>
  <c r="M136" i="11"/>
  <c r="N136"/>
  <c r="O136"/>
  <c r="G137"/>
  <c r="H137"/>
  <c r="I137"/>
  <c r="L137"/>
  <c r="O137"/>
  <c r="G138"/>
  <c r="H138"/>
  <c r="I138"/>
  <c r="L138"/>
  <c r="O138"/>
  <c r="G139"/>
  <c r="H139"/>
  <c r="I139"/>
  <c r="L139"/>
  <c r="M139"/>
  <c r="N139"/>
  <c r="O139"/>
  <c r="G140"/>
  <c r="H140"/>
  <c r="I140"/>
  <c r="L140"/>
  <c r="S140" s="1"/>
  <c r="U140" i="22" s="1"/>
  <c r="O140" i="11"/>
  <c r="G141"/>
  <c r="H141"/>
  <c r="I141"/>
  <c r="L141"/>
  <c r="O141"/>
  <c r="G142"/>
  <c r="H142"/>
  <c r="I142"/>
  <c r="L142"/>
  <c r="M142"/>
  <c r="N142"/>
  <c r="O142"/>
  <c r="G143"/>
  <c r="H143"/>
  <c r="I143"/>
  <c r="L143"/>
  <c r="M143"/>
  <c r="N143"/>
  <c r="O143"/>
  <c r="G144"/>
  <c r="H144"/>
  <c r="I144"/>
  <c r="L144"/>
  <c r="S144" s="1"/>
  <c r="U144" i="22" s="1"/>
  <c r="M144" i="11"/>
  <c r="N144"/>
  <c r="O144"/>
  <c r="G145"/>
  <c r="H145"/>
  <c r="I145"/>
  <c r="L145"/>
  <c r="O145"/>
  <c r="G146"/>
  <c r="H146"/>
  <c r="I146"/>
  <c r="L146"/>
  <c r="M146"/>
  <c r="N146"/>
  <c r="O146"/>
  <c r="G147"/>
  <c r="H147"/>
  <c r="I147"/>
  <c r="L147"/>
  <c r="M147"/>
  <c r="N147"/>
  <c r="O147"/>
  <c r="G148"/>
  <c r="H148"/>
  <c r="I148"/>
  <c r="L148"/>
  <c r="S148" s="1"/>
  <c r="U148" i="22" s="1"/>
  <c r="M148" i="11"/>
  <c r="N148"/>
  <c r="O148"/>
  <c r="G149"/>
  <c r="H149"/>
  <c r="I149"/>
  <c r="S149" s="1"/>
  <c r="U149" i="22" s="1"/>
  <c r="L149" i="11"/>
  <c r="M149"/>
  <c r="N149"/>
  <c r="O149"/>
  <c r="G150"/>
  <c r="H150"/>
  <c r="I150"/>
  <c r="L150"/>
  <c r="M150"/>
  <c r="N150"/>
  <c r="O150"/>
  <c r="G151"/>
  <c r="H151"/>
  <c r="I151"/>
  <c r="L151"/>
  <c r="O151"/>
  <c r="G152"/>
  <c r="H152"/>
  <c r="I152"/>
  <c r="L152"/>
  <c r="M152"/>
  <c r="N152"/>
  <c r="O152"/>
  <c r="G153"/>
  <c r="H153"/>
  <c r="I153"/>
  <c r="L153"/>
  <c r="M153"/>
  <c r="N153"/>
  <c r="O153"/>
  <c r="S153"/>
  <c r="U153" i="22" s="1"/>
  <c r="I154" i="11"/>
  <c r="L154"/>
  <c r="M154"/>
  <c r="N154"/>
  <c r="O154"/>
  <c r="G155"/>
  <c r="H155"/>
  <c r="I155"/>
  <c r="L155"/>
  <c r="M155"/>
  <c r="N155"/>
  <c r="O155"/>
  <c r="G156"/>
  <c r="H156"/>
  <c r="I156"/>
  <c r="L156"/>
  <c r="S156" s="1"/>
  <c r="U156" i="22" s="1"/>
  <c r="M156" i="11"/>
  <c r="N156"/>
  <c r="O156"/>
  <c r="G157"/>
  <c r="H157"/>
  <c r="I157"/>
  <c r="L157"/>
  <c r="M157"/>
  <c r="N157"/>
  <c r="O157"/>
  <c r="G158"/>
  <c r="H158"/>
  <c r="I158"/>
  <c r="L158"/>
  <c r="M158"/>
  <c r="N158"/>
  <c r="O158"/>
  <c r="G159"/>
  <c r="H159"/>
  <c r="I159"/>
  <c r="L159"/>
  <c r="O159"/>
  <c r="G160"/>
  <c r="H160"/>
  <c r="I160"/>
  <c r="L160"/>
  <c r="O160"/>
  <c r="G161"/>
  <c r="H161"/>
  <c r="I161"/>
  <c r="L161"/>
  <c r="M161"/>
  <c r="N161"/>
  <c r="O161"/>
  <c r="S161"/>
  <c r="U161" i="22" s="1"/>
  <c r="G162" i="11"/>
  <c r="H162"/>
  <c r="I162"/>
  <c r="L162"/>
  <c r="M162"/>
  <c r="N162"/>
  <c r="O162"/>
  <c r="G163"/>
  <c r="H163"/>
  <c r="I163"/>
  <c r="L163"/>
  <c r="M163"/>
  <c r="N163"/>
  <c r="O163"/>
  <c r="G164"/>
  <c r="H164"/>
  <c r="I164"/>
  <c r="L164"/>
  <c r="S164" s="1"/>
  <c r="U164" i="22" s="1"/>
  <c r="M164" i="11"/>
  <c r="N164"/>
  <c r="O164"/>
  <c r="G165"/>
  <c r="H165"/>
  <c r="I165"/>
  <c r="S165" s="1"/>
  <c r="U165" i="22" s="1"/>
  <c r="L165" i="11"/>
  <c r="M165"/>
  <c r="N165"/>
  <c r="O165"/>
  <c r="G166"/>
  <c r="H166"/>
  <c r="I166"/>
  <c r="L166"/>
  <c r="M166"/>
  <c r="N166"/>
  <c r="O166"/>
  <c r="G167"/>
  <c r="H167"/>
  <c r="I167"/>
  <c r="L167"/>
  <c r="M167"/>
  <c r="N167"/>
  <c r="O167"/>
  <c r="G168"/>
  <c r="H168"/>
  <c r="I168"/>
  <c r="L168"/>
  <c r="M168"/>
  <c r="N168"/>
  <c r="O168"/>
  <c r="G169"/>
  <c r="H169"/>
  <c r="I169"/>
  <c r="L169"/>
  <c r="M169"/>
  <c r="N169"/>
  <c r="O169"/>
  <c r="S169"/>
  <c r="U169" i="22" s="1"/>
  <c r="G170" i="11"/>
  <c r="H170"/>
  <c r="I170"/>
  <c r="L170"/>
  <c r="M170"/>
  <c r="N170"/>
  <c r="O170"/>
  <c r="I171"/>
  <c r="L171"/>
  <c r="M171"/>
  <c r="N171"/>
  <c r="O171"/>
  <c r="G172"/>
  <c r="H172"/>
  <c r="I172"/>
  <c r="L172"/>
  <c r="S172" s="1"/>
  <c r="U172" i="22" s="1"/>
  <c r="M172" i="11"/>
  <c r="N172"/>
  <c r="O172"/>
  <c r="G173"/>
  <c r="H173"/>
  <c r="I173"/>
  <c r="L173"/>
  <c r="O173"/>
  <c r="G174"/>
  <c r="H174"/>
  <c r="I174"/>
  <c r="L174"/>
  <c r="M174"/>
  <c r="N174"/>
  <c r="O174"/>
  <c r="G175"/>
  <c r="H175"/>
  <c r="I175"/>
  <c r="L175"/>
  <c r="O175"/>
  <c r="G176"/>
  <c r="H176"/>
  <c r="I176"/>
  <c r="L176"/>
  <c r="M176"/>
  <c r="N176"/>
  <c r="O176"/>
  <c r="I177"/>
  <c r="L177"/>
  <c r="M177"/>
  <c r="N177"/>
  <c r="O177"/>
  <c r="S177"/>
  <c r="U177" i="22" s="1"/>
  <c r="G178" i="11"/>
  <c r="H178"/>
  <c r="I178"/>
  <c r="L178"/>
  <c r="M178"/>
  <c r="N178"/>
  <c r="O178"/>
  <c r="G179"/>
  <c r="H179"/>
  <c r="I179"/>
  <c r="S179" s="1"/>
  <c r="U179" i="22" s="1"/>
  <c r="L179" i="11"/>
  <c r="M179"/>
  <c r="N179"/>
  <c r="O179"/>
  <c r="G180"/>
  <c r="H180"/>
  <c r="I180"/>
  <c r="L180"/>
  <c r="S180" s="1"/>
  <c r="U180" i="22" s="1"/>
  <c r="M180" i="11"/>
  <c r="N180"/>
  <c r="O180"/>
  <c r="G181"/>
  <c r="H181"/>
  <c r="I181"/>
  <c r="S181" s="1"/>
  <c r="U181" i="22" s="1"/>
  <c r="L181" i="11"/>
  <c r="M181"/>
  <c r="N181"/>
  <c r="O181"/>
  <c r="G182"/>
  <c r="H182"/>
  <c r="I182"/>
  <c r="L182"/>
  <c r="M182"/>
  <c r="N182"/>
  <c r="O182"/>
  <c r="G183"/>
  <c r="H183"/>
  <c r="I183"/>
  <c r="L183"/>
  <c r="O183"/>
  <c r="G184"/>
  <c r="H184"/>
  <c r="I184"/>
  <c r="L184"/>
  <c r="M184"/>
  <c r="N184"/>
  <c r="O184"/>
  <c r="I185"/>
  <c r="L185"/>
  <c r="M185"/>
  <c r="N185"/>
  <c r="O185"/>
  <c r="S185"/>
  <c r="U185" i="22" s="1"/>
  <c r="I186" i="11"/>
  <c r="L186"/>
  <c r="M186"/>
  <c r="N186"/>
  <c r="O186"/>
  <c r="I187"/>
  <c r="L187"/>
  <c r="M187"/>
  <c r="N187"/>
  <c r="O187"/>
  <c r="G188"/>
  <c r="H188"/>
  <c r="I188"/>
  <c r="L188"/>
  <c r="S188" s="1"/>
  <c r="U188" i="22" s="1"/>
  <c r="M188" i="11"/>
  <c r="N188"/>
  <c r="O188"/>
  <c r="G189"/>
  <c r="H189"/>
  <c r="I189"/>
  <c r="L189"/>
  <c r="M189"/>
  <c r="N189"/>
  <c r="O189"/>
  <c r="G190"/>
  <c r="H190"/>
  <c r="I190"/>
  <c r="L190"/>
  <c r="M190"/>
  <c r="N190"/>
  <c r="O190"/>
  <c r="G191"/>
  <c r="H191"/>
  <c r="I191"/>
  <c r="L191"/>
  <c r="M191"/>
  <c r="N191"/>
  <c r="O191"/>
  <c r="G192"/>
  <c r="H192"/>
  <c r="I192"/>
  <c r="L192"/>
  <c r="M192"/>
  <c r="N192"/>
  <c r="O192"/>
  <c r="G193"/>
  <c r="H193"/>
  <c r="I193"/>
  <c r="L193"/>
  <c r="S193" s="1"/>
  <c r="U193" i="22" s="1"/>
  <c r="O193" i="11"/>
  <c r="G194"/>
  <c r="H194"/>
  <c r="I194"/>
  <c r="L194"/>
  <c r="M194"/>
  <c r="N194"/>
  <c r="O194"/>
  <c r="G195"/>
  <c r="H195"/>
  <c r="I195"/>
  <c r="L195"/>
  <c r="O195"/>
  <c r="G196"/>
  <c r="H196"/>
  <c r="I196"/>
  <c r="L196"/>
  <c r="O196"/>
  <c r="G197"/>
  <c r="H197"/>
  <c r="I197"/>
  <c r="L197"/>
  <c r="M197"/>
  <c r="N197"/>
  <c r="O197"/>
  <c r="S197"/>
  <c r="U197" i="22" s="1"/>
  <c r="G198" i="11"/>
  <c r="H198"/>
  <c r="I198"/>
  <c r="L198"/>
  <c r="M198"/>
  <c r="N198"/>
  <c r="O198"/>
  <c r="G199"/>
  <c r="H199"/>
  <c r="I199"/>
  <c r="S199" s="1"/>
  <c r="U199" i="22" s="1"/>
  <c r="L199" i="11"/>
  <c r="M199"/>
  <c r="N199"/>
  <c r="O199"/>
  <c r="G200"/>
  <c r="H200"/>
  <c r="I200"/>
  <c r="L200"/>
  <c r="S200" s="1"/>
  <c r="U200" i="22" s="1"/>
  <c r="M200" i="11"/>
  <c r="N200"/>
  <c r="O200"/>
  <c r="G201"/>
  <c r="H201"/>
  <c r="I201"/>
  <c r="L201"/>
  <c r="M201"/>
  <c r="N201"/>
  <c r="O201"/>
  <c r="I202"/>
  <c r="L202"/>
  <c r="M202"/>
  <c r="N202"/>
  <c r="O202"/>
  <c r="I203"/>
  <c r="L203"/>
  <c r="M203"/>
  <c r="N203"/>
  <c r="O203"/>
  <c r="I204"/>
  <c r="L204"/>
  <c r="M204"/>
  <c r="N204"/>
  <c r="O204"/>
  <c r="I205"/>
  <c r="S205" s="1"/>
  <c r="U205" i="22" s="1"/>
  <c r="L205" i="11"/>
  <c r="O205"/>
  <c r="G206"/>
  <c r="H206"/>
  <c r="I206"/>
  <c r="S206" s="1"/>
  <c r="U206" i="22" s="1"/>
  <c r="L206" i="11"/>
  <c r="O206"/>
  <c r="G207"/>
  <c r="H207"/>
  <c r="I207"/>
  <c r="L207"/>
  <c r="M207"/>
  <c r="N207"/>
  <c r="O207"/>
  <c r="G208"/>
  <c r="H208"/>
  <c r="I208"/>
  <c r="L208"/>
  <c r="M208"/>
  <c r="N208"/>
  <c r="O208"/>
  <c r="G209"/>
  <c r="H209"/>
  <c r="I209"/>
  <c r="L209"/>
  <c r="M209"/>
  <c r="N209"/>
  <c r="O209"/>
  <c r="S209"/>
  <c r="U209" i="22" s="1"/>
  <c r="G210" i="11"/>
  <c r="H210"/>
  <c r="I210"/>
  <c r="L210"/>
  <c r="M210"/>
  <c r="N210"/>
  <c r="O210"/>
  <c r="G211"/>
  <c r="H211"/>
  <c r="I211"/>
  <c r="L211"/>
  <c r="M211"/>
  <c r="N211"/>
  <c r="O211"/>
  <c r="G212"/>
  <c r="H212"/>
  <c r="I212"/>
  <c r="L212"/>
  <c r="S212" s="1"/>
  <c r="U212" i="22" s="1"/>
  <c r="M212" i="11"/>
  <c r="N212"/>
  <c r="O212"/>
  <c r="G213"/>
  <c r="H213"/>
  <c r="I213"/>
  <c r="S213" s="1"/>
  <c r="U213" i="22" s="1"/>
  <c r="L213" i="11"/>
  <c r="M213"/>
  <c r="N213"/>
  <c r="O213"/>
  <c r="G214"/>
  <c r="H214"/>
  <c r="I214"/>
  <c r="L214"/>
  <c r="M214"/>
  <c r="N214"/>
  <c r="O214"/>
  <c r="G215"/>
  <c r="H215"/>
  <c r="I215"/>
  <c r="L215"/>
  <c r="M215"/>
  <c r="N215"/>
  <c r="O215"/>
  <c r="G216"/>
  <c r="H216"/>
  <c r="I216"/>
  <c r="L216"/>
  <c r="O216"/>
  <c r="G217"/>
  <c r="H217"/>
  <c r="I217"/>
  <c r="L217"/>
  <c r="M217"/>
  <c r="N217"/>
  <c r="O217"/>
  <c r="S217"/>
  <c r="U217" i="22" s="1"/>
  <c r="G218" i="11"/>
  <c r="H218"/>
  <c r="I218"/>
  <c r="L218"/>
  <c r="M218"/>
  <c r="N218"/>
  <c r="O218"/>
  <c r="I219"/>
  <c r="S219" s="1"/>
  <c r="U219" i="22" s="1"/>
  <c r="L219" i="11"/>
  <c r="O219"/>
  <c r="G220"/>
  <c r="H220"/>
  <c r="I220"/>
  <c r="L220"/>
  <c r="S220" s="1"/>
  <c r="U220" i="22" s="1"/>
  <c r="O220" i="11"/>
  <c r="G221"/>
  <c r="H221"/>
  <c r="I221"/>
  <c r="S221" s="1"/>
  <c r="U221" i="22" s="1"/>
  <c r="L221" i="11"/>
  <c r="M221"/>
  <c r="N221"/>
  <c r="O221"/>
  <c r="G222"/>
  <c r="H222"/>
  <c r="I222"/>
  <c r="L222"/>
  <c r="M222"/>
  <c r="N222"/>
  <c r="O222"/>
  <c r="G223"/>
  <c r="H223"/>
  <c r="I223"/>
  <c r="L223"/>
  <c r="M223"/>
  <c r="N223"/>
  <c r="O223"/>
  <c r="G224"/>
  <c r="H224"/>
  <c r="I224"/>
  <c r="L224"/>
  <c r="M224"/>
  <c r="N224"/>
  <c r="O224"/>
  <c r="G225"/>
  <c r="H225"/>
  <c r="I225"/>
  <c r="L225"/>
  <c r="S225" s="1"/>
  <c r="U225" i="22" s="1"/>
  <c r="M225" i="11"/>
  <c r="N225"/>
  <c r="O225"/>
  <c r="G226"/>
  <c r="H226"/>
  <c r="I226"/>
  <c r="L226"/>
  <c r="M226"/>
  <c r="N226"/>
  <c r="O226"/>
  <c r="G227"/>
  <c r="H227"/>
  <c r="I227"/>
  <c r="L227"/>
  <c r="M227"/>
  <c r="N227"/>
  <c r="O227"/>
  <c r="G228"/>
  <c r="H228"/>
  <c r="I228"/>
  <c r="L228"/>
  <c r="S228" s="1"/>
  <c r="U228" i="22" s="1"/>
  <c r="M228" i="11"/>
  <c r="N228"/>
  <c r="O228"/>
  <c r="G229"/>
  <c r="H229"/>
  <c r="I229"/>
  <c r="S229" s="1"/>
  <c r="U229" i="22" s="1"/>
  <c r="L229" i="11"/>
  <c r="M229"/>
  <c r="N229"/>
  <c r="O229"/>
  <c r="G230"/>
  <c r="H230"/>
  <c r="I230"/>
  <c r="S230" s="1"/>
  <c r="U230" i="22" s="1"/>
  <c r="L230" i="11"/>
  <c r="M230"/>
  <c r="N230"/>
  <c r="O230"/>
  <c r="G231"/>
  <c r="H231"/>
  <c r="I231"/>
  <c r="L231"/>
  <c r="M231"/>
  <c r="N231"/>
  <c r="O231"/>
  <c r="G232"/>
  <c r="H232"/>
  <c r="I232"/>
  <c r="L232"/>
  <c r="O232"/>
  <c r="G233"/>
  <c r="H233"/>
  <c r="I233"/>
  <c r="L233"/>
  <c r="M233"/>
  <c r="N233"/>
  <c r="O233"/>
  <c r="S233"/>
  <c r="U233" i="22" s="1"/>
  <c r="G234" i="11"/>
  <c r="H234"/>
  <c r="I234"/>
  <c r="L234"/>
  <c r="M234"/>
  <c r="N234"/>
  <c r="O234"/>
  <c r="G235"/>
  <c r="H235"/>
  <c r="I235"/>
  <c r="L235"/>
  <c r="M235"/>
  <c r="N235"/>
  <c r="O235"/>
  <c r="I236"/>
  <c r="L236"/>
  <c r="S236" s="1"/>
  <c r="U236" i="22" s="1"/>
  <c r="O236" i="11"/>
  <c r="G237"/>
  <c r="H237"/>
  <c r="I237"/>
  <c r="L237"/>
  <c r="O237"/>
  <c r="G238"/>
  <c r="H238"/>
  <c r="I238"/>
  <c r="L238"/>
  <c r="M238"/>
  <c r="N238"/>
  <c r="O238"/>
  <c r="G239"/>
  <c r="H239"/>
  <c r="I239"/>
  <c r="L239"/>
  <c r="O239"/>
  <c r="G240"/>
  <c r="H240"/>
  <c r="I240"/>
  <c r="L240"/>
  <c r="S240" s="1"/>
  <c r="U240" i="22" s="1"/>
  <c r="M240" i="11"/>
  <c r="N240"/>
  <c r="O240"/>
  <c r="G241"/>
  <c r="H241"/>
  <c r="I241"/>
  <c r="S241" s="1"/>
  <c r="U241" i="22" s="1"/>
  <c r="L241" i="11"/>
  <c r="M241"/>
  <c r="N241"/>
  <c r="O241"/>
  <c r="G242"/>
  <c r="H242"/>
  <c r="I242"/>
  <c r="L242"/>
  <c r="M242"/>
  <c r="N242"/>
  <c r="O242"/>
  <c r="G243"/>
  <c r="H243"/>
  <c r="I243"/>
  <c r="L243"/>
  <c r="O243"/>
  <c r="G244"/>
  <c r="H244"/>
  <c r="I244"/>
  <c r="L244"/>
  <c r="O244"/>
  <c r="G245"/>
  <c r="H245"/>
  <c r="I245"/>
  <c r="L245"/>
  <c r="S245" s="1"/>
  <c r="U245" i="22" s="1"/>
  <c r="O245" i="11"/>
  <c r="G246"/>
  <c r="H246"/>
  <c r="I246"/>
  <c r="L246"/>
  <c r="M246"/>
  <c r="N246"/>
  <c r="O246"/>
  <c r="G247"/>
  <c r="H247"/>
  <c r="I247"/>
  <c r="L247"/>
  <c r="M247"/>
  <c r="N247"/>
  <c r="O247"/>
  <c r="G248"/>
  <c r="H248"/>
  <c r="I248"/>
  <c r="L248"/>
  <c r="M248"/>
  <c r="N248"/>
  <c r="O248"/>
  <c r="G249"/>
  <c r="H249"/>
  <c r="I249"/>
  <c r="L249"/>
  <c r="M249"/>
  <c r="N249"/>
  <c r="O249"/>
  <c r="S249"/>
  <c r="U249" i="22" s="1"/>
  <c r="G250" i="11"/>
  <c r="H250"/>
  <c r="I250"/>
  <c r="L250"/>
  <c r="M250"/>
  <c r="N250"/>
  <c r="O250"/>
  <c r="G251"/>
  <c r="H251"/>
  <c r="I251"/>
  <c r="L251"/>
  <c r="M251"/>
  <c r="N251"/>
  <c r="O251"/>
  <c r="I252"/>
  <c r="L252"/>
  <c r="S252" s="1"/>
  <c r="U252" i="22" s="1"/>
  <c r="M252" i="11"/>
  <c r="N252"/>
  <c r="O252"/>
  <c r="I253"/>
  <c r="S253" s="1"/>
  <c r="U253" i="22" s="1"/>
  <c r="L253" i="11"/>
  <c r="O253"/>
  <c r="I254"/>
  <c r="L254"/>
  <c r="M254"/>
  <c r="N254"/>
  <c r="O254"/>
  <c r="I255"/>
  <c r="L255"/>
  <c r="O255"/>
  <c r="I256"/>
  <c r="L256"/>
  <c r="O256"/>
  <c r="I257"/>
  <c r="L257"/>
  <c r="S257" s="1"/>
  <c r="U257" i="22" s="1"/>
  <c r="BB257" s="1"/>
  <c r="O257" i="11"/>
  <c r="G258"/>
  <c r="H258"/>
  <c r="I258"/>
  <c r="L258"/>
  <c r="O258"/>
  <c r="G259"/>
  <c r="H259"/>
  <c r="I259"/>
  <c r="L259"/>
  <c r="M259"/>
  <c r="N259"/>
  <c r="O259"/>
  <c r="G260"/>
  <c r="H260"/>
  <c r="I260"/>
  <c r="L260"/>
  <c r="S260" s="1"/>
  <c r="U260" i="22" s="1"/>
  <c r="M260" i="11"/>
  <c r="N260"/>
  <c r="O260"/>
  <c r="G261"/>
  <c r="H261"/>
  <c r="I261"/>
  <c r="S261" s="1"/>
  <c r="U261" i="22" s="1"/>
  <c r="L261" i="11"/>
  <c r="M261"/>
  <c r="N261"/>
  <c r="O261"/>
  <c r="G262"/>
  <c r="H262"/>
  <c r="I262"/>
  <c r="L262"/>
  <c r="M262"/>
  <c r="N262"/>
  <c r="O262"/>
  <c r="I263"/>
  <c r="L263"/>
  <c r="M263"/>
  <c r="N263"/>
  <c r="O263"/>
  <c r="G264"/>
  <c r="H264"/>
  <c r="I264"/>
  <c r="L264"/>
  <c r="M264"/>
  <c r="N264"/>
  <c r="O264"/>
  <c r="G265"/>
  <c r="H265"/>
  <c r="I265"/>
  <c r="L265"/>
  <c r="S265" s="1"/>
  <c r="U265" i="22" s="1"/>
  <c r="M265" i="11"/>
  <c r="N265"/>
  <c r="O265"/>
  <c r="I266"/>
  <c r="L266"/>
  <c r="M266"/>
  <c r="N266"/>
  <c r="O266"/>
  <c r="G267"/>
  <c r="H267"/>
  <c r="I267"/>
  <c r="S267" s="1"/>
  <c r="U267" i="22" s="1"/>
  <c r="L267" i="11"/>
  <c r="M267"/>
  <c r="N267"/>
  <c r="O267"/>
  <c r="G268"/>
  <c r="H268"/>
  <c r="I268"/>
  <c r="L268"/>
  <c r="O268"/>
  <c r="G269"/>
  <c r="H269"/>
  <c r="I269"/>
  <c r="L269"/>
  <c r="M269"/>
  <c r="N269"/>
  <c r="O269"/>
  <c r="S269" s="1"/>
  <c r="U269" i="22" s="1"/>
  <c r="G270" i="11"/>
  <c r="H270"/>
  <c r="I270"/>
  <c r="L270"/>
  <c r="S270" s="1"/>
  <c r="U270" i="22" s="1"/>
  <c r="M270" i="11"/>
  <c r="N270"/>
  <c r="O270"/>
  <c r="G271"/>
  <c r="H271"/>
  <c r="I271"/>
  <c r="S271" s="1"/>
  <c r="U271" i="22" s="1"/>
  <c r="L271" i="11"/>
  <c r="M271"/>
  <c r="N271"/>
  <c r="O271"/>
  <c r="G272"/>
  <c r="H272"/>
  <c r="I272"/>
  <c r="S272" s="1"/>
  <c r="U272" i="22" s="1"/>
  <c r="L272" i="11"/>
  <c r="M272"/>
  <c r="N272"/>
  <c r="O272"/>
  <c r="G273"/>
  <c r="H273"/>
  <c r="I273"/>
  <c r="L273"/>
  <c r="M273"/>
  <c r="N273"/>
  <c r="O273"/>
  <c r="G274"/>
  <c r="H274"/>
  <c r="I274"/>
  <c r="L274"/>
  <c r="M274"/>
  <c r="N274"/>
  <c r="O274"/>
  <c r="I275"/>
  <c r="S275" s="1"/>
  <c r="U275" i="22" s="1"/>
  <c r="L275" i="11"/>
  <c r="M275"/>
  <c r="N275"/>
  <c r="O275"/>
  <c r="G276"/>
  <c r="H276"/>
  <c r="I276"/>
  <c r="L276"/>
  <c r="O276"/>
  <c r="S276" s="1"/>
  <c r="U276" i="22" s="1"/>
  <c r="I277" i="11"/>
  <c r="L277"/>
  <c r="M277"/>
  <c r="N277"/>
  <c r="O277"/>
  <c r="I278"/>
  <c r="L278"/>
  <c r="S278" s="1"/>
  <c r="U278" i="22" s="1"/>
  <c r="M278" i="11"/>
  <c r="N278"/>
  <c r="O278"/>
  <c r="G279"/>
  <c r="H279"/>
  <c r="I279"/>
  <c r="S279" s="1"/>
  <c r="U279" i="22" s="1"/>
  <c r="L279" i="11"/>
  <c r="M279"/>
  <c r="N279"/>
  <c r="O279"/>
  <c r="G280"/>
  <c r="H280"/>
  <c r="I280"/>
  <c r="S280" s="1"/>
  <c r="U280" i="22" s="1"/>
  <c r="L280" i="11"/>
  <c r="M280"/>
  <c r="N280"/>
  <c r="O280"/>
  <c r="G281"/>
  <c r="H281"/>
  <c r="I281"/>
  <c r="L281"/>
  <c r="M281"/>
  <c r="N281"/>
  <c r="O281"/>
  <c r="G282"/>
  <c r="H282"/>
  <c r="I282"/>
  <c r="L282"/>
  <c r="M282"/>
  <c r="N282"/>
  <c r="O282"/>
  <c r="G283"/>
  <c r="H283"/>
  <c r="I283"/>
  <c r="S283" s="1"/>
  <c r="U283" i="22" s="1"/>
  <c r="L283" i="11"/>
  <c r="M283"/>
  <c r="N283"/>
  <c r="O283"/>
  <c r="I284"/>
  <c r="S284" s="1"/>
  <c r="U284" i="22" s="1"/>
  <c r="L284" i="11"/>
  <c r="M284"/>
  <c r="N284"/>
  <c r="O284"/>
  <c r="I285"/>
  <c r="L285"/>
  <c r="M285"/>
  <c r="N285"/>
  <c r="O285"/>
  <c r="G286"/>
  <c r="H286"/>
  <c r="I286"/>
  <c r="L286"/>
  <c r="M286"/>
  <c r="N286"/>
  <c r="O286"/>
  <c r="G287"/>
  <c r="H287"/>
  <c r="I287"/>
  <c r="S287" s="1"/>
  <c r="U287" i="22" s="1"/>
  <c r="L287" i="11"/>
  <c r="M287"/>
  <c r="N287"/>
  <c r="O287"/>
  <c r="G288"/>
  <c r="H288"/>
  <c r="I288"/>
  <c r="S288" s="1"/>
  <c r="U288" i="22" s="1"/>
  <c r="L288" i="11"/>
  <c r="M288"/>
  <c r="N288"/>
  <c r="O288"/>
  <c r="G289"/>
  <c r="H289"/>
  <c r="I289"/>
  <c r="L289"/>
  <c r="M289"/>
  <c r="N289"/>
  <c r="O289"/>
  <c r="I290"/>
  <c r="L290"/>
  <c r="O290"/>
  <c r="I291"/>
  <c r="S291" s="1"/>
  <c r="U291" i="22" s="1"/>
  <c r="L291" i="11"/>
  <c r="M291"/>
  <c r="N291"/>
  <c r="O291"/>
  <c r="G292"/>
  <c r="H292"/>
  <c r="I292"/>
  <c r="L292"/>
  <c r="O292"/>
  <c r="G293"/>
  <c r="H293"/>
  <c r="I293"/>
  <c r="L293"/>
  <c r="O293"/>
  <c r="I294"/>
  <c r="L294"/>
  <c r="M294"/>
  <c r="N294"/>
  <c r="O294"/>
  <c r="G295"/>
  <c r="H295"/>
  <c r="I295"/>
  <c r="L295"/>
  <c r="M295"/>
  <c r="N295"/>
  <c r="O295"/>
  <c r="S295"/>
  <c r="U295" i="22" s="1"/>
  <c r="G296" i="11"/>
  <c r="H296"/>
  <c r="I296"/>
  <c r="L296"/>
  <c r="M296"/>
  <c r="N296"/>
  <c r="O296"/>
  <c r="S296"/>
  <c r="U296" i="22" s="1"/>
  <c r="G297" i="11"/>
  <c r="H297"/>
  <c r="I297"/>
  <c r="L297"/>
  <c r="O297"/>
  <c r="G298"/>
  <c r="H298"/>
  <c r="I298"/>
  <c r="L298"/>
  <c r="M298"/>
  <c r="N298"/>
  <c r="O298"/>
  <c r="G299"/>
  <c r="H299"/>
  <c r="I299"/>
  <c r="L299"/>
  <c r="M299"/>
  <c r="N299"/>
  <c r="O299"/>
  <c r="S299"/>
  <c r="U299" i="22" s="1"/>
  <c r="G300" i="11"/>
  <c r="H300"/>
  <c r="I300"/>
  <c r="L300"/>
  <c r="M300"/>
  <c r="N300"/>
  <c r="O300"/>
  <c r="S300"/>
  <c r="U300" i="22" s="1"/>
  <c r="G301" i="11"/>
  <c r="H301"/>
  <c r="I301"/>
  <c r="L301"/>
  <c r="O301"/>
  <c r="G302"/>
  <c r="H302"/>
  <c r="I302"/>
  <c r="L302"/>
  <c r="M302"/>
  <c r="N302"/>
  <c r="O302"/>
  <c r="G303"/>
  <c r="H303"/>
  <c r="I303"/>
  <c r="L303"/>
  <c r="M303"/>
  <c r="N303"/>
  <c r="O303"/>
  <c r="S303"/>
  <c r="U303" i="22" s="1"/>
  <c r="G304" i="11"/>
  <c r="H304"/>
  <c r="I304"/>
  <c r="L304"/>
  <c r="M304"/>
  <c r="N304"/>
  <c r="O304"/>
  <c r="S304"/>
  <c r="U304" i="22" s="1"/>
  <c r="I305" i="11"/>
  <c r="L305"/>
  <c r="O305"/>
  <c r="I306"/>
  <c r="L306"/>
  <c r="O306"/>
  <c r="I307"/>
  <c r="L307"/>
  <c r="M307"/>
  <c r="N307"/>
  <c r="O307"/>
  <c r="S307"/>
  <c r="U307" i="22" s="1"/>
  <c r="G308" i="11"/>
  <c r="H308"/>
  <c r="I308"/>
  <c r="L308"/>
  <c r="M308"/>
  <c r="N308"/>
  <c r="O308"/>
  <c r="S308"/>
  <c r="U308" i="22" s="1"/>
  <c r="G309" i="11"/>
  <c r="H309"/>
  <c r="I309"/>
  <c r="L309"/>
  <c r="O309"/>
  <c r="I310"/>
  <c r="L310"/>
  <c r="M310"/>
  <c r="N310"/>
  <c r="O310"/>
  <c r="G311"/>
  <c r="H311"/>
  <c r="I311"/>
  <c r="L311"/>
  <c r="M311"/>
  <c r="N311"/>
  <c r="O311"/>
  <c r="S311"/>
  <c r="U311" i="22" s="1"/>
  <c r="G312" i="11"/>
  <c r="H312"/>
  <c r="I312"/>
  <c r="L312"/>
  <c r="S312" s="1"/>
  <c r="U312" i="22" s="1"/>
  <c r="M312" i="11"/>
  <c r="N312"/>
  <c r="O312"/>
  <c r="G313"/>
  <c r="H313"/>
  <c r="I313"/>
  <c r="L313"/>
  <c r="M313"/>
  <c r="N313"/>
  <c r="O313"/>
  <c r="G314"/>
  <c r="H314"/>
  <c r="I314"/>
  <c r="L314"/>
  <c r="M314"/>
  <c r="N314"/>
  <c r="O314"/>
  <c r="G315"/>
  <c r="H315"/>
  <c r="I315"/>
  <c r="L315"/>
  <c r="S315" s="1"/>
  <c r="U315" i="22" s="1"/>
  <c r="O315" i="11"/>
  <c r="G316"/>
  <c r="H316"/>
  <c r="I316"/>
  <c r="S316" s="1"/>
  <c r="U316" i="22" s="1"/>
  <c r="L316" i="11"/>
  <c r="M316"/>
  <c r="N316"/>
  <c r="O316"/>
  <c r="G317"/>
  <c r="H317"/>
  <c r="I317"/>
  <c r="L317"/>
  <c r="M317"/>
  <c r="N317"/>
  <c r="O317"/>
  <c r="I318"/>
  <c r="L318"/>
  <c r="M318"/>
  <c r="N318"/>
  <c r="O318"/>
  <c r="G319"/>
  <c r="H319"/>
  <c r="I319"/>
  <c r="S319" s="1"/>
  <c r="U319" i="22" s="1"/>
  <c r="L319" i="11"/>
  <c r="M319"/>
  <c r="N319"/>
  <c r="O319"/>
  <c r="G320"/>
  <c r="H320"/>
  <c r="I320"/>
  <c r="L320"/>
  <c r="O320"/>
  <c r="I321"/>
  <c r="L321"/>
  <c r="O321"/>
  <c r="I322"/>
  <c r="L322"/>
  <c r="M322"/>
  <c r="N322"/>
  <c r="O322"/>
  <c r="G323"/>
  <c r="H323"/>
  <c r="I323"/>
  <c r="L323"/>
  <c r="M323"/>
  <c r="N323"/>
  <c r="O323"/>
  <c r="S323"/>
  <c r="U323" i="22" s="1"/>
  <c r="G324" i="11"/>
  <c r="H324"/>
  <c r="I324"/>
  <c r="L324"/>
  <c r="S324" s="1"/>
  <c r="U324" i="22" s="1"/>
  <c r="O324" i="11"/>
  <c r="G325"/>
  <c r="H325"/>
  <c r="I325"/>
  <c r="S325" s="1"/>
  <c r="U325" i="22" s="1"/>
  <c r="L325" i="11"/>
  <c r="M325"/>
  <c r="N325"/>
  <c r="O325"/>
  <c r="G326"/>
  <c r="H326"/>
  <c r="I326"/>
  <c r="L326"/>
  <c r="M326"/>
  <c r="N326"/>
  <c r="O326"/>
  <c r="G327"/>
  <c r="H327"/>
  <c r="I327"/>
  <c r="S327" s="1"/>
  <c r="U327" i="22" s="1"/>
  <c r="L327" i="11"/>
  <c r="M327"/>
  <c r="N327"/>
  <c r="O327"/>
  <c r="G328"/>
  <c r="H328"/>
  <c r="I328"/>
  <c r="S328" s="1"/>
  <c r="U328" i="22" s="1"/>
  <c r="L328" i="11"/>
  <c r="M328"/>
  <c r="N328"/>
  <c r="O328"/>
  <c r="I329"/>
  <c r="L329"/>
  <c r="M329"/>
  <c r="N329"/>
  <c r="O329"/>
  <c r="I330"/>
  <c r="L330"/>
  <c r="M330"/>
  <c r="N330"/>
  <c r="O330"/>
  <c r="G331"/>
  <c r="H331"/>
  <c r="I331"/>
  <c r="S331" s="1"/>
  <c r="U331" i="22" s="1"/>
  <c r="L331" i="11"/>
  <c r="M331"/>
  <c r="N331"/>
  <c r="O331"/>
  <c r="G332"/>
  <c r="H332"/>
  <c r="I332"/>
  <c r="S332" s="1"/>
  <c r="U332" i="22" s="1"/>
  <c r="L332" i="11"/>
  <c r="M332"/>
  <c r="N332"/>
  <c r="O332"/>
  <c r="G333"/>
  <c r="H333"/>
  <c r="I333"/>
  <c r="S333" s="1"/>
  <c r="U333" i="22" s="1"/>
  <c r="L333" i="11"/>
  <c r="O333"/>
  <c r="I334"/>
  <c r="L334"/>
  <c r="M334"/>
  <c r="N334"/>
  <c r="O334"/>
  <c r="G335"/>
  <c r="H335"/>
  <c r="I335"/>
  <c r="S335" s="1"/>
  <c r="U335" i="22" s="1"/>
  <c r="L335" i="11"/>
  <c r="M335"/>
  <c r="N335"/>
  <c r="O335"/>
  <c r="G336"/>
  <c r="H336"/>
  <c r="I336"/>
  <c r="S336" s="1"/>
  <c r="U336" i="22" s="1"/>
  <c r="L336" i="11"/>
  <c r="M336"/>
  <c r="N336"/>
  <c r="O336"/>
  <c r="G337"/>
  <c r="H337"/>
  <c r="I337"/>
  <c r="L337"/>
  <c r="M337"/>
  <c r="N337"/>
  <c r="O337"/>
  <c r="G338"/>
  <c r="H338"/>
  <c r="I338"/>
  <c r="L338"/>
  <c r="M338"/>
  <c r="N338"/>
  <c r="O338"/>
  <c r="G339"/>
  <c r="H339"/>
  <c r="I339"/>
  <c r="S339" s="1"/>
  <c r="U339" i="22" s="1"/>
  <c r="L339" i="11"/>
  <c r="M339"/>
  <c r="N339"/>
  <c r="O339"/>
  <c r="G340"/>
  <c r="H340"/>
  <c r="I340"/>
  <c r="S340" s="1"/>
  <c r="U340" i="22" s="1"/>
  <c r="L340" i="11"/>
  <c r="M340"/>
  <c r="N340"/>
  <c r="O340"/>
  <c r="I341"/>
  <c r="L341"/>
  <c r="O341"/>
  <c r="G342"/>
  <c r="H342"/>
  <c r="I342"/>
  <c r="L342"/>
  <c r="M342"/>
  <c r="N342"/>
  <c r="O342"/>
  <c r="G343"/>
  <c r="H343"/>
  <c r="I343"/>
  <c r="S343" s="1"/>
  <c r="U343" i="22" s="1"/>
  <c r="L343" i="11"/>
  <c r="M343"/>
  <c r="N343"/>
  <c r="O343"/>
  <c r="G344"/>
  <c r="H344"/>
  <c r="I344"/>
  <c r="S344" s="1"/>
  <c r="U344" i="22" s="1"/>
  <c r="L344" i="11"/>
  <c r="M344"/>
  <c r="N344"/>
  <c r="O344"/>
  <c r="I345"/>
  <c r="L345"/>
  <c r="M345"/>
  <c r="N345"/>
  <c r="O345"/>
  <c r="I346"/>
  <c r="L346"/>
  <c r="O346"/>
  <c r="G347"/>
  <c r="H347"/>
  <c r="I347"/>
  <c r="S347" s="1"/>
  <c r="U347" i="22" s="1"/>
  <c r="L347" i="11"/>
  <c r="M347"/>
  <c r="N347"/>
  <c r="O347"/>
  <c r="G348"/>
  <c r="H348"/>
  <c r="I348"/>
  <c r="S348" s="1"/>
  <c r="U348" i="22" s="1"/>
  <c r="L348" i="11"/>
  <c r="M348"/>
  <c r="N348"/>
  <c r="O348"/>
  <c r="G349"/>
  <c r="H349"/>
  <c r="I349"/>
  <c r="L349"/>
  <c r="M349"/>
  <c r="N349"/>
  <c r="O349"/>
  <c r="G350"/>
  <c r="H350"/>
  <c r="I350"/>
  <c r="L350"/>
  <c r="O350"/>
  <c r="G351"/>
  <c r="H351"/>
  <c r="I351"/>
  <c r="S351" s="1"/>
  <c r="U351" i="22" s="1"/>
  <c r="L351" i="11"/>
  <c r="M351"/>
  <c r="N351"/>
  <c r="O351"/>
  <c r="G352"/>
  <c r="H352"/>
  <c r="I352"/>
  <c r="L352"/>
  <c r="O352"/>
  <c r="I353"/>
  <c r="L353"/>
  <c r="M353"/>
  <c r="N353"/>
  <c r="O353"/>
  <c r="G354"/>
  <c r="H354"/>
  <c r="I354"/>
  <c r="L354"/>
  <c r="M354"/>
  <c r="N354"/>
  <c r="O354"/>
  <c r="G355"/>
  <c r="H355"/>
  <c r="I355"/>
  <c r="L355"/>
  <c r="S355" s="1"/>
  <c r="U355" i="22" s="1"/>
  <c r="O355" i="11"/>
  <c r="G356"/>
  <c r="H356"/>
  <c r="I356"/>
  <c r="L356"/>
  <c r="M356"/>
  <c r="N356"/>
  <c r="O356"/>
  <c r="S356"/>
  <c r="U356" i="22" s="1"/>
  <c r="G357" i="11"/>
  <c r="H357"/>
  <c r="I357"/>
  <c r="L357"/>
  <c r="O357"/>
  <c r="G358"/>
  <c r="H358"/>
  <c r="I358"/>
  <c r="L358"/>
  <c r="M358"/>
  <c r="N358"/>
  <c r="O358"/>
  <c r="G359"/>
  <c r="H359"/>
  <c r="I359"/>
  <c r="L359"/>
  <c r="M359"/>
  <c r="N359"/>
  <c r="O359"/>
  <c r="S359"/>
  <c r="U359" i="22" s="1"/>
  <c r="G360" i="11"/>
  <c r="H360"/>
  <c r="I360"/>
  <c r="L360"/>
  <c r="S360" s="1"/>
  <c r="U360" i="22" s="1"/>
  <c r="O360" i="11"/>
  <c r="G361"/>
  <c r="H361"/>
  <c r="I361"/>
  <c r="L361"/>
  <c r="M361"/>
  <c r="N361"/>
  <c r="O361"/>
  <c r="G362"/>
  <c r="H362"/>
  <c r="I362"/>
  <c r="L362"/>
  <c r="O362"/>
  <c r="G363"/>
  <c r="H363"/>
  <c r="I363"/>
  <c r="S363" s="1"/>
  <c r="U363" i="22" s="1"/>
  <c r="L363" i="11"/>
  <c r="O363"/>
  <c r="G364"/>
  <c r="H364"/>
  <c r="I364"/>
  <c r="S364" s="1"/>
  <c r="U364" i="22" s="1"/>
  <c r="L364" i="11"/>
  <c r="M364"/>
  <c r="N364"/>
  <c r="O364"/>
  <c r="G365"/>
  <c r="H365"/>
  <c r="I365"/>
  <c r="S365" s="1"/>
  <c r="U365" i="22" s="1"/>
  <c r="L365" i="11"/>
  <c r="M365"/>
  <c r="N365"/>
  <c r="O365"/>
  <c r="G366"/>
  <c r="H366"/>
  <c r="I366"/>
  <c r="L366"/>
  <c r="M366"/>
  <c r="N366"/>
  <c r="O366"/>
  <c r="I367"/>
  <c r="S367" s="1"/>
  <c r="U367" i="22" s="1"/>
  <c r="L367" i="11"/>
  <c r="O367"/>
  <c r="G368"/>
  <c r="H368"/>
  <c r="I368"/>
  <c r="S368" s="1"/>
  <c r="U368" i="22" s="1"/>
  <c r="L368" i="11"/>
  <c r="M368"/>
  <c r="N368"/>
  <c r="O368"/>
  <c r="G369"/>
  <c r="H369"/>
  <c r="I369"/>
  <c r="L369"/>
  <c r="M369"/>
  <c r="N369"/>
  <c r="O369"/>
  <c r="G370"/>
  <c r="H370"/>
  <c r="I370"/>
  <c r="L370"/>
  <c r="M370"/>
  <c r="N370"/>
  <c r="O370"/>
  <c r="I371"/>
  <c r="S371" s="1"/>
  <c r="U371" i="22" s="1"/>
  <c r="L371" i="11"/>
  <c r="M371"/>
  <c r="N371"/>
  <c r="O371"/>
  <c r="I372"/>
  <c r="S372" s="1"/>
  <c r="U372" i="22" s="1"/>
  <c r="L372" i="11"/>
  <c r="M372"/>
  <c r="N372"/>
  <c r="O372"/>
  <c r="G373"/>
  <c r="H373"/>
  <c r="I373"/>
  <c r="S373" s="1"/>
  <c r="U373" i="22" s="1"/>
  <c r="L373" i="11"/>
  <c r="M373"/>
  <c r="N373"/>
  <c r="O373"/>
  <c r="I374"/>
  <c r="L374"/>
  <c r="O374"/>
  <c r="G375"/>
  <c r="H375"/>
  <c r="I375"/>
  <c r="S375" s="1"/>
  <c r="U375" i="22" s="1"/>
  <c r="L375" i="11"/>
  <c r="M375"/>
  <c r="N375"/>
  <c r="O375"/>
  <c r="G376"/>
  <c r="H376"/>
  <c r="I376"/>
  <c r="S376" s="1"/>
  <c r="U376" i="22" s="1"/>
  <c r="L376" i="11"/>
  <c r="M376"/>
  <c r="N376"/>
  <c r="O376"/>
  <c r="G377"/>
  <c r="H377"/>
  <c r="I377"/>
  <c r="L377"/>
  <c r="M377"/>
  <c r="N377"/>
  <c r="O377"/>
  <c r="G378"/>
  <c r="H378"/>
  <c r="I378"/>
  <c r="L378"/>
  <c r="M378"/>
  <c r="N378"/>
  <c r="O378"/>
  <c r="G379"/>
  <c r="H379"/>
  <c r="I379"/>
  <c r="S379" s="1"/>
  <c r="U379" i="22" s="1"/>
  <c r="L379" i="11"/>
  <c r="M379"/>
  <c r="N379"/>
  <c r="O379"/>
  <c r="G380"/>
  <c r="H380"/>
  <c r="I380"/>
  <c r="S380" s="1"/>
  <c r="U380" i="22" s="1"/>
  <c r="L380" i="11"/>
  <c r="M380"/>
  <c r="N380"/>
  <c r="O380"/>
  <c r="G381"/>
  <c r="H381"/>
  <c r="I381"/>
  <c r="L381"/>
  <c r="M381"/>
  <c r="N381"/>
  <c r="O381"/>
  <c r="G382"/>
  <c r="H382"/>
  <c r="I382"/>
  <c r="L382"/>
  <c r="M382"/>
  <c r="N382"/>
  <c r="O382"/>
  <c r="G383"/>
  <c r="H383"/>
  <c r="I383"/>
  <c r="S383" s="1"/>
  <c r="U383" i="22" s="1"/>
  <c r="L383" i="11"/>
  <c r="O383"/>
  <c r="G384"/>
  <c r="H384"/>
  <c r="I384"/>
  <c r="S384" s="1"/>
  <c r="U384" i="22" s="1"/>
  <c r="L384" i="11"/>
  <c r="M384"/>
  <c r="N384"/>
  <c r="O384"/>
  <c r="G385"/>
  <c r="H385"/>
  <c r="I385"/>
  <c r="S385" s="1"/>
  <c r="U385" i="22" s="1"/>
  <c r="L385" i="11"/>
  <c r="M385"/>
  <c r="N385"/>
  <c r="O385"/>
  <c r="G386"/>
  <c r="H386"/>
  <c r="I386"/>
  <c r="L386"/>
  <c r="M386"/>
  <c r="N386"/>
  <c r="O386"/>
  <c r="G387"/>
  <c r="H387"/>
  <c r="I387"/>
  <c r="S387" s="1"/>
  <c r="U387" i="22" s="1"/>
  <c r="L387" i="11"/>
  <c r="M387"/>
  <c r="N387"/>
  <c r="O387"/>
  <c r="G388"/>
  <c r="H388"/>
  <c r="I388"/>
  <c r="S388" s="1"/>
  <c r="U388" i="22" s="1"/>
  <c r="L388" i="11"/>
  <c r="O388"/>
  <c r="G389"/>
  <c r="H389"/>
  <c r="I389"/>
  <c r="L389"/>
  <c r="O389"/>
  <c r="G390"/>
  <c r="H390"/>
  <c r="I390"/>
  <c r="L390"/>
  <c r="M390"/>
  <c r="N390"/>
  <c r="O390"/>
  <c r="G391"/>
  <c r="H391"/>
  <c r="I391"/>
  <c r="S391" s="1"/>
  <c r="U391" i="22" s="1"/>
  <c r="L391" i="11"/>
  <c r="M391"/>
  <c r="N391"/>
  <c r="O391"/>
  <c r="G392"/>
  <c r="H392"/>
  <c r="I392"/>
  <c r="S392" s="1"/>
  <c r="U392" i="22" s="1"/>
  <c r="L392" i="11"/>
  <c r="M392"/>
  <c r="N392"/>
  <c r="O392"/>
  <c r="G393"/>
  <c r="H393"/>
  <c r="I393"/>
  <c r="L393"/>
  <c r="M393"/>
  <c r="N393"/>
  <c r="O393"/>
  <c r="G394"/>
  <c r="H394"/>
  <c r="I394"/>
  <c r="L394"/>
  <c r="M394"/>
  <c r="N394"/>
  <c r="O394"/>
  <c r="G395"/>
  <c r="H395"/>
  <c r="I395"/>
  <c r="L395"/>
  <c r="O395"/>
  <c r="G396"/>
  <c r="H396"/>
  <c r="I396"/>
  <c r="L396"/>
  <c r="S396" s="1"/>
  <c r="U396" i="22" s="1"/>
  <c r="O396" i="11"/>
  <c r="I397"/>
  <c r="L397"/>
  <c r="O397"/>
  <c r="G398"/>
  <c r="H398"/>
  <c r="I398"/>
  <c r="S398" s="1"/>
  <c r="U398" i="22" s="1"/>
  <c r="L398" i="11"/>
  <c r="O398"/>
  <c r="G399"/>
  <c r="H399"/>
  <c r="I399"/>
  <c r="L399"/>
  <c r="M399"/>
  <c r="N399"/>
  <c r="O399"/>
  <c r="S399"/>
  <c r="U399" i="22" s="1"/>
  <c r="I400" i="11"/>
  <c r="L400"/>
  <c r="M400"/>
  <c r="N400"/>
  <c r="O400"/>
  <c r="S400"/>
  <c r="U400" i="22" s="1"/>
  <c r="G401" i="11"/>
  <c r="H401"/>
  <c r="I401"/>
  <c r="L401"/>
  <c r="M401"/>
  <c r="N401"/>
  <c r="O401"/>
  <c r="I402"/>
  <c r="S402" s="1"/>
  <c r="U402" i="22" s="1"/>
  <c r="L402" i="11"/>
  <c r="O402"/>
  <c r="G403"/>
  <c r="H403"/>
  <c r="I403"/>
  <c r="L403"/>
  <c r="M403"/>
  <c r="N403"/>
  <c r="O403"/>
  <c r="S403"/>
  <c r="U403" i="22" s="1"/>
  <c r="G404" i="11"/>
  <c r="H404"/>
  <c r="I404"/>
  <c r="L404"/>
  <c r="M404"/>
  <c r="N404"/>
  <c r="O404"/>
  <c r="S404"/>
  <c r="U404" i="22" s="1"/>
  <c r="I405" i="11"/>
  <c r="L405"/>
  <c r="O405"/>
  <c r="G406"/>
  <c r="H406"/>
  <c r="I406"/>
  <c r="S406" s="1"/>
  <c r="U406" i="22" s="1"/>
  <c r="L406" i="11"/>
  <c r="O406"/>
  <c r="G407"/>
  <c r="H407"/>
  <c r="I407"/>
  <c r="L407"/>
  <c r="M407"/>
  <c r="N407"/>
  <c r="O407"/>
  <c r="S407"/>
  <c r="U407" i="22" s="1"/>
  <c r="G408" i="11"/>
  <c r="H408"/>
  <c r="I408"/>
  <c r="L408"/>
  <c r="M408"/>
  <c r="N408"/>
  <c r="O408"/>
  <c r="S408"/>
  <c r="U408" i="22" s="1"/>
  <c r="G409" i="11"/>
  <c r="H409"/>
  <c r="I409"/>
  <c r="L409"/>
  <c r="M409"/>
  <c r="N409"/>
  <c r="O409"/>
  <c r="G410"/>
  <c r="H410"/>
  <c r="I410"/>
  <c r="S410" s="1"/>
  <c r="U410" i="22" s="1"/>
  <c r="L410" i="11"/>
  <c r="M410"/>
  <c r="N410"/>
  <c r="O410"/>
  <c r="G411"/>
  <c r="H411"/>
  <c r="I411"/>
  <c r="L411"/>
  <c r="S411" s="1"/>
  <c r="U411" i="22" s="1"/>
  <c r="O411" i="11"/>
  <c r="G412"/>
  <c r="H412"/>
  <c r="I412"/>
  <c r="L412"/>
  <c r="M412"/>
  <c r="N412"/>
  <c r="O412"/>
  <c r="S412"/>
  <c r="U412" i="22" s="1"/>
  <c r="G413" i="11"/>
  <c r="H413"/>
  <c r="I413"/>
  <c r="L413"/>
  <c r="O413"/>
  <c r="G414"/>
  <c r="H414"/>
  <c r="I414"/>
  <c r="L414"/>
  <c r="O414"/>
  <c r="I415"/>
  <c r="L415"/>
  <c r="S415" s="1"/>
  <c r="U415" i="22" s="1"/>
  <c r="O415" i="11"/>
  <c r="I416"/>
  <c r="L416"/>
  <c r="O416"/>
  <c r="G417"/>
  <c r="H417"/>
  <c r="I417"/>
  <c r="L417"/>
  <c r="O417"/>
  <c r="G418"/>
  <c r="H418"/>
  <c r="I418"/>
  <c r="L418"/>
  <c r="M418"/>
  <c r="N418"/>
  <c r="O418"/>
  <c r="G419"/>
  <c r="H419"/>
  <c r="I419"/>
  <c r="L419"/>
  <c r="O419"/>
  <c r="S419"/>
  <c r="U419" i="22" s="1"/>
  <c r="I420" i="11"/>
  <c r="L420"/>
  <c r="O420"/>
  <c r="S420"/>
  <c r="U420" i="22" s="1"/>
  <c r="I252" i="17"/>
  <c r="J252" s="1"/>
  <c r="L252"/>
  <c r="I252" i="10"/>
  <c r="J252"/>
  <c r="L252"/>
  <c r="I252" i="8"/>
  <c r="J252" s="1"/>
  <c r="K252" s="1"/>
  <c r="L252"/>
  <c r="I252" i="9"/>
  <c r="J252" s="1"/>
  <c r="Q252" i="12" s="1"/>
  <c r="L252" i="9"/>
  <c r="J252" i="7"/>
  <c r="K252" s="1"/>
  <c r="M252"/>
  <c r="H252" i="5"/>
  <c r="I252" s="1"/>
  <c r="K252"/>
  <c r="H252" i="6"/>
  <c r="I252"/>
  <c r="K252"/>
  <c r="J252" i="24"/>
  <c r="K252" s="1"/>
  <c r="L252" s="1"/>
  <c r="M252"/>
  <c r="J252" i="4"/>
  <c r="K252" s="1"/>
  <c r="L252" s="1"/>
  <c r="J252" i="3"/>
  <c r="K252" s="1"/>
  <c r="L252" s="1"/>
  <c r="M252"/>
  <c r="M422" i="25"/>
  <c r="J422"/>
  <c r="K422" s="1"/>
  <c r="L422" s="1"/>
  <c r="M421"/>
  <c r="J421"/>
  <c r="K421" s="1"/>
  <c r="M420"/>
  <c r="J420"/>
  <c r="K420" s="1"/>
  <c r="L420" s="1"/>
  <c r="M419"/>
  <c r="J419"/>
  <c r="K419" s="1"/>
  <c r="M418"/>
  <c r="J418"/>
  <c r="K418" s="1"/>
  <c r="L418" s="1"/>
  <c r="M417"/>
  <c r="J417"/>
  <c r="K417" s="1"/>
  <c r="L417" s="1"/>
  <c r="M416"/>
  <c r="K416"/>
  <c r="J416"/>
  <c r="M415"/>
  <c r="J415"/>
  <c r="K415" s="1"/>
  <c r="M414"/>
  <c r="J414"/>
  <c r="K414" s="1"/>
  <c r="L414" s="1"/>
  <c r="M413"/>
  <c r="J413"/>
  <c r="K413" s="1"/>
  <c r="M412"/>
  <c r="J412"/>
  <c r="K412" s="1"/>
  <c r="M411"/>
  <c r="K411"/>
  <c r="J411"/>
  <c r="M410"/>
  <c r="J410"/>
  <c r="K410" s="1"/>
  <c r="M409"/>
  <c r="J409"/>
  <c r="K409" s="1"/>
  <c r="L409" s="1"/>
  <c r="M408"/>
  <c r="J408"/>
  <c r="K408" s="1"/>
  <c r="M407"/>
  <c r="J407"/>
  <c r="K407" s="1"/>
  <c r="L407" s="1"/>
  <c r="M406"/>
  <c r="J406"/>
  <c r="K406" s="1"/>
  <c r="M405"/>
  <c r="J405"/>
  <c r="K405" s="1"/>
  <c r="M404"/>
  <c r="J404"/>
  <c r="K404" s="1"/>
  <c r="L404" s="1"/>
  <c r="M403"/>
  <c r="K403"/>
  <c r="L403" s="1"/>
  <c r="J403"/>
  <c r="M402"/>
  <c r="J402"/>
  <c r="K402" s="1"/>
  <c r="M401"/>
  <c r="J401"/>
  <c r="K401" s="1"/>
  <c r="L401" s="1"/>
  <c r="M400"/>
  <c r="K400"/>
  <c r="J400"/>
  <c r="M399"/>
  <c r="J399"/>
  <c r="K399" s="1"/>
  <c r="L399" s="1"/>
  <c r="M398"/>
  <c r="J398"/>
  <c r="K398" s="1"/>
  <c r="L398" s="1"/>
  <c r="M397"/>
  <c r="J397"/>
  <c r="K397" s="1"/>
  <c r="M396"/>
  <c r="J396"/>
  <c r="K396" s="1"/>
  <c r="M395"/>
  <c r="J395"/>
  <c r="K395" s="1"/>
  <c r="M394"/>
  <c r="K394"/>
  <c r="J394"/>
  <c r="M393"/>
  <c r="J393"/>
  <c r="K393" s="1"/>
  <c r="M392"/>
  <c r="J392"/>
  <c r="K392" s="1"/>
  <c r="L392" s="1"/>
  <c r="M391"/>
  <c r="J391"/>
  <c r="K391" s="1"/>
  <c r="L391" s="1"/>
  <c r="M390"/>
  <c r="K390"/>
  <c r="J390"/>
  <c r="M389"/>
  <c r="J389"/>
  <c r="K389" s="1"/>
  <c r="M388"/>
  <c r="J388"/>
  <c r="K388" s="1"/>
  <c r="L388" s="1"/>
  <c r="M387"/>
  <c r="J387"/>
  <c r="K387" s="1"/>
  <c r="L387" s="1"/>
  <c r="M386"/>
  <c r="J386"/>
  <c r="K386" s="1"/>
  <c r="M385"/>
  <c r="K385"/>
  <c r="L385" s="1"/>
  <c r="J385"/>
  <c r="M384"/>
  <c r="J384"/>
  <c r="K384" s="1"/>
  <c r="L384" s="1"/>
  <c r="M383"/>
  <c r="J383"/>
  <c r="K383" s="1"/>
  <c r="M382"/>
  <c r="K382"/>
  <c r="J382"/>
  <c r="M381"/>
  <c r="J381"/>
  <c r="K381" s="1"/>
  <c r="L381" s="1"/>
  <c r="M380"/>
  <c r="J380"/>
  <c r="K380" s="1"/>
  <c r="M379"/>
  <c r="J379"/>
  <c r="K379" s="1"/>
  <c r="L379" s="1"/>
  <c r="M378"/>
  <c r="J378"/>
  <c r="K378" s="1"/>
  <c r="M377"/>
  <c r="J377"/>
  <c r="K377" s="1"/>
  <c r="L377" s="1"/>
  <c r="M376"/>
  <c r="J376"/>
  <c r="K376" s="1"/>
  <c r="M375"/>
  <c r="J375"/>
  <c r="K375" s="1"/>
  <c r="L375" s="1"/>
  <c r="M374"/>
  <c r="K374"/>
  <c r="J374"/>
  <c r="M373"/>
  <c r="J373"/>
  <c r="K373" s="1"/>
  <c r="L373" s="1"/>
  <c r="M372"/>
  <c r="J372"/>
  <c r="K372" s="1"/>
  <c r="L372" s="1"/>
  <c r="M371"/>
  <c r="J371"/>
  <c r="K371" s="1"/>
  <c r="M370"/>
  <c r="J370"/>
  <c r="K370" s="1"/>
  <c r="M369"/>
  <c r="J369"/>
  <c r="K369" s="1"/>
  <c r="L369" s="1"/>
  <c r="M368"/>
  <c r="J368"/>
  <c r="K368" s="1"/>
  <c r="L368" s="1"/>
  <c r="M367"/>
  <c r="K367"/>
  <c r="L367" s="1"/>
  <c r="J367"/>
  <c r="M366"/>
  <c r="J366"/>
  <c r="K366" s="1"/>
  <c r="L366" s="1"/>
  <c r="M365"/>
  <c r="J365"/>
  <c r="K365" s="1"/>
  <c r="M364"/>
  <c r="J364"/>
  <c r="K364" s="1"/>
  <c r="M363"/>
  <c r="J363"/>
  <c r="K363" s="1"/>
  <c r="L363" s="1"/>
  <c r="M362"/>
  <c r="J362"/>
  <c r="K362" s="1"/>
  <c r="M361"/>
  <c r="J361"/>
  <c r="K361" s="1"/>
  <c r="L361" s="1"/>
  <c r="M360"/>
  <c r="J360"/>
  <c r="K360" s="1"/>
  <c r="M359"/>
  <c r="J359"/>
  <c r="K359" s="1"/>
  <c r="M358"/>
  <c r="J358"/>
  <c r="K358" s="1"/>
  <c r="L358" s="1"/>
  <c r="M357"/>
  <c r="K357"/>
  <c r="J357"/>
  <c r="M356"/>
  <c r="J356"/>
  <c r="K356" s="1"/>
  <c r="M355"/>
  <c r="K355"/>
  <c r="J355"/>
  <c r="M354"/>
  <c r="K354"/>
  <c r="L354" s="1"/>
  <c r="J354"/>
  <c r="M353"/>
  <c r="J353"/>
  <c r="K353" s="1"/>
  <c r="L353" s="1"/>
  <c r="M352"/>
  <c r="J352"/>
  <c r="K352" s="1"/>
  <c r="L352" s="1"/>
  <c r="M351"/>
  <c r="J351"/>
  <c r="K351" s="1"/>
  <c r="M350"/>
  <c r="K350"/>
  <c r="J350"/>
  <c r="M349"/>
  <c r="J349"/>
  <c r="K349" s="1"/>
  <c r="M348"/>
  <c r="J348"/>
  <c r="K348" s="1"/>
  <c r="M347"/>
  <c r="J347"/>
  <c r="K347" s="1"/>
  <c r="M346"/>
  <c r="J346"/>
  <c r="K346" s="1"/>
  <c r="L346" s="1"/>
  <c r="M345"/>
  <c r="J345"/>
  <c r="K345" s="1"/>
  <c r="L345" s="1"/>
  <c r="M344"/>
  <c r="J344"/>
  <c r="K344" s="1"/>
  <c r="M343"/>
  <c r="K343"/>
  <c r="L343" s="1"/>
  <c r="J343"/>
  <c r="M342"/>
  <c r="K342"/>
  <c r="L342" s="1"/>
  <c r="J342"/>
  <c r="M341"/>
  <c r="J341"/>
  <c r="K341" s="1"/>
  <c r="L341" s="1"/>
  <c r="M340"/>
  <c r="J340"/>
  <c r="K340" s="1"/>
  <c r="L340" s="1"/>
  <c r="M339"/>
  <c r="J339"/>
  <c r="K339" s="1"/>
  <c r="M338"/>
  <c r="J338"/>
  <c r="K338" s="1"/>
  <c r="M337"/>
  <c r="J337"/>
  <c r="K337" s="1"/>
  <c r="L337" s="1"/>
  <c r="M336"/>
  <c r="J336"/>
  <c r="K336" s="1"/>
  <c r="M335"/>
  <c r="J335"/>
  <c r="K335" s="1"/>
  <c r="M334"/>
  <c r="J334"/>
  <c r="K334" s="1"/>
  <c r="L334" s="1"/>
  <c r="M333"/>
  <c r="K333"/>
  <c r="L333" s="1"/>
  <c r="J333"/>
  <c r="M332"/>
  <c r="J332"/>
  <c r="K332" s="1"/>
  <c r="M331"/>
  <c r="J331"/>
  <c r="K331" s="1"/>
  <c r="M330"/>
  <c r="K330"/>
  <c r="L330" s="1"/>
  <c r="J330"/>
  <c r="M329"/>
  <c r="K329"/>
  <c r="L329" s="1"/>
  <c r="J329"/>
  <c r="M328"/>
  <c r="J328"/>
  <c r="K328" s="1"/>
  <c r="M327"/>
  <c r="K327"/>
  <c r="J327"/>
  <c r="M326"/>
  <c r="J326"/>
  <c r="K326" s="1"/>
  <c r="M325"/>
  <c r="J325"/>
  <c r="K325" s="1"/>
  <c r="L325" s="1"/>
  <c r="M324"/>
  <c r="K324"/>
  <c r="J324"/>
  <c r="M323"/>
  <c r="J323"/>
  <c r="K323" s="1"/>
  <c r="M322"/>
  <c r="J322"/>
  <c r="K322" s="1"/>
  <c r="L322" s="1"/>
  <c r="M321"/>
  <c r="J321"/>
  <c r="K321" s="1"/>
  <c r="L321" s="1"/>
  <c r="M320"/>
  <c r="J320"/>
  <c r="K320" s="1"/>
  <c r="L320" s="1"/>
  <c r="M319"/>
  <c r="J319"/>
  <c r="K319" s="1"/>
  <c r="M318"/>
  <c r="J318"/>
  <c r="K318" s="1"/>
  <c r="L318" s="1"/>
  <c r="M317"/>
  <c r="J317"/>
  <c r="K317" s="1"/>
  <c r="M316"/>
  <c r="J316"/>
  <c r="K316" s="1"/>
  <c r="L316" s="1"/>
  <c r="M315"/>
  <c r="K315"/>
  <c r="J315"/>
  <c r="M314"/>
  <c r="J314"/>
  <c r="K314" s="1"/>
  <c r="M313"/>
  <c r="J313"/>
  <c r="K313" s="1"/>
  <c r="L313" s="1"/>
  <c r="M312"/>
  <c r="J312"/>
  <c r="K312" s="1"/>
  <c r="M311"/>
  <c r="J311"/>
  <c r="K311" s="1"/>
  <c r="L311" s="1"/>
  <c r="M310"/>
  <c r="J310"/>
  <c r="K310" s="1"/>
  <c r="L310" s="1"/>
  <c r="M309"/>
  <c r="K309"/>
  <c r="L309" s="1"/>
  <c r="J309"/>
  <c r="M308"/>
  <c r="J308"/>
  <c r="K308" s="1"/>
  <c r="L308" s="1"/>
  <c r="M307"/>
  <c r="J307"/>
  <c r="K307" s="1"/>
  <c r="L307" s="1"/>
  <c r="M306"/>
  <c r="J306"/>
  <c r="K306" s="1"/>
  <c r="L306" s="1"/>
  <c r="M305"/>
  <c r="J305"/>
  <c r="K305" s="1"/>
  <c r="M304"/>
  <c r="J304"/>
  <c r="K304" s="1"/>
  <c r="M303"/>
  <c r="J303"/>
  <c r="K303" s="1"/>
  <c r="M302"/>
  <c r="J302"/>
  <c r="K302" s="1"/>
  <c r="L302" s="1"/>
  <c r="M301"/>
  <c r="J301"/>
  <c r="K301" s="1"/>
  <c r="M300"/>
  <c r="J300"/>
  <c r="K300" s="1"/>
  <c r="M299"/>
  <c r="J299"/>
  <c r="K299" s="1"/>
  <c r="M298"/>
  <c r="J298"/>
  <c r="K298" s="1"/>
  <c r="L298" s="1"/>
  <c r="M297"/>
  <c r="J297"/>
  <c r="K297" s="1"/>
  <c r="M296"/>
  <c r="J296"/>
  <c r="K296" s="1"/>
  <c r="M295"/>
  <c r="J295"/>
  <c r="K295" s="1"/>
  <c r="L295" s="1"/>
  <c r="M294"/>
  <c r="K294"/>
  <c r="L294" s="1"/>
  <c r="J294"/>
  <c r="M293"/>
  <c r="J293"/>
  <c r="K293" s="1"/>
  <c r="M292"/>
  <c r="J292"/>
  <c r="K292" s="1"/>
  <c r="M291"/>
  <c r="K291"/>
  <c r="L291" s="1"/>
  <c r="J291"/>
  <c r="M290"/>
  <c r="J290"/>
  <c r="K290" s="1"/>
  <c r="L290" s="1"/>
  <c r="M289"/>
  <c r="J289"/>
  <c r="K289" s="1"/>
  <c r="L289" s="1"/>
  <c r="M288"/>
  <c r="J288"/>
  <c r="K288" s="1"/>
  <c r="M287"/>
  <c r="J287"/>
  <c r="K287" s="1"/>
  <c r="L287" s="1"/>
  <c r="M286"/>
  <c r="J286"/>
  <c r="K286" s="1"/>
  <c r="M285"/>
  <c r="K285"/>
  <c r="L285" s="1"/>
  <c r="J285"/>
  <c r="M284"/>
  <c r="J284"/>
  <c r="K284" s="1"/>
  <c r="L284" s="1"/>
  <c r="M283"/>
  <c r="J283"/>
  <c r="K283" s="1"/>
  <c r="L283" s="1"/>
  <c r="M282"/>
  <c r="J282"/>
  <c r="K282" s="1"/>
  <c r="M281"/>
  <c r="J281"/>
  <c r="K281" s="1"/>
  <c r="L281" s="1"/>
  <c r="M280"/>
  <c r="K280"/>
  <c r="J280"/>
  <c r="M279"/>
  <c r="J279"/>
  <c r="K279" s="1"/>
  <c r="M278"/>
  <c r="J278"/>
  <c r="K278" s="1"/>
  <c r="L278" s="1"/>
  <c r="M277"/>
  <c r="J277"/>
  <c r="K277" s="1"/>
  <c r="L277" s="1"/>
  <c r="M276"/>
  <c r="J276"/>
  <c r="K276" s="1"/>
  <c r="M275"/>
  <c r="K275"/>
  <c r="L275" s="1"/>
  <c r="J275"/>
  <c r="M274"/>
  <c r="J274"/>
  <c r="K274" s="1"/>
  <c r="L274" s="1"/>
  <c r="M273"/>
  <c r="J273"/>
  <c r="K273" s="1"/>
  <c r="M272"/>
  <c r="J272"/>
  <c r="K272" s="1"/>
  <c r="L272" s="1"/>
  <c r="M271"/>
  <c r="J271"/>
  <c r="K271" s="1"/>
  <c r="M270"/>
  <c r="J270"/>
  <c r="K270" s="1"/>
  <c r="M269"/>
  <c r="J269"/>
  <c r="K269" s="1"/>
  <c r="M268"/>
  <c r="J268"/>
  <c r="K268" s="1"/>
  <c r="L268" s="1"/>
  <c r="M267"/>
  <c r="J267"/>
  <c r="K267" s="1"/>
  <c r="L267" s="1"/>
  <c r="M266"/>
  <c r="J266"/>
  <c r="K266" s="1"/>
  <c r="L266" s="1"/>
  <c r="M265"/>
  <c r="J265"/>
  <c r="K265" s="1"/>
  <c r="M264"/>
  <c r="J264"/>
  <c r="K264" s="1"/>
  <c r="L264" s="1"/>
  <c r="M263"/>
  <c r="J263"/>
  <c r="K263" s="1"/>
  <c r="L263" s="1"/>
  <c r="M262"/>
  <c r="J262"/>
  <c r="K262" s="1"/>
  <c r="L262" s="1"/>
  <c r="M261"/>
  <c r="J261"/>
  <c r="K261" s="1"/>
  <c r="M260"/>
  <c r="K260"/>
  <c r="L260" s="1"/>
  <c r="J260"/>
  <c r="M259"/>
  <c r="J259"/>
  <c r="K259" s="1"/>
  <c r="M258"/>
  <c r="J258"/>
  <c r="K258" s="1"/>
  <c r="M257"/>
  <c r="K257"/>
  <c r="L257" s="1"/>
  <c r="J257"/>
  <c r="M256"/>
  <c r="J256"/>
  <c r="K256" s="1"/>
  <c r="M255"/>
  <c r="J255"/>
  <c r="K255" s="1"/>
  <c r="L255" s="1"/>
  <c r="M254"/>
  <c r="J254"/>
  <c r="K254" s="1"/>
  <c r="L254" s="1"/>
  <c r="M253"/>
  <c r="J253"/>
  <c r="K253" s="1"/>
  <c r="L253" s="1"/>
  <c r="M252"/>
  <c r="K252"/>
  <c r="J252"/>
  <c r="M251"/>
  <c r="J251"/>
  <c r="K251" s="1"/>
  <c r="M250"/>
  <c r="K250"/>
  <c r="J250"/>
  <c r="M249"/>
  <c r="J249"/>
  <c r="K249" s="1"/>
  <c r="M248"/>
  <c r="J248"/>
  <c r="K248" s="1"/>
  <c r="L248" s="1"/>
  <c r="M247"/>
  <c r="J247"/>
  <c r="K247" s="1"/>
  <c r="L247" s="1"/>
  <c r="M246"/>
  <c r="J246"/>
  <c r="K246" s="1"/>
  <c r="L246" s="1"/>
  <c r="M245"/>
  <c r="K245"/>
  <c r="J245"/>
  <c r="M244"/>
  <c r="J244"/>
  <c r="K244" s="1"/>
  <c r="M243"/>
  <c r="K243"/>
  <c r="J243"/>
  <c r="M242"/>
  <c r="K242"/>
  <c r="L242" s="1"/>
  <c r="J242"/>
  <c r="M241"/>
  <c r="J241"/>
  <c r="K241" s="1"/>
  <c r="M240"/>
  <c r="J240"/>
  <c r="K240" s="1"/>
  <c r="L240" s="1"/>
  <c r="M239"/>
  <c r="J239"/>
  <c r="K239" s="1"/>
  <c r="L239" s="1"/>
  <c r="M238"/>
  <c r="K238"/>
  <c r="J238"/>
  <c r="M237"/>
  <c r="L237"/>
  <c r="K237"/>
  <c r="J237"/>
  <c r="M236"/>
  <c r="K236"/>
  <c r="J236"/>
  <c r="M235"/>
  <c r="J235"/>
  <c r="K235" s="1"/>
  <c r="M234"/>
  <c r="J234"/>
  <c r="K234" s="1"/>
  <c r="M233"/>
  <c r="J233"/>
  <c r="K233" s="1"/>
  <c r="L233" s="1"/>
  <c r="M232"/>
  <c r="J232"/>
  <c r="K232" s="1"/>
  <c r="M231"/>
  <c r="J231"/>
  <c r="K231" s="1"/>
  <c r="L231" s="1"/>
  <c r="M230"/>
  <c r="K230"/>
  <c r="J230"/>
  <c r="M229"/>
  <c r="K229"/>
  <c r="J229"/>
  <c r="M228"/>
  <c r="J228"/>
  <c r="K228" s="1"/>
  <c r="L228" s="1"/>
  <c r="M227"/>
  <c r="J227"/>
  <c r="K227" s="1"/>
  <c r="L227" s="1"/>
  <c r="M226"/>
  <c r="J226"/>
  <c r="K226" s="1"/>
  <c r="L226" s="1"/>
  <c r="M225"/>
  <c r="J225"/>
  <c r="K225" s="1"/>
  <c r="M224"/>
  <c r="K224"/>
  <c r="J224"/>
  <c r="M223"/>
  <c r="L223"/>
  <c r="K223"/>
  <c r="J223"/>
  <c r="M222"/>
  <c r="L222"/>
  <c r="K222"/>
  <c r="J222"/>
  <c r="M221"/>
  <c r="J221"/>
  <c r="K221" s="1"/>
  <c r="L221" s="1"/>
  <c r="M220"/>
  <c r="J220"/>
  <c r="K220" s="1"/>
  <c r="M219"/>
  <c r="K219"/>
  <c r="L219" s="1"/>
  <c r="J219"/>
  <c r="M218"/>
  <c r="J218"/>
  <c r="K218" s="1"/>
  <c r="M217"/>
  <c r="J217"/>
  <c r="K217" s="1"/>
  <c r="M216"/>
  <c r="J216"/>
  <c r="K216" s="1"/>
  <c r="M215"/>
  <c r="J215"/>
  <c r="K215" s="1"/>
  <c r="L215" s="1"/>
  <c r="M214"/>
  <c r="J214"/>
  <c r="K214" s="1"/>
  <c r="L214" s="1"/>
  <c r="M213"/>
  <c r="J213"/>
  <c r="K213" s="1"/>
  <c r="L213" s="1"/>
  <c r="M212"/>
  <c r="J212"/>
  <c r="K212" s="1"/>
  <c r="L212" s="1"/>
  <c r="M211"/>
  <c r="K211"/>
  <c r="J211"/>
  <c r="M210"/>
  <c r="J210"/>
  <c r="K210" s="1"/>
  <c r="M209"/>
  <c r="J209"/>
  <c r="K209" s="1"/>
  <c r="M208"/>
  <c r="J208"/>
  <c r="K208" s="1"/>
  <c r="M207"/>
  <c r="J207"/>
  <c r="K207" s="1"/>
  <c r="L207" s="1"/>
  <c r="M206"/>
  <c r="J206"/>
  <c r="K206" s="1"/>
  <c r="M205"/>
  <c r="K205"/>
  <c r="L205" s="1"/>
  <c r="J205"/>
  <c r="M204"/>
  <c r="J204"/>
  <c r="K204" s="1"/>
  <c r="L204" s="1"/>
  <c r="M203"/>
  <c r="K203"/>
  <c r="L203" s="1"/>
  <c r="J203"/>
  <c r="M202"/>
  <c r="J202"/>
  <c r="K202" s="1"/>
  <c r="L202" s="1"/>
  <c r="M201"/>
  <c r="K201"/>
  <c r="L201" s="1"/>
  <c r="J201"/>
  <c r="M200"/>
  <c r="J200"/>
  <c r="K200" s="1"/>
  <c r="M199"/>
  <c r="J199"/>
  <c r="K199" s="1"/>
  <c r="M198"/>
  <c r="J198"/>
  <c r="K198" s="1"/>
  <c r="M197"/>
  <c r="K197"/>
  <c r="J197"/>
  <c r="M196"/>
  <c r="J196"/>
  <c r="K196" s="1"/>
  <c r="M195"/>
  <c r="J195"/>
  <c r="K195" s="1"/>
  <c r="L195" s="1"/>
  <c r="M194"/>
  <c r="J194"/>
  <c r="K194" s="1"/>
  <c r="M193"/>
  <c r="J193"/>
  <c r="K193" s="1"/>
  <c r="M192"/>
  <c r="J192"/>
  <c r="K192" s="1"/>
  <c r="L192" s="1"/>
  <c r="M191"/>
  <c r="K191"/>
  <c r="J191"/>
  <c r="M190"/>
  <c r="J190"/>
  <c r="K190" s="1"/>
  <c r="M189"/>
  <c r="J189"/>
  <c r="K189" s="1"/>
  <c r="M188"/>
  <c r="J188"/>
  <c r="K188" s="1"/>
  <c r="M187"/>
  <c r="J187"/>
  <c r="K187" s="1"/>
  <c r="L187" s="1"/>
  <c r="M186"/>
  <c r="J186"/>
  <c r="K186" s="1"/>
  <c r="L186" s="1"/>
  <c r="M185"/>
  <c r="J185"/>
  <c r="K185" s="1"/>
  <c r="L185" s="1"/>
  <c r="M184"/>
  <c r="J184"/>
  <c r="K184" s="1"/>
  <c r="L184" s="1"/>
  <c r="M183"/>
  <c r="J183"/>
  <c r="K183" s="1"/>
  <c r="M182"/>
  <c r="J182"/>
  <c r="K182" s="1"/>
  <c r="M181"/>
  <c r="J181"/>
  <c r="K181" s="1"/>
  <c r="L181" s="1"/>
  <c r="M180"/>
  <c r="J180"/>
  <c r="K180" s="1"/>
  <c r="L180" s="1"/>
  <c r="M179"/>
  <c r="K179"/>
  <c r="J179"/>
  <c r="M178"/>
  <c r="J178"/>
  <c r="K178" s="1"/>
  <c r="L178" s="1"/>
  <c r="M177"/>
  <c r="K177"/>
  <c r="L177" s="1"/>
  <c r="J177"/>
  <c r="M176"/>
  <c r="J176"/>
  <c r="K176" s="1"/>
  <c r="L176" s="1"/>
  <c r="M175"/>
  <c r="J175"/>
  <c r="K175" s="1"/>
  <c r="M174"/>
  <c r="K174"/>
  <c r="J174"/>
  <c r="M173"/>
  <c r="J173"/>
  <c r="K173" s="1"/>
  <c r="M172"/>
  <c r="J172"/>
  <c r="K172" s="1"/>
  <c r="M171"/>
  <c r="K171"/>
  <c r="L171" s="1"/>
  <c r="J171"/>
  <c r="M170"/>
  <c r="J170"/>
  <c r="K170" s="1"/>
  <c r="L170" s="1"/>
  <c r="M169"/>
  <c r="J169"/>
  <c r="K169" s="1"/>
  <c r="M168"/>
  <c r="J168"/>
  <c r="K168" s="1"/>
  <c r="M167"/>
  <c r="K167"/>
  <c r="J167"/>
  <c r="M166"/>
  <c r="J166"/>
  <c r="K166" s="1"/>
  <c r="M165"/>
  <c r="J165"/>
  <c r="K165" s="1"/>
  <c r="M164"/>
  <c r="J164"/>
  <c r="K164" s="1"/>
  <c r="L164" s="1"/>
  <c r="M163"/>
  <c r="J163"/>
  <c r="K163" s="1"/>
  <c r="L163" s="1"/>
  <c r="M162"/>
  <c r="J162"/>
  <c r="K162" s="1"/>
  <c r="L162" s="1"/>
  <c r="M161"/>
  <c r="J161"/>
  <c r="K161" s="1"/>
  <c r="L161" s="1"/>
  <c r="M160"/>
  <c r="J160"/>
  <c r="K160" s="1"/>
  <c r="L160" s="1"/>
  <c r="M159"/>
  <c r="J159"/>
  <c r="K159" s="1"/>
  <c r="M158"/>
  <c r="K158"/>
  <c r="J158"/>
  <c r="M157"/>
  <c r="J157"/>
  <c r="K157" s="1"/>
  <c r="L157" s="1"/>
  <c r="M156"/>
  <c r="K156"/>
  <c r="L156" s="1"/>
  <c r="J156"/>
  <c r="M155"/>
  <c r="J155"/>
  <c r="K155" s="1"/>
  <c r="L155" s="1"/>
  <c r="M154"/>
  <c r="K154"/>
  <c r="L154" s="1"/>
  <c r="J154"/>
  <c r="M153"/>
  <c r="J153"/>
  <c r="K153" s="1"/>
  <c r="M152"/>
  <c r="J152"/>
  <c r="K152" s="1"/>
  <c r="L152" s="1"/>
  <c r="M151"/>
  <c r="J151"/>
  <c r="K151" s="1"/>
  <c r="M150"/>
  <c r="J150"/>
  <c r="K150" s="1"/>
  <c r="M149"/>
  <c r="K149"/>
  <c r="J149"/>
  <c r="M148"/>
  <c r="J148"/>
  <c r="K148" s="1"/>
  <c r="M147"/>
  <c r="J147"/>
  <c r="K147" s="1"/>
  <c r="L147" s="1"/>
  <c r="M146"/>
  <c r="J146"/>
  <c r="K146" s="1"/>
  <c r="L146" s="1"/>
  <c r="M145"/>
  <c r="J145"/>
  <c r="K145" s="1"/>
  <c r="L145" s="1"/>
  <c r="M144"/>
  <c r="J144"/>
  <c r="K144" s="1"/>
  <c r="M143"/>
  <c r="J143"/>
  <c r="K143" s="1"/>
  <c r="L143" s="1"/>
  <c r="M142"/>
  <c r="J142"/>
  <c r="K142" s="1"/>
  <c r="M141"/>
  <c r="K141"/>
  <c r="J141"/>
  <c r="M140"/>
  <c r="J140"/>
  <c r="K140" s="1"/>
  <c r="M139"/>
  <c r="J139"/>
  <c r="K139" s="1"/>
  <c r="M138"/>
  <c r="J138"/>
  <c r="K138" s="1"/>
  <c r="M137"/>
  <c r="J137"/>
  <c r="K137" s="1"/>
  <c r="L137" s="1"/>
  <c r="M136"/>
  <c r="K136"/>
  <c r="J136"/>
  <c r="M135"/>
  <c r="J135"/>
  <c r="K135" s="1"/>
  <c r="M134"/>
  <c r="J134"/>
  <c r="K134" s="1"/>
  <c r="M133"/>
  <c r="J133"/>
  <c r="K133" s="1"/>
  <c r="L133" s="1"/>
  <c r="M132"/>
  <c r="J132"/>
  <c r="K132" s="1"/>
  <c r="L132" s="1"/>
  <c r="M131"/>
  <c r="J131"/>
  <c r="K131" s="1"/>
  <c r="L131" s="1"/>
  <c r="M130"/>
  <c r="J130"/>
  <c r="K130" s="1"/>
  <c r="M129"/>
  <c r="K129"/>
  <c r="J129"/>
  <c r="M128"/>
  <c r="J128"/>
  <c r="K128" s="1"/>
  <c r="M127"/>
  <c r="J127"/>
  <c r="K127" s="1"/>
  <c r="M126"/>
  <c r="J126"/>
  <c r="K126" s="1"/>
  <c r="M125"/>
  <c r="J125"/>
  <c r="K125" s="1"/>
  <c r="L125" s="1"/>
  <c r="M124"/>
  <c r="J124"/>
  <c r="K124" s="1"/>
  <c r="L124" s="1"/>
  <c r="M123"/>
  <c r="K123"/>
  <c r="J123"/>
  <c r="M122"/>
  <c r="J122"/>
  <c r="K122" s="1"/>
  <c r="L122" s="1"/>
  <c r="M121"/>
  <c r="K121"/>
  <c r="L121" s="1"/>
  <c r="J121"/>
  <c r="M120"/>
  <c r="J120"/>
  <c r="K120" s="1"/>
  <c r="M119"/>
  <c r="J119"/>
  <c r="K119" s="1"/>
  <c r="M118"/>
  <c r="J118"/>
  <c r="K118" s="1"/>
  <c r="M117"/>
  <c r="K117"/>
  <c r="J117"/>
  <c r="M116"/>
  <c r="J116"/>
  <c r="K116" s="1"/>
  <c r="M115"/>
  <c r="J115"/>
  <c r="K115" s="1"/>
  <c r="L115" s="1"/>
  <c r="M114"/>
  <c r="J114"/>
  <c r="K114" s="1"/>
  <c r="M113"/>
  <c r="J113"/>
  <c r="K113" s="1"/>
  <c r="M112"/>
  <c r="J112"/>
  <c r="K112" s="1"/>
  <c r="L112" s="1"/>
  <c r="M111"/>
  <c r="K111"/>
  <c r="J111"/>
  <c r="M110"/>
  <c r="J110"/>
  <c r="K110" s="1"/>
  <c r="M109"/>
  <c r="J109"/>
  <c r="K109" s="1"/>
  <c r="L109" s="1"/>
  <c r="M108"/>
  <c r="J108"/>
  <c r="K108" s="1"/>
  <c r="L108" s="1"/>
  <c r="M107"/>
  <c r="J107"/>
  <c r="K107" s="1"/>
  <c r="L107" s="1"/>
  <c r="M106"/>
  <c r="J106"/>
  <c r="K106" s="1"/>
  <c r="M105"/>
  <c r="J105"/>
  <c r="K105" s="1"/>
  <c r="L105" s="1"/>
  <c r="M104"/>
  <c r="J104"/>
  <c r="K104" s="1"/>
  <c r="M103"/>
  <c r="J103"/>
  <c r="K103" s="1"/>
  <c r="L103" s="1"/>
  <c r="M102"/>
  <c r="J102"/>
  <c r="K102" s="1"/>
  <c r="L102" s="1"/>
  <c r="M101"/>
  <c r="K101"/>
  <c r="J101"/>
  <c r="M100"/>
  <c r="K100"/>
  <c r="L100" s="1"/>
  <c r="J100"/>
  <c r="M99"/>
  <c r="J99"/>
  <c r="K99" s="1"/>
  <c r="M98"/>
  <c r="J98"/>
  <c r="K98" s="1"/>
  <c r="L98" s="1"/>
  <c r="M97"/>
  <c r="J97"/>
  <c r="K97" s="1"/>
  <c r="L97" s="1"/>
  <c r="M96"/>
  <c r="J96"/>
  <c r="K96" s="1"/>
  <c r="L96" s="1"/>
  <c r="M95"/>
  <c r="J95"/>
  <c r="K95" s="1"/>
  <c r="L95" s="1"/>
  <c r="M94"/>
  <c r="J94"/>
  <c r="K94" s="1"/>
  <c r="L94" s="1"/>
  <c r="M93"/>
  <c r="J93"/>
  <c r="K93" s="1"/>
  <c r="M92"/>
  <c r="J92"/>
  <c r="K92" s="1"/>
  <c r="L92" s="1"/>
  <c r="M91"/>
  <c r="K91"/>
  <c r="J91"/>
  <c r="M90"/>
  <c r="K90"/>
  <c r="L90" s="1"/>
  <c r="J90"/>
  <c r="M89"/>
  <c r="K89"/>
  <c r="L89" s="1"/>
  <c r="J89"/>
  <c r="M88"/>
  <c r="J88"/>
  <c r="K88" s="1"/>
  <c r="M87"/>
  <c r="J87"/>
  <c r="K87" s="1"/>
  <c r="M86"/>
  <c r="J86"/>
  <c r="K86" s="1"/>
  <c r="L86" s="1"/>
  <c r="M85"/>
  <c r="J85"/>
  <c r="K85" s="1"/>
  <c r="M84"/>
  <c r="K84"/>
  <c r="J84"/>
  <c r="M83"/>
  <c r="K83"/>
  <c r="L83" s="1"/>
  <c r="J83"/>
  <c r="M82"/>
  <c r="K82"/>
  <c r="L82" s="1"/>
  <c r="J82"/>
  <c r="M81"/>
  <c r="K81"/>
  <c r="L81" s="1"/>
  <c r="J81"/>
  <c r="M80"/>
  <c r="K80"/>
  <c r="L80" s="1"/>
  <c r="J80"/>
  <c r="M79"/>
  <c r="J79"/>
  <c r="K79" s="1"/>
  <c r="M78"/>
  <c r="K78"/>
  <c r="L78" s="1"/>
  <c r="J78"/>
  <c r="M77"/>
  <c r="J77"/>
  <c r="K77" s="1"/>
  <c r="L77" s="1"/>
  <c r="M76"/>
  <c r="K76"/>
  <c r="L76" s="1"/>
  <c r="J76"/>
  <c r="M75"/>
  <c r="J75"/>
  <c r="K75" s="1"/>
  <c r="M74"/>
  <c r="J74"/>
  <c r="K74" s="1"/>
  <c r="M73"/>
  <c r="J73"/>
  <c r="K73" s="1"/>
  <c r="L73" s="1"/>
  <c r="M72"/>
  <c r="J72"/>
  <c r="K72" s="1"/>
  <c r="L72" s="1"/>
  <c r="M71"/>
  <c r="J71"/>
  <c r="K71" s="1"/>
  <c r="L71" s="1"/>
  <c r="M70"/>
  <c r="J70"/>
  <c r="K70" s="1"/>
  <c r="M69"/>
  <c r="K69"/>
  <c r="J69"/>
  <c r="M68"/>
  <c r="J68"/>
  <c r="K68" s="1"/>
  <c r="L68" s="1"/>
  <c r="M67"/>
  <c r="J67"/>
  <c r="K67" s="1"/>
  <c r="M66"/>
  <c r="J66"/>
  <c r="K66" s="1"/>
  <c r="M65"/>
  <c r="J65"/>
  <c r="K65" s="1"/>
  <c r="L65" s="1"/>
  <c r="M64"/>
  <c r="J64"/>
  <c r="K64" s="1"/>
  <c r="L64" s="1"/>
  <c r="M63"/>
  <c r="K63"/>
  <c r="J63"/>
  <c r="M62"/>
  <c r="K62"/>
  <c r="L62" s="1"/>
  <c r="J62"/>
  <c r="M61"/>
  <c r="J61"/>
  <c r="K61" s="1"/>
  <c r="M60"/>
  <c r="K60"/>
  <c r="L60" s="1"/>
  <c r="J60"/>
  <c r="M59"/>
  <c r="J59"/>
  <c r="K59" s="1"/>
  <c r="L59" s="1"/>
  <c r="M58"/>
  <c r="K58"/>
  <c r="L58" s="1"/>
  <c r="J58"/>
  <c r="M57"/>
  <c r="J57"/>
  <c r="K57" s="1"/>
  <c r="L57" s="1"/>
  <c r="M56"/>
  <c r="J56"/>
  <c r="K56" s="1"/>
  <c r="M55"/>
  <c r="J55"/>
  <c r="K55" s="1"/>
  <c r="L55" s="1"/>
  <c r="M54"/>
  <c r="J54"/>
  <c r="K54" s="1"/>
  <c r="M53"/>
  <c r="J53"/>
  <c r="K53" s="1"/>
  <c r="L53" s="1"/>
  <c r="M52"/>
  <c r="J52"/>
  <c r="K52" s="1"/>
  <c r="L52" s="1"/>
  <c r="M51"/>
  <c r="J51"/>
  <c r="K51" s="1"/>
  <c r="L51" s="1"/>
  <c r="M50"/>
  <c r="J50"/>
  <c r="K50" s="1"/>
  <c r="L50" s="1"/>
  <c r="M49"/>
  <c r="K49"/>
  <c r="J49"/>
  <c r="M48"/>
  <c r="K48"/>
  <c r="L48" s="1"/>
  <c r="J48"/>
  <c r="M47"/>
  <c r="K47"/>
  <c r="L47" s="1"/>
  <c r="J47"/>
  <c r="M46"/>
  <c r="K46"/>
  <c r="L46" s="1"/>
  <c r="J46"/>
  <c r="M45"/>
  <c r="J45"/>
  <c r="K45" s="1"/>
  <c r="M44"/>
  <c r="K44"/>
  <c r="L44" s="1"/>
  <c r="J44"/>
  <c r="M43"/>
  <c r="J43"/>
  <c r="K43" s="1"/>
  <c r="L43" s="1"/>
  <c r="M42"/>
  <c r="J42"/>
  <c r="K42" s="1"/>
  <c r="M41"/>
  <c r="J41"/>
  <c r="K41" s="1"/>
  <c r="M40"/>
  <c r="K40"/>
  <c r="J40"/>
  <c r="M39"/>
  <c r="J39"/>
  <c r="K39" s="1"/>
  <c r="M38"/>
  <c r="K38"/>
  <c r="L38" s="1"/>
  <c r="J38"/>
  <c r="M37"/>
  <c r="J37"/>
  <c r="K37" s="1"/>
  <c r="L37" s="1"/>
  <c r="M36"/>
  <c r="J36"/>
  <c r="K36" s="1"/>
  <c r="M35"/>
  <c r="J35"/>
  <c r="K35" s="1"/>
  <c r="L35" s="1"/>
  <c r="M34"/>
  <c r="J34"/>
  <c r="K34" s="1"/>
  <c r="M33"/>
  <c r="J33"/>
  <c r="K33" s="1"/>
  <c r="L33" s="1"/>
  <c r="M32"/>
  <c r="K32"/>
  <c r="J32"/>
  <c r="M31"/>
  <c r="J31"/>
  <c r="K31" s="1"/>
  <c r="M30"/>
  <c r="J30"/>
  <c r="K30" s="1"/>
  <c r="M29"/>
  <c r="J29"/>
  <c r="K29" s="1"/>
  <c r="L29" s="1"/>
  <c r="M28"/>
  <c r="J28"/>
  <c r="K28" s="1"/>
  <c r="M27"/>
  <c r="K27"/>
  <c r="J27"/>
  <c r="M26"/>
  <c r="J26"/>
  <c r="K26" s="1"/>
  <c r="M25"/>
  <c r="K25"/>
  <c r="L25" s="1"/>
  <c r="J25"/>
  <c r="M24"/>
  <c r="J24"/>
  <c r="K24" s="1"/>
  <c r="M23"/>
  <c r="J23"/>
  <c r="K23" s="1"/>
  <c r="M22"/>
  <c r="J22"/>
  <c r="K22" s="1"/>
  <c r="M21"/>
  <c r="K21"/>
  <c r="J21"/>
  <c r="M20"/>
  <c r="J20"/>
  <c r="K20" s="1"/>
  <c r="M19"/>
  <c r="J19"/>
  <c r="K19" s="1"/>
  <c r="M18"/>
  <c r="J18"/>
  <c r="K18" s="1"/>
  <c r="L18" s="1"/>
  <c r="M17"/>
  <c r="J17"/>
  <c r="K17" s="1"/>
  <c r="L17" s="1"/>
  <c r="M16"/>
  <c r="J16"/>
  <c r="K16" s="1"/>
  <c r="L16" s="1"/>
  <c r="M15"/>
  <c r="J15"/>
  <c r="K15" s="1"/>
  <c r="M14"/>
  <c r="K14"/>
  <c r="J14"/>
  <c r="M13"/>
  <c r="J13"/>
  <c r="K13" s="1"/>
  <c r="L13" s="1"/>
  <c r="T332" i="12" l="1"/>
  <c r="AH332" i="22"/>
  <c r="K400" i="14"/>
  <c r="AO400" i="22" s="1"/>
  <c r="AN400"/>
  <c r="K340" i="14"/>
  <c r="AO340" i="22" s="1"/>
  <c r="AN340"/>
  <c r="K318" i="14"/>
  <c r="AO318" i="22" s="1"/>
  <c r="AN318"/>
  <c r="K264" i="14"/>
  <c r="AO264" i="22" s="1"/>
  <c r="AN264"/>
  <c r="K247" i="14"/>
  <c r="AO247" i="22" s="1"/>
  <c r="AN247"/>
  <c r="K194" i="14"/>
  <c r="AN194" i="22"/>
  <c r="K178" i="14"/>
  <c r="AN178" i="22"/>
  <c r="K162" i="14"/>
  <c r="AN162" i="22"/>
  <c r="K144" i="14"/>
  <c r="AO144" i="22" s="1"/>
  <c r="AN144"/>
  <c r="K79" i="14"/>
  <c r="AO79" i="22" s="1"/>
  <c r="AN79"/>
  <c r="K75" i="14"/>
  <c r="AO75" i="22" s="1"/>
  <c r="AN75"/>
  <c r="K31" i="14"/>
  <c r="AO31" i="22" s="1"/>
  <c r="AN31"/>
  <c r="T415" i="12"/>
  <c r="AH415" i="22"/>
  <c r="T413" i="12"/>
  <c r="AH413" i="22"/>
  <c r="T407" i="12"/>
  <c r="AH407" i="22"/>
  <c r="T404" i="12"/>
  <c r="AH404" i="22"/>
  <c r="T402" i="12"/>
  <c r="AH402" i="22"/>
  <c r="T344" i="12"/>
  <c r="AH344" i="22"/>
  <c r="T337" i="12"/>
  <c r="AH337" i="22"/>
  <c r="T321" i="12"/>
  <c r="AH321" i="22"/>
  <c r="T318" i="12"/>
  <c r="AH318" i="22"/>
  <c r="T316" i="12"/>
  <c r="AH316" i="22"/>
  <c r="K418" i="14"/>
  <c r="AO418" i="22" s="1"/>
  <c r="AN418"/>
  <c r="K392" i="14"/>
  <c r="AO392" i="22" s="1"/>
  <c r="AN392"/>
  <c r="K384" i="14"/>
  <c r="AO384" i="22" s="1"/>
  <c r="AN384"/>
  <c r="K350" i="14"/>
  <c r="AO350" i="22" s="1"/>
  <c r="AN350"/>
  <c r="K330" i="14"/>
  <c r="AO330" i="22" s="1"/>
  <c r="AN330"/>
  <c r="K320" i="14"/>
  <c r="AO320" i="22" s="1"/>
  <c r="AN320"/>
  <c r="K310" i="14"/>
  <c r="AO310" i="22" s="1"/>
  <c r="AN310"/>
  <c r="K295" i="14"/>
  <c r="AO295" i="22" s="1"/>
  <c r="AN295"/>
  <c r="K280" i="14"/>
  <c r="AO280" i="22" s="1"/>
  <c r="AN280"/>
  <c r="K266" i="14"/>
  <c r="AN266" i="22"/>
  <c r="K208" i="14"/>
  <c r="AO208" i="22" s="1"/>
  <c r="AN208"/>
  <c r="K192" i="14"/>
  <c r="AO192" i="22" s="1"/>
  <c r="AN192"/>
  <c r="K188" i="14"/>
  <c r="AO188" i="22" s="1"/>
  <c r="AN188"/>
  <c r="K176" i="14"/>
  <c r="AO176" i="22" s="1"/>
  <c r="AN176"/>
  <c r="K172" i="14"/>
  <c r="AO172" i="22" s="1"/>
  <c r="AN172"/>
  <c r="K160" i="14"/>
  <c r="AO160" i="22" s="1"/>
  <c r="AN160"/>
  <c r="K156" i="14"/>
  <c r="AO156" i="22" s="1"/>
  <c r="AN156"/>
  <c r="K142" i="14"/>
  <c r="AO142" i="22" s="1"/>
  <c r="AN142"/>
  <c r="K135" i="14"/>
  <c r="AO135" i="22" s="1"/>
  <c r="AN135"/>
  <c r="K87" i="14"/>
  <c r="AO87" i="22" s="1"/>
  <c r="AN87"/>
  <c r="K62" i="14"/>
  <c r="AO62" i="22" s="1"/>
  <c r="AN62"/>
  <c r="K22" i="14"/>
  <c r="AO22" i="22" s="1"/>
  <c r="AN22"/>
  <c r="K15" i="14"/>
  <c r="AO15" i="22" s="1"/>
  <c r="AN15"/>
  <c r="S194" i="11"/>
  <c r="U194" i="22" s="1"/>
  <c r="S377" i="11"/>
  <c r="U377" i="22" s="1"/>
  <c r="S361" i="11"/>
  <c r="U361" i="22" s="1"/>
  <c r="S358" i="11"/>
  <c r="U358" i="22" s="1"/>
  <c r="S349" i="11"/>
  <c r="U349" i="22" s="1"/>
  <c r="S337" i="11"/>
  <c r="U337" i="22" s="1"/>
  <c r="S317" i="11"/>
  <c r="U317" i="22" s="1"/>
  <c r="S302" i="11"/>
  <c r="U302" i="22" s="1"/>
  <c r="S289" i="11"/>
  <c r="U289" i="22" s="1"/>
  <c r="S282" i="11"/>
  <c r="U282" i="22" s="1"/>
  <c r="S281" i="11"/>
  <c r="U281" i="22" s="1"/>
  <c r="S277" i="11"/>
  <c r="U277" i="22" s="1"/>
  <c r="S246" i="11"/>
  <c r="U246" i="22" s="1"/>
  <c r="S235" i="11"/>
  <c r="U235" i="22" s="1"/>
  <c r="S222" i="11"/>
  <c r="U222" i="22" s="1"/>
  <c r="S201" i="11"/>
  <c r="U201" i="22" s="1"/>
  <c r="S163" i="11"/>
  <c r="U163" i="22" s="1"/>
  <c r="S158" i="11"/>
  <c r="U158" i="22" s="1"/>
  <c r="T399" i="12"/>
  <c r="AH399" i="22"/>
  <c r="T396" i="12"/>
  <c r="AH396" i="22"/>
  <c r="T329" i="12"/>
  <c r="AH329" i="22"/>
  <c r="K366" i="14"/>
  <c r="AO366" i="22" s="1"/>
  <c r="AN366"/>
  <c r="K278" i="14"/>
  <c r="AO278" i="22" s="1"/>
  <c r="AN278"/>
  <c r="K219" i="14"/>
  <c r="AO219" i="22" s="1"/>
  <c r="AN219"/>
  <c r="K210" i="14"/>
  <c r="AN210" i="22"/>
  <c r="K174" i="14"/>
  <c r="AN174" i="22"/>
  <c r="K158" i="14"/>
  <c r="AN158" i="22"/>
  <c r="K70" i="14"/>
  <c r="AO70" i="22" s="1"/>
  <c r="AN70"/>
  <c r="K24" i="14"/>
  <c r="AO24" i="22" s="1"/>
  <c r="AN24"/>
  <c r="T408" i="12"/>
  <c r="AH408" i="22"/>
  <c r="T406" i="12"/>
  <c r="AH406" i="22"/>
  <c r="T395" i="12"/>
  <c r="AH395" i="22"/>
  <c r="T383" i="12"/>
  <c r="AH383" i="22"/>
  <c r="AH368"/>
  <c r="T368" i="12"/>
  <c r="T328"/>
  <c r="AH328" i="22"/>
  <c r="T325" i="12"/>
  <c r="AH325" i="22"/>
  <c r="T320" i="12"/>
  <c r="AH320" i="22"/>
  <c r="K396" i="14"/>
  <c r="AO396" i="22" s="1"/>
  <c r="AN396"/>
  <c r="K388" i="14"/>
  <c r="AO388" i="22" s="1"/>
  <c r="AN388"/>
  <c r="K370" i="14"/>
  <c r="AO370" i="22" s="1"/>
  <c r="AN370"/>
  <c r="K362" i="14"/>
  <c r="AO362" i="22" s="1"/>
  <c r="AN362"/>
  <c r="K354" i="14"/>
  <c r="AO354" i="22" s="1"/>
  <c r="AN354"/>
  <c r="K336" i="14"/>
  <c r="AO336" i="22" s="1"/>
  <c r="AN336"/>
  <c r="K319" i="14"/>
  <c r="AO319" i="22" s="1"/>
  <c r="AN319"/>
  <c r="K314" i="14"/>
  <c r="AO314" i="22" s="1"/>
  <c r="AN314"/>
  <c r="K306" i="14"/>
  <c r="AO306" i="22" s="1"/>
  <c r="AN306"/>
  <c r="K294" i="14"/>
  <c r="AO294" i="22" s="1"/>
  <c r="AN294"/>
  <c r="K279" i="14"/>
  <c r="AO279" i="22" s="1"/>
  <c r="AN279"/>
  <c r="K248" i="14"/>
  <c r="AO248" i="22" s="1"/>
  <c r="AN248"/>
  <c r="K232" i="14"/>
  <c r="AO232" i="22" s="1"/>
  <c r="AN232"/>
  <c r="K207" i="14"/>
  <c r="AO207" i="22" s="1"/>
  <c r="AN207"/>
  <c r="K191" i="14"/>
  <c r="AO191" i="22" s="1"/>
  <c r="AN191"/>
  <c r="K187" i="14"/>
  <c r="AO187" i="22" s="1"/>
  <c r="AN187"/>
  <c r="K175" i="14"/>
  <c r="AO175" i="22" s="1"/>
  <c r="AN175"/>
  <c r="K171" i="14"/>
  <c r="AO171" i="22" s="1"/>
  <c r="AN171"/>
  <c r="K159" i="14"/>
  <c r="AO159" i="22" s="1"/>
  <c r="AN159"/>
  <c r="K155" i="14"/>
  <c r="AO155" i="22" s="1"/>
  <c r="AN155"/>
  <c r="K134" i="14"/>
  <c r="AO134" i="22" s="1"/>
  <c r="AN134"/>
  <c r="AN99"/>
  <c r="K99" i="14"/>
  <c r="K86"/>
  <c r="AO86" i="22" s="1"/>
  <c r="AN86"/>
  <c r="K71" i="14"/>
  <c r="AO71" i="22" s="1"/>
  <c r="AN71"/>
  <c r="AN48"/>
  <c r="K48" i="14"/>
  <c r="K32"/>
  <c r="AO32" i="22" s="1"/>
  <c r="AN32"/>
  <c r="K14" i="14"/>
  <c r="AO14" i="22" s="1"/>
  <c r="AN14"/>
  <c r="S395" i="11"/>
  <c r="U395" i="22" s="1"/>
  <c r="S382" i="11"/>
  <c r="U382" i="22" s="1"/>
  <c r="S352" i="11"/>
  <c r="U352" i="22" s="1"/>
  <c r="S342" i="11"/>
  <c r="U342" i="22" s="1"/>
  <c r="S320" i="11"/>
  <c r="U320" i="22" s="1"/>
  <c r="S313" i="11"/>
  <c r="U313" i="22" s="1"/>
  <c r="S305" i="11"/>
  <c r="U305" i="22" s="1"/>
  <c r="S293" i="11"/>
  <c r="U293" i="22" s="1"/>
  <c r="S292" i="11"/>
  <c r="U292" i="22" s="1"/>
  <c r="S286" i="11"/>
  <c r="U286" i="22" s="1"/>
  <c r="S250" i="11"/>
  <c r="U250" i="22" s="1"/>
  <c r="S243" i="11"/>
  <c r="U243" i="22" s="1"/>
  <c r="S232" i="11"/>
  <c r="U232" i="22" s="1"/>
  <c r="S226" i="11"/>
  <c r="U226" i="22" s="1"/>
  <c r="S216" i="11"/>
  <c r="U216" i="22" s="1"/>
  <c r="S210" i="11"/>
  <c r="U210" i="22" s="1"/>
  <c r="S189" i="11"/>
  <c r="U189" i="22" s="1"/>
  <c r="S173" i="11"/>
  <c r="U173" i="22" s="1"/>
  <c r="S157" i="11"/>
  <c r="U157" i="22" s="1"/>
  <c r="S111" i="11"/>
  <c r="U111" i="22" s="1"/>
  <c r="T410" i="12"/>
  <c r="AH410" i="22"/>
  <c r="T327" i="12"/>
  <c r="AH327" i="22"/>
  <c r="K51" i="14"/>
  <c r="AO51" i="22" s="1"/>
  <c r="AN51"/>
  <c r="S393" i="11"/>
  <c r="U393" i="22" s="1"/>
  <c r="S329" i="11"/>
  <c r="U329" i="22" s="1"/>
  <c r="T394" i="12"/>
  <c r="AH394" i="22"/>
  <c r="K410" i="14"/>
  <c r="AO410" i="22" s="1"/>
  <c r="AN410"/>
  <c r="K376" i="14"/>
  <c r="AO376" i="22" s="1"/>
  <c r="AN376"/>
  <c r="K358" i="14"/>
  <c r="AO358" i="22" s="1"/>
  <c r="AN358"/>
  <c r="K302" i="14"/>
  <c r="AO302" i="22" s="1"/>
  <c r="AN302"/>
  <c r="K231" i="14"/>
  <c r="AO231" i="22" s="1"/>
  <c r="AN231"/>
  <c r="K190" i="14"/>
  <c r="AN190" i="22"/>
  <c r="K116" i="14"/>
  <c r="AO116" i="22" s="1"/>
  <c r="AN116"/>
  <c r="K55" i="14"/>
  <c r="AO55" i="22" s="1"/>
  <c r="AN55"/>
  <c r="K38" i="14"/>
  <c r="AO38" i="22" s="1"/>
  <c r="AN38"/>
  <c r="T414" i="12"/>
  <c r="AH414" i="22"/>
  <c r="T411" i="12"/>
  <c r="AH411" i="22"/>
  <c r="T403" i="12"/>
  <c r="AH403" i="22"/>
  <c r="T400" i="12"/>
  <c r="AH400" i="22"/>
  <c r="T398" i="12"/>
  <c r="AH398" i="22"/>
  <c r="T338" i="12"/>
  <c r="AH338" i="22"/>
  <c r="T333" i="12"/>
  <c r="AH333" i="22"/>
  <c r="T331" i="12"/>
  <c r="AH331" i="22"/>
  <c r="T317" i="12"/>
  <c r="AH317" i="22"/>
  <c r="K419" i="14"/>
  <c r="AO419" i="22" s="1"/>
  <c r="AN419"/>
  <c r="K414" i="14"/>
  <c r="AO414" i="22" s="1"/>
  <c r="AN414"/>
  <c r="K404" i="14"/>
  <c r="AO404" i="22" s="1"/>
  <c r="AN404"/>
  <c r="K380" i="14"/>
  <c r="AO380" i="22" s="1"/>
  <c r="AN380"/>
  <c r="K344" i="14"/>
  <c r="AO344" i="22" s="1"/>
  <c r="AN344"/>
  <c r="K326" i="14"/>
  <c r="AO326" i="22" s="1"/>
  <c r="AN326"/>
  <c r="K296" i="14"/>
  <c r="AO296" i="22" s="1"/>
  <c r="AN296"/>
  <c r="K263" i="14"/>
  <c r="AO263" i="22" s="1"/>
  <c r="AN263"/>
  <c r="K250" i="14"/>
  <c r="AN250" i="22"/>
  <c r="K234" i="14"/>
  <c r="AN234" i="22"/>
  <c r="K143" i="14"/>
  <c r="AO143" i="22" s="1"/>
  <c r="AN143"/>
  <c r="K136" i="14"/>
  <c r="AO136" i="22" s="1"/>
  <c r="AN136"/>
  <c r="K108" i="14"/>
  <c r="AO108" i="22" s="1"/>
  <c r="AN108"/>
  <c r="K78" i="14"/>
  <c r="AO78" i="22" s="1"/>
  <c r="AN78"/>
  <c r="K63" i="14"/>
  <c r="AO63" i="22" s="1"/>
  <c r="AN63"/>
  <c r="K58" i="14"/>
  <c r="AO58" i="22" s="1"/>
  <c r="AN58"/>
  <c r="K54" i="14"/>
  <c r="AO54" i="22" s="1"/>
  <c r="AN54"/>
  <c r="K50" i="14"/>
  <c r="AO50" i="22" s="1"/>
  <c r="AN50"/>
  <c r="K30" i="14"/>
  <c r="AO30" i="22" s="1"/>
  <c r="AN30"/>
  <c r="K23" i="14"/>
  <c r="AO23" i="22" s="1"/>
  <c r="AN23"/>
  <c r="K16" i="14"/>
  <c r="AO16" i="22" s="1"/>
  <c r="AN16"/>
  <c r="S345" i="11"/>
  <c r="U345" i="22" s="1"/>
  <c r="S214" i="11"/>
  <c r="U214" i="22" s="1"/>
  <c r="S417" i="11"/>
  <c r="U417" i="22" s="1"/>
  <c r="S416" i="11"/>
  <c r="U416" i="22" s="1"/>
  <c r="S413" i="11"/>
  <c r="U413" i="22" s="1"/>
  <c r="S390" i="11"/>
  <c r="U390" i="22" s="1"/>
  <c r="S370" i="11"/>
  <c r="U370" i="22" s="1"/>
  <c r="S353" i="11"/>
  <c r="U353" i="22" s="1"/>
  <c r="S321" i="11"/>
  <c r="U321" i="22" s="1"/>
  <c r="S309" i="11"/>
  <c r="U309" i="22" s="1"/>
  <c r="S297" i="11"/>
  <c r="U297" i="22" s="1"/>
  <c r="S274" i="11"/>
  <c r="U274" i="22" s="1"/>
  <c r="S264" i="11"/>
  <c r="U264" i="22" s="1"/>
  <c r="S263" i="11"/>
  <c r="U263" i="22" s="1"/>
  <c r="S258" i="11"/>
  <c r="U258" i="22" s="1"/>
  <c r="S256" i="11"/>
  <c r="U256" i="22" s="1"/>
  <c r="S255" i="11"/>
  <c r="U255" i="22" s="1"/>
  <c r="S248" i="11"/>
  <c r="U248" i="22" s="1"/>
  <c r="S244" i="11"/>
  <c r="U244" i="22" s="1"/>
  <c r="S238" i="11"/>
  <c r="U238" i="22" s="1"/>
  <c r="S237" i="11"/>
  <c r="U237" i="22" s="1"/>
  <c r="S224" i="11"/>
  <c r="U224" i="22" s="1"/>
  <c r="S208" i="11"/>
  <c r="U208" i="22" s="1"/>
  <c r="S171" i="11"/>
  <c r="U171" i="22" s="1"/>
  <c r="S97" i="11"/>
  <c r="U97" i="22" s="1"/>
  <c r="S95" i="11"/>
  <c r="U95" i="22" s="1"/>
  <c r="T412" i="12"/>
  <c r="AH412" i="22"/>
  <c r="T405" i="12"/>
  <c r="AH405" i="22"/>
  <c r="T401" i="12"/>
  <c r="AH401" i="22"/>
  <c r="T397" i="12"/>
  <c r="AH397" i="22"/>
  <c r="T393" i="12"/>
  <c r="AH393" i="22"/>
  <c r="T382" i="12"/>
  <c r="AH382" i="22"/>
  <c r="U381" i="12"/>
  <c r="AI381" i="22"/>
  <c r="T380" i="12"/>
  <c r="AH380" i="22"/>
  <c r="T379" i="12"/>
  <c r="AH379" i="22"/>
  <c r="T378" i="12"/>
  <c r="AH378" i="22"/>
  <c r="T374" i="12"/>
  <c r="AH374" i="22"/>
  <c r="T373" i="12"/>
  <c r="AH373" i="22"/>
  <c r="T372" i="12"/>
  <c r="AH372" i="22"/>
  <c r="T371" i="12"/>
  <c r="AH371" i="22"/>
  <c r="U370" i="12"/>
  <c r="AI370" i="22"/>
  <c r="T369" i="12"/>
  <c r="AH369" i="22"/>
  <c r="U343" i="12"/>
  <c r="AI343" i="22"/>
  <c r="T342" i="12"/>
  <c r="AH342" i="22"/>
  <c r="T341" i="12"/>
  <c r="AH341" i="22"/>
  <c r="T340" i="12"/>
  <c r="AH340" i="22"/>
  <c r="U339" i="12"/>
  <c r="AI339" i="22"/>
  <c r="T336" i="12"/>
  <c r="AH336" i="22"/>
  <c r="U330" i="12"/>
  <c r="AI330" i="22"/>
  <c r="U326" i="12"/>
  <c r="AI326" i="22"/>
  <c r="T319" i="12"/>
  <c r="AH319" i="22"/>
  <c r="T315" i="12"/>
  <c r="AH315" i="22"/>
  <c r="T264" i="12"/>
  <c r="AH264" i="22"/>
  <c r="T260" i="12"/>
  <c r="AH260" i="22"/>
  <c r="T248" i="12"/>
  <c r="AH248" i="22"/>
  <c r="T236" i="12"/>
  <c r="AH236" i="22"/>
  <c r="T228" i="12"/>
  <c r="AH228" i="22"/>
  <c r="T163" i="12"/>
  <c r="AH163" i="22"/>
  <c r="T162" i="12"/>
  <c r="AH162" i="22"/>
  <c r="T161" i="12"/>
  <c r="AH161" i="22"/>
  <c r="T160" i="12"/>
  <c r="AH160" i="22"/>
  <c r="T147" i="12"/>
  <c r="AH147" i="22"/>
  <c r="T122" i="12"/>
  <c r="AH122" i="22"/>
  <c r="T121" i="12"/>
  <c r="AH121" i="22"/>
  <c r="K417" i="14"/>
  <c r="AO417" i="22" s="1"/>
  <c r="AN417"/>
  <c r="K403" i="14"/>
  <c r="AO403" i="22" s="1"/>
  <c r="AN403"/>
  <c r="K395" i="14"/>
  <c r="AO395" i="22" s="1"/>
  <c r="AN395"/>
  <c r="K383" i="14"/>
  <c r="AO383" i="22" s="1"/>
  <c r="AN383"/>
  <c r="K375" i="14"/>
  <c r="AO375" i="22" s="1"/>
  <c r="AN375"/>
  <c r="K361" i="14"/>
  <c r="AO361" i="22" s="1"/>
  <c r="AN361"/>
  <c r="K357" i="14"/>
  <c r="AO357" i="22" s="1"/>
  <c r="AN357"/>
  <c r="K349" i="14"/>
  <c r="AO349" i="22" s="1"/>
  <c r="AN349"/>
  <c r="K339" i="14"/>
  <c r="AO339" i="22" s="1"/>
  <c r="AN339"/>
  <c r="K329" i="14"/>
  <c r="AO329" i="22" s="1"/>
  <c r="AN329"/>
  <c r="K313" i="14"/>
  <c r="AO313" i="22" s="1"/>
  <c r="AN313"/>
  <c r="K287" i="14"/>
  <c r="AO287" i="22" s="1"/>
  <c r="AN287"/>
  <c r="K286" i="14"/>
  <c r="AO286" i="22" s="1"/>
  <c r="AN286"/>
  <c r="K277" i="14"/>
  <c r="AO277" i="22" s="1"/>
  <c r="AN277"/>
  <c r="K272" i="14"/>
  <c r="AO272" i="22" s="1"/>
  <c r="AN272"/>
  <c r="K271" i="14"/>
  <c r="AO271" i="22" s="1"/>
  <c r="AN271"/>
  <c r="K270" i="14"/>
  <c r="AO270" i="22" s="1"/>
  <c r="AN270"/>
  <c r="K256" i="14"/>
  <c r="AO256" i="22" s="1"/>
  <c r="AN256"/>
  <c r="K255" i="14"/>
  <c r="AO255" i="22" s="1"/>
  <c r="AN255"/>
  <c r="K242" i="14"/>
  <c r="AN242" i="22"/>
  <c r="M241" i="14"/>
  <c r="AP241" i="22" s="1"/>
  <c r="AO241"/>
  <c r="K240" i="14"/>
  <c r="AO240" i="22" s="1"/>
  <c r="AN240"/>
  <c r="K239" i="14"/>
  <c r="AO239" i="22" s="1"/>
  <c r="AN239"/>
  <c r="K226" i="14"/>
  <c r="AN226" i="22"/>
  <c r="M225" i="14"/>
  <c r="AP225" i="22" s="1"/>
  <c r="AO225"/>
  <c r="K224" i="14"/>
  <c r="AO224" i="22" s="1"/>
  <c r="AN224"/>
  <c r="K223" i="14"/>
  <c r="AO223" i="22" s="1"/>
  <c r="AN223"/>
  <c r="K214" i="14"/>
  <c r="AN214" i="22"/>
  <c r="M213" i="14"/>
  <c r="AP213" i="22" s="1"/>
  <c r="AO213"/>
  <c r="K212" i="14"/>
  <c r="AO212" i="22" s="1"/>
  <c r="AN212"/>
  <c r="K202" i="14"/>
  <c r="AN202" i="22"/>
  <c r="M201" i="14"/>
  <c r="AP201" i="22" s="1"/>
  <c r="AO201"/>
  <c r="K200" i="14"/>
  <c r="AO200" i="22" s="1"/>
  <c r="AN200"/>
  <c r="K199" i="14"/>
  <c r="AO199" i="22" s="1"/>
  <c r="AN199"/>
  <c r="K186" i="14"/>
  <c r="AN186" i="22"/>
  <c r="M185" i="14"/>
  <c r="AP185" i="22" s="1"/>
  <c r="AO185"/>
  <c r="K184" i="14"/>
  <c r="AO184" i="22" s="1"/>
  <c r="AN184"/>
  <c r="K183" i="14"/>
  <c r="AO183" i="22" s="1"/>
  <c r="AN183"/>
  <c r="K170" i="14"/>
  <c r="AN170" i="22"/>
  <c r="M169" i="14"/>
  <c r="AP169" i="22" s="1"/>
  <c r="AO169"/>
  <c r="K168" i="14"/>
  <c r="AO168" i="22" s="1"/>
  <c r="AN168"/>
  <c r="K167" i="14"/>
  <c r="AO167" i="22" s="1"/>
  <c r="AN167"/>
  <c r="K154" i="14"/>
  <c r="AN154" i="22"/>
  <c r="M153" i="14"/>
  <c r="AP153" i="22" s="1"/>
  <c r="AO153"/>
  <c r="K152" i="14"/>
  <c r="AO152" i="22" s="1"/>
  <c r="AN152"/>
  <c r="K151" i="14"/>
  <c r="AO151" i="22" s="1"/>
  <c r="AN151"/>
  <c r="K145" i="14"/>
  <c r="AO145" i="22" s="1"/>
  <c r="AN145"/>
  <c r="K140" i="14"/>
  <c r="AO140" i="22" s="1"/>
  <c r="AN140"/>
  <c r="K139" i="14"/>
  <c r="AO139" i="22" s="1"/>
  <c r="AN139"/>
  <c r="K138" i="14"/>
  <c r="AO138" i="22" s="1"/>
  <c r="AN138"/>
  <c r="K129" i="14"/>
  <c r="AO129" i="22" s="1"/>
  <c r="AN129"/>
  <c r="K124" i="14"/>
  <c r="AO124" i="22" s="1"/>
  <c r="AN124"/>
  <c r="K123" i="14"/>
  <c r="AO123" i="22" s="1"/>
  <c r="AN123"/>
  <c r="K122" i="14"/>
  <c r="AO122" i="22" s="1"/>
  <c r="AN122"/>
  <c r="K119" i="14"/>
  <c r="AO119" i="22" s="1"/>
  <c r="AN119"/>
  <c r="K118" i="14"/>
  <c r="AO118" i="22" s="1"/>
  <c r="AN118"/>
  <c r="K113" i="14"/>
  <c r="AO113" i="22" s="1"/>
  <c r="AN113"/>
  <c r="K111" i="14"/>
  <c r="AO111" i="22" s="1"/>
  <c r="AN111"/>
  <c r="K110" i="14"/>
  <c r="AO110" i="22" s="1"/>
  <c r="AN110"/>
  <c r="K105" i="14"/>
  <c r="AO105" i="22" s="1"/>
  <c r="AN105"/>
  <c r="K102" i="14"/>
  <c r="AO102" i="22" s="1"/>
  <c r="AN102"/>
  <c r="K93" i="14"/>
  <c r="AO93" i="22" s="1"/>
  <c r="AN93"/>
  <c r="K88" i="14"/>
  <c r="AO88" i="22" s="1"/>
  <c r="AN88"/>
  <c r="K80" i="14"/>
  <c r="AO80" i="22" s="1"/>
  <c r="AN80"/>
  <c r="K72" i="14"/>
  <c r="AO72" i="22" s="1"/>
  <c r="AN72"/>
  <c r="K64" i="14"/>
  <c r="AO64" i="22" s="1"/>
  <c r="AN64"/>
  <c r="K56" i="14"/>
  <c r="AO56" i="22" s="1"/>
  <c r="AN56"/>
  <c r="K45" i="14"/>
  <c r="AO45" i="22" s="1"/>
  <c r="AN45"/>
  <c r="K43" i="14"/>
  <c r="AO43" i="22" s="1"/>
  <c r="AN43"/>
  <c r="K42" i="14"/>
  <c r="AO42" i="22" s="1"/>
  <c r="AN42"/>
  <c r="K33" i="14"/>
  <c r="AO33" i="22" s="1"/>
  <c r="AN33"/>
  <c r="K28" i="14"/>
  <c r="AO28" i="22" s="1"/>
  <c r="AN28"/>
  <c r="K27" i="14"/>
  <c r="AO27" i="22" s="1"/>
  <c r="AN27"/>
  <c r="K26" i="14"/>
  <c r="AO26" i="22" s="1"/>
  <c r="AN26"/>
  <c r="K17" i="14"/>
  <c r="AO17" i="22" s="1"/>
  <c r="AN17"/>
  <c r="O418" i="13"/>
  <c r="AX418" i="22"/>
  <c r="N411" i="13"/>
  <c r="AW411" i="22"/>
  <c r="O403" i="13"/>
  <c r="AX403" i="22"/>
  <c r="N394" i="13"/>
  <c r="AW394" i="22"/>
  <c r="N387" i="13"/>
  <c r="AW387" i="22"/>
  <c r="O378" i="13"/>
  <c r="AX378" i="22"/>
  <c r="N371" i="13"/>
  <c r="AW371" i="22"/>
  <c r="N362" i="13"/>
  <c r="AW362" i="22"/>
  <c r="N356" i="13"/>
  <c r="AW356" i="22"/>
  <c r="O353" i="13"/>
  <c r="AX353" i="22"/>
  <c r="N351" i="13"/>
  <c r="AW351" i="22"/>
  <c r="N348" i="13"/>
  <c r="AW348" i="22"/>
  <c r="N345" i="13"/>
  <c r="AW345" i="22"/>
  <c r="N343" i="13"/>
  <c r="AW343" i="22"/>
  <c r="O340" i="13"/>
  <c r="AX340" i="22"/>
  <c r="N337" i="13"/>
  <c r="AW337" i="22"/>
  <c r="N332" i="13"/>
  <c r="AW332" i="22"/>
  <c r="O329" i="13"/>
  <c r="AX329" i="22"/>
  <c r="O327" i="13"/>
  <c r="AX327" i="22"/>
  <c r="N321" i="13"/>
  <c r="AW321" i="22"/>
  <c r="O315" i="13"/>
  <c r="AX315" i="22"/>
  <c r="N303" i="13"/>
  <c r="AW303" i="22"/>
  <c r="O301" i="13"/>
  <c r="AX301" i="22"/>
  <c r="N295" i="13"/>
  <c r="AW295" i="22"/>
  <c r="N293" i="13"/>
  <c r="AW293" i="22"/>
  <c r="N287" i="13"/>
  <c r="AW287" i="22"/>
  <c r="N285" i="13"/>
  <c r="AW285" i="22"/>
  <c r="N280" i="13"/>
  <c r="AW280" i="22"/>
  <c r="N272" i="13"/>
  <c r="AW272" i="22"/>
  <c r="O264" i="13"/>
  <c r="AX264" i="22"/>
  <c r="N247" i="13"/>
  <c r="AW247" i="22"/>
  <c r="N240" i="13"/>
  <c r="AW240" i="22"/>
  <c r="N232" i="13"/>
  <c r="AW232" i="22"/>
  <c r="N224" i="13"/>
  <c r="AW224" i="22"/>
  <c r="N216" i="13"/>
  <c r="AW216" i="22"/>
  <c r="N184" i="13"/>
  <c r="AW184" i="22"/>
  <c r="N176" i="13"/>
  <c r="AW176" i="22"/>
  <c r="N168" i="13"/>
  <c r="AW168" i="22"/>
  <c r="N160" i="13"/>
  <c r="AW160" i="22"/>
  <c r="N152" i="13"/>
  <c r="AW152" i="22"/>
  <c r="N144" i="13"/>
  <c r="AW144" i="22"/>
  <c r="N136" i="13"/>
  <c r="AW136" i="22"/>
  <c r="N111" i="13"/>
  <c r="AW111" i="22"/>
  <c r="N103" i="13"/>
  <c r="AW103" i="22"/>
  <c r="N95" i="13"/>
  <c r="AW95" i="22"/>
  <c r="N32" i="13"/>
  <c r="AW32" i="22"/>
  <c r="N16" i="13"/>
  <c r="AW16" i="22"/>
  <c r="S66" i="11"/>
  <c r="U66" i="22" s="1"/>
  <c r="S59" i="11"/>
  <c r="U59" i="22" s="1"/>
  <c r="S26" i="11"/>
  <c r="U26" i="22" s="1"/>
  <c r="V359" i="12"/>
  <c r="AJ359" i="22" s="1"/>
  <c r="V354" i="12"/>
  <c r="AJ354" i="22" s="1"/>
  <c r="V335" i="12"/>
  <c r="AJ335" i="22" s="1"/>
  <c r="V314" i="12"/>
  <c r="AJ314" i="22" s="1"/>
  <c r="V297" i="12"/>
  <c r="AJ297" i="22" s="1"/>
  <c r="V269" i="12"/>
  <c r="AJ269" i="22" s="1"/>
  <c r="S225" i="12"/>
  <c r="V224"/>
  <c r="AJ224" i="22" s="1"/>
  <c r="S224" i="12"/>
  <c r="V221"/>
  <c r="AJ221" i="22" s="1"/>
  <c r="S217" i="12"/>
  <c r="V216"/>
  <c r="AJ216" i="22" s="1"/>
  <c r="S216" i="12"/>
  <c r="V213"/>
  <c r="AJ213" i="22" s="1"/>
  <c r="BB213" s="1"/>
  <c r="S209" i="12"/>
  <c r="V208"/>
  <c r="AJ208" i="22" s="1"/>
  <c r="S208" i="12"/>
  <c r="V205"/>
  <c r="AJ205" i="22" s="1"/>
  <c r="BB205" s="1"/>
  <c r="S201" i="12"/>
  <c r="V200"/>
  <c r="AJ200" i="22" s="1"/>
  <c r="BB200" s="1"/>
  <c r="S197" i="12"/>
  <c r="V196"/>
  <c r="AJ196" i="22" s="1"/>
  <c r="V186" i="12"/>
  <c r="AJ186" i="22" s="1"/>
  <c r="S146" i="12"/>
  <c r="V145"/>
  <c r="AJ145" i="22" s="1"/>
  <c r="S145" i="12"/>
  <c r="V144"/>
  <c r="AJ144" i="22" s="1"/>
  <c r="S144" i="12"/>
  <c r="AH144" i="22" s="1"/>
  <c r="V138" i="12"/>
  <c r="AJ138" i="22" s="1"/>
  <c r="S115" i="12"/>
  <c r="S111"/>
  <c r="S107"/>
  <c r="S103"/>
  <c r="S99"/>
  <c r="S95"/>
  <c r="S91"/>
  <c r="S87"/>
  <c r="S83"/>
  <c r="S77"/>
  <c r="S73"/>
  <c r="S71"/>
  <c r="S59"/>
  <c r="S55"/>
  <c r="S53"/>
  <c r="S49"/>
  <c r="S45"/>
  <c r="S41"/>
  <c r="S37"/>
  <c r="S35"/>
  <c r="S31"/>
  <c r="S27"/>
  <c r="S19"/>
  <c r="S15"/>
  <c r="AN363" i="22"/>
  <c r="AW357"/>
  <c r="AW353"/>
  <c r="AW333"/>
  <c r="AH326"/>
  <c r="AN324"/>
  <c r="AW301"/>
  <c r="AO257"/>
  <c r="AO237"/>
  <c r="AW212"/>
  <c r="T192" i="12"/>
  <c r="AH192" i="22"/>
  <c r="T135" i="12"/>
  <c r="AH135" i="22"/>
  <c r="T112" i="12"/>
  <c r="AH112" i="22"/>
  <c r="T108" i="12"/>
  <c r="AH108" i="22"/>
  <c r="T104" i="12"/>
  <c r="AH104" i="22"/>
  <c r="T100" i="12"/>
  <c r="AH100" i="22"/>
  <c r="T96" i="12"/>
  <c r="AH96" i="22"/>
  <c r="T92" i="12"/>
  <c r="AH92" i="22"/>
  <c r="T88" i="12"/>
  <c r="AH88" i="22"/>
  <c r="T84" i="12"/>
  <c r="AH84" i="22"/>
  <c r="T80" i="12"/>
  <c r="AH80" i="22"/>
  <c r="T78" i="12"/>
  <c r="AH78" i="22"/>
  <c r="T74" i="12"/>
  <c r="AH74" i="22"/>
  <c r="T68" i="12"/>
  <c r="AH68" i="22"/>
  <c r="T64" i="12"/>
  <c r="AH64" i="22"/>
  <c r="T60" i="12"/>
  <c r="AH60" i="22"/>
  <c r="T56" i="12"/>
  <c r="AH56" i="22"/>
  <c r="T50" i="12"/>
  <c r="AH50" i="22"/>
  <c r="T46" i="12"/>
  <c r="AH46" i="22"/>
  <c r="T42" i="12"/>
  <c r="AH42" i="22"/>
  <c r="T38" i="12"/>
  <c r="AH38" i="22"/>
  <c r="T32" i="12"/>
  <c r="AH32" i="22"/>
  <c r="T28" i="12"/>
  <c r="AH28" i="22"/>
  <c r="T20" i="12"/>
  <c r="AH20" i="22"/>
  <c r="T16" i="12"/>
  <c r="AH16" i="22"/>
  <c r="K415" i="14"/>
  <c r="AO415" i="22" s="1"/>
  <c r="AN415"/>
  <c r="K412" i="14"/>
  <c r="AO412" i="22" s="1"/>
  <c r="AN412"/>
  <c r="K408" i="14"/>
  <c r="AO408" i="22" s="1"/>
  <c r="AN408"/>
  <c r="K407" i="14"/>
  <c r="AO407" i="22" s="1"/>
  <c r="AN407"/>
  <c r="K401" i="14"/>
  <c r="AO401" i="22" s="1"/>
  <c r="AN401"/>
  <c r="K393" i="14"/>
  <c r="AO393" i="22" s="1"/>
  <c r="AN393"/>
  <c r="K390" i="14"/>
  <c r="AO390" i="22" s="1"/>
  <c r="AN390"/>
  <c r="K386" i="14"/>
  <c r="AO386" i="22" s="1"/>
  <c r="AN386"/>
  <c r="K381" i="14"/>
  <c r="AO381" i="22" s="1"/>
  <c r="AN381"/>
  <c r="K378" i="14"/>
  <c r="AO378" i="22" s="1"/>
  <c r="AN378"/>
  <c r="K371" i="14"/>
  <c r="AO371" i="22" s="1"/>
  <c r="AN371"/>
  <c r="K364" i="14"/>
  <c r="AO364" i="22" s="1"/>
  <c r="AN364"/>
  <c r="K355" i="14"/>
  <c r="AO355" i="22" s="1"/>
  <c r="AN355"/>
  <c r="K347" i="14"/>
  <c r="AO347" i="22" s="1"/>
  <c r="AN347"/>
  <c r="K345" i="14"/>
  <c r="AO345" i="22" s="1"/>
  <c r="AN345"/>
  <c r="K342" i="14"/>
  <c r="AO342" i="22" s="1"/>
  <c r="AN342"/>
  <c r="K327" i="14"/>
  <c r="AO327" i="22" s="1"/>
  <c r="AN327"/>
  <c r="K311" i="14"/>
  <c r="AO311" i="22" s="1"/>
  <c r="AN311"/>
  <c r="K308" i="14"/>
  <c r="AO308" i="22" s="1"/>
  <c r="AN308"/>
  <c r="K303" i="14"/>
  <c r="AO303" i="22" s="1"/>
  <c r="AN303"/>
  <c r="K299" i="14"/>
  <c r="AO299" i="22" s="1"/>
  <c r="AN299"/>
  <c r="K298" i="14"/>
  <c r="AO298" i="22" s="1"/>
  <c r="AN298"/>
  <c r="K292" i="14"/>
  <c r="AO292" i="22" s="1"/>
  <c r="AN292"/>
  <c r="K291" i="14"/>
  <c r="AO291" i="22" s="1"/>
  <c r="AN291"/>
  <c r="K284" i="14"/>
  <c r="AO284" i="22" s="1"/>
  <c r="AN284"/>
  <c r="K283" i="14"/>
  <c r="AO283" i="22" s="1"/>
  <c r="AN283"/>
  <c r="K282" i="14"/>
  <c r="AO282" i="22" s="1"/>
  <c r="AN282"/>
  <c r="K273" i="14"/>
  <c r="AO273" i="22" s="1"/>
  <c r="AN273"/>
  <c r="K262" i="14"/>
  <c r="AN262" i="22"/>
  <c r="M261" i="14"/>
  <c r="AP261" i="22" s="1"/>
  <c r="AO261"/>
  <c r="K260" i="14"/>
  <c r="AO260" i="22" s="1"/>
  <c r="AN260"/>
  <c r="K259" i="14"/>
  <c r="AO259" i="22" s="1"/>
  <c r="AN259"/>
  <c r="K246" i="14"/>
  <c r="AN246" i="22"/>
  <c r="K244" i="14"/>
  <c r="AO244" i="22" s="1"/>
  <c r="AN244"/>
  <c r="K243" i="14"/>
  <c r="AO243" i="22" s="1"/>
  <c r="AN243"/>
  <c r="L230" i="14"/>
  <c r="AO230" i="22"/>
  <c r="M229" i="14"/>
  <c r="AP229" i="22" s="1"/>
  <c r="AO229"/>
  <c r="K228" i="14"/>
  <c r="AO228" i="22" s="1"/>
  <c r="AN228"/>
  <c r="K227" i="14"/>
  <c r="AO227" i="22" s="1"/>
  <c r="AN227"/>
  <c r="K218" i="14"/>
  <c r="AN218" i="22"/>
  <c r="M217" i="14"/>
  <c r="AP217" i="22" s="1"/>
  <c r="AO217"/>
  <c r="K216" i="14"/>
  <c r="AO216" i="22" s="1"/>
  <c r="AN216"/>
  <c r="K215" i="14"/>
  <c r="AO215" i="22" s="1"/>
  <c r="AN215"/>
  <c r="K206" i="14"/>
  <c r="AN206" i="22"/>
  <c r="M205" i="14"/>
  <c r="AP205" i="22" s="1"/>
  <c r="AO205"/>
  <c r="K204" i="14"/>
  <c r="AO204" i="22" s="1"/>
  <c r="AN204"/>
  <c r="K203" i="14"/>
  <c r="AO203" i="22" s="1"/>
  <c r="AN203"/>
  <c r="K141" i="14"/>
  <c r="AO141" i="22" s="1"/>
  <c r="AN141"/>
  <c r="K125" i="14"/>
  <c r="AO125" i="22" s="1"/>
  <c r="AN125"/>
  <c r="K112" i="14"/>
  <c r="AO112" i="22" s="1"/>
  <c r="AN112"/>
  <c r="K103" i="14"/>
  <c r="AO103" i="22" s="1"/>
  <c r="AN103"/>
  <c r="K98" i="14"/>
  <c r="AO98" i="22" s="1"/>
  <c r="AN98"/>
  <c r="K92" i="14"/>
  <c r="AO92" i="22" s="1"/>
  <c r="AN92"/>
  <c r="K90" i="14"/>
  <c r="AO90" i="22" s="1"/>
  <c r="AN90"/>
  <c r="K85" i="14"/>
  <c r="AO85" i="22" s="1"/>
  <c r="AN85"/>
  <c r="K83" i="14"/>
  <c r="AO83" i="22" s="1"/>
  <c r="AN83"/>
  <c r="K82" i="14"/>
  <c r="AO82" i="22" s="1"/>
  <c r="AN82"/>
  <c r="K77" i="14"/>
  <c r="AO77" i="22" s="1"/>
  <c r="AN77"/>
  <c r="K74" i="14"/>
  <c r="AO74" i="22" s="1"/>
  <c r="AN74"/>
  <c r="K69" i="14"/>
  <c r="AO69" i="22" s="1"/>
  <c r="AN69"/>
  <c r="K67" i="14"/>
  <c r="AO67" i="22" s="1"/>
  <c r="AN67"/>
  <c r="K66" i="14"/>
  <c r="AO66" i="22" s="1"/>
  <c r="AN66"/>
  <c r="K61" i="14"/>
  <c r="AO61" i="22" s="1"/>
  <c r="AN61"/>
  <c r="K59" i="14"/>
  <c r="AO59" i="22" s="1"/>
  <c r="AN59"/>
  <c r="K53" i="14"/>
  <c r="AO53" i="22" s="1"/>
  <c r="AN53"/>
  <c r="K44" i="14"/>
  <c r="AO44" i="22" s="1"/>
  <c r="AN44"/>
  <c r="K29" i="14"/>
  <c r="AO29" i="22" s="1"/>
  <c r="AN29"/>
  <c r="N415" i="13"/>
  <c r="AW415" i="22"/>
  <c r="N407" i="13"/>
  <c r="AW407" i="22"/>
  <c r="N398" i="13"/>
  <c r="AW398" i="22"/>
  <c r="O391" i="13"/>
  <c r="AX391" i="22"/>
  <c r="O382" i="13"/>
  <c r="AX382" i="22"/>
  <c r="N375" i="13"/>
  <c r="AW375" i="22"/>
  <c r="O366" i="13"/>
  <c r="AX366" i="22"/>
  <c r="N358" i="13"/>
  <c r="AW358" i="22"/>
  <c r="N350" i="13"/>
  <c r="AW350" i="22"/>
  <c r="N342" i="13"/>
  <c r="AW342" i="22"/>
  <c r="N334" i="13"/>
  <c r="AW334" i="22"/>
  <c r="N326" i="13"/>
  <c r="AW326" i="22"/>
  <c r="N319" i="13"/>
  <c r="AW319" i="22"/>
  <c r="N309" i="13"/>
  <c r="AW309" i="22"/>
  <c r="N300" i="13"/>
  <c r="AW300" i="22"/>
  <c r="N292" i="13"/>
  <c r="AW292" i="22"/>
  <c r="N279" i="13"/>
  <c r="AW279" i="22"/>
  <c r="N277" i="13"/>
  <c r="AW277" i="22"/>
  <c r="N271" i="13"/>
  <c r="AW271" i="22"/>
  <c r="N254" i="13"/>
  <c r="AW254" i="22"/>
  <c r="N246" i="13"/>
  <c r="AW246" i="22"/>
  <c r="N237" i="13"/>
  <c r="AW237" i="22"/>
  <c r="N221" i="13"/>
  <c r="AW221" i="22"/>
  <c r="N173" i="13"/>
  <c r="AW173" i="22"/>
  <c r="N165" i="13"/>
  <c r="AW165" i="22"/>
  <c r="N157" i="13"/>
  <c r="AW157" i="22"/>
  <c r="N149" i="13"/>
  <c r="AW149" i="22"/>
  <c r="N141" i="13"/>
  <c r="AW141" i="22"/>
  <c r="N126" i="13"/>
  <c r="AW126" i="22"/>
  <c r="N118" i="13"/>
  <c r="AW118" i="22"/>
  <c r="N110" i="13"/>
  <c r="AW110" i="22"/>
  <c r="N102" i="13"/>
  <c r="AW102" i="22"/>
  <c r="N94" i="13"/>
  <c r="AW94" i="22"/>
  <c r="N86" i="13"/>
  <c r="AW86" i="22"/>
  <c r="N78" i="13"/>
  <c r="AW78" i="22"/>
  <c r="N70" i="13"/>
  <c r="AW70" i="22"/>
  <c r="N62" i="13"/>
  <c r="AW62" i="22"/>
  <c r="N29" i="13"/>
  <c r="AW29" i="22"/>
  <c r="N21" i="13"/>
  <c r="AW21" i="22"/>
  <c r="N14" i="13"/>
  <c r="AW14" i="22"/>
  <c r="S204" i="11"/>
  <c r="U204" i="22" s="1"/>
  <c r="S183" i="11"/>
  <c r="U183" i="22" s="1"/>
  <c r="S176" i="11"/>
  <c r="U176" i="22" s="1"/>
  <c r="S168" i="11"/>
  <c r="U168" i="22" s="1"/>
  <c r="S167" i="11"/>
  <c r="U167" i="22" s="1"/>
  <c r="S162" i="11"/>
  <c r="U162" i="22" s="1"/>
  <c r="S160" i="11"/>
  <c r="U160" i="22" s="1"/>
  <c r="S146" i="11"/>
  <c r="U146" i="22" s="1"/>
  <c r="S145" i="11"/>
  <c r="U145" i="22" s="1"/>
  <c r="S137" i="11"/>
  <c r="U137" i="22" s="1"/>
  <c r="S123" i="11"/>
  <c r="U123" i="22" s="1"/>
  <c r="S115" i="11"/>
  <c r="U115" i="22" s="1"/>
  <c r="S94" i="11"/>
  <c r="U94" i="22" s="1"/>
  <c r="S92" i="11"/>
  <c r="U92" i="22" s="1"/>
  <c r="S86" i="11"/>
  <c r="U86" i="22" s="1"/>
  <c r="S75" i="11"/>
  <c r="U75" i="22" s="1"/>
  <c r="S58" i="11"/>
  <c r="U58" i="22" s="1"/>
  <c r="S54" i="11"/>
  <c r="U54" i="22" s="1"/>
  <c r="S23" i="11"/>
  <c r="U23" i="22" s="1"/>
  <c r="S19" i="11"/>
  <c r="U19" i="22" s="1"/>
  <c r="S420" i="12"/>
  <c r="S419"/>
  <c r="S418"/>
  <c r="S417"/>
  <c r="S416"/>
  <c r="V411"/>
  <c r="AJ411" i="22" s="1"/>
  <c r="V408" i="12"/>
  <c r="AJ408" i="22" s="1"/>
  <c r="V404" i="12"/>
  <c r="AJ404" i="22" s="1"/>
  <c r="V400" i="12"/>
  <c r="AJ400" i="22" s="1"/>
  <c r="V396" i="12"/>
  <c r="AJ396" i="22" s="1"/>
  <c r="S392" i="12"/>
  <c r="S391"/>
  <c r="S390"/>
  <c r="S389"/>
  <c r="S388"/>
  <c r="S387"/>
  <c r="S386"/>
  <c r="S385"/>
  <c r="S384"/>
  <c r="V383"/>
  <c r="AJ383" i="22" s="1"/>
  <c r="V382" i="12"/>
  <c r="AJ382" i="22" s="1"/>
  <c r="V381" i="12"/>
  <c r="AJ381" i="22" s="1"/>
  <c r="V380" i="12"/>
  <c r="AJ380" i="22" s="1"/>
  <c r="V379" i="12"/>
  <c r="AJ379" i="22" s="1"/>
  <c r="V378" i="12"/>
  <c r="AJ378" i="22" s="1"/>
  <c r="V374" i="12"/>
  <c r="AJ374" i="22" s="1"/>
  <c r="V373" i="12"/>
  <c r="AJ373" i="22" s="1"/>
  <c r="BB373" s="1"/>
  <c r="V372" i="12"/>
  <c r="AJ372" i="22" s="1"/>
  <c r="V371" i="12"/>
  <c r="AJ371" i="22" s="1"/>
  <c r="BB371" s="1"/>
  <c r="V370" i="12"/>
  <c r="AJ370" i="22" s="1"/>
  <c r="V369" i="12"/>
  <c r="AJ369" i="22" s="1"/>
  <c r="S360" i="12"/>
  <c r="S350"/>
  <c r="S349"/>
  <c r="S348"/>
  <c r="S347"/>
  <c r="S346"/>
  <c r="S345"/>
  <c r="V344"/>
  <c r="AJ344" i="22" s="1"/>
  <c r="V343" i="12"/>
  <c r="AJ343" i="22" s="1"/>
  <c r="V342" i="12"/>
  <c r="AJ342" i="22" s="1"/>
  <c r="V341" i="12"/>
  <c r="AJ341" i="22" s="1"/>
  <c r="V340" i="12"/>
  <c r="AJ340" i="22" s="1"/>
  <c r="V339" i="12"/>
  <c r="AJ339" i="22" s="1"/>
  <c r="V333" i="12"/>
  <c r="AJ333" i="22" s="1"/>
  <c r="V329" i="12"/>
  <c r="AJ329" i="22" s="1"/>
  <c r="V325" i="12"/>
  <c r="AJ325" i="22" s="1"/>
  <c r="BB325" s="1"/>
  <c r="V322" i="12"/>
  <c r="AJ322" i="22" s="1"/>
  <c r="V318" i="12"/>
  <c r="AJ318" i="22" s="1"/>
  <c r="S309" i="12"/>
  <c r="S308"/>
  <c r="T265"/>
  <c r="T261"/>
  <c r="V258"/>
  <c r="AJ258" i="22" s="1"/>
  <c r="T253" i="12"/>
  <c r="T249"/>
  <c r="V246"/>
  <c r="AJ246" i="22" s="1"/>
  <c r="V242" i="12"/>
  <c r="AJ242" i="22" s="1"/>
  <c r="V240" i="12"/>
  <c r="AJ240" i="22" s="1"/>
  <c r="V234" i="12"/>
  <c r="AJ234" i="22" s="1"/>
  <c r="T229" i="12"/>
  <c r="S184"/>
  <c r="S175"/>
  <c r="V174"/>
  <c r="AJ174" i="22" s="1"/>
  <c r="S174" i="12"/>
  <c r="S167"/>
  <c r="V166"/>
  <c r="AJ166" i="22" s="1"/>
  <c r="S166" i="12"/>
  <c r="V165"/>
  <c r="AJ165" i="22" s="1"/>
  <c r="BB165" s="1"/>
  <c r="S165" i="12"/>
  <c r="V164"/>
  <c r="AJ164" i="22" s="1"/>
  <c r="BB164" s="1"/>
  <c r="S164" i="12"/>
  <c r="S151"/>
  <c r="V150"/>
  <c r="AJ150" i="22" s="1"/>
  <c r="S150" i="12"/>
  <c r="V149"/>
  <c r="AJ149" i="22" s="1"/>
  <c r="BB149" s="1"/>
  <c r="S149" i="12"/>
  <c r="AH149" i="22" s="1"/>
  <c r="V148" i="12"/>
  <c r="AJ148" i="22" s="1"/>
  <c r="BB148" s="1"/>
  <c r="S148" i="12"/>
  <c r="AH148" i="22" s="1"/>
  <c r="S134" i="12"/>
  <c r="V133"/>
  <c r="AJ133" i="22" s="1"/>
  <c r="BB133" s="1"/>
  <c r="S133" i="12"/>
  <c r="S127"/>
  <c r="V126"/>
  <c r="AJ126" i="22" s="1"/>
  <c r="S126" i="12"/>
  <c r="V125"/>
  <c r="AJ125" i="22" s="1"/>
  <c r="S125" i="12"/>
  <c r="V124"/>
  <c r="AJ124" i="22" s="1"/>
  <c r="S124" i="12"/>
  <c r="S118"/>
  <c r="K189" i="14"/>
  <c r="K173"/>
  <c r="K157"/>
  <c r="M420" i="13"/>
  <c r="P419"/>
  <c r="AY419" i="22" s="1"/>
  <c r="M417" i="13"/>
  <c r="AW403" i="22"/>
  <c r="AH370"/>
  <c r="AN368"/>
  <c r="AW367"/>
  <c r="AW366"/>
  <c r="AN348"/>
  <c r="AW347"/>
  <c r="AH339"/>
  <c r="AN337"/>
  <c r="AW336"/>
  <c r="AH330"/>
  <c r="AN328"/>
  <c r="AW327"/>
  <c r="AN316"/>
  <c r="AW315"/>
  <c r="AW313"/>
  <c r="AO245"/>
  <c r="K413" i="14"/>
  <c r="AO413" i="22" s="1"/>
  <c r="AN413"/>
  <c r="K399" i="14"/>
  <c r="AO399" i="22" s="1"/>
  <c r="AN399"/>
  <c r="K391" i="14"/>
  <c r="AO391" i="22" s="1"/>
  <c r="AN391"/>
  <c r="K369" i="14"/>
  <c r="AO369" i="22" s="1"/>
  <c r="AN369"/>
  <c r="K365" i="14"/>
  <c r="AO365" i="22" s="1"/>
  <c r="AN365"/>
  <c r="K353" i="14"/>
  <c r="AO353" i="22" s="1"/>
  <c r="AN353"/>
  <c r="K343" i="14"/>
  <c r="AO343" i="22" s="1"/>
  <c r="AN343"/>
  <c r="K335" i="14"/>
  <c r="AO335" i="22" s="1"/>
  <c r="AN335"/>
  <c r="K333" i="14"/>
  <c r="AO333" i="22" s="1"/>
  <c r="AN333"/>
  <c r="K325" i="14"/>
  <c r="AO325" i="22" s="1"/>
  <c r="AN325"/>
  <c r="K317" i="14"/>
  <c r="AO317" i="22" s="1"/>
  <c r="AN317"/>
  <c r="K309" i="14"/>
  <c r="AO309" i="22" s="1"/>
  <c r="AN309"/>
  <c r="K301" i="14"/>
  <c r="AO301" i="22" s="1"/>
  <c r="AN301"/>
  <c r="K289" i="14"/>
  <c r="AO289" i="22" s="1"/>
  <c r="AN289"/>
  <c r="K285" i="14"/>
  <c r="AO285" i="22" s="1"/>
  <c r="AN285"/>
  <c r="K147" i="14"/>
  <c r="AN147" i="22"/>
  <c r="K146" i="14"/>
  <c r="AO146" i="22" s="1"/>
  <c r="AN146"/>
  <c r="K137" i="14"/>
  <c r="AO137" i="22" s="1"/>
  <c r="AN137"/>
  <c r="K132" i="14"/>
  <c r="AO132" i="22" s="1"/>
  <c r="AN132"/>
  <c r="K131" i="14"/>
  <c r="AO131" i="22" s="1"/>
  <c r="AN131"/>
  <c r="K121" i="14"/>
  <c r="AO121" i="22" s="1"/>
  <c r="AN121"/>
  <c r="K114" i="14"/>
  <c r="AO114" i="22" s="1"/>
  <c r="AN114"/>
  <c r="K109" i="14"/>
  <c r="AO109" i="22" s="1"/>
  <c r="AN109"/>
  <c r="K106" i="14"/>
  <c r="AO106" i="22" s="1"/>
  <c r="AN106"/>
  <c r="K101" i="14"/>
  <c r="AO101" i="22" s="1"/>
  <c r="AN101"/>
  <c r="K94" i="14"/>
  <c r="AO94" i="22" s="1"/>
  <c r="AN94"/>
  <c r="K91" i="14"/>
  <c r="AO91" i="22" s="1"/>
  <c r="AN91"/>
  <c r="K84" i="14"/>
  <c r="AO84" i="22" s="1"/>
  <c r="AN84"/>
  <c r="K76" i="14"/>
  <c r="AO76" i="22" s="1"/>
  <c r="AN76"/>
  <c r="K68" i="14"/>
  <c r="AO68" i="22" s="1"/>
  <c r="AN68"/>
  <c r="K60" i="14"/>
  <c r="AO60" i="22" s="1"/>
  <c r="AN60"/>
  <c r="K52" i="14"/>
  <c r="AO52" i="22" s="1"/>
  <c r="AN52"/>
  <c r="K46" i="14"/>
  <c r="AO46" i="22" s="1"/>
  <c r="AN46"/>
  <c r="K41" i="14"/>
  <c r="AO41" i="22" s="1"/>
  <c r="AN41"/>
  <c r="K36" i="14"/>
  <c r="AO36" i="22" s="1"/>
  <c r="AN36"/>
  <c r="K35" i="14"/>
  <c r="AO35" i="22" s="1"/>
  <c r="AN35"/>
  <c r="K34" i="14"/>
  <c r="AO34" i="22" s="1"/>
  <c r="AN34"/>
  <c r="K25" i="14"/>
  <c r="AO25" i="22" s="1"/>
  <c r="AN25"/>
  <c r="K20" i="14"/>
  <c r="AO20" i="22" s="1"/>
  <c r="AN20"/>
  <c r="K19" i="14"/>
  <c r="AO19" i="22" s="1"/>
  <c r="AN19"/>
  <c r="K18" i="14"/>
  <c r="AO18" i="22" s="1"/>
  <c r="AN18"/>
  <c r="N419" i="13"/>
  <c r="AW419" i="22"/>
  <c r="N402" i="13"/>
  <c r="AW402" i="22"/>
  <c r="N395" i="13"/>
  <c r="AW395" i="22"/>
  <c r="O386" i="13"/>
  <c r="AX386" i="22"/>
  <c r="N379" i="13"/>
  <c r="AW379" i="22"/>
  <c r="N370" i="13"/>
  <c r="AW370" i="22"/>
  <c r="N363" i="13"/>
  <c r="AW363" i="22"/>
  <c r="O357" i="13"/>
  <c r="AX357" i="22"/>
  <c r="O355" i="13"/>
  <c r="AX355" i="22"/>
  <c r="N352" i="13"/>
  <c r="AW352" i="22"/>
  <c r="N349" i="13"/>
  <c r="AW349" i="22"/>
  <c r="O347" i="13"/>
  <c r="AX347" i="22"/>
  <c r="O344" i="13"/>
  <c r="AX344" i="22"/>
  <c r="N341" i="13"/>
  <c r="AW341" i="22"/>
  <c r="N339" i="13"/>
  <c r="AW339" i="22"/>
  <c r="O336" i="13"/>
  <c r="AX336" i="22"/>
  <c r="O333" i="13"/>
  <c r="AX333" i="22"/>
  <c r="O331" i="13"/>
  <c r="AX331" i="22"/>
  <c r="N328" i="13"/>
  <c r="AW328" i="22"/>
  <c r="N325" i="13"/>
  <c r="AW325" i="22"/>
  <c r="O313" i="13"/>
  <c r="AX313" i="22"/>
  <c r="N305" i="13"/>
  <c r="AW305" i="22"/>
  <c r="O299" i="13"/>
  <c r="AX299" i="22"/>
  <c r="N297" i="13"/>
  <c r="AW297" i="22"/>
  <c r="N291" i="13"/>
  <c r="AW291" i="22"/>
  <c r="N289" i="13"/>
  <c r="AW289" i="22"/>
  <c r="N276" i="13"/>
  <c r="AW276" i="22"/>
  <c r="N260" i="13"/>
  <c r="AW260" i="22"/>
  <c r="N251" i="13"/>
  <c r="AW251" i="22"/>
  <c r="N236" i="13"/>
  <c r="AW236" i="22"/>
  <c r="N228" i="13"/>
  <c r="AW228" i="22"/>
  <c r="N220" i="13"/>
  <c r="AW220" i="22"/>
  <c r="O212" i="13"/>
  <c r="AX212" i="22"/>
  <c r="N180" i="13"/>
  <c r="AW180" i="22"/>
  <c r="N172" i="13"/>
  <c r="AW172" i="22"/>
  <c r="N164" i="13"/>
  <c r="AW164" i="22"/>
  <c r="N156" i="13"/>
  <c r="AW156" i="22"/>
  <c r="N148" i="13"/>
  <c r="AW148" i="22"/>
  <c r="N140" i="13"/>
  <c r="AW140" i="22"/>
  <c r="N132" i="13"/>
  <c r="AW132" i="22"/>
  <c r="N123" i="13"/>
  <c r="AW123" i="22"/>
  <c r="N115" i="13"/>
  <c r="AW115" i="22"/>
  <c r="N107" i="13"/>
  <c r="AW107" i="22"/>
  <c r="N99" i="13"/>
  <c r="AW99" i="22"/>
  <c r="N44" i="13"/>
  <c r="AW44" i="22"/>
  <c r="N36" i="13"/>
  <c r="AW36" i="22"/>
  <c r="N27" i="13"/>
  <c r="AW27" i="22"/>
  <c r="N20" i="13"/>
  <c r="AW20" i="22"/>
  <c r="S187" i="11"/>
  <c r="U187" i="22" s="1"/>
  <c r="S155" i="11"/>
  <c r="U155" i="22" s="1"/>
  <c r="S150" i="11"/>
  <c r="U150" i="22" s="1"/>
  <c r="S139" i="11"/>
  <c r="U139" i="22" s="1"/>
  <c r="S130" i="11"/>
  <c r="U130" i="22" s="1"/>
  <c r="S82" i="11"/>
  <c r="U82" i="22" s="1"/>
  <c r="BB82" s="1"/>
  <c r="S79" i="11"/>
  <c r="U79" i="22" s="1"/>
  <c r="S70" i="11"/>
  <c r="U70" i="22" s="1"/>
  <c r="S64" i="11"/>
  <c r="U64" i="22" s="1"/>
  <c r="S14" i="11"/>
  <c r="U14" i="22" s="1"/>
  <c r="BB14" s="1"/>
  <c r="V416" i="12"/>
  <c r="AJ416" i="22" s="1"/>
  <c r="V412" i="12"/>
  <c r="AJ412" i="22" s="1"/>
  <c r="V409" i="12"/>
  <c r="AJ409" i="22" s="1"/>
  <c r="V405" i="12"/>
  <c r="AJ405" i="22" s="1"/>
  <c r="V401" i="12"/>
  <c r="AJ401" i="22" s="1"/>
  <c r="V397" i="12"/>
  <c r="AJ397" i="22" s="1"/>
  <c r="V393" i="12"/>
  <c r="AJ393" i="22" s="1"/>
  <c r="V392" i="12"/>
  <c r="AJ392" i="22" s="1"/>
  <c r="BB392" s="1"/>
  <c r="V391" i="12"/>
  <c r="AJ391" i="22" s="1"/>
  <c r="V390" i="12"/>
  <c r="AJ390" i="22" s="1"/>
  <c r="V389" i="12"/>
  <c r="AJ389" i="22" s="1"/>
  <c r="V388" i="12"/>
  <c r="AJ388" i="22" s="1"/>
  <c r="BB388" s="1"/>
  <c r="V387" i="12"/>
  <c r="AJ387" i="22" s="1"/>
  <c r="V386" i="12"/>
  <c r="AJ386" i="22" s="1"/>
  <c r="V385" i="12"/>
  <c r="AJ385" i="22" s="1"/>
  <c r="V384" i="12"/>
  <c r="AJ384" i="22" s="1"/>
  <c r="S367" i="12"/>
  <c r="S366"/>
  <c r="S365"/>
  <c r="S364"/>
  <c r="S363"/>
  <c r="S362"/>
  <c r="V360"/>
  <c r="AJ360" i="22" s="1"/>
  <c r="V355" i="12"/>
  <c r="AJ355" i="22" s="1"/>
  <c r="V351" i="12"/>
  <c r="AJ351" i="22" s="1"/>
  <c r="V350" i="12"/>
  <c r="AJ350" i="22" s="1"/>
  <c r="V349" i="12"/>
  <c r="AJ349" i="22" s="1"/>
  <c r="V348" i="12"/>
  <c r="AJ348" i="22" s="1"/>
  <c r="V347" i="12"/>
  <c r="AJ347" i="22" s="1"/>
  <c r="V346" i="12"/>
  <c r="AJ346" i="22" s="1"/>
  <c r="V345" i="12"/>
  <c r="AJ345" i="22" s="1"/>
  <c r="V336" i="12"/>
  <c r="AJ336" i="22" s="1"/>
  <c r="BB336" s="1"/>
  <c r="V334" i="12"/>
  <c r="AJ334" i="22" s="1"/>
  <c r="V330" i="12"/>
  <c r="AJ330" i="22" s="1"/>
  <c r="V326" i="12"/>
  <c r="AJ326" i="22" s="1"/>
  <c r="V319" i="12"/>
  <c r="AJ319" i="22" s="1"/>
  <c r="V315" i="12"/>
  <c r="AJ315" i="22" s="1"/>
  <c r="V310" i="12"/>
  <c r="AJ310" i="22" s="1"/>
  <c r="V309" i="12"/>
  <c r="AJ309" i="22" s="1"/>
  <c r="V308" i="12"/>
  <c r="AJ308" i="22" s="1"/>
  <c r="BB308" s="1"/>
  <c r="S287" i="12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V268"/>
  <c r="AJ268" i="22" s="1"/>
  <c r="S268" i="12"/>
  <c r="V265"/>
  <c r="AJ265" i="22" s="1"/>
  <c r="V261" i="12"/>
  <c r="AJ261" i="22" s="1"/>
  <c r="S257" i="12"/>
  <c r="V256"/>
  <c r="AJ256" i="22" s="1"/>
  <c r="S256" i="12"/>
  <c r="V253"/>
  <c r="AJ253" i="22" s="1"/>
  <c r="BB253" s="1"/>
  <c r="V249" i="12"/>
  <c r="AJ249" i="22" s="1"/>
  <c r="S245" i="12"/>
  <c r="V237"/>
  <c r="AJ237" i="22" s="1"/>
  <c r="S233" i="12"/>
  <c r="V232"/>
  <c r="AJ232" i="22" s="1"/>
  <c r="S232" i="12"/>
  <c r="V229"/>
  <c r="AJ229" i="22" s="1"/>
  <c r="V225" i="12"/>
  <c r="AJ225" i="22" s="1"/>
  <c r="S221" i="12"/>
  <c r="V220"/>
  <c r="AJ220" i="22" s="1"/>
  <c r="S220" i="12"/>
  <c r="V217"/>
  <c r="AJ217" i="22" s="1"/>
  <c r="BB217" s="1"/>
  <c r="S213" i="12"/>
  <c r="V212"/>
  <c r="AJ212" i="22" s="1"/>
  <c r="BB212" s="1"/>
  <c r="S212" i="12"/>
  <c r="V209"/>
  <c r="AJ209" i="22" s="1"/>
  <c r="S205" i="12"/>
  <c r="V204"/>
  <c r="AJ204" i="22" s="1"/>
  <c r="S204" i="12"/>
  <c r="V201"/>
  <c r="AJ201" i="22" s="1"/>
  <c r="V197" i="12"/>
  <c r="AJ197" i="22" s="1"/>
  <c r="V190" i="12"/>
  <c r="AJ190" i="22" s="1"/>
  <c r="T185" i="12"/>
  <c r="S179"/>
  <c r="V178"/>
  <c r="AJ178" i="22" s="1"/>
  <c r="S178" i="12"/>
  <c r="V177"/>
  <c r="AJ177" i="22" s="1"/>
  <c r="S177" i="12"/>
  <c r="V176"/>
  <c r="AJ176" i="22" s="1"/>
  <c r="S176" i="12"/>
  <c r="S171"/>
  <c r="V170"/>
  <c r="AJ170" i="22" s="1"/>
  <c r="S170" i="12"/>
  <c r="V169"/>
  <c r="AJ169" i="22" s="1"/>
  <c r="BB169" s="1"/>
  <c r="S169" i="12"/>
  <c r="V168"/>
  <c r="AJ168" i="22" s="1"/>
  <c r="S168" i="12"/>
  <c r="AH168" i="22" s="1"/>
  <c r="S155" i="12"/>
  <c r="AH155" i="22" s="1"/>
  <c r="V154" i="12"/>
  <c r="AJ154" i="22" s="1"/>
  <c r="V153" i="12"/>
  <c r="AJ153" i="22" s="1"/>
  <c r="BB153" s="1"/>
  <c r="S153" i="12"/>
  <c r="AH153" i="22" s="1"/>
  <c r="V152" i="12"/>
  <c r="AJ152" i="22" s="1"/>
  <c r="S152" i="12"/>
  <c r="V137"/>
  <c r="AJ137" i="22" s="1"/>
  <c r="V136" i="12"/>
  <c r="AJ136" i="22" s="1"/>
  <c r="BB136" s="1"/>
  <c r="S136" i="12"/>
  <c r="AH136" i="22" s="1"/>
  <c r="S131" i="12"/>
  <c r="V130"/>
  <c r="AJ130" i="22" s="1"/>
  <c r="S130" i="12"/>
  <c r="V129"/>
  <c r="AJ129" i="22" s="1"/>
  <c r="BB129" s="1"/>
  <c r="S129" i="12"/>
  <c r="V128"/>
  <c r="AJ128" i="22" s="1"/>
  <c r="S128" i="12"/>
  <c r="AH128" i="22" s="1"/>
  <c r="S119" i="12"/>
  <c r="S113"/>
  <c r="S109"/>
  <c r="S105"/>
  <c r="S101"/>
  <c r="S97"/>
  <c r="S93"/>
  <c r="S89"/>
  <c r="S85"/>
  <c r="S81"/>
  <c r="S75"/>
  <c r="S69"/>
  <c r="S65"/>
  <c r="S61"/>
  <c r="S57"/>
  <c r="S51"/>
  <c r="S47"/>
  <c r="S43"/>
  <c r="S39"/>
  <c r="S33"/>
  <c r="S29"/>
  <c r="S25"/>
  <c r="S23"/>
  <c r="S21"/>
  <c r="S17"/>
  <c r="K265" i="14"/>
  <c r="K249"/>
  <c r="K233"/>
  <c r="M230"/>
  <c r="AP230" i="22" s="1"/>
  <c r="BB230" s="1"/>
  <c r="K209" i="14"/>
  <c r="K193"/>
  <c r="K177"/>
  <c r="K161"/>
  <c r="P210" i="13"/>
  <c r="AY210" i="22" s="1"/>
  <c r="P130" i="13"/>
  <c r="AY130" i="22" s="1"/>
  <c r="AW418"/>
  <c r="AN398"/>
  <c r="AN387"/>
  <c r="AW386"/>
  <c r="AH381"/>
  <c r="AN379"/>
  <c r="AW378"/>
  <c r="AN373"/>
  <c r="AN356"/>
  <c r="AW355"/>
  <c r="AN352"/>
  <c r="AH343"/>
  <c r="AN341"/>
  <c r="AW340"/>
  <c r="AN332"/>
  <c r="AW331"/>
  <c r="AN300"/>
  <c r="AW299"/>
  <c r="AN293"/>
  <c r="AW264"/>
  <c r="AN230"/>
  <c r="AN130"/>
  <c r="AN117"/>
  <c r="K416" i="14"/>
  <c r="AO416" i="22" s="1"/>
  <c r="AN416"/>
  <c r="K411" i="14"/>
  <c r="AO411" i="22" s="1"/>
  <c r="AN411"/>
  <c r="K405" i="14"/>
  <c r="AO405" i="22" s="1"/>
  <c r="AN405"/>
  <c r="K402" i="14"/>
  <c r="AO402" i="22" s="1"/>
  <c r="AN402"/>
  <c r="K397" i="14"/>
  <c r="AO397" i="22" s="1"/>
  <c r="AN397"/>
  <c r="K394" i="14"/>
  <c r="AO394" i="22" s="1"/>
  <c r="AN394"/>
  <c r="K385" i="14"/>
  <c r="AO385" i="22" s="1"/>
  <c r="AN385"/>
  <c r="K382" i="14"/>
  <c r="AO382" i="22" s="1"/>
  <c r="AN382"/>
  <c r="K377" i="14"/>
  <c r="AO377" i="22" s="1"/>
  <c r="AN377"/>
  <c r="K374" i="14"/>
  <c r="AO374" i="22" s="1"/>
  <c r="AN374"/>
  <c r="K360" i="14"/>
  <c r="AO360" i="22" s="1"/>
  <c r="AN360"/>
  <c r="K351" i="14"/>
  <c r="AO351" i="22" s="1"/>
  <c r="AN351"/>
  <c r="K338" i="14"/>
  <c r="AO338" i="22" s="1"/>
  <c r="AN338"/>
  <c r="K331" i="14"/>
  <c r="AO331" i="22" s="1"/>
  <c r="AN331"/>
  <c r="K323" i="14"/>
  <c r="AO323" i="22" s="1"/>
  <c r="AN323"/>
  <c r="K315" i="14"/>
  <c r="AO315" i="22" s="1"/>
  <c r="AN315"/>
  <c r="K312" i="14"/>
  <c r="AO312" i="22" s="1"/>
  <c r="AN312"/>
  <c r="K304" i="14"/>
  <c r="AO304" i="22" s="1"/>
  <c r="AN304"/>
  <c r="K281" i="14"/>
  <c r="AO281" i="22" s="1"/>
  <c r="AN281"/>
  <c r="K276" i="14"/>
  <c r="AO276" i="22" s="1"/>
  <c r="AN276"/>
  <c r="K275" i="14"/>
  <c r="AO275" i="22" s="1"/>
  <c r="AN275"/>
  <c r="K274" i="14"/>
  <c r="AO274" i="22" s="1"/>
  <c r="AN274"/>
  <c r="K268" i="14"/>
  <c r="AO268" i="22" s="1"/>
  <c r="AN268"/>
  <c r="K267" i="14"/>
  <c r="AO267" i="22" s="1"/>
  <c r="AN267"/>
  <c r="K254" i="14"/>
  <c r="AN254" i="22"/>
  <c r="M253" i="14"/>
  <c r="AP253" i="22" s="1"/>
  <c r="AO253"/>
  <c r="K251" i="14"/>
  <c r="AO251" i="22" s="1"/>
  <c r="AN251"/>
  <c r="K238" i="14"/>
  <c r="AN238" i="22"/>
  <c r="K236" i="14"/>
  <c r="AO236" i="22" s="1"/>
  <c r="AN236"/>
  <c r="K235" i="14"/>
  <c r="AO235" i="22" s="1"/>
  <c r="AN235"/>
  <c r="K222" i="14"/>
  <c r="AN222" i="22"/>
  <c r="M221" i="14"/>
  <c r="AP221" i="22" s="1"/>
  <c r="BB221" s="1"/>
  <c r="AO221"/>
  <c r="K198" i="14"/>
  <c r="AN198" i="22"/>
  <c r="M197" i="14"/>
  <c r="AP197" i="22" s="1"/>
  <c r="AO197"/>
  <c r="K196" i="14"/>
  <c r="AO196" i="22" s="1"/>
  <c r="AN196"/>
  <c r="K195" i="14"/>
  <c r="AO195" i="22" s="1"/>
  <c r="AN195"/>
  <c r="K182" i="14"/>
  <c r="AN182" i="22"/>
  <c r="M181" i="14"/>
  <c r="AP181" i="22" s="1"/>
  <c r="AO181"/>
  <c r="K180" i="14"/>
  <c r="AO180" i="22" s="1"/>
  <c r="AN180"/>
  <c r="K179" i="14"/>
  <c r="AO179" i="22" s="1"/>
  <c r="AN179"/>
  <c r="K166" i="14"/>
  <c r="AN166" i="22"/>
  <c r="M165" i="14"/>
  <c r="AP165" i="22" s="1"/>
  <c r="AO165"/>
  <c r="K164" i="14"/>
  <c r="AO164" i="22" s="1"/>
  <c r="AN164"/>
  <c r="K163" i="14"/>
  <c r="AO163" i="22" s="1"/>
  <c r="AN163"/>
  <c r="K150" i="14"/>
  <c r="AN150" i="22"/>
  <c r="M149" i="14"/>
  <c r="AP149" i="22" s="1"/>
  <c r="AO149"/>
  <c r="K133" i="14"/>
  <c r="AO133" i="22" s="1"/>
  <c r="AN133"/>
  <c r="K128" i="14"/>
  <c r="AO128" i="22" s="1"/>
  <c r="AN128"/>
  <c r="K127" i="14"/>
  <c r="AO127" i="22" s="1"/>
  <c r="AN127"/>
  <c r="K126" i="14"/>
  <c r="AO126" i="22" s="1"/>
  <c r="AN126"/>
  <c r="K115" i="14"/>
  <c r="AO115" i="22" s="1"/>
  <c r="AN115"/>
  <c r="K107" i="14"/>
  <c r="AO107" i="22" s="1"/>
  <c r="AN107"/>
  <c r="K104" i="14"/>
  <c r="AO104" i="22" s="1"/>
  <c r="AN104"/>
  <c r="K100" i="14"/>
  <c r="AO100" i="22" s="1"/>
  <c r="AN100"/>
  <c r="K97" i="14"/>
  <c r="AO97" i="22" s="1"/>
  <c r="AN97"/>
  <c r="K95" i="14"/>
  <c r="AO95" i="22" s="1"/>
  <c r="AN95"/>
  <c r="K89" i="14"/>
  <c r="AO89" i="22" s="1"/>
  <c r="AN89"/>
  <c r="K81" i="14"/>
  <c r="AO81" i="22" s="1"/>
  <c r="AN81"/>
  <c r="K73" i="14"/>
  <c r="AO73" i="22" s="1"/>
  <c r="AN73"/>
  <c r="K65" i="14"/>
  <c r="AO65" i="22" s="1"/>
  <c r="AN65"/>
  <c r="K57" i="14"/>
  <c r="AO57" i="22" s="1"/>
  <c r="AN57"/>
  <c r="K49" i="14"/>
  <c r="AO49" i="22" s="1"/>
  <c r="AN49"/>
  <c r="K47" i="14"/>
  <c r="AO47" i="22" s="1"/>
  <c r="AN47"/>
  <c r="K40" i="14"/>
  <c r="AO40" i="22" s="1"/>
  <c r="AN40"/>
  <c r="K37" i="14"/>
  <c r="AO37" i="22" s="1"/>
  <c r="AN37"/>
  <c r="K21" i="14"/>
  <c r="AO21" i="22" s="1"/>
  <c r="AN21"/>
  <c r="N414" i="13"/>
  <c r="AW414" i="22"/>
  <c r="N406" i="13"/>
  <c r="AW406" i="22"/>
  <c r="N399" i="13"/>
  <c r="AW399" i="22"/>
  <c r="N390" i="13"/>
  <c r="AW390" i="22"/>
  <c r="N374" i="13"/>
  <c r="AW374" i="22"/>
  <c r="O367" i="13"/>
  <c r="AX367" i="22"/>
  <c r="N359" i="13"/>
  <c r="AW359" i="22"/>
  <c r="N354" i="13"/>
  <c r="AW354" i="22"/>
  <c r="N346" i="13"/>
  <c r="AW346" i="22"/>
  <c r="N338" i="13"/>
  <c r="AW338" i="22"/>
  <c r="N335" i="13"/>
  <c r="AW335" i="22"/>
  <c r="N330" i="13"/>
  <c r="AW330" i="22"/>
  <c r="N317" i="13"/>
  <c r="AW317" i="22"/>
  <c r="N311" i="13"/>
  <c r="AW311" i="22"/>
  <c r="N304" i="13"/>
  <c r="AW304" i="22"/>
  <c r="N296" i="13"/>
  <c r="AW296" i="22"/>
  <c r="N288" i="13"/>
  <c r="AW288" i="22"/>
  <c r="N283" i="13"/>
  <c r="AW283" i="22"/>
  <c r="N281" i="13"/>
  <c r="AW281" i="22"/>
  <c r="N275" i="13"/>
  <c r="AW275" i="22"/>
  <c r="N273" i="13"/>
  <c r="AW273" i="22"/>
  <c r="N258" i="13"/>
  <c r="AW258" i="22"/>
  <c r="N250" i="13"/>
  <c r="AW250" i="22"/>
  <c r="N242" i="13"/>
  <c r="AW242" i="22"/>
  <c r="N233" i="13"/>
  <c r="AW233" i="22"/>
  <c r="N177" i="13"/>
  <c r="AW177" i="22"/>
  <c r="N169" i="13"/>
  <c r="AW169" i="22"/>
  <c r="N161" i="13"/>
  <c r="AW161" i="22"/>
  <c r="N153" i="13"/>
  <c r="AW153" i="22"/>
  <c r="N145" i="13"/>
  <c r="AW145" i="22"/>
  <c r="N137" i="13"/>
  <c r="AW137" i="22"/>
  <c r="N122" i="13"/>
  <c r="AW122" i="22"/>
  <c r="N114" i="13"/>
  <c r="AW114" i="22"/>
  <c r="N106" i="13"/>
  <c r="AW106" i="22"/>
  <c r="N98" i="13"/>
  <c r="AW98" i="22"/>
  <c r="N90" i="13"/>
  <c r="AW90" i="22"/>
  <c r="N82" i="13"/>
  <c r="AW82" i="22"/>
  <c r="N74" i="13"/>
  <c r="AW74" i="22"/>
  <c r="N66" i="13"/>
  <c r="AW66" i="22"/>
  <c r="N58" i="13"/>
  <c r="AW58" i="22"/>
  <c r="N26" i="13"/>
  <c r="AW26" i="22"/>
  <c r="N17" i="13"/>
  <c r="AW17" i="22"/>
  <c r="S203" i="11"/>
  <c r="U203" i="22" s="1"/>
  <c r="S196" i="11"/>
  <c r="U196" i="22" s="1"/>
  <c r="S192" i="11"/>
  <c r="U192" i="22" s="1"/>
  <c r="BB192" s="1"/>
  <c r="S191" i="11"/>
  <c r="U191" i="22" s="1"/>
  <c r="S184" i="11"/>
  <c r="U184" i="22" s="1"/>
  <c r="S175" i="11"/>
  <c r="U175" i="22" s="1"/>
  <c r="S154" i="11"/>
  <c r="U154" i="22" s="1"/>
  <c r="S152" i="11"/>
  <c r="U152" i="22" s="1"/>
  <c r="S142" i="11"/>
  <c r="U142" i="22" s="1"/>
  <c r="S141" i="11"/>
  <c r="U141" i="22" s="1"/>
  <c r="S132" i="11"/>
  <c r="U132" i="22" s="1"/>
  <c r="S124" i="11"/>
  <c r="U124" i="22" s="1"/>
  <c r="S118" i="11"/>
  <c r="U118" i="22" s="1"/>
  <c r="S116" i="11"/>
  <c r="U116" i="22" s="1"/>
  <c r="S108" i="11"/>
  <c r="U108" i="22" s="1"/>
  <c r="BB108" s="1"/>
  <c r="S107" i="11"/>
  <c r="U107" i="22" s="1"/>
  <c r="S100" i="11"/>
  <c r="U100" i="22" s="1"/>
  <c r="S91" i="11"/>
  <c r="U91" i="22" s="1"/>
  <c r="S67" i="11"/>
  <c r="U67" i="22" s="1"/>
  <c r="BB67" s="1"/>
  <c r="S61" i="11"/>
  <c r="U61" i="22" s="1"/>
  <c r="S50" i="11"/>
  <c r="U50" i="22" s="1"/>
  <c r="S42" i="11"/>
  <c r="U42" i="22" s="1"/>
  <c r="S38" i="11"/>
  <c r="U38" i="22" s="1"/>
  <c r="BB38" s="1"/>
  <c r="S36" i="11"/>
  <c r="U36" i="22" s="1"/>
  <c r="S35" i="11"/>
  <c r="U35" i="22" s="1"/>
  <c r="S28" i="11"/>
  <c r="U28" i="22" s="1"/>
  <c r="S20" i="11"/>
  <c r="U20" i="22" s="1"/>
  <c r="BB20" s="1"/>
  <c r="V413" i="12"/>
  <c r="AJ413" i="22" s="1"/>
  <c r="V406" i="12"/>
  <c r="AJ406" i="22" s="1"/>
  <c r="V402" i="12"/>
  <c r="AJ402" i="22" s="1"/>
  <c r="V398" i="12"/>
  <c r="AJ398" i="22" s="1"/>
  <c r="BB398" s="1"/>
  <c r="V394" i="12"/>
  <c r="AJ394" i="22" s="1"/>
  <c r="S376" i="12"/>
  <c r="V368"/>
  <c r="AJ368" i="22" s="1"/>
  <c r="BB368" s="1"/>
  <c r="V367" i="12"/>
  <c r="AJ367" i="22" s="1"/>
  <c r="V366" i="12"/>
  <c r="AJ366" i="22" s="1"/>
  <c r="V365" i="12"/>
  <c r="AJ365" i="22" s="1"/>
  <c r="BB365" s="1"/>
  <c r="V364" i="12"/>
  <c r="AJ364" i="22" s="1"/>
  <c r="V363" i="12"/>
  <c r="AJ363" i="22" s="1"/>
  <c r="BB363" s="1"/>
  <c r="V362" i="12"/>
  <c r="AJ362" i="22" s="1"/>
  <c r="S358" i="12"/>
  <c r="S357"/>
  <c r="S356"/>
  <c r="S353"/>
  <c r="S352"/>
  <c r="V337"/>
  <c r="AJ337" i="22" s="1"/>
  <c r="V331" i="12"/>
  <c r="AJ331" i="22" s="1"/>
  <c r="V327" i="12"/>
  <c r="AJ327" i="22" s="1"/>
  <c r="V324" i="12"/>
  <c r="AJ324" i="22" s="1"/>
  <c r="BB324" s="1"/>
  <c r="V323" i="12"/>
  <c r="AJ323" i="22" s="1"/>
  <c r="V320" i="12"/>
  <c r="AJ320" i="22" s="1"/>
  <c r="V316" i="12"/>
  <c r="AJ316" i="22" s="1"/>
  <c r="BB316" s="1"/>
  <c r="S313" i="12"/>
  <c r="S312"/>
  <c r="S311"/>
  <c r="S306"/>
  <c r="S305"/>
  <c r="S304"/>
  <c r="S303"/>
  <c r="S302"/>
  <c r="S301"/>
  <c r="S300"/>
  <c r="S299"/>
  <c r="S298"/>
  <c r="S296"/>
  <c r="S295"/>
  <c r="S294"/>
  <c r="S293"/>
  <c r="S292"/>
  <c r="S291"/>
  <c r="S290"/>
  <c r="S289"/>
  <c r="V287"/>
  <c r="AJ287" i="22" s="1"/>
  <c r="V286" i="12"/>
  <c r="AJ286" i="22" s="1"/>
  <c r="V285" i="12"/>
  <c r="AJ285" i="22" s="1"/>
  <c r="BB285" s="1"/>
  <c r="V284" i="12"/>
  <c r="AJ284" i="22" s="1"/>
  <c r="BB284" s="1"/>
  <c r="V283" i="12"/>
  <c r="AJ283" i="22" s="1"/>
  <c r="V282" i="12"/>
  <c r="AJ282" i="22" s="1"/>
  <c r="V281" i="12"/>
  <c r="AJ281" i="22" s="1"/>
  <c r="BB281" s="1"/>
  <c r="V280" i="12"/>
  <c r="AJ280" i="22" s="1"/>
  <c r="BB280" s="1"/>
  <c r="V279" i="12"/>
  <c r="AJ279" i="22" s="1"/>
  <c r="V278" i="12"/>
  <c r="AJ278" i="22" s="1"/>
  <c r="BB278" s="1"/>
  <c r="V277" i="12"/>
  <c r="AJ277" i="22" s="1"/>
  <c r="BB277" s="1"/>
  <c r="V276" i="12"/>
  <c r="AJ276" i="22" s="1"/>
  <c r="V275" i="12"/>
  <c r="AJ275" i="22" s="1"/>
  <c r="V274" i="12"/>
  <c r="AJ274" i="22" s="1"/>
  <c r="V273" i="12"/>
  <c r="AJ273" i="22" s="1"/>
  <c r="BB273" s="1"/>
  <c r="V272" i="12"/>
  <c r="AJ272" i="22" s="1"/>
  <c r="V271" i="12"/>
  <c r="AJ271" i="22" s="1"/>
  <c r="V270" i="12"/>
  <c r="AJ270" i="22" s="1"/>
  <c r="V266" i="12"/>
  <c r="AJ266" i="22" s="1"/>
  <c r="V262" i="12"/>
  <c r="AJ262" i="22" s="1"/>
  <c r="V254" i="12"/>
  <c r="AJ254" i="22" s="1"/>
  <c r="V250" i="12"/>
  <c r="AJ250" i="22" s="1"/>
  <c r="V241" i="12"/>
  <c r="AJ241" i="22" s="1"/>
  <c r="BB241" s="1"/>
  <c r="V230" i="12"/>
  <c r="AJ230" i="22" s="1"/>
  <c r="V226" i="12"/>
  <c r="AJ226" i="22" s="1"/>
  <c r="V218" i="12"/>
  <c r="AJ218" i="22" s="1"/>
  <c r="V210" i="12"/>
  <c r="AJ210" i="22" s="1"/>
  <c r="V202" i="12"/>
  <c r="AJ202" i="22" s="1"/>
  <c r="V198" i="12"/>
  <c r="AJ198" i="22" s="1"/>
  <c r="V194" i="12"/>
  <c r="AJ194" i="22" s="1"/>
  <c r="V193" i="12"/>
  <c r="AJ193" i="22" s="1"/>
  <c r="S189" i="12"/>
  <c r="V188"/>
  <c r="AJ188" i="22" s="1"/>
  <c r="S188" i="12"/>
  <c r="V185"/>
  <c r="AJ185" i="22" s="1"/>
  <c r="BB185" s="1"/>
  <c r="S183" i="12"/>
  <c r="V182"/>
  <c r="AJ182" i="22" s="1"/>
  <c r="S182" i="12"/>
  <c r="V181"/>
  <c r="AJ181" i="22" s="1"/>
  <c r="BB181" s="1"/>
  <c r="S181" i="12"/>
  <c r="V180"/>
  <c r="AJ180" i="22" s="1"/>
  <c r="S180" i="12"/>
  <c r="V172"/>
  <c r="AJ172" i="22" s="1"/>
  <c r="BB172" s="1"/>
  <c r="S172" i="12"/>
  <c r="S159"/>
  <c r="V158"/>
  <c r="AJ158" i="22" s="1"/>
  <c r="S158" i="12"/>
  <c r="AH158" i="22" s="1"/>
  <c r="V157" i="12"/>
  <c r="AJ157" i="22" s="1"/>
  <c r="S157" i="12"/>
  <c r="V156"/>
  <c r="AJ156" i="22" s="1"/>
  <c r="BB156" s="1"/>
  <c r="S156" i="12"/>
  <c r="S143"/>
  <c r="V142"/>
  <c r="AJ142" i="22" s="1"/>
  <c r="S142" i="12"/>
  <c r="V141"/>
  <c r="AJ141" i="22" s="1"/>
  <c r="S141" i="12"/>
  <c r="AH141" i="22" s="1"/>
  <c r="V140" i="12"/>
  <c r="AJ140" i="22" s="1"/>
  <c r="BB140" s="1"/>
  <c r="S140" i="12"/>
  <c r="AH140" i="22" s="1"/>
  <c r="S120" i="12"/>
  <c r="S114"/>
  <c r="S110"/>
  <c r="S106"/>
  <c r="S102"/>
  <c r="S98"/>
  <c r="S94"/>
  <c r="S90"/>
  <c r="S86"/>
  <c r="S82"/>
  <c r="S76"/>
  <c r="S70"/>
  <c r="S58"/>
  <c r="S52"/>
  <c r="S48"/>
  <c r="S44"/>
  <c r="S40"/>
  <c r="S34"/>
  <c r="S30"/>
  <c r="S26"/>
  <c r="S18"/>
  <c r="S14"/>
  <c r="AN406" i="22"/>
  <c r="AW391"/>
  <c r="AW382"/>
  <c r="AW344"/>
  <c r="AW329"/>
  <c r="AN252"/>
  <c r="M412" i="13"/>
  <c r="P411"/>
  <c r="AY411" i="22" s="1"/>
  <c r="M408" i="13"/>
  <c r="P407"/>
  <c r="AY407" i="22" s="1"/>
  <c r="M405" i="13"/>
  <c r="M400"/>
  <c r="P399"/>
  <c r="AY399" i="22" s="1"/>
  <c r="M397" i="13"/>
  <c r="M392"/>
  <c r="P391"/>
  <c r="AY391" i="22" s="1"/>
  <c r="M389" i="13"/>
  <c r="M384"/>
  <c r="M381"/>
  <c r="M376"/>
  <c r="P375"/>
  <c r="AY375" i="22" s="1"/>
  <c r="M373" i="13"/>
  <c r="M368"/>
  <c r="P367"/>
  <c r="AY367" i="22" s="1"/>
  <c r="M365" i="13"/>
  <c r="P357"/>
  <c r="AY357" i="22" s="1"/>
  <c r="P353" i="13"/>
  <c r="AY353" i="22" s="1"/>
  <c r="P349" i="13"/>
  <c r="AY349" i="22" s="1"/>
  <c r="P345" i="13"/>
  <c r="AY345" i="22" s="1"/>
  <c r="P341" i="13"/>
  <c r="AY341" i="22" s="1"/>
  <c r="P337" i="13"/>
  <c r="AY337" i="22" s="1"/>
  <c r="P333" i="13"/>
  <c r="AY333" i="22" s="1"/>
  <c r="P329" i="13"/>
  <c r="AY329" i="22" s="1"/>
  <c r="P325" i="13"/>
  <c r="AY325" i="22" s="1"/>
  <c r="M322" i="13"/>
  <c r="M318"/>
  <c r="M314"/>
  <c r="M310"/>
  <c r="P303"/>
  <c r="AY303" i="22" s="1"/>
  <c r="P299" i="13"/>
  <c r="AY299" i="22" s="1"/>
  <c r="P295" i="13"/>
  <c r="AY295" i="22" s="1"/>
  <c r="P291" i="13"/>
  <c r="AY291" i="22" s="1"/>
  <c r="P287" i="13"/>
  <c r="AY287" i="22" s="1"/>
  <c r="P283" i="13"/>
  <c r="AY283" i="22" s="1"/>
  <c r="P279" i="13"/>
  <c r="AY279" i="22" s="1"/>
  <c r="P275" i="13"/>
  <c r="AY275" i="22" s="1"/>
  <c r="P271" i="13"/>
  <c r="AY271" i="22" s="1"/>
  <c r="M268" i="13"/>
  <c r="M265"/>
  <c r="M261"/>
  <c r="M255"/>
  <c r="M243"/>
  <c r="M229"/>
  <c r="M225"/>
  <c r="M217"/>
  <c r="M213"/>
  <c r="M208"/>
  <c r="M207"/>
  <c r="M204"/>
  <c r="M203"/>
  <c r="M198"/>
  <c r="M197"/>
  <c r="M194"/>
  <c r="M193"/>
  <c r="M190"/>
  <c r="M189"/>
  <c r="M185"/>
  <c r="M182"/>
  <c r="M181"/>
  <c r="M133"/>
  <c r="M127"/>
  <c r="M119"/>
  <c r="M91"/>
  <c r="M87"/>
  <c r="M83"/>
  <c r="M79"/>
  <c r="M75"/>
  <c r="M71"/>
  <c r="M67"/>
  <c r="M63"/>
  <c r="M59"/>
  <c r="M56"/>
  <c r="M55"/>
  <c r="M53"/>
  <c r="M49"/>
  <c r="M45"/>
  <c r="M42"/>
  <c r="M41"/>
  <c r="M37"/>
  <c r="M33"/>
  <c r="AW298" i="22"/>
  <c r="AW235"/>
  <c r="M416" i="13"/>
  <c r="P415"/>
  <c r="AY415" i="22" s="1"/>
  <c r="M413" i="13"/>
  <c r="M409"/>
  <c r="M404"/>
  <c r="P403"/>
  <c r="AY403" i="22" s="1"/>
  <c r="M401" i="13"/>
  <c r="M396"/>
  <c r="P395"/>
  <c r="AY395" i="22" s="1"/>
  <c r="M393" i="13"/>
  <c r="M388"/>
  <c r="P387"/>
  <c r="AY387" i="22" s="1"/>
  <c r="M385" i="13"/>
  <c r="P383"/>
  <c r="AY383" i="22" s="1"/>
  <c r="M380" i="13"/>
  <c r="P379"/>
  <c r="AY379" i="22" s="1"/>
  <c r="M377" i="13"/>
  <c r="M372"/>
  <c r="P371"/>
  <c r="AY371" i="22" s="1"/>
  <c r="M369" i="13"/>
  <c r="M364"/>
  <c r="P363"/>
  <c r="AY363" i="22" s="1"/>
  <c r="M360" i="13"/>
  <c r="P359"/>
  <c r="AY359" i="22" s="1"/>
  <c r="P355" i="13"/>
  <c r="AY355" i="22" s="1"/>
  <c r="P351" i="13"/>
  <c r="AY351" i="22" s="1"/>
  <c r="P347" i="13"/>
  <c r="AY347" i="22" s="1"/>
  <c r="P343" i="13"/>
  <c r="AY343" i="22" s="1"/>
  <c r="P339" i="13"/>
  <c r="AY339" i="22" s="1"/>
  <c r="P335" i="13"/>
  <c r="AY335" i="22" s="1"/>
  <c r="P331" i="13"/>
  <c r="AY331" i="22" s="1"/>
  <c r="P327" i="13"/>
  <c r="AY327" i="22" s="1"/>
  <c r="M320" i="13"/>
  <c r="M316"/>
  <c r="M312"/>
  <c r="M308"/>
  <c r="P307"/>
  <c r="AY307" i="22" s="1"/>
  <c r="P305" i="13"/>
  <c r="AY305" i="22" s="1"/>
  <c r="P301" i="13"/>
  <c r="AY301" i="22" s="1"/>
  <c r="P297" i="13"/>
  <c r="AY297" i="22" s="1"/>
  <c r="P293" i="13"/>
  <c r="AY293" i="22" s="1"/>
  <c r="P289" i="13"/>
  <c r="AY289" i="22" s="1"/>
  <c r="P285" i="13"/>
  <c r="AY285" i="22" s="1"/>
  <c r="P281" i="13"/>
  <c r="AY281" i="22" s="1"/>
  <c r="P277" i="13"/>
  <c r="AY277" i="22" s="1"/>
  <c r="P273" i="13"/>
  <c r="AY273" i="22" s="1"/>
  <c r="M263" i="13"/>
  <c r="M257"/>
  <c r="M245"/>
  <c r="M227"/>
  <c r="M219"/>
  <c r="M215"/>
  <c r="M211"/>
  <c r="M209"/>
  <c r="M206"/>
  <c r="M205"/>
  <c r="M202"/>
  <c r="M201"/>
  <c r="M199"/>
  <c r="M196"/>
  <c r="M195"/>
  <c r="M192"/>
  <c r="M191"/>
  <c r="M188"/>
  <c r="M187"/>
  <c r="M183"/>
  <c r="M175"/>
  <c r="M143"/>
  <c r="M131"/>
  <c r="M129"/>
  <c r="M93"/>
  <c r="M89"/>
  <c r="M81"/>
  <c r="M77"/>
  <c r="M73"/>
  <c r="M69"/>
  <c r="M65"/>
  <c r="M61"/>
  <c r="M57"/>
  <c r="M52"/>
  <c r="M51"/>
  <c r="M48"/>
  <c r="M47"/>
  <c r="M43"/>
  <c r="M40"/>
  <c r="M39"/>
  <c r="M35"/>
  <c r="AX306" i="22"/>
  <c r="AW302"/>
  <c r="AX294"/>
  <c r="AW239"/>
  <c r="AW142"/>
  <c r="N290" i="13"/>
  <c r="AW290" i="22"/>
  <c r="N286" i="13"/>
  <c r="AW286" i="22"/>
  <c r="N282" i="13"/>
  <c r="AW282" i="22"/>
  <c r="N278" i="13"/>
  <c r="AW278" i="22"/>
  <c r="N274" i="13"/>
  <c r="AW274" i="22"/>
  <c r="O269" i="13"/>
  <c r="AX269" i="22"/>
  <c r="O266" i="13"/>
  <c r="AX266" i="22"/>
  <c r="O262" i="13"/>
  <c r="AX262" i="22"/>
  <c r="N256" i="13"/>
  <c r="AW256" i="22"/>
  <c r="N253" i="13"/>
  <c r="AW253" i="22"/>
  <c r="N252" i="13"/>
  <c r="AW252" i="22"/>
  <c r="O249" i="13"/>
  <c r="AX249" i="22"/>
  <c r="N248" i="13"/>
  <c r="AW248" i="22"/>
  <c r="N244" i="13"/>
  <c r="AW244" i="22"/>
  <c r="O239" i="13"/>
  <c r="AX239" i="22"/>
  <c r="N238" i="13"/>
  <c r="AW238" i="22"/>
  <c r="O235" i="13"/>
  <c r="AX235" i="22"/>
  <c r="N234" i="13"/>
  <c r="AW234" i="22"/>
  <c r="N231" i="13"/>
  <c r="AW231" i="22"/>
  <c r="N230" i="13"/>
  <c r="AW230" i="22"/>
  <c r="N226" i="13"/>
  <c r="AW226" i="22"/>
  <c r="N223" i="13"/>
  <c r="AW223" i="22"/>
  <c r="N222" i="13"/>
  <c r="AW222" i="22"/>
  <c r="O218" i="13"/>
  <c r="AX218" i="22"/>
  <c r="N214" i="13"/>
  <c r="AW214" i="22"/>
  <c r="N186" i="13"/>
  <c r="AW186" i="22"/>
  <c r="N179" i="13"/>
  <c r="AW179" i="22"/>
  <c r="N178" i="13"/>
  <c r="AW178" i="22"/>
  <c r="N171" i="13"/>
  <c r="AW171" i="22"/>
  <c r="N170" i="13"/>
  <c r="AW170" i="22"/>
  <c r="N167" i="13"/>
  <c r="AW167" i="22"/>
  <c r="O166" i="13"/>
  <c r="AX166" i="22"/>
  <c r="N163" i="13"/>
  <c r="AW163" i="22"/>
  <c r="N162" i="13"/>
  <c r="AW162" i="22"/>
  <c r="N159" i="13"/>
  <c r="AW159" i="22"/>
  <c r="N158" i="13"/>
  <c r="AW158" i="22"/>
  <c r="N155" i="13"/>
  <c r="AW155" i="22"/>
  <c r="O154" i="13"/>
  <c r="AX154" i="22"/>
  <c r="N151" i="13"/>
  <c r="AW151" i="22"/>
  <c r="N150" i="13"/>
  <c r="AW150" i="22"/>
  <c r="N147" i="13"/>
  <c r="AW147" i="22"/>
  <c r="N146" i="13"/>
  <c r="AW146" i="22"/>
  <c r="O142" i="13"/>
  <c r="AX142" i="22"/>
  <c r="N139" i="13"/>
  <c r="AW139" i="22"/>
  <c r="N138" i="13"/>
  <c r="AW138" i="22"/>
  <c r="N135" i="13"/>
  <c r="AW135" i="22"/>
  <c r="N134" i="13"/>
  <c r="AW134" i="22"/>
  <c r="N128" i="13"/>
  <c r="AW128" i="22"/>
  <c r="N125" i="13"/>
  <c r="AW125" i="22"/>
  <c r="N124" i="13"/>
  <c r="AW124" i="22"/>
  <c r="N121" i="13"/>
  <c r="AW121" i="22"/>
  <c r="N120" i="13"/>
  <c r="AW120" i="22"/>
  <c r="N117" i="13"/>
  <c r="AW117" i="22"/>
  <c r="N116" i="13"/>
  <c r="AW116" i="22"/>
  <c r="N113" i="13"/>
  <c r="AW113" i="22"/>
  <c r="N112" i="13"/>
  <c r="AW112" i="22"/>
  <c r="N109" i="13"/>
  <c r="AW109" i="22"/>
  <c r="N108" i="13"/>
  <c r="AW108" i="22"/>
  <c r="N105" i="13"/>
  <c r="AW105" i="22"/>
  <c r="N104" i="13"/>
  <c r="AW104" i="22"/>
  <c r="N101" i="13"/>
  <c r="AW101" i="22"/>
  <c r="N100" i="13"/>
  <c r="AW100" i="22"/>
  <c r="N97" i="13"/>
  <c r="AW97" i="22"/>
  <c r="N96" i="13"/>
  <c r="AW96" i="22"/>
  <c r="N92" i="13"/>
  <c r="AW92" i="22"/>
  <c r="N88" i="13"/>
  <c r="AW88" i="22"/>
  <c r="N85" i="13"/>
  <c r="AW85" i="22"/>
  <c r="N84" i="13"/>
  <c r="AW84" i="22"/>
  <c r="N80" i="13"/>
  <c r="AW80" i="22"/>
  <c r="N76" i="13"/>
  <c r="AW76" i="22"/>
  <c r="N72" i="13"/>
  <c r="AW72" i="22"/>
  <c r="N68" i="13"/>
  <c r="AW68" i="22"/>
  <c r="N64" i="13"/>
  <c r="AW64" i="22"/>
  <c r="N60" i="13"/>
  <c r="AW60" i="22"/>
  <c r="N50" i="13"/>
  <c r="AW50" i="22"/>
  <c r="N46" i="13"/>
  <c r="AW46" i="22"/>
  <c r="N38" i="13"/>
  <c r="AW38" i="22"/>
  <c r="N34" i="13"/>
  <c r="AW34" i="22"/>
  <c r="N31" i="13"/>
  <c r="AW31" i="22"/>
  <c r="N30" i="13"/>
  <c r="AW30" i="22"/>
  <c r="N25" i="13"/>
  <c r="AW25" i="22"/>
  <c r="N23" i="13"/>
  <c r="AW23" i="22"/>
  <c r="N22" i="13"/>
  <c r="AW22" i="22"/>
  <c r="N19" i="13"/>
  <c r="AW19" i="22"/>
  <c r="N18" i="13"/>
  <c r="AW18" i="22"/>
  <c r="N15" i="13"/>
  <c r="AW15" i="22"/>
  <c r="N324" i="13"/>
  <c r="N174"/>
  <c r="AX302" i="22"/>
  <c r="AW269"/>
  <c r="AW266"/>
  <c r="AW166"/>
  <c r="AW154"/>
  <c r="S418" i="11"/>
  <c r="U418" i="22" s="1"/>
  <c r="S405" i="11"/>
  <c r="U405" i="22" s="1"/>
  <c r="S389" i="11"/>
  <c r="U389" i="22" s="1"/>
  <c r="S381" i="11"/>
  <c r="U381" i="22" s="1"/>
  <c r="BB381" s="1"/>
  <c r="S378" i="11"/>
  <c r="U378" i="22" s="1"/>
  <c r="S374" i="11"/>
  <c r="U374" i="22" s="1"/>
  <c r="S369" i="11"/>
  <c r="U369" i="22" s="1"/>
  <c r="S362" i="11"/>
  <c r="U362" i="22" s="1"/>
  <c r="BB362" s="1"/>
  <c r="S357" i="11"/>
  <c r="U357" i="22" s="1"/>
  <c r="S346" i="11"/>
  <c r="U346" i="22" s="1"/>
  <c r="S330" i="11"/>
  <c r="U330" i="22" s="1"/>
  <c r="S326" i="11"/>
  <c r="U326" i="22" s="1"/>
  <c r="S322" i="11"/>
  <c r="U322" i="22" s="1"/>
  <c r="S318" i="11"/>
  <c r="U318" i="22" s="1"/>
  <c r="S306" i="11"/>
  <c r="U306" i="22" s="1"/>
  <c r="BB306" s="1"/>
  <c r="S301" i="11"/>
  <c r="U301" i="22" s="1"/>
  <c r="BB301" s="1"/>
  <c r="S254" i="11"/>
  <c r="U254" i="22" s="1"/>
  <c r="S251" i="11"/>
  <c r="U251" i="22" s="1"/>
  <c r="S247" i="11"/>
  <c r="U247" i="22" s="1"/>
  <c r="S242" i="11"/>
  <c r="U242" i="22" s="1"/>
  <c r="S239" i="11"/>
  <c r="U239" i="22" s="1"/>
  <c r="S234" i="11"/>
  <c r="U234" i="22" s="1"/>
  <c r="S223" i="11"/>
  <c r="U223" i="22" s="1"/>
  <c r="S215" i="11"/>
  <c r="U215" i="22" s="1"/>
  <c r="BB215" s="1"/>
  <c r="S195" i="11"/>
  <c r="U195" i="22" s="1"/>
  <c r="S178" i="11"/>
  <c r="U178" i="22" s="1"/>
  <c r="S170" i="11"/>
  <c r="U170" i="22" s="1"/>
  <c r="S166" i="11"/>
  <c r="U166" i="22" s="1"/>
  <c r="S159" i="11"/>
  <c r="U159" i="22" s="1"/>
  <c r="S147" i="11"/>
  <c r="U147" i="22" s="1"/>
  <c r="S143" i="11"/>
  <c r="U143" i="22" s="1"/>
  <c r="S131" i="11"/>
  <c r="U131" i="22" s="1"/>
  <c r="BB131" s="1"/>
  <c r="S127" i="11"/>
  <c r="U127" i="22" s="1"/>
  <c r="S122" i="11"/>
  <c r="U122" i="22" s="1"/>
  <c r="BB122" s="1"/>
  <c r="S110" i="11"/>
  <c r="U110" i="22" s="1"/>
  <c r="S83" i="11"/>
  <c r="U83" i="22" s="1"/>
  <c r="BB83" s="1"/>
  <c r="S414" i="11"/>
  <c r="U414" i="22" s="1"/>
  <c r="S409" i="11"/>
  <c r="U409" i="22" s="1"/>
  <c r="S401" i="11"/>
  <c r="U401" i="22" s="1"/>
  <c r="S397" i="11"/>
  <c r="U397" i="22" s="1"/>
  <c r="S394" i="11"/>
  <c r="U394" i="22" s="1"/>
  <c r="S386" i="11"/>
  <c r="U386" i="22" s="1"/>
  <c r="S366" i="11"/>
  <c r="U366" i="22" s="1"/>
  <c r="S354" i="11"/>
  <c r="U354" i="22" s="1"/>
  <c r="BB354" s="1"/>
  <c r="S350" i="11"/>
  <c r="U350" i="22" s="1"/>
  <c r="S341" i="11"/>
  <c r="U341" i="22" s="1"/>
  <c r="S338" i="11"/>
  <c r="U338" i="22" s="1"/>
  <c r="BB338" s="1"/>
  <c r="S334" i="11"/>
  <c r="U334" i="22" s="1"/>
  <c r="S314" i="11"/>
  <c r="U314" i="22" s="1"/>
  <c r="S310" i="11"/>
  <c r="U310" i="22" s="1"/>
  <c r="S298" i="11"/>
  <c r="U298" i="22" s="1"/>
  <c r="S294" i="11"/>
  <c r="U294" i="22" s="1"/>
  <c r="BB294" s="1"/>
  <c r="S290" i="11"/>
  <c r="U290" i="22" s="1"/>
  <c r="S285" i="11"/>
  <c r="U285" i="22" s="1"/>
  <c r="S273" i="11"/>
  <c r="U273" i="22" s="1"/>
  <c r="S268" i="11"/>
  <c r="U268" i="22" s="1"/>
  <c r="S266" i="11"/>
  <c r="U266" i="22" s="1"/>
  <c r="S262" i="11"/>
  <c r="U262" i="22" s="1"/>
  <c r="S259" i="11"/>
  <c r="U259" i="22" s="1"/>
  <c r="S231" i="11"/>
  <c r="U231" i="22" s="1"/>
  <c r="BB231" s="1"/>
  <c r="S227" i="11"/>
  <c r="U227" i="22" s="1"/>
  <c r="S218" i="11"/>
  <c r="U218" i="22" s="1"/>
  <c r="S211" i="11"/>
  <c r="U211" i="22" s="1"/>
  <c r="S207" i="11"/>
  <c r="U207" i="22" s="1"/>
  <c r="BB207" s="1"/>
  <c r="S202" i="11"/>
  <c r="U202" i="22" s="1"/>
  <c r="S198" i="11"/>
  <c r="U198" i="22" s="1"/>
  <c r="S190" i="11"/>
  <c r="U190" i="22" s="1"/>
  <c r="S186" i="11"/>
  <c r="U186" i="22" s="1"/>
  <c r="S182" i="11"/>
  <c r="U182" i="22" s="1"/>
  <c r="S174" i="11"/>
  <c r="U174" i="22" s="1"/>
  <c r="S151" i="11"/>
  <c r="U151" i="22" s="1"/>
  <c r="S138" i="11"/>
  <c r="U138" i="22" s="1"/>
  <c r="BB138" s="1"/>
  <c r="S134" i="11"/>
  <c r="U134" i="22" s="1"/>
  <c r="S119" i="11"/>
  <c r="U119" i="22" s="1"/>
  <c r="S114" i="11"/>
  <c r="U114" i="22" s="1"/>
  <c r="S102" i="11"/>
  <c r="U102" i="22" s="1"/>
  <c r="BB102" s="1"/>
  <c r="S135" i="11"/>
  <c r="U135" i="22" s="1"/>
  <c r="S126" i="11"/>
  <c r="U126" i="22" s="1"/>
  <c r="S98" i="11"/>
  <c r="U98" i="22" s="1"/>
  <c r="S39" i="11"/>
  <c r="U39" i="22" s="1"/>
  <c r="S34" i="11"/>
  <c r="U34" i="22" s="1"/>
  <c r="S31" i="11"/>
  <c r="U31" i="22" s="1"/>
  <c r="S27" i="11"/>
  <c r="U27" i="22" s="1"/>
  <c r="S22" i="11"/>
  <c r="U22" i="22" s="1"/>
  <c r="BB22" s="1"/>
  <c r="BB412"/>
  <c r="BB400"/>
  <c r="BB384"/>
  <c r="BB348"/>
  <c r="BB270"/>
  <c r="S78" i="11"/>
  <c r="U78" i="22" s="1"/>
  <c r="S51" i="11"/>
  <c r="U51" i="22" s="1"/>
  <c r="S15" i="11"/>
  <c r="U15" i="22" s="1"/>
  <c r="BB15" s="1"/>
  <c r="BB360"/>
  <c r="BB327"/>
  <c r="BB225"/>
  <c r="S99" i="11"/>
  <c r="U99" i="22" s="1"/>
  <c r="S90" i="11"/>
  <c r="U90" i="22" s="1"/>
  <c r="S87" i="11"/>
  <c r="U87" i="22" s="1"/>
  <c r="S74" i="11"/>
  <c r="U74" i="22" s="1"/>
  <c r="S71" i="11"/>
  <c r="U71" i="22" s="1"/>
  <c r="BB71" s="1"/>
  <c r="S62" i="11"/>
  <c r="U62" i="22" s="1"/>
  <c r="S47" i="11"/>
  <c r="U47" i="22" s="1"/>
  <c r="S43" i="11"/>
  <c r="U43" i="22" s="1"/>
  <c r="S18" i="11"/>
  <c r="U18" i="22" s="1"/>
  <c r="BB18" s="1"/>
  <c r="BB380"/>
  <c r="BB263"/>
  <c r="BB261"/>
  <c r="BB251"/>
  <c r="BB245"/>
  <c r="BB243"/>
  <c r="BB237"/>
  <c r="BB219"/>
  <c r="S55" i="11"/>
  <c r="U55" i="22" s="1"/>
  <c r="S46" i="11"/>
  <c r="U46" i="22" s="1"/>
  <c r="BB342"/>
  <c r="BB229"/>
  <c r="BB125"/>
  <c r="BB111"/>
  <c r="BB87"/>
  <c r="BB62"/>
  <c r="BB115"/>
  <c r="BB105"/>
  <c r="BB92"/>
  <c r="BB70"/>
  <c r="BB29"/>
  <c r="BB124"/>
  <c r="BB75"/>
  <c r="BB197"/>
  <c r="BB187"/>
  <c r="BB84"/>
  <c r="BB66"/>
  <c r="BB33"/>
  <c r="U421" i="12"/>
  <c r="AI421" i="22"/>
  <c r="AF252"/>
  <c r="P252" i="12"/>
  <c r="S252" s="1"/>
  <c r="AE252" i="22"/>
  <c r="G252" i="11"/>
  <c r="H252"/>
  <c r="J252" i="22"/>
  <c r="K252"/>
  <c r="S422"/>
  <c r="J252" i="11"/>
  <c r="P252" s="1"/>
  <c r="M252" i="22"/>
  <c r="K252" i="11"/>
  <c r="N252" i="22"/>
  <c r="O424" i="13"/>
  <c r="AX424" i="22"/>
  <c r="AO424"/>
  <c r="M424" i="14"/>
  <c r="AP424" i="22" s="1"/>
  <c r="BB424" s="1"/>
  <c r="L424" i="14"/>
  <c r="U424" i="12"/>
  <c r="AI424" i="22"/>
  <c r="AZ424"/>
  <c r="R424" i="11"/>
  <c r="T424" i="22"/>
  <c r="O423" i="13"/>
  <c r="AX423" i="22"/>
  <c r="U423" i="12"/>
  <c r="AI423" i="22"/>
  <c r="AZ423"/>
  <c r="R423" i="11"/>
  <c r="T423" i="22"/>
  <c r="O422" i="13"/>
  <c r="AX422" i="22"/>
  <c r="AO422"/>
  <c r="L422" i="14"/>
  <c r="M422"/>
  <c r="AP422" i="22" s="1"/>
  <c r="BB422" s="1"/>
  <c r="T422" i="12"/>
  <c r="U422" s="1"/>
  <c r="AZ422" i="22"/>
  <c r="R422" i="11"/>
  <c r="T422" i="22"/>
  <c r="K421" i="3"/>
  <c r="J421" i="22"/>
  <c r="G421" i="11"/>
  <c r="K421" i="4"/>
  <c r="M421" i="22"/>
  <c r="J421" i="11"/>
  <c r="BB317" i="22"/>
  <c r="BB293"/>
  <c r="BB279"/>
  <c r="BB141"/>
  <c r="BB46"/>
  <c r="M267" i="13"/>
  <c r="M270"/>
  <c r="M417" i="14"/>
  <c r="AP417" i="22" s="1"/>
  <c r="L417" i="14"/>
  <c r="M414"/>
  <c r="AP414" i="22" s="1"/>
  <c r="L414" i="14"/>
  <c r="L404"/>
  <c r="M404"/>
  <c r="AP404" i="22" s="1"/>
  <c r="BB404" s="1"/>
  <c r="M399" i="14"/>
  <c r="AP399" i="22" s="1"/>
  <c r="BB399" s="1"/>
  <c r="L399" i="14"/>
  <c r="L396"/>
  <c r="M396"/>
  <c r="AP396" i="22" s="1"/>
  <c r="BB396" s="1"/>
  <c r="M391" i="14"/>
  <c r="AP391" i="22" s="1"/>
  <c r="BB391" s="1"/>
  <c r="L391" i="14"/>
  <c r="L388"/>
  <c r="M388"/>
  <c r="AP388" i="22" s="1"/>
  <c r="M383" i="14"/>
  <c r="AP383" i="22" s="1"/>
  <c r="BB383" s="1"/>
  <c r="L383" i="14"/>
  <c r="L380"/>
  <c r="M380"/>
  <c r="AP380" i="22" s="1"/>
  <c r="M375" i="14"/>
  <c r="AP375" i="22" s="1"/>
  <c r="L375" i="14"/>
  <c r="L364"/>
  <c r="M364"/>
  <c r="AP364" i="22" s="1"/>
  <c r="BB364" s="1"/>
  <c r="L356" i="14"/>
  <c r="M356"/>
  <c r="AP356" i="22" s="1"/>
  <c r="BB356" s="1"/>
  <c r="L348" i="14"/>
  <c r="M348"/>
  <c r="AP348" i="22" s="1"/>
  <c r="M343" i="14"/>
  <c r="AP343" i="22" s="1"/>
  <c r="BB343" s="1"/>
  <c r="L343" i="14"/>
  <c r="L340"/>
  <c r="M340"/>
  <c r="AP340" i="22" s="1"/>
  <c r="BB340" s="1"/>
  <c r="M335" i="14"/>
  <c r="AP335" i="22" s="1"/>
  <c r="BB335" s="1"/>
  <c r="L335" i="14"/>
  <c r="L332"/>
  <c r="M332"/>
  <c r="AP332" i="22" s="1"/>
  <c r="BB332" s="1"/>
  <c r="M327" i="14"/>
  <c r="AP327" i="22" s="1"/>
  <c r="L327" i="14"/>
  <c r="L324"/>
  <c r="M324"/>
  <c r="AP324" i="22" s="1"/>
  <c r="M317" i="14"/>
  <c r="AP317" i="22" s="1"/>
  <c r="L317" i="14"/>
  <c r="M314"/>
  <c r="AP314" i="22" s="1"/>
  <c r="BB314" s="1"/>
  <c r="L314" i="14"/>
  <c r="M309"/>
  <c r="AP309" i="22" s="1"/>
  <c r="BB309" s="1"/>
  <c r="L309" i="14"/>
  <c r="M306"/>
  <c r="AP306" i="22" s="1"/>
  <c r="L306" i="14"/>
  <c r="M301"/>
  <c r="AP301" i="22" s="1"/>
  <c r="L301" i="14"/>
  <c r="L296"/>
  <c r="M296"/>
  <c r="AP296" i="22" s="1"/>
  <c r="BB296" s="1"/>
  <c r="M295" i="14"/>
  <c r="AP295" i="22" s="1"/>
  <c r="BB295" s="1"/>
  <c r="L295" i="14"/>
  <c r="M294"/>
  <c r="AP294" i="22" s="1"/>
  <c r="L294" i="14"/>
  <c r="M285"/>
  <c r="AP285" i="22" s="1"/>
  <c r="L285" i="14"/>
  <c r="L280"/>
  <c r="M280"/>
  <c r="AP280" i="22" s="1"/>
  <c r="M279" i="14"/>
  <c r="AP279" i="22" s="1"/>
  <c r="L279" i="14"/>
  <c r="M278"/>
  <c r="AP278" i="22" s="1"/>
  <c r="L278" i="14"/>
  <c r="M260"/>
  <c r="AP260" i="22" s="1"/>
  <c r="BB260" s="1"/>
  <c r="L260" i="14"/>
  <c r="L259"/>
  <c r="M259"/>
  <c r="AP259" i="22" s="1"/>
  <c r="BB259" s="1"/>
  <c r="M244" i="14"/>
  <c r="AP244" i="22" s="1"/>
  <c r="BB244" s="1"/>
  <c r="L244" i="14"/>
  <c r="L243"/>
  <c r="M243"/>
  <c r="AP243" i="22" s="1"/>
  <c r="M228" i="14"/>
  <c r="AP228" i="22" s="1"/>
  <c r="BB228" s="1"/>
  <c r="L228" i="14"/>
  <c r="L227"/>
  <c r="M227"/>
  <c r="AP227" i="22" s="1"/>
  <c r="BB227" s="1"/>
  <c r="M212" i="14"/>
  <c r="AP212" i="22" s="1"/>
  <c r="L212" i="14"/>
  <c r="M196"/>
  <c r="AP196" i="22" s="1"/>
  <c r="BB196" s="1"/>
  <c r="L196" i="14"/>
  <c r="M180"/>
  <c r="AP180" i="22" s="1"/>
  <c r="BB180" s="1"/>
  <c r="L180" i="14"/>
  <c r="M164"/>
  <c r="AP164" i="22" s="1"/>
  <c r="L164" i="14"/>
  <c r="M415"/>
  <c r="AP415" i="22" s="1"/>
  <c r="L415" i="14"/>
  <c r="L412"/>
  <c r="M412"/>
  <c r="AP412" i="22" s="1"/>
  <c r="M405" i="14"/>
  <c r="AP405" i="22" s="1"/>
  <c r="BB405" s="1"/>
  <c r="L405" i="14"/>
  <c r="M397"/>
  <c r="AP397" i="22" s="1"/>
  <c r="BB397" s="1"/>
  <c r="L397" i="14"/>
  <c r="M386"/>
  <c r="AP386" i="22" s="1"/>
  <c r="BB386" s="1"/>
  <c r="L386" i="14"/>
  <c r="M381"/>
  <c r="AP381" i="22" s="1"/>
  <c r="L381" i="14"/>
  <c r="M378"/>
  <c r="AP378" i="22" s="1"/>
  <c r="BB378" s="1"/>
  <c r="L378" i="14"/>
  <c r="M373"/>
  <c r="AP373" i="22" s="1"/>
  <c r="L373" i="14"/>
  <c r="M370"/>
  <c r="AP370" i="22" s="1"/>
  <c r="L370" i="14"/>
  <c r="M365"/>
  <c r="AP365" i="22" s="1"/>
  <c r="L365" i="14"/>
  <c r="M362"/>
  <c r="AP362" i="22" s="1"/>
  <c r="L362" i="14"/>
  <c r="M357"/>
  <c r="AP357" i="22" s="1"/>
  <c r="BB357" s="1"/>
  <c r="L357" i="14"/>
  <c r="M354"/>
  <c r="AP354" i="22" s="1"/>
  <c r="L354" i="14"/>
  <c r="M349"/>
  <c r="AP349" i="22" s="1"/>
  <c r="BB349" s="1"/>
  <c r="L349" i="14"/>
  <c r="M341"/>
  <c r="AP341" i="22" s="1"/>
  <c r="BB341" s="1"/>
  <c r="L341" i="14"/>
  <c r="M338"/>
  <c r="AP338" i="22" s="1"/>
  <c r="L338" i="14"/>
  <c r="M333"/>
  <c r="AP333" i="22" s="1"/>
  <c r="BB333" s="1"/>
  <c r="L333" i="14"/>
  <c r="M330"/>
  <c r="AP330" i="22" s="1"/>
  <c r="L330" i="14"/>
  <c r="M325"/>
  <c r="AP325" i="22" s="1"/>
  <c r="L325" i="14"/>
  <c r="L312"/>
  <c r="M312"/>
  <c r="AP312" i="22" s="1"/>
  <c r="BB312" s="1"/>
  <c r="L292" i="14"/>
  <c r="M292"/>
  <c r="AP292" i="22" s="1"/>
  <c r="M291" i="14"/>
  <c r="AP291" i="22" s="1"/>
  <c r="BB291" s="1"/>
  <c r="L291" i="14"/>
  <c r="M281"/>
  <c r="AP281" i="22" s="1"/>
  <c r="L281" i="14"/>
  <c r="M275"/>
  <c r="AP275" i="22" s="1"/>
  <c r="BB275" s="1"/>
  <c r="L275" i="14"/>
  <c r="M264"/>
  <c r="AP264" i="22" s="1"/>
  <c r="BB264" s="1"/>
  <c r="L264" i="14"/>
  <c r="L263"/>
  <c r="M263"/>
  <c r="AP263" i="22" s="1"/>
  <c r="M248" i="14"/>
  <c r="AP248" i="22" s="1"/>
  <c r="BB248" s="1"/>
  <c r="L248" i="14"/>
  <c r="L247"/>
  <c r="M247"/>
  <c r="AP247" i="22" s="1"/>
  <c r="BB247" s="1"/>
  <c r="M232" i="14"/>
  <c r="AP232" i="22" s="1"/>
  <c r="BB232" s="1"/>
  <c r="L232" i="14"/>
  <c r="L231"/>
  <c r="M231"/>
  <c r="AP231" i="22" s="1"/>
  <c r="M216" i="14"/>
  <c r="AP216" i="22" s="1"/>
  <c r="L216" i="14"/>
  <c r="L215"/>
  <c r="M215"/>
  <c r="AP215" i="22" s="1"/>
  <c r="M200" i="14"/>
  <c r="AP200" i="22" s="1"/>
  <c r="L200" i="14"/>
  <c r="L199"/>
  <c r="M199"/>
  <c r="AP199" i="22" s="1"/>
  <c r="BB199" s="1"/>
  <c r="M184" i="14"/>
  <c r="AP184" i="22" s="1"/>
  <c r="BB184" s="1"/>
  <c r="L184" i="14"/>
  <c r="L183"/>
  <c r="M183"/>
  <c r="AP183" i="22" s="1"/>
  <c r="BB183" s="1"/>
  <c r="M168" i="14"/>
  <c r="AP168" i="22" s="1"/>
  <c r="L168" i="14"/>
  <c r="L167"/>
  <c r="M167"/>
  <c r="AP167" i="22" s="1"/>
  <c r="M152" i="14"/>
  <c r="AP152" i="22" s="1"/>
  <c r="L152" i="14"/>
  <c r="L151"/>
  <c r="M151"/>
  <c r="AP151" i="22" s="1"/>
  <c r="M419" i="14"/>
  <c r="AP419" i="22" s="1"/>
  <c r="L419" i="14"/>
  <c r="M418"/>
  <c r="AP418" i="22" s="1"/>
  <c r="L418" i="14"/>
  <c r="M413"/>
  <c r="AP413" i="22" s="1"/>
  <c r="BB413" s="1"/>
  <c r="L413" i="14"/>
  <c r="M410"/>
  <c r="AP410" i="22" s="1"/>
  <c r="BB410" s="1"/>
  <c r="L410" i="14"/>
  <c r="M403"/>
  <c r="AP403" i="22" s="1"/>
  <c r="BB403" s="1"/>
  <c r="L403" i="14"/>
  <c r="L400"/>
  <c r="M400"/>
  <c r="AP400" i="22" s="1"/>
  <c r="M395" i="14"/>
  <c r="AP395" i="22" s="1"/>
  <c r="BB395" s="1"/>
  <c r="L395" i="14"/>
  <c r="L392"/>
  <c r="M392"/>
  <c r="AP392" i="22" s="1"/>
  <c r="M387" i="14"/>
  <c r="AP387" i="22" s="1"/>
  <c r="BB387" s="1"/>
  <c r="L387" i="14"/>
  <c r="L384"/>
  <c r="M384"/>
  <c r="AP384" i="22" s="1"/>
  <c r="M379" i="14"/>
  <c r="AP379" i="22" s="1"/>
  <c r="BB379" s="1"/>
  <c r="L379" i="14"/>
  <c r="L376"/>
  <c r="M376"/>
  <c r="AP376" i="22" s="1"/>
  <c r="BB376" s="1"/>
  <c r="M371" i="14"/>
  <c r="AP371" i="22" s="1"/>
  <c r="L371" i="14"/>
  <c r="L368"/>
  <c r="M368"/>
  <c r="AP368" i="22" s="1"/>
  <c r="M363" i="14"/>
  <c r="AP363" i="22" s="1"/>
  <c r="L363" i="14"/>
  <c r="L360"/>
  <c r="M360"/>
  <c r="AP360" i="22" s="1"/>
  <c r="M355" i="14"/>
  <c r="AP355" i="22" s="1"/>
  <c r="BB355" s="1"/>
  <c r="L355" i="14"/>
  <c r="L352"/>
  <c r="M352"/>
  <c r="AP352" i="22" s="1"/>
  <c r="BB352" s="1"/>
  <c r="M347" i="14"/>
  <c r="AP347" i="22" s="1"/>
  <c r="BB347" s="1"/>
  <c r="L347" i="14"/>
  <c r="L344"/>
  <c r="M344"/>
  <c r="AP344" i="22" s="1"/>
  <c r="BB344" s="1"/>
  <c r="M339" i="14"/>
  <c r="AP339" i="22" s="1"/>
  <c r="BB339" s="1"/>
  <c r="L339" i="14"/>
  <c r="L336"/>
  <c r="M336"/>
  <c r="AP336" i="22" s="1"/>
  <c r="M331" i="14"/>
  <c r="AP331" i="22" s="1"/>
  <c r="BB331" s="1"/>
  <c r="L328" i="14"/>
  <c r="M328"/>
  <c r="AP328" i="22" s="1"/>
  <c r="BB328" s="1"/>
  <c r="M323" i="14"/>
  <c r="AP323" i="22" s="1"/>
  <c r="BB323" s="1"/>
  <c r="L323" i="14"/>
  <c r="L320"/>
  <c r="M320"/>
  <c r="AP320" i="22" s="1"/>
  <c r="M319" i="14"/>
  <c r="AP319" i="22" s="1"/>
  <c r="BB319" s="1"/>
  <c r="L319" i="14"/>
  <c r="M318"/>
  <c r="AP318" i="22" s="1"/>
  <c r="L318" i="14"/>
  <c r="M313"/>
  <c r="AP313" i="22" s="1"/>
  <c r="BB313" s="1"/>
  <c r="L313" i="14"/>
  <c r="M310"/>
  <c r="AP310" i="22" s="1"/>
  <c r="BB310" s="1"/>
  <c r="L310" i="14"/>
  <c r="M302"/>
  <c r="AP302" i="22" s="1"/>
  <c r="BB302" s="1"/>
  <c r="L302" i="14"/>
  <c r="M293"/>
  <c r="AP293" i="22" s="1"/>
  <c r="L293" i="14"/>
  <c r="M287"/>
  <c r="AP287" i="22" s="1"/>
  <c r="BB287" s="1"/>
  <c r="L287" i="14"/>
  <c r="M286"/>
  <c r="AP286" i="22" s="1"/>
  <c r="L286" i="14"/>
  <c r="M277"/>
  <c r="AP277" i="22" s="1"/>
  <c r="L277" i="14"/>
  <c r="L272"/>
  <c r="M272"/>
  <c r="AP272" i="22" s="1"/>
  <c r="BB272" s="1"/>
  <c r="M271" i="14"/>
  <c r="AP271" i="22" s="1"/>
  <c r="BB271" s="1"/>
  <c r="L271" i="14"/>
  <c r="M270"/>
  <c r="AP270" i="22" s="1"/>
  <c r="L270" i="14"/>
  <c r="M268"/>
  <c r="AP268" i="22" s="1"/>
  <c r="BB268" s="1"/>
  <c r="L268" i="14"/>
  <c r="M252"/>
  <c r="AP252" i="22" s="1"/>
  <c r="BB252" s="1"/>
  <c r="L252" i="14"/>
  <c r="L251"/>
  <c r="M251"/>
  <c r="AP251" i="22" s="1"/>
  <c r="M236" i="14"/>
  <c r="AP236" i="22" s="1"/>
  <c r="BB236" s="1"/>
  <c r="L236" i="14"/>
  <c r="L219"/>
  <c r="M219"/>
  <c r="AP219" i="22" s="1"/>
  <c r="M204" i="14"/>
  <c r="AP204" i="22" s="1"/>
  <c r="L204" i="14"/>
  <c r="L203"/>
  <c r="M203"/>
  <c r="AP203" i="22" s="1"/>
  <c r="M188" i="14"/>
  <c r="AP188" i="22" s="1"/>
  <c r="BB188" s="1"/>
  <c r="L188" i="14"/>
  <c r="L187"/>
  <c r="M187"/>
  <c r="AP187" i="22" s="1"/>
  <c r="M172" i="14"/>
  <c r="AP172" i="22" s="1"/>
  <c r="L172" i="14"/>
  <c r="L171"/>
  <c r="M171"/>
  <c r="AP171" i="22" s="1"/>
  <c r="M156" i="14"/>
  <c r="AP156" i="22" s="1"/>
  <c r="L156" i="14"/>
  <c r="L155"/>
  <c r="M155"/>
  <c r="AP155" i="22" s="1"/>
  <c r="L416" i="14"/>
  <c r="M416"/>
  <c r="AP416" i="22" s="1"/>
  <c r="BB416" s="1"/>
  <c r="M411" i="14"/>
  <c r="AP411" i="22" s="1"/>
  <c r="BB411" s="1"/>
  <c r="L408" i="14"/>
  <c r="M408"/>
  <c r="AP408" i="22" s="1"/>
  <c r="BB408" s="1"/>
  <c r="M407" i="14"/>
  <c r="AP407" i="22" s="1"/>
  <c r="BB407" s="1"/>
  <c r="L407" i="14"/>
  <c r="M406"/>
  <c r="AP406" i="22" s="1"/>
  <c r="BB406" s="1"/>
  <c r="L406" i="14"/>
  <c r="M401"/>
  <c r="AP401" i="22" s="1"/>
  <c r="BB401" s="1"/>
  <c r="L401" i="14"/>
  <c r="M398"/>
  <c r="AP398" i="22" s="1"/>
  <c r="L398" i="14"/>
  <c r="M393"/>
  <c r="AP393" i="22" s="1"/>
  <c r="BB393" s="1"/>
  <c r="L393" i="14"/>
  <c r="M390"/>
  <c r="AP390" i="22" s="1"/>
  <c r="BB390" s="1"/>
  <c r="L390" i="14"/>
  <c r="M385"/>
  <c r="AP385" i="22" s="1"/>
  <c r="BB385" s="1"/>
  <c r="L385" i="14"/>
  <c r="M377"/>
  <c r="AP377" i="22" s="1"/>
  <c r="L377" i="14"/>
  <c r="M369"/>
  <c r="AP369" i="22" s="1"/>
  <c r="L369" i="14"/>
  <c r="M366"/>
  <c r="AP366" i="22" s="1"/>
  <c r="L366" i="14"/>
  <c r="M361"/>
  <c r="AP361" i="22" s="1"/>
  <c r="L361" i="14"/>
  <c r="M358"/>
  <c r="AP358" i="22" s="1"/>
  <c r="BB358" s="1"/>
  <c r="L358" i="14"/>
  <c r="M353"/>
  <c r="AP353" i="22" s="1"/>
  <c r="BB353" s="1"/>
  <c r="L353" i="14"/>
  <c r="M350"/>
  <c r="AP350" i="22" s="1"/>
  <c r="BB350" s="1"/>
  <c r="L350" i="14"/>
  <c r="M345"/>
  <c r="AP345" i="22" s="1"/>
  <c r="BB345" s="1"/>
  <c r="L345" i="14"/>
  <c r="M342"/>
  <c r="AP342" i="22" s="1"/>
  <c r="L342" i="14"/>
  <c r="M337"/>
  <c r="AP337" i="22" s="1"/>
  <c r="BB337" s="1"/>
  <c r="L337" i="14"/>
  <c r="M329"/>
  <c r="AP329" i="22" s="1"/>
  <c r="L329" i="14"/>
  <c r="M326"/>
  <c r="AP326" i="22" s="1"/>
  <c r="L326" i="14"/>
  <c r="L316"/>
  <c r="M316"/>
  <c r="AP316" i="22" s="1"/>
  <c r="M311" i="14"/>
  <c r="AP311" i="22" s="1"/>
  <c r="BB311" s="1"/>
  <c r="L311" i="14"/>
  <c r="L308"/>
  <c r="M308"/>
  <c r="AP308" i="22" s="1"/>
  <c r="M303" i="14"/>
  <c r="AP303" i="22" s="1"/>
  <c r="BB303" s="1"/>
  <c r="L303" i="14"/>
  <c r="L300"/>
  <c r="M300"/>
  <c r="AP300" i="22" s="1"/>
  <c r="BB300" s="1"/>
  <c r="M299" i="14"/>
  <c r="AP299" i="22" s="1"/>
  <c r="BB299" s="1"/>
  <c r="L299" i="14"/>
  <c r="M298"/>
  <c r="AP298" i="22" s="1"/>
  <c r="BB298" s="1"/>
  <c r="L298" i="14"/>
  <c r="M289"/>
  <c r="AP289" i="22" s="1"/>
  <c r="BB289" s="1"/>
  <c r="L289" i="14"/>
  <c r="L284"/>
  <c r="M284"/>
  <c r="AP284" i="22" s="1"/>
  <c r="M283" i="14"/>
  <c r="AP283" i="22" s="1"/>
  <c r="BB283" s="1"/>
  <c r="L283" i="14"/>
  <c r="M282"/>
  <c r="AP282" i="22" s="1"/>
  <c r="L282" i="14"/>
  <c r="M273"/>
  <c r="AP273" i="22" s="1"/>
  <c r="L273" i="14"/>
  <c r="M256"/>
  <c r="AP256" i="22" s="1"/>
  <c r="L256" i="14"/>
  <c r="L255"/>
  <c r="M255"/>
  <c r="AP255" i="22" s="1"/>
  <c r="M240" i="14"/>
  <c r="AP240" i="22" s="1"/>
  <c r="BB240" s="1"/>
  <c r="L240" i="14"/>
  <c r="L239"/>
  <c r="M239"/>
  <c r="AP239" i="22" s="1"/>
  <c r="BB239" s="1"/>
  <c r="M224" i="14"/>
  <c r="AP224" i="22" s="1"/>
  <c r="BB224" s="1"/>
  <c r="L224" i="14"/>
  <c r="L223"/>
  <c r="M223"/>
  <c r="AP223" i="22" s="1"/>
  <c r="BB223" s="1"/>
  <c r="M208" i="14"/>
  <c r="AP208" i="22" s="1"/>
  <c r="L208" i="14"/>
  <c r="L207"/>
  <c r="M207"/>
  <c r="AP207" i="22" s="1"/>
  <c r="M192" i="14"/>
  <c r="AP192" i="22" s="1"/>
  <c r="L192" i="14"/>
  <c r="L191"/>
  <c r="M191"/>
  <c r="AP191" i="22" s="1"/>
  <c r="BB191" s="1"/>
  <c r="M176" i="14"/>
  <c r="AP176" i="22" s="1"/>
  <c r="L176" i="14"/>
  <c r="L175"/>
  <c r="M175"/>
  <c r="AP175" i="22" s="1"/>
  <c r="M160" i="14"/>
  <c r="AP160" i="22" s="1"/>
  <c r="L160" i="14"/>
  <c r="L159"/>
  <c r="M159"/>
  <c r="AP159" i="22" s="1"/>
  <c r="L144" i="14"/>
  <c r="M144"/>
  <c r="AP144" i="22" s="1"/>
  <c r="BB144" s="1"/>
  <c r="M143" i="14"/>
  <c r="AP143" i="22" s="1"/>
  <c r="L143" i="14"/>
  <c r="M142"/>
  <c r="AP142" i="22" s="1"/>
  <c r="L142" i="14"/>
  <c r="M133"/>
  <c r="AP133" i="22" s="1"/>
  <c r="L133" i="14"/>
  <c r="M127"/>
  <c r="AP127" i="22" s="1"/>
  <c r="BB127" s="1"/>
  <c r="L127" i="14"/>
  <c r="M117"/>
  <c r="AP117" i="22" s="1"/>
  <c r="BB117" s="1"/>
  <c r="L117" i="14"/>
  <c r="M114"/>
  <c r="AP114" i="22" s="1"/>
  <c r="BB114" s="1"/>
  <c r="L114" i="14"/>
  <c r="M109"/>
  <c r="AP109" i="22" s="1"/>
  <c r="BB109" s="1"/>
  <c r="L109" i="14"/>
  <c r="M106"/>
  <c r="AP106" i="22" s="1"/>
  <c r="BB106" s="1"/>
  <c r="L106" i="14"/>
  <c r="M101"/>
  <c r="AP101" i="22" s="1"/>
  <c r="BB101" s="1"/>
  <c r="L101" i="14"/>
  <c r="L92"/>
  <c r="M92"/>
  <c r="AP92" i="22" s="1"/>
  <c r="M90" i="14"/>
  <c r="AP90" i="22" s="1"/>
  <c r="BB90" s="1"/>
  <c r="L90" i="14"/>
  <c r="M85"/>
  <c r="AP85" i="22" s="1"/>
  <c r="BB85" s="1"/>
  <c r="L85" i="14"/>
  <c r="M83"/>
  <c r="AP83" i="22" s="1"/>
  <c r="L83" i="14"/>
  <c r="M82"/>
  <c r="AP82" i="22" s="1"/>
  <c r="L82" i="14"/>
  <c r="M77"/>
  <c r="AP77" i="22" s="1"/>
  <c r="BB77" s="1"/>
  <c r="L77" i="14"/>
  <c r="M75"/>
  <c r="AP75" i="22" s="1"/>
  <c r="L75" i="14"/>
  <c r="M74"/>
  <c r="AP74" i="22" s="1"/>
  <c r="BB74" s="1"/>
  <c r="L74" i="14"/>
  <c r="M69"/>
  <c r="AP69" i="22" s="1"/>
  <c r="BB69" s="1"/>
  <c r="L69" i="14"/>
  <c r="M67"/>
  <c r="AP67" i="22" s="1"/>
  <c r="L67" i="14"/>
  <c r="M66"/>
  <c r="AP66" i="22" s="1"/>
  <c r="L66" i="14"/>
  <c r="M61"/>
  <c r="AP61" i="22" s="1"/>
  <c r="L61" i="14"/>
  <c r="M59"/>
  <c r="AP59" i="22" s="1"/>
  <c r="L59" i="14"/>
  <c r="M58"/>
  <c r="AP58" i="22" s="1"/>
  <c r="L58" i="14"/>
  <c r="M53"/>
  <c r="AP53" i="22" s="1"/>
  <c r="BB53" s="1"/>
  <c r="L53" i="14"/>
  <c r="M51"/>
  <c r="AP51" i="22" s="1"/>
  <c r="L51" i="14"/>
  <c r="M50"/>
  <c r="AP50" i="22" s="1"/>
  <c r="BB50" s="1"/>
  <c r="L50" i="14"/>
  <c r="L44"/>
  <c r="M44"/>
  <c r="AP44" i="22" s="1"/>
  <c r="BB44" s="1"/>
  <c r="M33" i="14"/>
  <c r="AP33" i="22" s="1"/>
  <c r="L33" i="14"/>
  <c r="L28"/>
  <c r="M28"/>
  <c r="AP28" i="22" s="1"/>
  <c r="BB28" s="1"/>
  <c r="M27" i="14"/>
  <c r="AP27" i="22" s="1"/>
  <c r="L27" i="14"/>
  <c r="M26"/>
  <c r="AP26" i="22" s="1"/>
  <c r="BB26" s="1"/>
  <c r="L26" i="14"/>
  <c r="M17"/>
  <c r="AP17" i="22" s="1"/>
  <c r="BB17" s="1"/>
  <c r="L17" i="14"/>
  <c r="M147"/>
  <c r="AP147" i="22" s="1"/>
  <c r="L148" i="14"/>
  <c r="M148"/>
  <c r="AP148" i="22" s="1"/>
  <c r="M145" i="14"/>
  <c r="AP145" i="22" s="1"/>
  <c r="L145" i="14"/>
  <c r="L140"/>
  <c r="M140"/>
  <c r="AP140" i="22" s="1"/>
  <c r="M139" i="14"/>
  <c r="AP139" i="22" s="1"/>
  <c r="L139" i="14"/>
  <c r="M138"/>
  <c r="AP138" i="22" s="1"/>
  <c r="L138" i="14"/>
  <c r="M129"/>
  <c r="AP129" i="22" s="1"/>
  <c r="L129" i="14"/>
  <c r="L124"/>
  <c r="M124"/>
  <c r="AP124" i="22" s="1"/>
  <c r="M123" i="14"/>
  <c r="AP123" i="22" s="1"/>
  <c r="BB123" s="1"/>
  <c r="L123" i="14"/>
  <c r="M122"/>
  <c r="AP122" i="22" s="1"/>
  <c r="L122" i="14"/>
  <c r="M115"/>
  <c r="AP115" i="22" s="1"/>
  <c r="L115" i="14"/>
  <c r="L104"/>
  <c r="M104"/>
  <c r="AP104" i="22" s="1"/>
  <c r="BB104" s="1"/>
  <c r="M97" i="14"/>
  <c r="AP97" i="22" s="1"/>
  <c r="BB97" s="1"/>
  <c r="L97" i="14"/>
  <c r="M94"/>
  <c r="AP94" i="22" s="1"/>
  <c r="BB94" s="1"/>
  <c r="L94" i="14"/>
  <c r="M91"/>
  <c r="AP91" i="22" s="1"/>
  <c r="BB91" s="1"/>
  <c r="L91" i="14"/>
  <c r="L84"/>
  <c r="M84"/>
  <c r="AP84" i="22" s="1"/>
  <c r="L76" i="14"/>
  <c r="M76"/>
  <c r="AP76" i="22" s="1"/>
  <c r="BB76" s="1"/>
  <c r="L68" i="14"/>
  <c r="M68"/>
  <c r="AP68" i="22" s="1"/>
  <c r="BB68" s="1"/>
  <c r="L60" i="14"/>
  <c r="M60"/>
  <c r="AP60" i="22" s="1"/>
  <c r="BB60" s="1"/>
  <c r="L52" i="14"/>
  <c r="M52"/>
  <c r="AP52" i="22" s="1"/>
  <c r="BB52" s="1"/>
  <c r="M46" i="14"/>
  <c r="AP46" i="22" s="1"/>
  <c r="L46" i="14"/>
  <c r="M41"/>
  <c r="AP41" i="22" s="1"/>
  <c r="BB41" s="1"/>
  <c r="L41" i="14"/>
  <c r="M38"/>
  <c r="AP38" i="22" s="1"/>
  <c r="L38" i="14"/>
  <c r="M29"/>
  <c r="AP29" i="22" s="1"/>
  <c r="L29" i="14"/>
  <c r="L24"/>
  <c r="M24"/>
  <c r="AP24" i="22" s="1"/>
  <c r="BB24" s="1"/>
  <c r="M23" i="14"/>
  <c r="AP23" i="22" s="1"/>
  <c r="L23" i="14"/>
  <c r="M22"/>
  <c r="AP22" i="22" s="1"/>
  <c r="L22" i="14"/>
  <c r="M141"/>
  <c r="AP141" i="22" s="1"/>
  <c r="L141" i="14"/>
  <c r="L136"/>
  <c r="M136"/>
  <c r="AP136" i="22" s="1"/>
  <c r="M135" i="14"/>
  <c r="AP135" i="22" s="1"/>
  <c r="L135" i="14"/>
  <c r="M134"/>
  <c r="AP134" i="22" s="1"/>
  <c r="L134" i="14"/>
  <c r="M125"/>
  <c r="AP125" i="22" s="1"/>
  <c r="L125" i="14"/>
  <c r="M119"/>
  <c r="AP119" i="22" s="1"/>
  <c r="BB119" s="1"/>
  <c r="L119" i="14"/>
  <c r="M118"/>
  <c r="AP118" i="22" s="1"/>
  <c r="BB118" s="1"/>
  <c r="L118" i="14"/>
  <c r="M113"/>
  <c r="AP113" i="22" s="1"/>
  <c r="BB113" s="1"/>
  <c r="L113" i="14"/>
  <c r="M111"/>
  <c r="AP111" i="22" s="1"/>
  <c r="L111" i="14"/>
  <c r="M110"/>
  <c r="AP110" i="22" s="1"/>
  <c r="BB110" s="1"/>
  <c r="L110" i="14"/>
  <c r="M105"/>
  <c r="AP105" i="22" s="1"/>
  <c r="L105" i="14"/>
  <c r="M102"/>
  <c r="AP102" i="22" s="1"/>
  <c r="L102" i="14"/>
  <c r="M89"/>
  <c r="AP89" i="22" s="1"/>
  <c r="BB89" s="1"/>
  <c r="L89" i="14"/>
  <c r="M87"/>
  <c r="AP87" i="22" s="1"/>
  <c r="L87" i="14"/>
  <c r="M86"/>
  <c r="AP86" i="22" s="1"/>
  <c r="BB86" s="1"/>
  <c r="L86" i="14"/>
  <c r="M79"/>
  <c r="AP79" i="22" s="1"/>
  <c r="L79" i="14"/>
  <c r="M78"/>
  <c r="AP78" i="22" s="1"/>
  <c r="BB78" s="1"/>
  <c r="L78" i="14"/>
  <c r="M73"/>
  <c r="AP73" i="22" s="1"/>
  <c r="BB73" s="1"/>
  <c r="L73" i="14"/>
  <c r="M71"/>
  <c r="AP71" i="22" s="1"/>
  <c r="L71" i="14"/>
  <c r="M70"/>
  <c r="AP70" i="22" s="1"/>
  <c r="L70" i="14"/>
  <c r="M63"/>
  <c r="AP63" i="22" s="1"/>
  <c r="BB63" s="1"/>
  <c r="L63" i="14"/>
  <c r="M62"/>
  <c r="AP62" i="22" s="1"/>
  <c r="L62" i="14"/>
  <c r="M57"/>
  <c r="AP57" i="22" s="1"/>
  <c r="BB57" s="1"/>
  <c r="L57" i="14"/>
  <c r="M55"/>
  <c r="AP55" i="22" s="1"/>
  <c r="BB55" s="1"/>
  <c r="L55" i="14"/>
  <c r="M54"/>
  <c r="AP54" i="22" s="1"/>
  <c r="BB54" s="1"/>
  <c r="L54" i="14"/>
  <c r="M47"/>
  <c r="AP47" i="22" s="1"/>
  <c r="L47" i="14"/>
  <c r="L36"/>
  <c r="M36"/>
  <c r="AP36" i="22" s="1"/>
  <c r="BB36" s="1"/>
  <c r="M35" i="14"/>
  <c r="AP35" i="22" s="1"/>
  <c r="L35" i="14"/>
  <c r="M34"/>
  <c r="AP34" i="22" s="1"/>
  <c r="BB34" s="1"/>
  <c r="L34" i="14"/>
  <c r="M25"/>
  <c r="AP25" i="22" s="1"/>
  <c r="BB25" s="1"/>
  <c r="L25" i="14"/>
  <c r="L20"/>
  <c r="M20"/>
  <c r="AP20" i="22" s="1"/>
  <c r="M19" i="14"/>
  <c r="AP19" i="22" s="1"/>
  <c r="L19" i="14"/>
  <c r="M18"/>
  <c r="AP18" i="22" s="1"/>
  <c r="L18" i="14"/>
  <c r="L265"/>
  <c r="L261"/>
  <c r="L257"/>
  <c r="L253"/>
  <c r="L249"/>
  <c r="L245"/>
  <c r="L241"/>
  <c r="L237"/>
  <c r="L233"/>
  <c r="L229"/>
  <c r="L225"/>
  <c r="L221"/>
  <c r="L217"/>
  <c r="L213"/>
  <c r="L209"/>
  <c r="L205"/>
  <c r="L201"/>
  <c r="L197"/>
  <c r="L193"/>
  <c r="L189"/>
  <c r="L185"/>
  <c r="L181"/>
  <c r="L177"/>
  <c r="L173"/>
  <c r="L169"/>
  <c r="L165"/>
  <c r="L157"/>
  <c r="L153"/>
  <c r="L149"/>
  <c r="M146"/>
  <c r="AP146" i="22" s="1"/>
  <c r="L146" i="14"/>
  <c r="M137"/>
  <c r="AP137" i="22" s="1"/>
  <c r="L137" i="14"/>
  <c r="L132"/>
  <c r="M132"/>
  <c r="AP132" i="22" s="1"/>
  <c r="M131" i="14"/>
  <c r="AP131" i="22" s="1"/>
  <c r="L131" i="14"/>
  <c r="M130"/>
  <c r="AP130" i="22" s="1"/>
  <c r="L130" i="14"/>
  <c r="M121"/>
  <c r="AP121" i="22" s="1"/>
  <c r="BB121" s="1"/>
  <c r="L121" i="14"/>
  <c r="L116"/>
  <c r="M116"/>
  <c r="AP116" i="22" s="1"/>
  <c r="BB116" s="1"/>
  <c r="L112" i="14"/>
  <c r="M112"/>
  <c r="AP112" i="22" s="1"/>
  <c r="BB112" s="1"/>
  <c r="L108" i="14"/>
  <c r="M108"/>
  <c r="AP108" i="22" s="1"/>
  <c r="M103" i="14"/>
  <c r="AP103" i="22" s="1"/>
  <c r="BB103" s="1"/>
  <c r="L103" i="14"/>
  <c r="M98"/>
  <c r="AP98" i="22" s="1"/>
  <c r="BB98" s="1"/>
  <c r="L98" i="14"/>
  <c r="M93"/>
  <c r="AP93" i="22" s="1"/>
  <c r="BB93" s="1"/>
  <c r="L93" i="14"/>
  <c r="L88"/>
  <c r="M88"/>
  <c r="AP88" i="22" s="1"/>
  <c r="BB88" s="1"/>
  <c r="L80" i="14"/>
  <c r="M80"/>
  <c r="AP80" i="22" s="1"/>
  <c r="BB80" s="1"/>
  <c r="L72" i="14"/>
  <c r="M72"/>
  <c r="AP72" i="22" s="1"/>
  <c r="BB72" s="1"/>
  <c r="L64" i="14"/>
  <c r="M64"/>
  <c r="AP64" i="22" s="1"/>
  <c r="L56" i="14"/>
  <c r="M56"/>
  <c r="AP56" i="22" s="1"/>
  <c r="BB56" s="1"/>
  <c r="M45" i="14"/>
  <c r="AP45" i="22" s="1"/>
  <c r="BB45" s="1"/>
  <c r="L45" i="14"/>
  <c r="M43"/>
  <c r="AP43" i="22" s="1"/>
  <c r="L43" i="14"/>
  <c r="M42"/>
  <c r="AP42" i="22" s="1"/>
  <c r="BB42" s="1"/>
  <c r="L42" i="14"/>
  <c r="M37"/>
  <c r="AP37" i="22" s="1"/>
  <c r="BB37" s="1"/>
  <c r="L37" i="14"/>
  <c r="L32"/>
  <c r="M32"/>
  <c r="AP32" i="22" s="1"/>
  <c r="BB32" s="1"/>
  <c r="M31" i="14"/>
  <c r="AP31" i="22" s="1"/>
  <c r="L31" i="14"/>
  <c r="M30"/>
  <c r="AP30" i="22" s="1"/>
  <c r="BB30" s="1"/>
  <c r="L30" i="14"/>
  <c r="L21"/>
  <c r="L16"/>
  <c r="M16"/>
  <c r="AP16" i="22" s="1"/>
  <c r="BB16" s="1"/>
  <c r="M15" i="14"/>
  <c r="AP15" i="22" s="1"/>
  <c r="L15" i="14"/>
  <c r="M14"/>
  <c r="AP14" i="22" s="1"/>
  <c r="L14" i="14"/>
  <c r="L99"/>
  <c r="M48"/>
  <c r="AP48" i="22" s="1"/>
  <c r="BB48" s="1"/>
  <c r="V415" i="12"/>
  <c r="AJ415" i="22" s="1"/>
  <c r="BB415" s="1"/>
  <c r="V420" i="12"/>
  <c r="AJ420" i="22" s="1"/>
  <c r="V418" i="12"/>
  <c r="AJ418" i="22" s="1"/>
  <c r="BB418" s="1"/>
  <c r="V419" i="12"/>
  <c r="AJ419" i="22" s="1"/>
  <c r="BB419" s="1"/>
  <c r="V417" i="12"/>
  <c r="AJ417" i="22" s="1"/>
  <c r="BB417" s="1"/>
  <c r="V414" i="12"/>
  <c r="AJ414" i="22" s="1"/>
  <c r="BB414" s="1"/>
  <c r="S266" i="12"/>
  <c r="S262"/>
  <c r="S258"/>
  <c r="S254"/>
  <c r="S250"/>
  <c r="S246"/>
  <c r="S242"/>
  <c r="S238"/>
  <c r="S234"/>
  <c r="S230"/>
  <c r="S226"/>
  <c r="S222"/>
  <c r="S218"/>
  <c r="S214"/>
  <c r="S210"/>
  <c r="S206"/>
  <c r="S202"/>
  <c r="S198"/>
  <c r="S194"/>
  <c r="S190"/>
  <c r="S186"/>
  <c r="T155"/>
  <c r="T123"/>
  <c r="T168"/>
  <c r="T148"/>
  <c r="T144"/>
  <c r="T140"/>
  <c r="T128"/>
  <c r="T153"/>
  <c r="T149"/>
  <c r="T141"/>
  <c r="S267"/>
  <c r="S255"/>
  <c r="S251"/>
  <c r="S247"/>
  <c r="S243"/>
  <c r="S239"/>
  <c r="S235"/>
  <c r="S231"/>
  <c r="S223"/>
  <c r="S219"/>
  <c r="S215"/>
  <c r="S211"/>
  <c r="S207"/>
  <c r="S203"/>
  <c r="S199"/>
  <c r="S195"/>
  <c r="S191"/>
  <c r="S187"/>
  <c r="I25" i="17"/>
  <c r="L25"/>
  <c r="I29"/>
  <c r="L29"/>
  <c r="I33"/>
  <c r="L33"/>
  <c r="I37"/>
  <c r="L37"/>
  <c r="I38"/>
  <c r="L38"/>
  <c r="I51"/>
  <c r="L51"/>
  <c r="I52"/>
  <c r="L52"/>
  <c r="I55"/>
  <c r="L55"/>
  <c r="I57"/>
  <c r="L57"/>
  <c r="I59"/>
  <c r="L59"/>
  <c r="I82"/>
  <c r="L82"/>
  <c r="I83"/>
  <c r="L83"/>
  <c r="I86"/>
  <c r="L86"/>
  <c r="I95"/>
  <c r="L95"/>
  <c r="I100"/>
  <c r="L100"/>
  <c r="I103"/>
  <c r="L103"/>
  <c r="I112"/>
  <c r="L112"/>
  <c r="I115"/>
  <c r="L115"/>
  <c r="I121"/>
  <c r="L121"/>
  <c r="I124"/>
  <c r="L124"/>
  <c r="I132"/>
  <c r="L132"/>
  <c r="I157"/>
  <c r="L157"/>
  <c r="I160"/>
  <c r="L160"/>
  <c r="I161"/>
  <c r="L161"/>
  <c r="I162"/>
  <c r="L162"/>
  <c r="I163"/>
  <c r="L163"/>
  <c r="I177"/>
  <c r="L177"/>
  <c r="I201"/>
  <c r="L201"/>
  <c r="I212"/>
  <c r="L212"/>
  <c r="I214"/>
  <c r="L214"/>
  <c r="I219"/>
  <c r="L219"/>
  <c r="I222"/>
  <c r="L222"/>
  <c r="I223"/>
  <c r="L223"/>
  <c r="I232"/>
  <c r="L232"/>
  <c r="I245"/>
  <c r="L245"/>
  <c r="I246"/>
  <c r="L246"/>
  <c r="I253"/>
  <c r="L253"/>
  <c r="I264"/>
  <c r="L264"/>
  <c r="I267"/>
  <c r="L267"/>
  <c r="I278"/>
  <c r="L278"/>
  <c r="I281"/>
  <c r="L281"/>
  <c r="I289"/>
  <c r="L289"/>
  <c r="I295"/>
  <c r="L295"/>
  <c r="I298"/>
  <c r="L298"/>
  <c r="I308"/>
  <c r="L308"/>
  <c r="I311"/>
  <c r="L311"/>
  <c r="I322"/>
  <c r="L322"/>
  <c r="I325"/>
  <c r="L325"/>
  <c r="I333"/>
  <c r="L333"/>
  <c r="I337"/>
  <c r="L337"/>
  <c r="I340"/>
  <c r="L340"/>
  <c r="I352"/>
  <c r="L352"/>
  <c r="I358"/>
  <c r="L358"/>
  <c r="I383"/>
  <c r="L383"/>
  <c r="I386"/>
  <c r="L386"/>
  <c r="I387"/>
  <c r="L387"/>
  <c r="I391"/>
  <c r="L391"/>
  <c r="I402"/>
  <c r="L402"/>
  <c r="I412"/>
  <c r="L412"/>
  <c r="I25" i="10"/>
  <c r="L25"/>
  <c r="I29"/>
  <c r="J29" s="1"/>
  <c r="L29"/>
  <c r="I33"/>
  <c r="L33"/>
  <c r="I37"/>
  <c r="J37" s="1"/>
  <c r="L37"/>
  <c r="I38"/>
  <c r="L38"/>
  <c r="I51"/>
  <c r="L51"/>
  <c r="I52"/>
  <c r="L52"/>
  <c r="I55"/>
  <c r="L55"/>
  <c r="I57"/>
  <c r="L57"/>
  <c r="I59"/>
  <c r="L59"/>
  <c r="I82"/>
  <c r="L82"/>
  <c r="I83"/>
  <c r="L83"/>
  <c r="I86"/>
  <c r="L86"/>
  <c r="I95"/>
  <c r="L95"/>
  <c r="I100"/>
  <c r="L100"/>
  <c r="I103"/>
  <c r="L103"/>
  <c r="I112"/>
  <c r="L112"/>
  <c r="I115"/>
  <c r="L115"/>
  <c r="I121"/>
  <c r="L121"/>
  <c r="I124"/>
  <c r="L124"/>
  <c r="I132"/>
  <c r="L132"/>
  <c r="I157"/>
  <c r="L157"/>
  <c r="I160"/>
  <c r="L160"/>
  <c r="I161"/>
  <c r="L161"/>
  <c r="I162"/>
  <c r="L162"/>
  <c r="I163"/>
  <c r="L163"/>
  <c r="I177"/>
  <c r="L177"/>
  <c r="I201"/>
  <c r="L201"/>
  <c r="I212"/>
  <c r="L212"/>
  <c r="I214"/>
  <c r="L214"/>
  <c r="I219"/>
  <c r="L219"/>
  <c r="I222"/>
  <c r="L222"/>
  <c r="I223"/>
  <c r="L223"/>
  <c r="I232"/>
  <c r="L232"/>
  <c r="I245"/>
  <c r="L245"/>
  <c r="I246"/>
  <c r="L246"/>
  <c r="I253"/>
  <c r="L253"/>
  <c r="I264"/>
  <c r="L264"/>
  <c r="I267"/>
  <c r="L267"/>
  <c r="I278"/>
  <c r="L278"/>
  <c r="I281"/>
  <c r="L281"/>
  <c r="I289"/>
  <c r="L289"/>
  <c r="I295"/>
  <c r="L295"/>
  <c r="I298"/>
  <c r="L298"/>
  <c r="I308"/>
  <c r="L308"/>
  <c r="I311"/>
  <c r="L311"/>
  <c r="I322"/>
  <c r="L322"/>
  <c r="I325"/>
  <c r="L325"/>
  <c r="I333"/>
  <c r="L333"/>
  <c r="I337"/>
  <c r="L337"/>
  <c r="I340"/>
  <c r="L340"/>
  <c r="I352"/>
  <c r="L352"/>
  <c r="I358"/>
  <c r="L358"/>
  <c r="I383"/>
  <c r="L383"/>
  <c r="I386"/>
  <c r="L386"/>
  <c r="I387"/>
  <c r="L387"/>
  <c r="I391"/>
  <c r="L391"/>
  <c r="I402"/>
  <c r="L402"/>
  <c r="I412"/>
  <c r="L412"/>
  <c r="I25" i="8"/>
  <c r="L25"/>
  <c r="I29"/>
  <c r="L29"/>
  <c r="I33"/>
  <c r="L33"/>
  <c r="I37"/>
  <c r="L37"/>
  <c r="I38"/>
  <c r="L38"/>
  <c r="I51"/>
  <c r="L51"/>
  <c r="I52"/>
  <c r="L52"/>
  <c r="I55"/>
  <c r="L55"/>
  <c r="I57"/>
  <c r="L57"/>
  <c r="I59"/>
  <c r="L59"/>
  <c r="I82"/>
  <c r="J82" s="1"/>
  <c r="L82"/>
  <c r="I83"/>
  <c r="L83"/>
  <c r="I86"/>
  <c r="L86"/>
  <c r="I95"/>
  <c r="L95"/>
  <c r="I100"/>
  <c r="J100" s="1"/>
  <c r="L100"/>
  <c r="I103"/>
  <c r="L103"/>
  <c r="I112"/>
  <c r="L112"/>
  <c r="I115"/>
  <c r="L115"/>
  <c r="I121"/>
  <c r="L121"/>
  <c r="I124"/>
  <c r="L124"/>
  <c r="I132"/>
  <c r="L132"/>
  <c r="I157"/>
  <c r="L157"/>
  <c r="I160"/>
  <c r="L160"/>
  <c r="I161"/>
  <c r="L161"/>
  <c r="I162"/>
  <c r="L162"/>
  <c r="I163"/>
  <c r="L163"/>
  <c r="I177"/>
  <c r="J177" s="1"/>
  <c r="L177"/>
  <c r="I201"/>
  <c r="L201"/>
  <c r="I212"/>
  <c r="L212"/>
  <c r="I214"/>
  <c r="L214"/>
  <c r="I219"/>
  <c r="J219" s="1"/>
  <c r="L219"/>
  <c r="I222"/>
  <c r="L222"/>
  <c r="I223"/>
  <c r="L223"/>
  <c r="I232"/>
  <c r="L232"/>
  <c r="I245"/>
  <c r="L245"/>
  <c r="I246"/>
  <c r="L246"/>
  <c r="I253"/>
  <c r="L253"/>
  <c r="I264"/>
  <c r="L264"/>
  <c r="I267"/>
  <c r="L267"/>
  <c r="I278"/>
  <c r="L278"/>
  <c r="I281"/>
  <c r="L281"/>
  <c r="I289"/>
  <c r="J289" s="1"/>
  <c r="L289"/>
  <c r="I295"/>
  <c r="L295"/>
  <c r="I298"/>
  <c r="L298"/>
  <c r="I308"/>
  <c r="L308"/>
  <c r="I311"/>
  <c r="J311" s="1"/>
  <c r="L311"/>
  <c r="I322"/>
  <c r="L322"/>
  <c r="I325"/>
  <c r="L325"/>
  <c r="I333"/>
  <c r="L333"/>
  <c r="I337"/>
  <c r="L337"/>
  <c r="I340"/>
  <c r="L340"/>
  <c r="I352"/>
  <c r="L352"/>
  <c r="I358"/>
  <c r="L358"/>
  <c r="I383"/>
  <c r="L383"/>
  <c r="I386"/>
  <c r="L386"/>
  <c r="I387"/>
  <c r="L387"/>
  <c r="I391"/>
  <c r="L391"/>
  <c r="I402"/>
  <c r="L402"/>
  <c r="I412"/>
  <c r="L412"/>
  <c r="I25" i="9"/>
  <c r="L25"/>
  <c r="I29"/>
  <c r="L29"/>
  <c r="I33"/>
  <c r="L33"/>
  <c r="I37"/>
  <c r="L37"/>
  <c r="I38"/>
  <c r="L38"/>
  <c r="I51"/>
  <c r="L51"/>
  <c r="I52"/>
  <c r="L52"/>
  <c r="I55"/>
  <c r="L55"/>
  <c r="I57"/>
  <c r="L57"/>
  <c r="I59"/>
  <c r="L59"/>
  <c r="I82"/>
  <c r="L82"/>
  <c r="I83"/>
  <c r="L83"/>
  <c r="I86"/>
  <c r="L86"/>
  <c r="I95"/>
  <c r="L95"/>
  <c r="I100"/>
  <c r="L100"/>
  <c r="I103"/>
  <c r="L103"/>
  <c r="I112"/>
  <c r="L112"/>
  <c r="I115"/>
  <c r="L115"/>
  <c r="I121"/>
  <c r="L121"/>
  <c r="I124"/>
  <c r="L124"/>
  <c r="I132"/>
  <c r="L132"/>
  <c r="I157"/>
  <c r="L157"/>
  <c r="I160"/>
  <c r="L160"/>
  <c r="I161"/>
  <c r="L161"/>
  <c r="I162"/>
  <c r="L162"/>
  <c r="I163"/>
  <c r="L163"/>
  <c r="I177"/>
  <c r="L177"/>
  <c r="I201"/>
  <c r="L201"/>
  <c r="I212"/>
  <c r="L212"/>
  <c r="I214"/>
  <c r="L214"/>
  <c r="I219"/>
  <c r="L219"/>
  <c r="I222"/>
  <c r="L222"/>
  <c r="I223"/>
  <c r="L223"/>
  <c r="I232"/>
  <c r="L232"/>
  <c r="I245"/>
  <c r="L245"/>
  <c r="I246"/>
  <c r="L246"/>
  <c r="I253"/>
  <c r="L253"/>
  <c r="I264"/>
  <c r="L264"/>
  <c r="I267"/>
  <c r="L267"/>
  <c r="I278"/>
  <c r="L278"/>
  <c r="I281"/>
  <c r="L281"/>
  <c r="I289"/>
  <c r="L289"/>
  <c r="I295"/>
  <c r="L295"/>
  <c r="I298"/>
  <c r="L298"/>
  <c r="I308"/>
  <c r="L308"/>
  <c r="I311"/>
  <c r="L311"/>
  <c r="I322"/>
  <c r="L322"/>
  <c r="I325"/>
  <c r="L325"/>
  <c r="I333"/>
  <c r="L333"/>
  <c r="I337"/>
  <c r="L337"/>
  <c r="I340"/>
  <c r="L340"/>
  <c r="I352"/>
  <c r="L352"/>
  <c r="I358"/>
  <c r="L358"/>
  <c r="I383"/>
  <c r="L383"/>
  <c r="I386"/>
  <c r="L386"/>
  <c r="I387"/>
  <c r="L387"/>
  <c r="I391"/>
  <c r="L391"/>
  <c r="I402"/>
  <c r="L402"/>
  <c r="I412"/>
  <c r="L412"/>
  <c r="J25" i="7"/>
  <c r="M25"/>
  <c r="J29"/>
  <c r="M29"/>
  <c r="J33"/>
  <c r="M33"/>
  <c r="J37"/>
  <c r="M37"/>
  <c r="J38"/>
  <c r="M38"/>
  <c r="J51"/>
  <c r="M51"/>
  <c r="J52"/>
  <c r="M52"/>
  <c r="J55"/>
  <c r="M55"/>
  <c r="J57"/>
  <c r="M57"/>
  <c r="J59"/>
  <c r="M59"/>
  <c r="J82"/>
  <c r="M82"/>
  <c r="J83"/>
  <c r="M83"/>
  <c r="J86"/>
  <c r="M86"/>
  <c r="J95"/>
  <c r="M95"/>
  <c r="J100"/>
  <c r="M100"/>
  <c r="J103"/>
  <c r="M103"/>
  <c r="J112"/>
  <c r="M112"/>
  <c r="J115"/>
  <c r="M115"/>
  <c r="J121"/>
  <c r="M121"/>
  <c r="J124"/>
  <c r="M124"/>
  <c r="J132"/>
  <c r="M132"/>
  <c r="J157"/>
  <c r="M157"/>
  <c r="J160"/>
  <c r="M160"/>
  <c r="J161"/>
  <c r="M161"/>
  <c r="J162"/>
  <c r="M162"/>
  <c r="J163"/>
  <c r="M163"/>
  <c r="J177"/>
  <c r="M177"/>
  <c r="J201"/>
  <c r="M201"/>
  <c r="J212"/>
  <c r="M212"/>
  <c r="J214"/>
  <c r="M214"/>
  <c r="J219"/>
  <c r="M219"/>
  <c r="J222"/>
  <c r="M222"/>
  <c r="J223"/>
  <c r="M223"/>
  <c r="J232"/>
  <c r="M232"/>
  <c r="J245"/>
  <c r="M245"/>
  <c r="J246"/>
  <c r="M246"/>
  <c r="J253"/>
  <c r="M253"/>
  <c r="J264"/>
  <c r="M264"/>
  <c r="J267"/>
  <c r="M267"/>
  <c r="J278"/>
  <c r="M278"/>
  <c r="J281"/>
  <c r="M281"/>
  <c r="J289"/>
  <c r="M289"/>
  <c r="J295"/>
  <c r="M295"/>
  <c r="J298"/>
  <c r="M298"/>
  <c r="J308"/>
  <c r="M308"/>
  <c r="J311"/>
  <c r="M311"/>
  <c r="J322"/>
  <c r="M322"/>
  <c r="J325"/>
  <c r="M325"/>
  <c r="J333"/>
  <c r="M333"/>
  <c r="J337"/>
  <c r="M337"/>
  <c r="J340"/>
  <c r="M340"/>
  <c r="J352"/>
  <c r="M352"/>
  <c r="J358"/>
  <c r="M358"/>
  <c r="J383"/>
  <c r="M383"/>
  <c r="J386"/>
  <c r="M386"/>
  <c r="J387"/>
  <c r="M387"/>
  <c r="J391"/>
  <c r="M391"/>
  <c r="J402"/>
  <c r="M402"/>
  <c r="J412"/>
  <c r="M412"/>
  <c r="H25" i="5"/>
  <c r="K25"/>
  <c r="H29"/>
  <c r="K29"/>
  <c r="H33"/>
  <c r="K33"/>
  <c r="H37"/>
  <c r="K37"/>
  <c r="H38"/>
  <c r="K38"/>
  <c r="H51"/>
  <c r="K51"/>
  <c r="H52"/>
  <c r="K52"/>
  <c r="H55"/>
  <c r="K55"/>
  <c r="H57"/>
  <c r="K57"/>
  <c r="H59"/>
  <c r="K59"/>
  <c r="H82"/>
  <c r="K82"/>
  <c r="H83"/>
  <c r="K83"/>
  <c r="H86"/>
  <c r="K86"/>
  <c r="H95"/>
  <c r="K95"/>
  <c r="H100"/>
  <c r="K100"/>
  <c r="H103"/>
  <c r="K103"/>
  <c r="H112"/>
  <c r="K112"/>
  <c r="H115"/>
  <c r="K115"/>
  <c r="H121"/>
  <c r="K121"/>
  <c r="H124"/>
  <c r="K124"/>
  <c r="H132"/>
  <c r="K132"/>
  <c r="H157"/>
  <c r="K157"/>
  <c r="H160"/>
  <c r="K160"/>
  <c r="H161"/>
  <c r="K161"/>
  <c r="H162"/>
  <c r="K162"/>
  <c r="H163"/>
  <c r="K163"/>
  <c r="H177"/>
  <c r="K177"/>
  <c r="H201"/>
  <c r="K201"/>
  <c r="H212"/>
  <c r="K212"/>
  <c r="H214"/>
  <c r="K214"/>
  <c r="H219"/>
  <c r="K219"/>
  <c r="H222"/>
  <c r="K222"/>
  <c r="H223"/>
  <c r="K223"/>
  <c r="H232"/>
  <c r="K232"/>
  <c r="H245"/>
  <c r="K245"/>
  <c r="H246"/>
  <c r="K246"/>
  <c r="H253"/>
  <c r="K253"/>
  <c r="H264"/>
  <c r="K264"/>
  <c r="H267"/>
  <c r="K267"/>
  <c r="H278"/>
  <c r="K278"/>
  <c r="H281"/>
  <c r="K281"/>
  <c r="H289"/>
  <c r="K289"/>
  <c r="H295"/>
  <c r="K295"/>
  <c r="H298"/>
  <c r="K298"/>
  <c r="H308"/>
  <c r="K308"/>
  <c r="H311"/>
  <c r="K311"/>
  <c r="H322"/>
  <c r="K322"/>
  <c r="H325"/>
  <c r="K325"/>
  <c r="H333"/>
  <c r="K333"/>
  <c r="H337"/>
  <c r="K337"/>
  <c r="H340"/>
  <c r="K340"/>
  <c r="H352"/>
  <c r="K352"/>
  <c r="H358"/>
  <c r="K358"/>
  <c r="H383"/>
  <c r="K383"/>
  <c r="H386"/>
  <c r="K386"/>
  <c r="H387"/>
  <c r="K387"/>
  <c r="H391"/>
  <c r="K391"/>
  <c r="H402"/>
  <c r="K402"/>
  <c r="H412"/>
  <c r="K412"/>
  <c r="H25" i="6"/>
  <c r="K25"/>
  <c r="H29"/>
  <c r="I29" s="1"/>
  <c r="K29"/>
  <c r="H33"/>
  <c r="K33"/>
  <c r="H37"/>
  <c r="K37"/>
  <c r="H38"/>
  <c r="K38"/>
  <c r="H51"/>
  <c r="I51" s="1"/>
  <c r="K51"/>
  <c r="H52"/>
  <c r="K52"/>
  <c r="H55"/>
  <c r="K55"/>
  <c r="H57"/>
  <c r="K57"/>
  <c r="H59"/>
  <c r="K59"/>
  <c r="H82"/>
  <c r="K82"/>
  <c r="H83"/>
  <c r="K83"/>
  <c r="H86"/>
  <c r="K86"/>
  <c r="H95"/>
  <c r="K95"/>
  <c r="H100"/>
  <c r="K100"/>
  <c r="H103"/>
  <c r="K103"/>
  <c r="H112"/>
  <c r="K112"/>
  <c r="H115"/>
  <c r="I115" s="1"/>
  <c r="K115"/>
  <c r="H121"/>
  <c r="K121"/>
  <c r="H124"/>
  <c r="K124"/>
  <c r="H132"/>
  <c r="K132"/>
  <c r="H157"/>
  <c r="I157" s="1"/>
  <c r="K157"/>
  <c r="H160"/>
  <c r="K160"/>
  <c r="H161"/>
  <c r="K161"/>
  <c r="H162"/>
  <c r="K162"/>
  <c r="H163"/>
  <c r="K163"/>
  <c r="H177"/>
  <c r="K177"/>
  <c r="H201"/>
  <c r="K201"/>
  <c r="H212"/>
  <c r="I212" s="1"/>
  <c r="K212"/>
  <c r="H214"/>
  <c r="K214"/>
  <c r="H219"/>
  <c r="K219"/>
  <c r="H222"/>
  <c r="K222"/>
  <c r="H223"/>
  <c r="K223"/>
  <c r="H232"/>
  <c r="K232"/>
  <c r="H245"/>
  <c r="K245"/>
  <c r="H246"/>
  <c r="I246" s="1"/>
  <c r="K246"/>
  <c r="H253"/>
  <c r="K253"/>
  <c r="H264"/>
  <c r="I264" s="1"/>
  <c r="K264"/>
  <c r="H267"/>
  <c r="K267"/>
  <c r="H278"/>
  <c r="K278"/>
  <c r="H281"/>
  <c r="I281" s="1"/>
  <c r="K281"/>
  <c r="H289"/>
  <c r="K289"/>
  <c r="H295"/>
  <c r="K295"/>
  <c r="H298"/>
  <c r="K298"/>
  <c r="H308"/>
  <c r="K308"/>
  <c r="H311"/>
  <c r="I311" s="1"/>
  <c r="K311"/>
  <c r="H322"/>
  <c r="K322"/>
  <c r="H325"/>
  <c r="K325"/>
  <c r="H333"/>
  <c r="K333"/>
  <c r="H337"/>
  <c r="K337"/>
  <c r="H340"/>
  <c r="K340"/>
  <c r="H352"/>
  <c r="K352"/>
  <c r="H358"/>
  <c r="K358"/>
  <c r="H383"/>
  <c r="K383"/>
  <c r="H386"/>
  <c r="K386"/>
  <c r="H387"/>
  <c r="I387" s="1"/>
  <c r="K387"/>
  <c r="H391"/>
  <c r="K391"/>
  <c r="H402"/>
  <c r="K402"/>
  <c r="H412"/>
  <c r="K412"/>
  <c r="J25" i="24"/>
  <c r="M25"/>
  <c r="J29"/>
  <c r="M29"/>
  <c r="J33"/>
  <c r="M33"/>
  <c r="J37"/>
  <c r="M37"/>
  <c r="J38"/>
  <c r="M38"/>
  <c r="J51"/>
  <c r="M51"/>
  <c r="J52"/>
  <c r="M52"/>
  <c r="J55"/>
  <c r="M55"/>
  <c r="J57"/>
  <c r="M57"/>
  <c r="J59"/>
  <c r="M59"/>
  <c r="J82"/>
  <c r="M82"/>
  <c r="J83"/>
  <c r="M83"/>
  <c r="J86"/>
  <c r="M86"/>
  <c r="J95"/>
  <c r="M95"/>
  <c r="J100"/>
  <c r="M100"/>
  <c r="J103"/>
  <c r="M103"/>
  <c r="J112"/>
  <c r="M112"/>
  <c r="J115"/>
  <c r="M115"/>
  <c r="J121"/>
  <c r="M121"/>
  <c r="J124"/>
  <c r="M124"/>
  <c r="J132"/>
  <c r="M132"/>
  <c r="J157"/>
  <c r="M157"/>
  <c r="J160"/>
  <c r="M160"/>
  <c r="J161"/>
  <c r="M161"/>
  <c r="J162"/>
  <c r="M162"/>
  <c r="J163"/>
  <c r="M163"/>
  <c r="J177"/>
  <c r="M177"/>
  <c r="J201"/>
  <c r="M201"/>
  <c r="J212"/>
  <c r="M212"/>
  <c r="J214"/>
  <c r="M214"/>
  <c r="J219"/>
  <c r="M219"/>
  <c r="J222"/>
  <c r="M222"/>
  <c r="J223"/>
  <c r="M223"/>
  <c r="J232"/>
  <c r="M232"/>
  <c r="J245"/>
  <c r="M245"/>
  <c r="J246"/>
  <c r="M246"/>
  <c r="J253"/>
  <c r="M253"/>
  <c r="J264"/>
  <c r="M264"/>
  <c r="J267"/>
  <c r="M267"/>
  <c r="J278"/>
  <c r="M278"/>
  <c r="J281"/>
  <c r="M281"/>
  <c r="J289"/>
  <c r="M289"/>
  <c r="J295"/>
  <c r="M295"/>
  <c r="J298"/>
  <c r="M298"/>
  <c r="J308"/>
  <c r="M308"/>
  <c r="J311"/>
  <c r="M311"/>
  <c r="J322"/>
  <c r="M322"/>
  <c r="J325"/>
  <c r="M325"/>
  <c r="J333"/>
  <c r="M333"/>
  <c r="J337"/>
  <c r="M337"/>
  <c r="J340"/>
  <c r="M340"/>
  <c r="J352"/>
  <c r="M352"/>
  <c r="J358"/>
  <c r="M358"/>
  <c r="J383"/>
  <c r="M383"/>
  <c r="J386"/>
  <c r="M386"/>
  <c r="J387"/>
  <c r="M387"/>
  <c r="J391"/>
  <c r="M391"/>
  <c r="J402"/>
  <c r="M402"/>
  <c r="J412"/>
  <c r="M412"/>
  <c r="J25" i="4"/>
  <c r="J29"/>
  <c r="J33"/>
  <c r="J37"/>
  <c r="J38"/>
  <c r="J51"/>
  <c r="J52"/>
  <c r="J55"/>
  <c r="J57"/>
  <c r="J59"/>
  <c r="J82"/>
  <c r="J83"/>
  <c r="J86"/>
  <c r="J95"/>
  <c r="J100"/>
  <c r="J103"/>
  <c r="J112"/>
  <c r="J115"/>
  <c r="J121"/>
  <c r="J124"/>
  <c r="J132"/>
  <c r="J157"/>
  <c r="J160"/>
  <c r="J161"/>
  <c r="J162"/>
  <c r="J163"/>
  <c r="J177"/>
  <c r="J201"/>
  <c r="J212"/>
  <c r="J214"/>
  <c r="J219"/>
  <c r="J222"/>
  <c r="J223"/>
  <c r="J232"/>
  <c r="J245"/>
  <c r="J246"/>
  <c r="J253"/>
  <c r="J264"/>
  <c r="J267"/>
  <c r="J278"/>
  <c r="J281"/>
  <c r="J289"/>
  <c r="J295"/>
  <c r="J298"/>
  <c r="J308"/>
  <c r="J311"/>
  <c r="J322"/>
  <c r="J325"/>
  <c r="J333"/>
  <c r="J337"/>
  <c r="J340"/>
  <c r="J352"/>
  <c r="J358"/>
  <c r="J383"/>
  <c r="J386"/>
  <c r="J387"/>
  <c r="J391"/>
  <c r="J402"/>
  <c r="J412"/>
  <c r="J25" i="3"/>
  <c r="M25"/>
  <c r="J29"/>
  <c r="M29"/>
  <c r="J33"/>
  <c r="M33"/>
  <c r="J37"/>
  <c r="M37"/>
  <c r="J38"/>
  <c r="M38"/>
  <c r="J51"/>
  <c r="M51"/>
  <c r="J52"/>
  <c r="M52"/>
  <c r="J55"/>
  <c r="M55"/>
  <c r="J57"/>
  <c r="M57"/>
  <c r="J59"/>
  <c r="M59"/>
  <c r="J82"/>
  <c r="M82"/>
  <c r="J83"/>
  <c r="M83"/>
  <c r="J86"/>
  <c r="M86"/>
  <c r="J95"/>
  <c r="M95"/>
  <c r="J100"/>
  <c r="M100"/>
  <c r="J103"/>
  <c r="M103"/>
  <c r="J112"/>
  <c r="M112"/>
  <c r="J115"/>
  <c r="M115"/>
  <c r="J121"/>
  <c r="M121"/>
  <c r="J124"/>
  <c r="M124"/>
  <c r="J132"/>
  <c r="M132"/>
  <c r="J157"/>
  <c r="M157"/>
  <c r="J160"/>
  <c r="M160"/>
  <c r="J161"/>
  <c r="M161"/>
  <c r="J162"/>
  <c r="M162"/>
  <c r="J163"/>
  <c r="M163"/>
  <c r="J177"/>
  <c r="M177"/>
  <c r="J201"/>
  <c r="M201"/>
  <c r="J212"/>
  <c r="M212"/>
  <c r="J214"/>
  <c r="M214"/>
  <c r="J219"/>
  <c r="M219"/>
  <c r="J222"/>
  <c r="M222"/>
  <c r="J223"/>
  <c r="M223"/>
  <c r="J232"/>
  <c r="M232"/>
  <c r="J245"/>
  <c r="M245"/>
  <c r="J246"/>
  <c r="M246"/>
  <c r="J253"/>
  <c r="M253"/>
  <c r="J264"/>
  <c r="M264"/>
  <c r="J267"/>
  <c r="M267"/>
  <c r="J278"/>
  <c r="M278"/>
  <c r="J281"/>
  <c r="M281"/>
  <c r="J289"/>
  <c r="M289"/>
  <c r="J295"/>
  <c r="M295"/>
  <c r="J298"/>
  <c r="M298"/>
  <c r="J308"/>
  <c r="M308"/>
  <c r="J311"/>
  <c r="M311"/>
  <c r="J322"/>
  <c r="M322"/>
  <c r="J325"/>
  <c r="M325"/>
  <c r="J333"/>
  <c r="M333"/>
  <c r="J337"/>
  <c r="M337"/>
  <c r="J340"/>
  <c r="M340"/>
  <c r="J352"/>
  <c r="M352"/>
  <c r="J358"/>
  <c r="M358"/>
  <c r="J383"/>
  <c r="M383"/>
  <c r="J386"/>
  <c r="M386"/>
  <c r="J387"/>
  <c r="M387"/>
  <c r="J391"/>
  <c r="M391"/>
  <c r="J402"/>
  <c r="M402"/>
  <c r="J412"/>
  <c r="M412"/>
  <c r="I14" i="17"/>
  <c r="L14"/>
  <c r="I191"/>
  <c r="L191"/>
  <c r="I229"/>
  <c r="L229"/>
  <c r="I255"/>
  <c r="L255"/>
  <c r="I257"/>
  <c r="L257"/>
  <c r="I377"/>
  <c r="L377"/>
  <c r="I135"/>
  <c r="L135"/>
  <c r="I331"/>
  <c r="L331"/>
  <c r="I362"/>
  <c r="L362"/>
  <c r="I220"/>
  <c r="L220"/>
  <c r="I285"/>
  <c r="L285"/>
  <c r="I335"/>
  <c r="L335"/>
  <c r="I346"/>
  <c r="L346"/>
  <c r="I111"/>
  <c r="L111"/>
  <c r="I185"/>
  <c r="L185"/>
  <c r="I343"/>
  <c r="L343"/>
  <c r="I87"/>
  <c r="L87"/>
  <c r="I254"/>
  <c r="L254"/>
  <c r="I408"/>
  <c r="L408"/>
  <c r="I71"/>
  <c r="L71"/>
  <c r="I77"/>
  <c r="L77"/>
  <c r="I305"/>
  <c r="L305"/>
  <c r="I96"/>
  <c r="L96"/>
  <c r="I178"/>
  <c r="L178"/>
  <c r="I398"/>
  <c r="L398"/>
  <c r="I41"/>
  <c r="L41"/>
  <c r="I47"/>
  <c r="L47"/>
  <c r="I76"/>
  <c r="L76"/>
  <c r="I297"/>
  <c r="L297"/>
  <c r="I323"/>
  <c r="L323"/>
  <c r="I62"/>
  <c r="L62"/>
  <c r="I313"/>
  <c r="L313"/>
  <c r="I389"/>
  <c r="L389"/>
  <c r="I168"/>
  <c r="L168"/>
  <c r="I273"/>
  <c r="L273"/>
  <c r="I411"/>
  <c r="L411"/>
  <c r="I27"/>
  <c r="L27"/>
  <c r="I260"/>
  <c r="L260"/>
  <c r="I306"/>
  <c r="L306"/>
  <c r="I418"/>
  <c r="L418"/>
  <c r="I107"/>
  <c r="L107"/>
  <c r="I125"/>
  <c r="L125"/>
  <c r="I202"/>
  <c r="L202"/>
  <c r="I307"/>
  <c r="L307"/>
  <c r="I407"/>
  <c r="L407"/>
  <c r="I355"/>
  <c r="L355"/>
  <c r="I98"/>
  <c r="L98"/>
  <c r="I32"/>
  <c r="L32"/>
  <c r="I73"/>
  <c r="L73"/>
  <c r="I108"/>
  <c r="L108"/>
  <c r="I385"/>
  <c r="L385"/>
  <c r="I35"/>
  <c r="L35"/>
  <c r="I193"/>
  <c r="L193"/>
  <c r="I131"/>
  <c r="L131"/>
  <c r="I173"/>
  <c r="L173"/>
  <c r="I258"/>
  <c r="L258"/>
  <c r="I388"/>
  <c r="L388"/>
  <c r="I123"/>
  <c r="L123"/>
  <c r="I225"/>
  <c r="L225"/>
  <c r="I64"/>
  <c r="L64"/>
  <c r="I375"/>
  <c r="L375"/>
  <c r="I89"/>
  <c r="L89"/>
  <c r="I338"/>
  <c r="L338"/>
  <c r="I374"/>
  <c r="L374"/>
  <c r="I420"/>
  <c r="L420"/>
  <c r="I153"/>
  <c r="L153"/>
  <c r="I347"/>
  <c r="L347"/>
  <c r="I240"/>
  <c r="L240"/>
  <c r="I290"/>
  <c r="L290"/>
  <c r="I380"/>
  <c r="L380"/>
  <c r="I318"/>
  <c r="L318"/>
  <c r="I205"/>
  <c r="L205"/>
  <c r="I54"/>
  <c r="L54"/>
  <c r="I409"/>
  <c r="L409"/>
  <c r="I413"/>
  <c r="L413"/>
  <c r="I122"/>
  <c r="L122"/>
  <c r="I137"/>
  <c r="L137"/>
  <c r="I230"/>
  <c r="L230"/>
  <c r="I367"/>
  <c r="L367"/>
  <c r="I140"/>
  <c r="L140"/>
  <c r="I215"/>
  <c r="L215"/>
  <c r="I235"/>
  <c r="L235"/>
  <c r="I396"/>
  <c r="L396"/>
  <c r="I146"/>
  <c r="L146"/>
  <c r="I315"/>
  <c r="L315"/>
  <c r="I320"/>
  <c r="L320"/>
  <c r="I23"/>
  <c r="L23"/>
  <c r="I63"/>
  <c r="L63"/>
  <c r="I90"/>
  <c r="L90"/>
  <c r="I196"/>
  <c r="L196"/>
  <c r="I26"/>
  <c r="L26"/>
  <c r="I104"/>
  <c r="L104"/>
  <c r="I149"/>
  <c r="L149"/>
  <c r="I314"/>
  <c r="L314"/>
  <c r="I182"/>
  <c r="L182"/>
  <c r="I251"/>
  <c r="L251"/>
  <c r="I336"/>
  <c r="L336"/>
  <c r="I60"/>
  <c r="L60"/>
  <c r="I106"/>
  <c r="L106"/>
  <c r="I348"/>
  <c r="L348"/>
  <c r="I405"/>
  <c r="L405"/>
  <c r="I138"/>
  <c r="L138"/>
  <c r="I284"/>
  <c r="L284"/>
  <c r="I312"/>
  <c r="L312"/>
  <c r="I68"/>
  <c r="L68"/>
  <c r="I116"/>
  <c r="L116"/>
  <c r="I275"/>
  <c r="L275"/>
  <c r="I384"/>
  <c r="L384"/>
  <c r="I74"/>
  <c r="L74"/>
  <c r="I164"/>
  <c r="L164"/>
  <c r="I72"/>
  <c r="L72"/>
  <c r="I239"/>
  <c r="L239"/>
  <c r="I328"/>
  <c r="L328"/>
  <c r="I356"/>
  <c r="L356"/>
  <c r="I58"/>
  <c r="L58"/>
  <c r="I65"/>
  <c r="L65"/>
  <c r="I330"/>
  <c r="L330"/>
  <c r="I265"/>
  <c r="L265"/>
  <c r="I143"/>
  <c r="L143"/>
  <c r="I39"/>
  <c r="L39"/>
  <c r="I18"/>
  <c r="L18"/>
  <c r="I243"/>
  <c r="L243"/>
  <c r="I401"/>
  <c r="L401"/>
  <c r="I357"/>
  <c r="L357"/>
  <c r="I20"/>
  <c r="L20"/>
  <c r="I42"/>
  <c r="L42"/>
  <c r="I61"/>
  <c r="L61"/>
  <c r="I144"/>
  <c r="L144"/>
  <c r="I226"/>
  <c r="L226"/>
  <c r="I269"/>
  <c r="L269"/>
  <c r="I249"/>
  <c r="L249"/>
  <c r="I186"/>
  <c r="L186"/>
  <c r="I283"/>
  <c r="L283"/>
  <c r="I79"/>
  <c r="L79"/>
  <c r="I410"/>
  <c r="L410"/>
  <c r="I416"/>
  <c r="L416"/>
  <c r="I49"/>
  <c r="L49"/>
  <c r="I69"/>
  <c r="L69"/>
  <c r="I259"/>
  <c r="L259"/>
  <c r="I390"/>
  <c r="L390"/>
  <c r="I141"/>
  <c r="L141"/>
  <c r="I241"/>
  <c r="L241"/>
  <c r="I221"/>
  <c r="L221"/>
  <c r="I365"/>
  <c r="L365"/>
  <c r="I211"/>
  <c r="L211"/>
  <c r="I294"/>
  <c r="L294"/>
  <c r="I13"/>
  <c r="L13"/>
  <c r="I24"/>
  <c r="L24"/>
  <c r="I274"/>
  <c r="L274"/>
  <c r="I310"/>
  <c r="L310"/>
  <c r="I334"/>
  <c r="L334"/>
  <c r="I363"/>
  <c r="L363"/>
  <c r="I154"/>
  <c r="L154"/>
  <c r="I262"/>
  <c r="L262"/>
  <c r="I341"/>
  <c r="L341"/>
  <c r="I372"/>
  <c r="L372"/>
  <c r="I376"/>
  <c r="L376"/>
  <c r="I120"/>
  <c r="L120"/>
  <c r="I170"/>
  <c r="L170"/>
  <c r="I288"/>
  <c r="L288"/>
  <c r="I309"/>
  <c r="L309"/>
  <c r="I139"/>
  <c r="L139"/>
  <c r="I155"/>
  <c r="L155"/>
  <c r="I293"/>
  <c r="L293"/>
  <c r="I36"/>
  <c r="L36"/>
  <c r="I99"/>
  <c r="L99"/>
  <c r="I136"/>
  <c r="L136"/>
  <c r="I187"/>
  <c r="L187"/>
  <c r="I276"/>
  <c r="L276"/>
  <c r="I354"/>
  <c r="L354"/>
  <c r="I404"/>
  <c r="L404"/>
  <c r="I204"/>
  <c r="L204"/>
  <c r="I400"/>
  <c r="L400"/>
  <c r="I14" i="10"/>
  <c r="L14"/>
  <c r="I191"/>
  <c r="L191"/>
  <c r="I229"/>
  <c r="L229"/>
  <c r="I255"/>
  <c r="L255"/>
  <c r="I257"/>
  <c r="L257"/>
  <c r="I377"/>
  <c r="L377"/>
  <c r="I135"/>
  <c r="L135"/>
  <c r="I331"/>
  <c r="L331"/>
  <c r="I362"/>
  <c r="L362"/>
  <c r="I220"/>
  <c r="L220"/>
  <c r="I285"/>
  <c r="L285"/>
  <c r="I335"/>
  <c r="L335"/>
  <c r="I346"/>
  <c r="L346"/>
  <c r="I111"/>
  <c r="L111"/>
  <c r="I185"/>
  <c r="L185"/>
  <c r="I343"/>
  <c r="L343"/>
  <c r="I87"/>
  <c r="L87"/>
  <c r="I254"/>
  <c r="L254"/>
  <c r="I408"/>
  <c r="L408"/>
  <c r="I71"/>
  <c r="L71"/>
  <c r="I77"/>
  <c r="L77"/>
  <c r="I305"/>
  <c r="L305"/>
  <c r="I96"/>
  <c r="L96"/>
  <c r="I178"/>
  <c r="L178"/>
  <c r="I398"/>
  <c r="L398"/>
  <c r="I41"/>
  <c r="L41"/>
  <c r="I47"/>
  <c r="L47"/>
  <c r="I76"/>
  <c r="L76"/>
  <c r="I297"/>
  <c r="L297"/>
  <c r="I323"/>
  <c r="L323"/>
  <c r="I62"/>
  <c r="L62"/>
  <c r="I313"/>
  <c r="L313"/>
  <c r="I389"/>
  <c r="L389"/>
  <c r="I168"/>
  <c r="L168"/>
  <c r="I273"/>
  <c r="L273"/>
  <c r="I411"/>
  <c r="L411"/>
  <c r="I27"/>
  <c r="L27"/>
  <c r="I260"/>
  <c r="L260"/>
  <c r="I306"/>
  <c r="L306"/>
  <c r="I418"/>
  <c r="L418"/>
  <c r="I107"/>
  <c r="L107"/>
  <c r="I125"/>
  <c r="L125"/>
  <c r="I202"/>
  <c r="L202"/>
  <c r="I307"/>
  <c r="L307"/>
  <c r="I407"/>
  <c r="L407"/>
  <c r="I355"/>
  <c r="L355"/>
  <c r="I98"/>
  <c r="L98"/>
  <c r="I32"/>
  <c r="L32"/>
  <c r="I73"/>
  <c r="L73"/>
  <c r="I108"/>
  <c r="L108"/>
  <c r="I385"/>
  <c r="L385"/>
  <c r="I35"/>
  <c r="L35"/>
  <c r="I193"/>
  <c r="L193"/>
  <c r="I131"/>
  <c r="L131"/>
  <c r="I173"/>
  <c r="L173"/>
  <c r="I258"/>
  <c r="L258"/>
  <c r="I388"/>
  <c r="L388"/>
  <c r="I123"/>
  <c r="L123"/>
  <c r="I225"/>
  <c r="L225"/>
  <c r="I64"/>
  <c r="L64"/>
  <c r="I375"/>
  <c r="L375"/>
  <c r="I89"/>
  <c r="L89"/>
  <c r="I338"/>
  <c r="L338"/>
  <c r="I374"/>
  <c r="L374"/>
  <c r="I420"/>
  <c r="L420"/>
  <c r="I153"/>
  <c r="L153"/>
  <c r="I347"/>
  <c r="L347"/>
  <c r="I240"/>
  <c r="L240"/>
  <c r="I290"/>
  <c r="L290"/>
  <c r="I380"/>
  <c r="L380"/>
  <c r="I318"/>
  <c r="L318"/>
  <c r="I205"/>
  <c r="L205"/>
  <c r="I54"/>
  <c r="L54"/>
  <c r="I409"/>
  <c r="L409"/>
  <c r="I413"/>
  <c r="L413"/>
  <c r="I122"/>
  <c r="L122"/>
  <c r="I137"/>
  <c r="L137"/>
  <c r="I230"/>
  <c r="L230"/>
  <c r="I367"/>
  <c r="L367"/>
  <c r="I140"/>
  <c r="L140"/>
  <c r="I215"/>
  <c r="L215"/>
  <c r="I235"/>
  <c r="L235"/>
  <c r="I396"/>
  <c r="L396"/>
  <c r="I146"/>
  <c r="L146"/>
  <c r="I315"/>
  <c r="L315"/>
  <c r="I320"/>
  <c r="L320"/>
  <c r="I23"/>
  <c r="L23"/>
  <c r="I63"/>
  <c r="L63"/>
  <c r="I90"/>
  <c r="L90"/>
  <c r="I196"/>
  <c r="L196"/>
  <c r="I26"/>
  <c r="L26"/>
  <c r="I104"/>
  <c r="L104"/>
  <c r="I149"/>
  <c r="L149"/>
  <c r="I314"/>
  <c r="L314"/>
  <c r="I182"/>
  <c r="L182"/>
  <c r="I251"/>
  <c r="L251"/>
  <c r="I336"/>
  <c r="L336"/>
  <c r="I60"/>
  <c r="L60"/>
  <c r="I106"/>
  <c r="L106"/>
  <c r="I348"/>
  <c r="L348"/>
  <c r="I405"/>
  <c r="L405"/>
  <c r="I138"/>
  <c r="L138"/>
  <c r="I284"/>
  <c r="L284"/>
  <c r="I312"/>
  <c r="L312"/>
  <c r="I68"/>
  <c r="L68"/>
  <c r="I116"/>
  <c r="L116"/>
  <c r="I275"/>
  <c r="L275"/>
  <c r="I384"/>
  <c r="L384"/>
  <c r="I74"/>
  <c r="L74"/>
  <c r="I164"/>
  <c r="L164"/>
  <c r="I72"/>
  <c r="L72"/>
  <c r="I239"/>
  <c r="L239"/>
  <c r="I328"/>
  <c r="L328"/>
  <c r="I356"/>
  <c r="L356"/>
  <c r="I58"/>
  <c r="L58"/>
  <c r="I65"/>
  <c r="L65"/>
  <c r="I330"/>
  <c r="L330"/>
  <c r="I265"/>
  <c r="L265"/>
  <c r="I143"/>
  <c r="L143"/>
  <c r="I39"/>
  <c r="L39"/>
  <c r="I18"/>
  <c r="L18"/>
  <c r="I243"/>
  <c r="L243"/>
  <c r="I401"/>
  <c r="L401"/>
  <c r="I357"/>
  <c r="L357"/>
  <c r="I20"/>
  <c r="L20"/>
  <c r="I42"/>
  <c r="L42"/>
  <c r="I61"/>
  <c r="L61"/>
  <c r="I144"/>
  <c r="L144"/>
  <c r="I226"/>
  <c r="L226"/>
  <c r="I269"/>
  <c r="L269"/>
  <c r="I249"/>
  <c r="L249"/>
  <c r="I186"/>
  <c r="L186"/>
  <c r="I283"/>
  <c r="L283"/>
  <c r="I79"/>
  <c r="L79"/>
  <c r="I410"/>
  <c r="L410"/>
  <c r="I416"/>
  <c r="L416"/>
  <c r="I49"/>
  <c r="L49"/>
  <c r="I69"/>
  <c r="L69"/>
  <c r="I259"/>
  <c r="L259"/>
  <c r="I390"/>
  <c r="L390"/>
  <c r="I141"/>
  <c r="L141"/>
  <c r="I241"/>
  <c r="L241"/>
  <c r="I221"/>
  <c r="L221"/>
  <c r="I365"/>
  <c r="L365"/>
  <c r="I211"/>
  <c r="L211"/>
  <c r="I294"/>
  <c r="L294"/>
  <c r="I13"/>
  <c r="L13"/>
  <c r="I24"/>
  <c r="L24"/>
  <c r="I274"/>
  <c r="L274"/>
  <c r="I310"/>
  <c r="L310"/>
  <c r="I334"/>
  <c r="L334"/>
  <c r="I363"/>
  <c r="L363"/>
  <c r="I154"/>
  <c r="L154"/>
  <c r="I262"/>
  <c r="L262"/>
  <c r="I341"/>
  <c r="L341"/>
  <c r="I372"/>
  <c r="L372"/>
  <c r="I376"/>
  <c r="L376"/>
  <c r="I120"/>
  <c r="L120"/>
  <c r="I170"/>
  <c r="L170"/>
  <c r="I288"/>
  <c r="L288"/>
  <c r="I309"/>
  <c r="L309"/>
  <c r="I139"/>
  <c r="L139"/>
  <c r="I155"/>
  <c r="L155"/>
  <c r="I293"/>
  <c r="L293"/>
  <c r="I36"/>
  <c r="L36"/>
  <c r="I99"/>
  <c r="L99"/>
  <c r="I136"/>
  <c r="L136"/>
  <c r="I187"/>
  <c r="L187"/>
  <c r="I276"/>
  <c r="L276"/>
  <c r="I354"/>
  <c r="L354"/>
  <c r="I404"/>
  <c r="L404"/>
  <c r="I204"/>
  <c r="L204"/>
  <c r="I400"/>
  <c r="L400"/>
  <c r="I14" i="8"/>
  <c r="L14"/>
  <c r="I191"/>
  <c r="L191"/>
  <c r="I229"/>
  <c r="L229"/>
  <c r="I255"/>
  <c r="L255"/>
  <c r="I257"/>
  <c r="L257"/>
  <c r="I377"/>
  <c r="L377"/>
  <c r="I135"/>
  <c r="L135"/>
  <c r="I331"/>
  <c r="L331"/>
  <c r="I362"/>
  <c r="L362"/>
  <c r="I220"/>
  <c r="L220"/>
  <c r="I285"/>
  <c r="L285"/>
  <c r="I335"/>
  <c r="L335"/>
  <c r="I346"/>
  <c r="L346"/>
  <c r="I111"/>
  <c r="L111"/>
  <c r="I185"/>
  <c r="L185"/>
  <c r="I343"/>
  <c r="L343"/>
  <c r="I87"/>
  <c r="L87"/>
  <c r="I254"/>
  <c r="L254"/>
  <c r="I408"/>
  <c r="L408"/>
  <c r="I71"/>
  <c r="L71"/>
  <c r="I77"/>
  <c r="L77"/>
  <c r="I305"/>
  <c r="L305"/>
  <c r="I96"/>
  <c r="L96"/>
  <c r="I178"/>
  <c r="L178"/>
  <c r="I398"/>
  <c r="L398"/>
  <c r="I41"/>
  <c r="L41"/>
  <c r="I47"/>
  <c r="L47"/>
  <c r="I76"/>
  <c r="L76"/>
  <c r="I297"/>
  <c r="L297"/>
  <c r="I323"/>
  <c r="L323"/>
  <c r="I62"/>
  <c r="L62"/>
  <c r="I313"/>
  <c r="L313"/>
  <c r="I389"/>
  <c r="L389"/>
  <c r="I168"/>
  <c r="L168"/>
  <c r="I273"/>
  <c r="L273"/>
  <c r="I411"/>
  <c r="L411"/>
  <c r="I27"/>
  <c r="L27"/>
  <c r="I260"/>
  <c r="L260"/>
  <c r="I306"/>
  <c r="L306"/>
  <c r="I418"/>
  <c r="L418"/>
  <c r="I107"/>
  <c r="L107"/>
  <c r="I125"/>
  <c r="L125"/>
  <c r="I202"/>
  <c r="L202"/>
  <c r="I307"/>
  <c r="L307"/>
  <c r="I407"/>
  <c r="L407"/>
  <c r="I355"/>
  <c r="L355"/>
  <c r="I98"/>
  <c r="L98"/>
  <c r="I32"/>
  <c r="L32"/>
  <c r="I73"/>
  <c r="L73"/>
  <c r="I108"/>
  <c r="L108"/>
  <c r="I385"/>
  <c r="L385"/>
  <c r="I35"/>
  <c r="L35"/>
  <c r="I193"/>
  <c r="L193"/>
  <c r="I131"/>
  <c r="L131"/>
  <c r="I173"/>
  <c r="L173"/>
  <c r="I258"/>
  <c r="L258"/>
  <c r="I388"/>
  <c r="L388"/>
  <c r="I123"/>
  <c r="L123"/>
  <c r="I225"/>
  <c r="L225"/>
  <c r="I64"/>
  <c r="L64"/>
  <c r="I375"/>
  <c r="L375"/>
  <c r="I89"/>
  <c r="L89"/>
  <c r="I338"/>
  <c r="L338"/>
  <c r="I374"/>
  <c r="L374"/>
  <c r="I420"/>
  <c r="L420"/>
  <c r="I153"/>
  <c r="L153"/>
  <c r="I347"/>
  <c r="L347"/>
  <c r="I240"/>
  <c r="L240"/>
  <c r="I290"/>
  <c r="L290"/>
  <c r="I380"/>
  <c r="L380"/>
  <c r="I318"/>
  <c r="L318"/>
  <c r="I205"/>
  <c r="L205"/>
  <c r="I54"/>
  <c r="L54"/>
  <c r="I409"/>
  <c r="L409"/>
  <c r="I413"/>
  <c r="L413"/>
  <c r="I122"/>
  <c r="L122"/>
  <c r="I137"/>
  <c r="L137"/>
  <c r="I230"/>
  <c r="L230"/>
  <c r="I367"/>
  <c r="L367"/>
  <c r="I140"/>
  <c r="L140"/>
  <c r="I215"/>
  <c r="L215"/>
  <c r="I235"/>
  <c r="L235"/>
  <c r="I396"/>
  <c r="L396"/>
  <c r="I146"/>
  <c r="L146"/>
  <c r="I315"/>
  <c r="L315"/>
  <c r="I320"/>
  <c r="L320"/>
  <c r="I23"/>
  <c r="L23"/>
  <c r="I63"/>
  <c r="L63"/>
  <c r="I90"/>
  <c r="L90"/>
  <c r="I196"/>
  <c r="L196"/>
  <c r="I26"/>
  <c r="L26"/>
  <c r="I104"/>
  <c r="L104"/>
  <c r="I149"/>
  <c r="L149"/>
  <c r="I314"/>
  <c r="L314"/>
  <c r="I182"/>
  <c r="L182"/>
  <c r="I251"/>
  <c r="L251"/>
  <c r="I336"/>
  <c r="L336"/>
  <c r="I60"/>
  <c r="L60"/>
  <c r="I106"/>
  <c r="L106"/>
  <c r="I348"/>
  <c r="L348"/>
  <c r="I405"/>
  <c r="L405"/>
  <c r="I138"/>
  <c r="L138"/>
  <c r="I284"/>
  <c r="L284"/>
  <c r="I312"/>
  <c r="L312"/>
  <c r="I68"/>
  <c r="L68"/>
  <c r="I116"/>
  <c r="L116"/>
  <c r="I275"/>
  <c r="L275"/>
  <c r="I384"/>
  <c r="L384"/>
  <c r="I74"/>
  <c r="L74"/>
  <c r="I164"/>
  <c r="L164"/>
  <c r="I72"/>
  <c r="L72"/>
  <c r="I239"/>
  <c r="L239"/>
  <c r="I328"/>
  <c r="L328"/>
  <c r="I356"/>
  <c r="L356"/>
  <c r="I58"/>
  <c r="L58"/>
  <c r="I65"/>
  <c r="L65"/>
  <c r="I330"/>
  <c r="L330"/>
  <c r="I265"/>
  <c r="L265"/>
  <c r="I143"/>
  <c r="L143"/>
  <c r="I39"/>
  <c r="L39"/>
  <c r="I18"/>
  <c r="L18"/>
  <c r="I243"/>
  <c r="L243"/>
  <c r="I401"/>
  <c r="L401"/>
  <c r="I357"/>
  <c r="L357"/>
  <c r="I20"/>
  <c r="L20"/>
  <c r="I42"/>
  <c r="L42"/>
  <c r="I61"/>
  <c r="L61"/>
  <c r="I144"/>
  <c r="L144"/>
  <c r="I226"/>
  <c r="L226"/>
  <c r="I269"/>
  <c r="L269"/>
  <c r="I249"/>
  <c r="L249"/>
  <c r="I186"/>
  <c r="L186"/>
  <c r="I283"/>
  <c r="L283"/>
  <c r="I79"/>
  <c r="L79"/>
  <c r="I410"/>
  <c r="L410"/>
  <c r="I416"/>
  <c r="L416"/>
  <c r="I49"/>
  <c r="L49"/>
  <c r="I69"/>
  <c r="L69"/>
  <c r="I259"/>
  <c r="L259"/>
  <c r="I390"/>
  <c r="L390"/>
  <c r="I141"/>
  <c r="L141"/>
  <c r="I241"/>
  <c r="L241"/>
  <c r="I221"/>
  <c r="L221"/>
  <c r="I365"/>
  <c r="L365"/>
  <c r="I211"/>
  <c r="L211"/>
  <c r="I294"/>
  <c r="L294"/>
  <c r="I13"/>
  <c r="L13"/>
  <c r="I24"/>
  <c r="L24"/>
  <c r="I274"/>
  <c r="L274"/>
  <c r="I310"/>
  <c r="L310"/>
  <c r="I334"/>
  <c r="L334"/>
  <c r="I363"/>
  <c r="L363"/>
  <c r="I154"/>
  <c r="L154"/>
  <c r="I262"/>
  <c r="L262"/>
  <c r="I341"/>
  <c r="L341"/>
  <c r="I372"/>
  <c r="L372"/>
  <c r="I376"/>
  <c r="L376"/>
  <c r="I120"/>
  <c r="L120"/>
  <c r="I170"/>
  <c r="L170"/>
  <c r="I288"/>
  <c r="L288"/>
  <c r="I309"/>
  <c r="L309"/>
  <c r="I139"/>
  <c r="L139"/>
  <c r="I155"/>
  <c r="L155"/>
  <c r="I293"/>
  <c r="L293"/>
  <c r="I36"/>
  <c r="L36"/>
  <c r="I99"/>
  <c r="L99"/>
  <c r="I136"/>
  <c r="L136"/>
  <c r="I187"/>
  <c r="L187"/>
  <c r="I276"/>
  <c r="L276"/>
  <c r="I354"/>
  <c r="L354"/>
  <c r="I404"/>
  <c r="L404"/>
  <c r="I204"/>
  <c r="L204"/>
  <c r="I400"/>
  <c r="L400"/>
  <c r="T187" i="12" l="1"/>
  <c r="AH187" i="22"/>
  <c r="T239" i="12"/>
  <c r="AH239" i="22"/>
  <c r="U144" i="12"/>
  <c r="AI144" i="22"/>
  <c r="T214" i="12"/>
  <c r="AH214" i="22"/>
  <c r="T262" i="12"/>
  <c r="AH262" i="22"/>
  <c r="O27" i="13"/>
  <c r="AX27" i="22"/>
  <c r="O44" i="13"/>
  <c r="AX44" i="22"/>
  <c r="O107" i="13"/>
  <c r="AX107" i="22"/>
  <c r="O123" i="13"/>
  <c r="AX123" i="22"/>
  <c r="O140" i="13"/>
  <c r="AX140" i="22"/>
  <c r="O156" i="13"/>
  <c r="AX156" i="22"/>
  <c r="O172" i="13"/>
  <c r="AX172" i="22"/>
  <c r="O228" i="13"/>
  <c r="AX228" i="22"/>
  <c r="O251" i="13"/>
  <c r="AX251" i="22"/>
  <c r="O276" i="13"/>
  <c r="AX276" i="22"/>
  <c r="O291" i="13"/>
  <c r="AX291" i="22"/>
  <c r="O328" i="13"/>
  <c r="AX328" i="22"/>
  <c r="O339" i="13"/>
  <c r="AX339" i="22"/>
  <c r="O349" i="13"/>
  <c r="AX349" i="22"/>
  <c r="O363" i="13"/>
  <c r="AX363" i="22"/>
  <c r="O379" i="13"/>
  <c r="AX379" i="22"/>
  <c r="O395" i="13"/>
  <c r="AX395" i="22"/>
  <c r="O419" i="13"/>
  <c r="AX419" i="22"/>
  <c r="L147" i="14"/>
  <c r="AO147" i="22"/>
  <c r="N417" i="13"/>
  <c r="AW417" i="22"/>
  <c r="M173" i="14"/>
  <c r="AP173" i="22" s="1"/>
  <c r="AO173"/>
  <c r="T134" i="12"/>
  <c r="AH134" i="22"/>
  <c r="T164" i="12"/>
  <c r="AH164" i="22"/>
  <c r="T166" i="12"/>
  <c r="AH166" i="22"/>
  <c r="U249" i="12"/>
  <c r="AI249" i="22"/>
  <c r="U265" i="12"/>
  <c r="AI265" i="22"/>
  <c r="T347" i="12"/>
  <c r="AH347" i="22"/>
  <c r="T360" i="12"/>
  <c r="AH360" i="22"/>
  <c r="T387" i="12"/>
  <c r="AH387" i="22"/>
  <c r="T391" i="12"/>
  <c r="AH391" i="22"/>
  <c r="T417" i="12"/>
  <c r="AH417" i="22"/>
  <c r="T27" i="12"/>
  <c r="AH27" i="22"/>
  <c r="T41" i="12"/>
  <c r="AH41" i="22"/>
  <c r="T55" i="12"/>
  <c r="AH55" i="22"/>
  <c r="T77" i="12"/>
  <c r="AH77" i="22"/>
  <c r="T95" i="12"/>
  <c r="AH95" i="22"/>
  <c r="T111" i="12"/>
  <c r="AH111" i="22"/>
  <c r="AH201"/>
  <c r="T201" i="12"/>
  <c r="AH209" i="22"/>
  <c r="T209" i="12"/>
  <c r="AH217" i="22"/>
  <c r="T217" i="12"/>
  <c r="AH225" i="22"/>
  <c r="T225" i="12"/>
  <c r="O16" i="13"/>
  <c r="AX16" i="22"/>
  <c r="O95" i="13"/>
  <c r="AX95" i="22"/>
  <c r="O111" i="13"/>
  <c r="AX111" i="22"/>
  <c r="O144" i="13"/>
  <c r="AX144" i="22"/>
  <c r="O160" i="13"/>
  <c r="AX160" i="22"/>
  <c r="O176" i="13"/>
  <c r="AX176" i="22"/>
  <c r="O216" i="13"/>
  <c r="AX216" i="22"/>
  <c r="O232" i="13"/>
  <c r="AX232" i="22"/>
  <c r="O247" i="13"/>
  <c r="AX247" i="22"/>
  <c r="O272" i="13"/>
  <c r="AX272" i="22"/>
  <c r="O285" i="13"/>
  <c r="AX285" i="22"/>
  <c r="O293" i="13"/>
  <c r="AX293" i="22"/>
  <c r="O332" i="13"/>
  <c r="AX332" i="22"/>
  <c r="O345" i="13"/>
  <c r="AX345" i="22"/>
  <c r="O351" i="13"/>
  <c r="AX351" i="22"/>
  <c r="O356" i="13"/>
  <c r="AX356" i="22"/>
  <c r="O371" i="13"/>
  <c r="AX371" i="22"/>
  <c r="O387" i="13"/>
  <c r="AX387" i="22"/>
  <c r="L214" i="14"/>
  <c r="AO214" i="22"/>
  <c r="M214" i="14"/>
  <c r="AP214" i="22" s="1"/>
  <c r="L226" i="14"/>
  <c r="AO226" i="22"/>
  <c r="M226" i="14"/>
  <c r="AP226" i="22" s="1"/>
  <c r="BB226" s="1"/>
  <c r="L242" i="14"/>
  <c r="AO242" i="22"/>
  <c r="M242" i="14"/>
  <c r="AP242" i="22" s="1"/>
  <c r="BB242" s="1"/>
  <c r="U121" i="12"/>
  <c r="AI121" i="22"/>
  <c r="U147" i="12"/>
  <c r="AI147" i="22"/>
  <c r="U161" i="12"/>
  <c r="AI161" i="22"/>
  <c r="U163" i="12"/>
  <c r="AI163" i="22"/>
  <c r="U236" i="12"/>
  <c r="AI236" i="22"/>
  <c r="U260" i="12"/>
  <c r="AI260" i="22"/>
  <c r="U315" i="12"/>
  <c r="AI315" i="22"/>
  <c r="U336" i="12"/>
  <c r="AI336" i="22"/>
  <c r="U340" i="12"/>
  <c r="AI340" i="22"/>
  <c r="U342" i="12"/>
  <c r="AI342" i="22"/>
  <c r="U369" i="12"/>
  <c r="AI369" i="22"/>
  <c r="U371" i="12"/>
  <c r="AI371" i="22"/>
  <c r="U373" i="12"/>
  <c r="AI373" i="22"/>
  <c r="U378" i="12"/>
  <c r="AI378" i="22"/>
  <c r="U380" i="12"/>
  <c r="AI380" i="22"/>
  <c r="U382" i="12"/>
  <c r="AI382" i="22"/>
  <c r="U397" i="12"/>
  <c r="AI397" i="22"/>
  <c r="U405" i="12"/>
  <c r="AI405" i="22"/>
  <c r="L250" i="14"/>
  <c r="AO250" i="22"/>
  <c r="M250" i="14"/>
  <c r="AP250" i="22" s="1"/>
  <c r="BB250" s="1"/>
  <c r="U331" i="12"/>
  <c r="AI331" i="22"/>
  <c r="U338" i="12"/>
  <c r="AI338" i="22"/>
  <c r="U400" i="12"/>
  <c r="AI400" i="22"/>
  <c r="U411" i="12"/>
  <c r="AI411" i="22"/>
  <c r="U325" i="12"/>
  <c r="AI325" i="22"/>
  <c r="U395" i="12"/>
  <c r="AI395" i="22"/>
  <c r="U408" i="12"/>
  <c r="AI408" i="22"/>
  <c r="L174" i="14"/>
  <c r="AO174" i="22"/>
  <c r="M174" i="14"/>
  <c r="AP174" i="22" s="1"/>
  <c r="U396" i="12"/>
  <c r="AI396" i="22"/>
  <c r="L266" i="14"/>
  <c r="AO266" i="22"/>
  <c r="M266" i="14"/>
  <c r="AP266" i="22" s="1"/>
  <c r="BB266" s="1"/>
  <c r="U316" i="12"/>
  <c r="AI316" i="22"/>
  <c r="U321" i="12"/>
  <c r="AI321" i="22"/>
  <c r="U344" i="12"/>
  <c r="AI344" i="22"/>
  <c r="U404" i="12"/>
  <c r="AI404" i="22"/>
  <c r="U413" i="12"/>
  <c r="AI413" i="22"/>
  <c r="L162" i="14"/>
  <c r="AO162" i="22"/>
  <c r="M162" i="14"/>
  <c r="AP162" i="22" s="1"/>
  <c r="L194" i="14"/>
  <c r="AO194" i="22"/>
  <c r="M194" i="14"/>
  <c r="AP194" i="22" s="1"/>
  <c r="BB194" s="1"/>
  <c r="U332" i="12"/>
  <c r="AI332" i="22"/>
  <c r="BB155"/>
  <c r="BB19"/>
  <c r="BB146"/>
  <c r="BB168"/>
  <c r="BB59"/>
  <c r="BB256"/>
  <c r="BB329"/>
  <c r="BB292"/>
  <c r="BB320"/>
  <c r="BB201"/>
  <c r="T203" i="12"/>
  <c r="AH203" i="22"/>
  <c r="T255" i="12"/>
  <c r="AH255" i="22"/>
  <c r="U155" i="12"/>
  <c r="AI155" i="22"/>
  <c r="T230" i="12"/>
  <c r="AH230" i="22"/>
  <c r="T246" i="12"/>
  <c r="AH246" i="22"/>
  <c r="O15" i="13"/>
  <c r="AX15" i="22"/>
  <c r="O23" i="13"/>
  <c r="AX23" i="22"/>
  <c r="O30" i="13"/>
  <c r="AX30" i="22"/>
  <c r="O46" i="13"/>
  <c r="AX46" i="22"/>
  <c r="O76" i="13"/>
  <c r="AX76" i="22"/>
  <c r="O88" i="13"/>
  <c r="AX88" i="22"/>
  <c r="O100" i="13"/>
  <c r="AX100" i="22"/>
  <c r="O112" i="13"/>
  <c r="AX112" i="22"/>
  <c r="O124" i="13"/>
  <c r="AX124" i="22"/>
  <c r="O135" i="13"/>
  <c r="AX135" i="22"/>
  <c r="O146" i="13"/>
  <c r="AX146" i="22"/>
  <c r="O178" i="13"/>
  <c r="AX178" i="22"/>
  <c r="O234" i="13"/>
  <c r="AX234" i="22"/>
  <c r="O278" i="13"/>
  <c r="AX278" i="22"/>
  <c r="N35" i="13"/>
  <c r="AW35" i="22"/>
  <c r="N47" i="13"/>
  <c r="AW47" i="22"/>
  <c r="N73" i="13"/>
  <c r="AW73" i="22"/>
  <c r="N175" i="13"/>
  <c r="AW175" i="22"/>
  <c r="N199" i="13"/>
  <c r="AW199" i="22"/>
  <c r="N219" i="13"/>
  <c r="AW219" i="22"/>
  <c r="N388" i="13"/>
  <c r="AW388" i="22"/>
  <c r="N55" i="13"/>
  <c r="AW55" i="22"/>
  <c r="N83" i="13"/>
  <c r="AW83" i="22"/>
  <c r="N204" i="13"/>
  <c r="AW204" i="22"/>
  <c r="N405" i="13"/>
  <c r="AW405" i="22"/>
  <c r="T18" i="12"/>
  <c r="AH18" i="22"/>
  <c r="T102" i="12"/>
  <c r="AH102" i="22"/>
  <c r="T156" i="12"/>
  <c r="AH156" i="22"/>
  <c r="T299" i="12"/>
  <c r="AH299" i="22"/>
  <c r="T356" i="12"/>
  <c r="AH356" i="22"/>
  <c r="O17" i="13"/>
  <c r="AX17" i="22"/>
  <c r="O90" i="13"/>
  <c r="AX90" i="22"/>
  <c r="O145" i="13"/>
  <c r="AX145" i="22"/>
  <c r="O177" i="13"/>
  <c r="AX177" i="22"/>
  <c r="O258" i="13"/>
  <c r="AX258" i="22"/>
  <c r="O283" i="13"/>
  <c r="AX283" i="22"/>
  <c r="O330" i="13"/>
  <c r="AX330" i="22"/>
  <c r="O354" i="13"/>
  <c r="AX354" i="22"/>
  <c r="O406" i="13"/>
  <c r="AX406" i="22"/>
  <c r="M161" i="14"/>
  <c r="AP161" i="22" s="1"/>
  <c r="BB161" s="1"/>
  <c r="AO161"/>
  <c r="T29" i="12"/>
  <c r="AH29" i="22"/>
  <c r="T85" i="12"/>
  <c r="AH85" i="22"/>
  <c r="T119" i="12"/>
  <c r="AH119" i="22"/>
  <c r="T176" i="12"/>
  <c r="AH176" i="22"/>
  <c r="T199" i="12"/>
  <c r="AH199" i="22"/>
  <c r="T215" i="12"/>
  <c r="AH215" i="22"/>
  <c r="T235" i="12"/>
  <c r="AH235" i="22"/>
  <c r="T251" i="12"/>
  <c r="AH251" i="22"/>
  <c r="U149" i="12"/>
  <c r="AI149" i="22"/>
  <c r="U140" i="12"/>
  <c r="AI140" i="22"/>
  <c r="U123" i="12"/>
  <c r="AI123" i="22"/>
  <c r="T194" i="12"/>
  <c r="AH194" i="22"/>
  <c r="T210" i="12"/>
  <c r="AH210" i="22"/>
  <c r="T226" i="12"/>
  <c r="AH226" i="22"/>
  <c r="T242" i="12"/>
  <c r="AH242" i="22"/>
  <c r="T258" i="12"/>
  <c r="AH258" i="22"/>
  <c r="N270" i="13"/>
  <c r="AW270" i="22"/>
  <c r="N43" i="13"/>
  <c r="AW43" i="22"/>
  <c r="N52" i="13"/>
  <c r="AW52" i="22"/>
  <c r="N69" i="13"/>
  <c r="AW69" i="22"/>
  <c r="N89" i="13"/>
  <c r="AW89" i="22"/>
  <c r="N143" i="13"/>
  <c r="AW143" i="22"/>
  <c r="N188" i="13"/>
  <c r="AW188" i="22"/>
  <c r="N196" i="13"/>
  <c r="AW196" i="22"/>
  <c r="N205" i="13"/>
  <c r="AW205" i="22"/>
  <c r="N215" i="13"/>
  <c r="AW215" i="22"/>
  <c r="N257" i="13"/>
  <c r="AW257" i="22"/>
  <c r="N308" i="13"/>
  <c r="AW308" i="22"/>
  <c r="N369" i="13"/>
  <c r="AW369" i="22"/>
  <c r="N396" i="13"/>
  <c r="AW396" i="22"/>
  <c r="N409" i="13"/>
  <c r="AW409" i="22"/>
  <c r="N41" i="13"/>
  <c r="AW41" i="22"/>
  <c r="N53" i="13"/>
  <c r="AW53" i="22"/>
  <c r="N63" i="13"/>
  <c r="AW63" i="22"/>
  <c r="N79" i="13"/>
  <c r="AW79" i="22"/>
  <c r="N119" i="13"/>
  <c r="AW119" i="22"/>
  <c r="N182" i="13"/>
  <c r="AW182" i="22"/>
  <c r="N193" i="13"/>
  <c r="AW193" i="22"/>
  <c r="N203" i="13"/>
  <c r="AW203" i="22"/>
  <c r="N213" i="13"/>
  <c r="AW213" i="22"/>
  <c r="N243" i="13"/>
  <c r="AW243" i="22"/>
  <c r="N268" i="13"/>
  <c r="AW268" i="22"/>
  <c r="N318" i="13"/>
  <c r="AW318" i="22"/>
  <c r="N376" i="13"/>
  <c r="AW376" i="22"/>
  <c r="N400" i="13"/>
  <c r="AW400" i="22"/>
  <c r="T14" i="12"/>
  <c r="AH14" i="22"/>
  <c r="T34" i="12"/>
  <c r="AH34" i="22"/>
  <c r="T52" i="12"/>
  <c r="AH52" i="22"/>
  <c r="T82" i="12"/>
  <c r="AH82" i="22"/>
  <c r="T98" i="12"/>
  <c r="AH98" i="22"/>
  <c r="T114" i="12"/>
  <c r="AH114" i="22"/>
  <c r="T143" i="12"/>
  <c r="AH143" i="22"/>
  <c r="T172" i="12"/>
  <c r="AH172" i="22"/>
  <c r="T181" i="12"/>
  <c r="AH181" i="22"/>
  <c r="T183" i="12"/>
  <c r="AH183" i="22"/>
  <c r="AH189"/>
  <c r="T189" i="12"/>
  <c r="T289"/>
  <c r="AH289" i="22"/>
  <c r="T293" i="12"/>
  <c r="AH293" i="22"/>
  <c r="T298" i="12"/>
  <c r="AH298" i="22"/>
  <c r="T302" i="12"/>
  <c r="AH302" i="22"/>
  <c r="T306" i="12"/>
  <c r="AH306" i="22"/>
  <c r="T353" i="12"/>
  <c r="AH353" i="22"/>
  <c r="M209" i="14"/>
  <c r="AP209" i="22" s="1"/>
  <c r="BB209" s="1"/>
  <c r="AO209"/>
  <c r="M265" i="14"/>
  <c r="AP265" i="22" s="1"/>
  <c r="BB265" s="1"/>
  <c r="AO265"/>
  <c r="T25" i="12"/>
  <c r="AH25" i="22"/>
  <c r="T43" i="12"/>
  <c r="AH43" i="22"/>
  <c r="T61" i="12"/>
  <c r="AH61" i="22"/>
  <c r="T81" i="12"/>
  <c r="AH81" i="22"/>
  <c r="T97" i="12"/>
  <c r="AH97" i="22"/>
  <c r="T113" i="12"/>
  <c r="AH113" i="22"/>
  <c r="T129" i="12"/>
  <c r="AH129" i="22"/>
  <c r="T131" i="12"/>
  <c r="AH131" i="22"/>
  <c r="T152" i="12"/>
  <c r="AH152" i="22"/>
  <c r="T169" i="12"/>
  <c r="AH169" i="22"/>
  <c r="T171" i="12"/>
  <c r="AH171" i="22"/>
  <c r="U185" i="12"/>
  <c r="AI185" i="22"/>
  <c r="T204" i="12"/>
  <c r="AH204" i="22"/>
  <c r="T212" i="12"/>
  <c r="AH212" i="22"/>
  <c r="T220" i="12"/>
  <c r="AH220" i="22"/>
  <c r="T256" i="12"/>
  <c r="AH256" i="22"/>
  <c r="T271" i="12"/>
  <c r="AH271" i="22"/>
  <c r="T275" i="12"/>
  <c r="AH275" i="22"/>
  <c r="T279" i="12"/>
  <c r="AH279" i="22"/>
  <c r="T283" i="12"/>
  <c r="AH283" i="22"/>
  <c r="T287" i="12"/>
  <c r="AH287" i="22"/>
  <c r="T363" i="12"/>
  <c r="AH363" i="22"/>
  <c r="T367" i="12"/>
  <c r="AH367" i="22"/>
  <c r="M157" i="14"/>
  <c r="AP157" i="22" s="1"/>
  <c r="AO157"/>
  <c r="T124" i="12"/>
  <c r="AH124" i="22"/>
  <c r="T126" i="12"/>
  <c r="AH126" i="22"/>
  <c r="T151" i="12"/>
  <c r="AH151" i="22"/>
  <c r="T174" i="12"/>
  <c r="AH174" i="22"/>
  <c r="U229" i="12"/>
  <c r="AI229" i="22"/>
  <c r="U261" i="12"/>
  <c r="AI261" i="22"/>
  <c r="T346" i="12"/>
  <c r="AH346" i="22"/>
  <c r="T350" i="12"/>
  <c r="AH350" i="22"/>
  <c r="T386" i="12"/>
  <c r="AH386" i="22"/>
  <c r="T390" i="12"/>
  <c r="AH390" i="22"/>
  <c r="T416" i="12"/>
  <c r="AH416" i="22"/>
  <c r="T420" i="12"/>
  <c r="AH420" i="22"/>
  <c r="O21" i="13"/>
  <c r="AX21" i="22"/>
  <c r="O62" i="13"/>
  <c r="AX62" i="22"/>
  <c r="O78" i="13"/>
  <c r="AX78" i="22"/>
  <c r="O94" i="13"/>
  <c r="AX94" i="22"/>
  <c r="O110" i="13"/>
  <c r="AX110" i="22"/>
  <c r="O126" i="13"/>
  <c r="AX126" i="22"/>
  <c r="O149" i="13"/>
  <c r="AX149" i="22"/>
  <c r="O165" i="13"/>
  <c r="AX165" i="22"/>
  <c r="O221" i="13"/>
  <c r="AX221" i="22"/>
  <c r="O246" i="13"/>
  <c r="AX246" i="22"/>
  <c r="O271" i="13"/>
  <c r="AX271" i="22"/>
  <c r="O279" i="13"/>
  <c r="AX279" i="22"/>
  <c r="O300" i="13"/>
  <c r="AX300" i="22"/>
  <c r="O319" i="13"/>
  <c r="AX319" i="22"/>
  <c r="O334" i="13"/>
  <c r="AX334" i="22"/>
  <c r="O350" i="13"/>
  <c r="AX350" i="22"/>
  <c r="O398" i="13"/>
  <c r="AX398" i="22"/>
  <c r="O415" i="13"/>
  <c r="AX415" i="22"/>
  <c r="L206" i="14"/>
  <c r="AO206" i="22"/>
  <c r="M206" i="14"/>
  <c r="AP206" i="22" s="1"/>
  <c r="BB206" s="1"/>
  <c r="L218" i="14"/>
  <c r="AO218" i="22"/>
  <c r="M218" i="14"/>
  <c r="AP218" i="22" s="1"/>
  <c r="U16" i="12"/>
  <c r="AI16" i="22"/>
  <c r="U28" i="12"/>
  <c r="AI28" i="22"/>
  <c r="U38" i="12"/>
  <c r="AI38" i="22"/>
  <c r="U46" i="12"/>
  <c r="AI46" i="22"/>
  <c r="U56" i="12"/>
  <c r="AI56" i="22"/>
  <c r="U64" i="12"/>
  <c r="AI64" i="22"/>
  <c r="U74" i="12"/>
  <c r="AI74" i="22"/>
  <c r="U80" i="12"/>
  <c r="AI80" i="22"/>
  <c r="U88" i="12"/>
  <c r="AI88" i="22"/>
  <c r="U96" i="12"/>
  <c r="AI96" i="22"/>
  <c r="U104" i="12"/>
  <c r="AI104" i="22"/>
  <c r="U112" i="12"/>
  <c r="AI112" i="22"/>
  <c r="U192" i="12"/>
  <c r="AI192" i="22"/>
  <c r="T19" i="12"/>
  <c r="AH19" i="22"/>
  <c r="T37" i="12"/>
  <c r="AH37" i="22"/>
  <c r="T53" i="12"/>
  <c r="AH53" i="22"/>
  <c r="T73" i="12"/>
  <c r="AH73" i="22"/>
  <c r="T91" i="12"/>
  <c r="AH91" i="22"/>
  <c r="T107" i="12"/>
  <c r="AH107" i="22"/>
  <c r="T146" i="12"/>
  <c r="AH146" i="22"/>
  <c r="U410" i="12"/>
  <c r="AI410" i="22"/>
  <c r="L48" i="14"/>
  <c r="AO48" i="22"/>
  <c r="U368" i="12"/>
  <c r="AI368" i="22"/>
  <c r="BB132"/>
  <c r="T158" i="12"/>
  <c r="L40" i="14"/>
  <c r="M49"/>
  <c r="AP49" i="22" s="1"/>
  <c r="BB49" s="1"/>
  <c r="M65" i="14"/>
  <c r="AP65" i="22" s="1"/>
  <c r="BB65" s="1"/>
  <c r="M81" i="14"/>
  <c r="AP81" i="22" s="1"/>
  <c r="BB81" s="1"/>
  <c r="M95" i="14"/>
  <c r="AP95" i="22" s="1"/>
  <c r="BB95" s="1"/>
  <c r="L100" i="14"/>
  <c r="M107"/>
  <c r="AP107" i="22" s="1"/>
  <c r="BB107" s="1"/>
  <c r="L411" i="14"/>
  <c r="L331"/>
  <c r="BB135" i="22"/>
  <c r="BB134"/>
  <c r="BB159"/>
  <c r="BB61"/>
  <c r="BB152"/>
  <c r="BB139"/>
  <c r="BB58"/>
  <c r="BB145"/>
  <c r="BB167"/>
  <c r="BB204"/>
  <c r="BB171"/>
  <c r="BB255"/>
  <c r="BB214"/>
  <c r="BB173"/>
  <c r="BB286"/>
  <c r="BB282"/>
  <c r="N185" i="13"/>
  <c r="AW185" i="22"/>
  <c r="N217" i="13"/>
  <c r="AW217" i="22"/>
  <c r="N322" i="13"/>
  <c r="AW322" i="22"/>
  <c r="N368" i="13"/>
  <c r="AW368" i="22"/>
  <c r="N412" i="13"/>
  <c r="AW412" i="22"/>
  <c r="T40" i="12"/>
  <c r="AH40" i="22"/>
  <c r="O58" i="13"/>
  <c r="AX58" i="22"/>
  <c r="O122" i="13"/>
  <c r="AX122" i="22"/>
  <c r="O242" i="13"/>
  <c r="AX242" i="22"/>
  <c r="O296" i="13"/>
  <c r="AX296" i="22"/>
  <c r="T47" i="12"/>
  <c r="AH47" i="22"/>
  <c r="T178" i="12"/>
  <c r="AH178" i="22"/>
  <c r="T232" i="12"/>
  <c r="AH232" i="22"/>
  <c r="T268" i="12"/>
  <c r="AH268" i="22"/>
  <c r="T195" i="12"/>
  <c r="AH195" i="22"/>
  <c r="T211" i="12"/>
  <c r="AH211" i="22"/>
  <c r="T231" i="12"/>
  <c r="AH231" i="22"/>
  <c r="T247" i="12"/>
  <c r="AH247" i="22"/>
  <c r="U141" i="12"/>
  <c r="AI141" i="22"/>
  <c r="U168" i="12"/>
  <c r="AI168" i="22"/>
  <c r="T190" i="12"/>
  <c r="AH190" i="22"/>
  <c r="T206" i="12"/>
  <c r="AH206" i="22"/>
  <c r="T222" i="12"/>
  <c r="AH222" i="22"/>
  <c r="T238" i="12"/>
  <c r="AH238" i="22"/>
  <c r="T254" i="12"/>
  <c r="AH254" i="22"/>
  <c r="O324" i="13"/>
  <c r="AX324" i="22"/>
  <c r="O18" i="13"/>
  <c r="AX18" i="22"/>
  <c r="O22" i="13"/>
  <c r="AX22" i="22"/>
  <c r="O25" i="13"/>
  <c r="AX25" i="22"/>
  <c r="O31" i="13"/>
  <c r="AX31" i="22"/>
  <c r="O38" i="13"/>
  <c r="AX38" i="22"/>
  <c r="O50" i="13"/>
  <c r="AX50" i="22"/>
  <c r="O64" i="13"/>
  <c r="AX64" i="22"/>
  <c r="O72" i="13"/>
  <c r="AX72" i="22"/>
  <c r="O80" i="13"/>
  <c r="AX80" i="22"/>
  <c r="O85" i="13"/>
  <c r="AX85" i="22"/>
  <c r="O92" i="13"/>
  <c r="AX92" i="22"/>
  <c r="O97" i="13"/>
  <c r="AX97" i="22"/>
  <c r="O101" i="13"/>
  <c r="AX101" i="22"/>
  <c r="O105" i="13"/>
  <c r="AX105" i="22"/>
  <c r="O109" i="13"/>
  <c r="AX109" i="22"/>
  <c r="O113" i="13"/>
  <c r="AX113" i="22"/>
  <c r="O117" i="13"/>
  <c r="AX117" i="22"/>
  <c r="O121" i="13"/>
  <c r="AX121" i="22"/>
  <c r="O125" i="13"/>
  <c r="AX125" i="22"/>
  <c r="O134" i="13"/>
  <c r="AX134" i="22"/>
  <c r="O138" i="13"/>
  <c r="AX138" i="22"/>
  <c r="O147" i="13"/>
  <c r="AX147" i="22"/>
  <c r="O151" i="13"/>
  <c r="AX151" i="22"/>
  <c r="O155" i="13"/>
  <c r="AX155" i="22"/>
  <c r="O159" i="13"/>
  <c r="AX159" i="22"/>
  <c r="O163" i="13"/>
  <c r="AX163" i="22"/>
  <c r="O167" i="13"/>
  <c r="AX167" i="22"/>
  <c r="O171" i="13"/>
  <c r="AX171" i="22"/>
  <c r="O179" i="13"/>
  <c r="AX179" i="22"/>
  <c r="O214" i="13"/>
  <c r="AX214" i="22"/>
  <c r="O222" i="13"/>
  <c r="AX222" i="22"/>
  <c r="O226" i="13"/>
  <c r="AX226" i="22"/>
  <c r="O231" i="13"/>
  <c r="AX231" i="22"/>
  <c r="O248" i="13"/>
  <c r="AX248" i="22"/>
  <c r="O252" i="13"/>
  <c r="AX252" i="22"/>
  <c r="O256" i="13"/>
  <c r="AX256" i="22"/>
  <c r="O274" i="13"/>
  <c r="AX274" i="22"/>
  <c r="O282" i="13"/>
  <c r="AX282" i="22"/>
  <c r="O290" i="13"/>
  <c r="AX290" i="22"/>
  <c r="N40" i="13"/>
  <c r="AW40" i="22"/>
  <c r="N51" i="13"/>
  <c r="AW51" i="22"/>
  <c r="N65" i="13"/>
  <c r="AW65" i="22"/>
  <c r="N81" i="13"/>
  <c r="AW81" i="22"/>
  <c r="N131" i="13"/>
  <c r="AW131" i="22"/>
  <c r="N187" i="13"/>
  <c r="AW187" i="22"/>
  <c r="N195" i="13"/>
  <c r="AW195" i="22"/>
  <c r="N202" i="13"/>
  <c r="AW202" i="22"/>
  <c r="N211" i="13"/>
  <c r="AW211" i="22"/>
  <c r="N245" i="13"/>
  <c r="AW245" i="22"/>
  <c r="N320" i="13"/>
  <c r="AW320" i="22"/>
  <c r="N364" i="13"/>
  <c r="AW364" i="22"/>
  <c r="N377" i="13"/>
  <c r="AW377" i="22"/>
  <c r="N385" i="13"/>
  <c r="AW385" i="22"/>
  <c r="N404" i="13"/>
  <c r="AW404" i="22"/>
  <c r="N416" i="13"/>
  <c r="AW416" i="22"/>
  <c r="N37" i="13"/>
  <c r="AW37" i="22"/>
  <c r="N49" i="13"/>
  <c r="AW49" i="22"/>
  <c r="N59" i="13"/>
  <c r="AW59" i="22"/>
  <c r="N75" i="13"/>
  <c r="AW75" i="22"/>
  <c r="N91" i="13"/>
  <c r="AW91" i="22"/>
  <c r="N181" i="13"/>
  <c r="AW181" i="22"/>
  <c r="N190" i="13"/>
  <c r="AW190" i="22"/>
  <c r="N198" i="13"/>
  <c r="AW198" i="22"/>
  <c r="N208" i="13"/>
  <c r="AW208" i="22"/>
  <c r="N229" i="13"/>
  <c r="AW229" i="22"/>
  <c r="N265" i="13"/>
  <c r="AW265" i="22"/>
  <c r="N314" i="13"/>
  <c r="AW314" i="22"/>
  <c r="N365" i="13"/>
  <c r="AW365" i="22"/>
  <c r="N389" i="13"/>
  <c r="AW389" i="22"/>
  <c r="N408" i="13"/>
  <c r="AW408" i="22"/>
  <c r="T30" i="12"/>
  <c r="AH30" i="22"/>
  <c r="T48" i="12"/>
  <c r="AH48" i="22"/>
  <c r="T76" i="12"/>
  <c r="AH76" i="22"/>
  <c r="T94" i="12"/>
  <c r="AH94" i="22"/>
  <c r="T110" i="12"/>
  <c r="AH110" i="22"/>
  <c r="T157" i="12"/>
  <c r="AH157" i="22"/>
  <c r="T159" i="12"/>
  <c r="AH159" i="22"/>
  <c r="T292" i="12"/>
  <c r="AH292" i="22"/>
  <c r="T296" i="12"/>
  <c r="AH296" i="22"/>
  <c r="T301" i="12"/>
  <c r="AH301" i="22"/>
  <c r="T305" i="12"/>
  <c r="AH305" i="22"/>
  <c r="T313" i="12"/>
  <c r="AH313" i="22"/>
  <c r="T352" i="12"/>
  <c r="AH352" i="22"/>
  <c r="T358" i="12"/>
  <c r="AH358" i="22"/>
  <c r="T376" i="12"/>
  <c r="AH376" i="22"/>
  <c r="O26" i="13"/>
  <c r="AX26" i="22"/>
  <c r="O66" i="13"/>
  <c r="AX66" i="22"/>
  <c r="O82" i="13"/>
  <c r="AX82" i="22"/>
  <c r="O98" i="13"/>
  <c r="AX98" i="22"/>
  <c r="O114" i="13"/>
  <c r="AX114" i="22"/>
  <c r="O137" i="13"/>
  <c r="AX137" i="22"/>
  <c r="O153" i="13"/>
  <c r="AX153" i="22"/>
  <c r="O169" i="13"/>
  <c r="AX169" i="22"/>
  <c r="O233" i="13"/>
  <c r="AX233" i="22"/>
  <c r="O250" i="13"/>
  <c r="AX250" i="22"/>
  <c r="O273" i="13"/>
  <c r="AX273" i="22"/>
  <c r="O281" i="13"/>
  <c r="AX281" i="22"/>
  <c r="O288" i="13"/>
  <c r="AX288" i="22"/>
  <c r="O304" i="13"/>
  <c r="AX304" i="22"/>
  <c r="O317" i="13"/>
  <c r="AX317" i="22"/>
  <c r="O335" i="13"/>
  <c r="AX335" i="22"/>
  <c r="O346" i="13"/>
  <c r="AX346" i="22"/>
  <c r="O359" i="13"/>
  <c r="AX359" i="22"/>
  <c r="O374" i="13"/>
  <c r="AX374" i="22"/>
  <c r="O399" i="13"/>
  <c r="AX399" i="22"/>
  <c r="O414" i="13"/>
  <c r="AX414" i="22"/>
  <c r="L150" i="14"/>
  <c r="AO150" i="22"/>
  <c r="M150" i="14"/>
  <c r="AP150" i="22" s="1"/>
  <c r="BB150" s="1"/>
  <c r="L166" i="14"/>
  <c r="AO166" i="22"/>
  <c r="M166" i="14"/>
  <c r="AP166" i="22" s="1"/>
  <c r="BB166" s="1"/>
  <c r="L182" i="14"/>
  <c r="AO182" i="22"/>
  <c r="M182" i="14"/>
  <c r="AP182" i="22" s="1"/>
  <c r="BB182" s="1"/>
  <c r="L198" i="14"/>
  <c r="AO198" i="22"/>
  <c r="M198" i="14"/>
  <c r="AP198" i="22" s="1"/>
  <c r="L222" i="14"/>
  <c r="AO222" i="22"/>
  <c r="M222" i="14"/>
  <c r="AP222" i="22" s="1"/>
  <c r="BB222" s="1"/>
  <c r="L254" i="14"/>
  <c r="AO254" i="22"/>
  <c r="M254" i="14"/>
  <c r="AP254" i="22" s="1"/>
  <c r="BB254" s="1"/>
  <c r="M193" i="14"/>
  <c r="AP193" i="22" s="1"/>
  <c r="BB193" s="1"/>
  <c r="AO193"/>
  <c r="M249" i="14"/>
  <c r="AP249" i="22" s="1"/>
  <c r="BB249" s="1"/>
  <c r="AO249"/>
  <c r="T23" i="12"/>
  <c r="AH23" i="22"/>
  <c r="T39" i="12"/>
  <c r="AH39" i="22"/>
  <c r="T57" i="12"/>
  <c r="AH57" i="22"/>
  <c r="T75" i="12"/>
  <c r="AH75" i="22"/>
  <c r="T93" i="12"/>
  <c r="AH93" i="22"/>
  <c r="T109" i="12"/>
  <c r="AH109" i="22"/>
  <c r="T177" i="12"/>
  <c r="AH177" i="22"/>
  <c r="T179" i="12"/>
  <c r="AH179" i="22"/>
  <c r="AH233"/>
  <c r="T233" i="12"/>
  <c r="T270"/>
  <c r="AH270" i="22"/>
  <c r="T274" i="12"/>
  <c r="AH274" i="22"/>
  <c r="T278" i="12"/>
  <c r="AH278" i="22"/>
  <c r="T282" i="12"/>
  <c r="AH282" i="22"/>
  <c r="T286" i="12"/>
  <c r="AH286" i="22"/>
  <c r="T362" i="12"/>
  <c r="AH362" i="22"/>
  <c r="T366" i="12"/>
  <c r="AH366" i="22"/>
  <c r="O20" i="13"/>
  <c r="AX20" i="22"/>
  <c r="O36" i="13"/>
  <c r="AX36" i="22"/>
  <c r="O99" i="13"/>
  <c r="AX99" i="22"/>
  <c r="O115" i="13"/>
  <c r="AX115" i="22"/>
  <c r="O132" i="13"/>
  <c r="AX132" i="22"/>
  <c r="O148" i="13"/>
  <c r="AX148" i="22"/>
  <c r="O164" i="13"/>
  <c r="AX164" i="22"/>
  <c r="O180" i="13"/>
  <c r="AX180" i="22"/>
  <c r="O220" i="13"/>
  <c r="AX220" i="22"/>
  <c r="O236" i="13"/>
  <c r="AX236" i="22"/>
  <c r="O260" i="13"/>
  <c r="AX260" i="22"/>
  <c r="O289" i="13"/>
  <c r="AX289" i="22"/>
  <c r="O297" i="13"/>
  <c r="AX297" i="22"/>
  <c r="O305" i="13"/>
  <c r="AX305" i="22"/>
  <c r="O325" i="13"/>
  <c r="AX325" i="22"/>
  <c r="O341" i="13"/>
  <c r="AX341" i="22"/>
  <c r="O352" i="13"/>
  <c r="AX352" i="22"/>
  <c r="O370" i="13"/>
  <c r="AX370" i="22"/>
  <c r="O402" i="13"/>
  <c r="AX402" i="22"/>
  <c r="N420" i="13"/>
  <c r="AW420" i="22"/>
  <c r="T118" i="12"/>
  <c r="AH118" i="22"/>
  <c r="T133" i="12"/>
  <c r="AH133" i="22"/>
  <c r="T165" i="12"/>
  <c r="AH165" i="22"/>
  <c r="T167" i="12"/>
  <c r="AH167" i="22"/>
  <c r="T184" i="12"/>
  <c r="AH184" i="22"/>
  <c r="T309" i="12"/>
  <c r="AH309" i="22"/>
  <c r="T345" i="12"/>
  <c r="AH345" i="22"/>
  <c r="T349" i="12"/>
  <c r="AH349" i="22"/>
  <c r="T385" i="12"/>
  <c r="AH385" i="22"/>
  <c r="T389" i="12"/>
  <c r="AH389" i="22"/>
  <c r="T419" i="12"/>
  <c r="AH419" i="22"/>
  <c r="T15" i="12"/>
  <c r="AH15" i="22"/>
  <c r="T35" i="12"/>
  <c r="AH35" i="22"/>
  <c r="T49" i="12"/>
  <c r="AH49" i="22"/>
  <c r="T71" i="12"/>
  <c r="AH71" i="22"/>
  <c r="T87" i="12"/>
  <c r="AH87" i="22"/>
  <c r="T103" i="12"/>
  <c r="AH103" i="22"/>
  <c r="AH197"/>
  <c r="T197" i="12"/>
  <c r="T208"/>
  <c r="AH208" i="22"/>
  <c r="T216" i="12"/>
  <c r="AH216" i="22"/>
  <c r="T224" i="12"/>
  <c r="AH224" i="22"/>
  <c r="O32" i="13"/>
  <c r="AX32" i="22"/>
  <c r="O103" i="13"/>
  <c r="AX103" i="22"/>
  <c r="O136" i="13"/>
  <c r="AX136" i="22"/>
  <c r="O152" i="13"/>
  <c r="AX152" i="22"/>
  <c r="O168" i="13"/>
  <c r="AX168" i="22"/>
  <c r="O184" i="13"/>
  <c r="AX184" i="22"/>
  <c r="O224" i="13"/>
  <c r="AX224" i="22"/>
  <c r="O240" i="13"/>
  <c r="AX240" i="22"/>
  <c r="O280" i="13"/>
  <c r="AX280" i="22"/>
  <c r="O287" i="13"/>
  <c r="AX287" i="22"/>
  <c r="O295" i="13"/>
  <c r="AX295" i="22"/>
  <c r="O303" i="13"/>
  <c r="AX303" i="22"/>
  <c r="O321" i="13"/>
  <c r="AX321" i="22"/>
  <c r="O337" i="13"/>
  <c r="AX337" i="22"/>
  <c r="O343" i="13"/>
  <c r="AX343" i="22"/>
  <c r="O348" i="13"/>
  <c r="AX348" i="22"/>
  <c r="O362" i="13"/>
  <c r="AX362" i="22"/>
  <c r="O394" i="13"/>
  <c r="AX394" i="22"/>
  <c r="O411" i="13"/>
  <c r="AX411" i="22"/>
  <c r="L154" i="14"/>
  <c r="AO154" i="22"/>
  <c r="M154" i="14"/>
  <c r="AP154" i="22" s="1"/>
  <c r="BB154" s="1"/>
  <c r="L170" i="14"/>
  <c r="AO170" i="22"/>
  <c r="M170" i="14"/>
  <c r="AP170" i="22" s="1"/>
  <c r="L186" i="14"/>
  <c r="AO186" i="22"/>
  <c r="M186" i="14"/>
  <c r="AP186" i="22" s="1"/>
  <c r="BB186" s="1"/>
  <c r="L202" i="14"/>
  <c r="AO202" i="22"/>
  <c r="M202" i="14"/>
  <c r="AP202" i="22" s="1"/>
  <c r="BB202" s="1"/>
  <c r="U122" i="12"/>
  <c r="AI122" i="22"/>
  <c r="U160" i="12"/>
  <c r="AI160" i="22"/>
  <c r="U162" i="12"/>
  <c r="AI162" i="22"/>
  <c r="U228" i="12"/>
  <c r="AI228" i="22"/>
  <c r="U248" i="12"/>
  <c r="AI248" i="22"/>
  <c r="U264" i="12"/>
  <c r="AI264" i="22"/>
  <c r="U319" i="12"/>
  <c r="AI319" i="22"/>
  <c r="U341" i="12"/>
  <c r="AI341" i="22"/>
  <c r="U372" i="12"/>
  <c r="AI372" i="22"/>
  <c r="U374" i="12"/>
  <c r="AI374" i="22"/>
  <c r="U379" i="12"/>
  <c r="AI379" i="22"/>
  <c r="U393" i="12"/>
  <c r="AI393" i="22"/>
  <c r="U401" i="12"/>
  <c r="AI401" i="22"/>
  <c r="U412" i="12"/>
  <c r="AI412" i="22"/>
  <c r="L234" i="14"/>
  <c r="AO234" i="22"/>
  <c r="M234" i="14"/>
  <c r="AP234" i="22" s="1"/>
  <c r="BB234" s="1"/>
  <c r="U317" i="12"/>
  <c r="AI317" i="22"/>
  <c r="U333" i="12"/>
  <c r="AI333" i="22"/>
  <c r="U398" i="12"/>
  <c r="AI398" i="22"/>
  <c r="U403" i="12"/>
  <c r="AI403" i="22"/>
  <c r="U414" i="12"/>
  <c r="AI414" i="22"/>
  <c r="L190" i="14"/>
  <c r="AO190" i="22"/>
  <c r="M190" i="14"/>
  <c r="AP190" i="22" s="1"/>
  <c r="BB190" s="1"/>
  <c r="U394" i="12"/>
  <c r="AI394" i="22"/>
  <c r="U320" i="12"/>
  <c r="AI320" i="22"/>
  <c r="U328" i="12"/>
  <c r="AI328" i="22"/>
  <c r="U383" i="12"/>
  <c r="AI383" i="22"/>
  <c r="U406" i="12"/>
  <c r="AI406" i="22"/>
  <c r="L158" i="14"/>
  <c r="AO158" i="22"/>
  <c r="M158" i="14"/>
  <c r="AP158" i="22" s="1"/>
  <c r="L210" i="14"/>
  <c r="AO210" i="22"/>
  <c r="M210" i="14"/>
  <c r="AP210" i="22" s="1"/>
  <c r="U329" i="12"/>
  <c r="AI329" i="22"/>
  <c r="U399" i="12"/>
  <c r="AI399" i="22"/>
  <c r="U318" i="12"/>
  <c r="AI318" i="22"/>
  <c r="U337" i="12"/>
  <c r="AI337" i="22"/>
  <c r="U402" i="12"/>
  <c r="AI402" i="22"/>
  <c r="U407" i="12"/>
  <c r="AI407" i="22"/>
  <c r="U415" i="12"/>
  <c r="AI415" i="22"/>
  <c r="L178" i="14"/>
  <c r="AO178" i="22"/>
  <c r="M178" i="14"/>
  <c r="AP178" i="22" s="1"/>
  <c r="BB178" s="1"/>
  <c r="T136" i="12"/>
  <c r="M40" i="14"/>
  <c r="AP40" i="22" s="1"/>
  <c r="BB40" s="1"/>
  <c r="L49" i="14"/>
  <c r="L65"/>
  <c r="L81"/>
  <c r="L95"/>
  <c r="M100"/>
  <c r="AP100" i="22" s="1"/>
  <c r="BB100" s="1"/>
  <c r="L107" i="14"/>
  <c r="M126"/>
  <c r="AP126" i="22" s="1"/>
  <c r="BB126" s="1"/>
  <c r="L128" i="14"/>
  <c r="M374"/>
  <c r="AP374" i="22" s="1"/>
  <c r="BB374" s="1"/>
  <c r="M382" i="14"/>
  <c r="AP382" i="22" s="1"/>
  <c r="BB382" s="1"/>
  <c r="L235" i="14"/>
  <c r="L267"/>
  <c r="M274"/>
  <c r="AP274" i="22" s="1"/>
  <c r="BB274" s="1"/>
  <c r="L276" i="14"/>
  <c r="L304"/>
  <c r="M315"/>
  <c r="AP315" i="22" s="1"/>
  <c r="BB315" s="1"/>
  <c r="M394" i="14"/>
  <c r="AP394" i="22" s="1"/>
  <c r="BB394" s="1"/>
  <c r="M402" i="14"/>
  <c r="AP402" i="22" s="1"/>
  <c r="BB402" s="1"/>
  <c r="L163" i="14"/>
  <c r="L179"/>
  <c r="L195"/>
  <c r="M351"/>
  <c r="AP351" i="22" s="1"/>
  <c r="BB351" s="1"/>
  <c r="BB47"/>
  <c r="BB31"/>
  <c r="BB174"/>
  <c r="BB198"/>
  <c r="BB218"/>
  <c r="BB147"/>
  <c r="BB318"/>
  <c r="BB35"/>
  <c r="BB142"/>
  <c r="BB203"/>
  <c r="BB137"/>
  <c r="BB162"/>
  <c r="BB157"/>
  <c r="BB216"/>
  <c r="BB163"/>
  <c r="T219" i="12"/>
  <c r="AH219" i="22"/>
  <c r="U153" i="12"/>
  <c r="AI153" i="22"/>
  <c r="T198" i="12"/>
  <c r="AH198" i="22"/>
  <c r="N267" i="13"/>
  <c r="AW267" i="22"/>
  <c r="O19" i="13"/>
  <c r="AX19" i="22"/>
  <c r="O34" i="13"/>
  <c r="AX34" i="22"/>
  <c r="O60" i="13"/>
  <c r="AX60" i="22"/>
  <c r="O68" i="13"/>
  <c r="AX68" i="22"/>
  <c r="O84" i="13"/>
  <c r="AX84" i="22"/>
  <c r="O96" i="13"/>
  <c r="AX96" i="22"/>
  <c r="O104" i="13"/>
  <c r="AX104" i="22"/>
  <c r="O108" i="13"/>
  <c r="AX108" i="22"/>
  <c r="O116" i="13"/>
  <c r="AX116" i="22"/>
  <c r="O120" i="13"/>
  <c r="AX120" i="22"/>
  <c r="O128" i="13"/>
  <c r="AX128" i="22"/>
  <c r="O139" i="13"/>
  <c r="AX139" i="22"/>
  <c r="O150" i="13"/>
  <c r="AX150" i="22"/>
  <c r="O158" i="13"/>
  <c r="AX158" i="22"/>
  <c r="O162" i="13"/>
  <c r="AX162" i="22"/>
  <c r="O170" i="13"/>
  <c r="AX170" i="22"/>
  <c r="O186" i="13"/>
  <c r="AX186" i="22"/>
  <c r="O223" i="13"/>
  <c r="AX223" i="22"/>
  <c r="O230" i="13"/>
  <c r="AX230" i="22"/>
  <c r="O238" i="13"/>
  <c r="AX238" i="22"/>
  <c r="O244" i="13"/>
  <c r="AX244" i="22"/>
  <c r="O253" i="13"/>
  <c r="AX253" i="22"/>
  <c r="O286" i="13"/>
  <c r="AX286" i="22"/>
  <c r="N57" i="13"/>
  <c r="AW57" i="22"/>
  <c r="N93" i="13"/>
  <c r="AW93" i="22"/>
  <c r="N191" i="13"/>
  <c r="AW191" i="22"/>
  <c r="N206" i="13"/>
  <c r="AW206" i="22"/>
  <c r="N263" i="13"/>
  <c r="AW263" i="22"/>
  <c r="N312" i="13"/>
  <c r="AW312" i="22"/>
  <c r="N360" i="13"/>
  <c r="AW360" i="22"/>
  <c r="N380" i="13"/>
  <c r="AW380" i="22"/>
  <c r="N401" i="13"/>
  <c r="AW401" i="22"/>
  <c r="N413" i="13"/>
  <c r="AW413" i="22"/>
  <c r="N42" i="13"/>
  <c r="AW42" i="22"/>
  <c r="N67" i="13"/>
  <c r="AW67" i="22"/>
  <c r="N127" i="13"/>
  <c r="AW127" i="22"/>
  <c r="N194" i="13"/>
  <c r="AW194" i="22"/>
  <c r="N255" i="13"/>
  <c r="AW255" i="22"/>
  <c r="N381" i="13"/>
  <c r="AW381" i="22"/>
  <c r="N392" i="13"/>
  <c r="AW392" i="22"/>
  <c r="T58" i="12"/>
  <c r="AH58" i="22"/>
  <c r="T86" i="12"/>
  <c r="AH86" i="22"/>
  <c r="T120" i="12"/>
  <c r="AH120" i="22"/>
  <c r="T290" i="12"/>
  <c r="AH290" i="22"/>
  <c r="T294" i="12"/>
  <c r="AH294" i="22"/>
  <c r="T303" i="12"/>
  <c r="AH303" i="22"/>
  <c r="T311" i="12"/>
  <c r="AH311" i="22"/>
  <c r="O74" i="13"/>
  <c r="AX74" i="22"/>
  <c r="O106" i="13"/>
  <c r="AX106" i="22"/>
  <c r="O161" i="13"/>
  <c r="AX161" i="22"/>
  <c r="O275" i="13"/>
  <c r="AX275" i="22"/>
  <c r="O311" i="13"/>
  <c r="AX311" i="22"/>
  <c r="O338" i="13"/>
  <c r="AX338" i="22"/>
  <c r="O390" i="13"/>
  <c r="AX390" i="22"/>
  <c r="L238" i="14"/>
  <c r="AO238" i="22"/>
  <c r="M238" i="14"/>
  <c r="AP238" i="22" s="1"/>
  <c r="BB238" s="1"/>
  <c r="T17" i="12"/>
  <c r="AH17" i="22"/>
  <c r="T65" i="12"/>
  <c r="AH65" i="22"/>
  <c r="T101" i="12"/>
  <c r="AH101" i="22"/>
  <c r="AH245"/>
  <c r="T245" i="12"/>
  <c r="T272"/>
  <c r="AH272" i="22"/>
  <c r="T276" i="12"/>
  <c r="AH276" i="22"/>
  <c r="T280" i="12"/>
  <c r="AH280" i="22"/>
  <c r="T284" i="12"/>
  <c r="AH284" i="22"/>
  <c r="T364" i="12"/>
  <c r="AH364" i="22"/>
  <c r="T191" i="12"/>
  <c r="AH191" i="22"/>
  <c r="T207" i="12"/>
  <c r="AH207" i="22"/>
  <c r="T223" i="12"/>
  <c r="AH223" i="22"/>
  <c r="T243" i="12"/>
  <c r="AH243" i="22"/>
  <c r="T267" i="12"/>
  <c r="AH267" i="22"/>
  <c r="U128" i="12"/>
  <c r="AI128" i="22"/>
  <c r="U148" i="12"/>
  <c r="AI148" i="22"/>
  <c r="T186" i="12"/>
  <c r="AH186" i="22"/>
  <c r="T202" i="12"/>
  <c r="AH202" i="22"/>
  <c r="T218" i="12"/>
  <c r="AH218" i="22"/>
  <c r="T234" i="12"/>
  <c r="AH234" i="22"/>
  <c r="T250" i="12"/>
  <c r="AH250" i="22"/>
  <c r="T266" i="12"/>
  <c r="AH266" i="22"/>
  <c r="O174" i="13"/>
  <c r="AX174" i="22"/>
  <c r="N39" i="13"/>
  <c r="AW39" i="22"/>
  <c r="N48" i="13"/>
  <c r="AW48" i="22"/>
  <c r="N61" i="13"/>
  <c r="AW61" i="22"/>
  <c r="N77" i="13"/>
  <c r="AW77" i="22"/>
  <c r="N129" i="13"/>
  <c r="AW129" i="22"/>
  <c r="N183" i="13"/>
  <c r="AW183" i="22"/>
  <c r="N192" i="13"/>
  <c r="AW192" i="22"/>
  <c r="N201" i="13"/>
  <c r="AW201" i="22"/>
  <c r="N209" i="13"/>
  <c r="AW209" i="22"/>
  <c r="N227" i="13"/>
  <c r="AW227" i="22"/>
  <c r="N316" i="13"/>
  <c r="AW316" i="22"/>
  <c r="N372" i="13"/>
  <c r="AW372" i="22"/>
  <c r="N393" i="13"/>
  <c r="AW393" i="22"/>
  <c r="N33" i="13"/>
  <c r="AW33" i="22"/>
  <c r="N45" i="13"/>
  <c r="AW45" i="22"/>
  <c r="N56" i="13"/>
  <c r="AW56" i="22"/>
  <c r="N71" i="13"/>
  <c r="AW71" i="22"/>
  <c r="N87" i="13"/>
  <c r="AW87" i="22"/>
  <c r="N133" i="13"/>
  <c r="AW133" i="22"/>
  <c r="N189" i="13"/>
  <c r="AW189" i="22"/>
  <c r="N197" i="13"/>
  <c r="AW197" i="22"/>
  <c r="N207" i="13"/>
  <c r="AW207" i="22"/>
  <c r="N225" i="13"/>
  <c r="AW225" i="22"/>
  <c r="N261" i="13"/>
  <c r="AW261" i="22"/>
  <c r="N310" i="13"/>
  <c r="AW310" i="22"/>
  <c r="N373" i="13"/>
  <c r="AW373" i="22"/>
  <c r="N384" i="13"/>
  <c r="AW384" i="22"/>
  <c r="N397" i="13"/>
  <c r="AW397" i="22"/>
  <c r="T26" i="12"/>
  <c r="AH26" i="22"/>
  <c r="T44" i="12"/>
  <c r="AH44" i="22"/>
  <c r="T70" i="12"/>
  <c r="AH70" i="22"/>
  <c r="T90" i="12"/>
  <c r="AH90" i="22"/>
  <c r="T106" i="12"/>
  <c r="AH106" i="22"/>
  <c r="T142" i="12"/>
  <c r="AH142" i="22"/>
  <c r="T180" i="12"/>
  <c r="AH180" i="22"/>
  <c r="T182" i="12"/>
  <c r="AH182" i="22"/>
  <c r="T188" i="12"/>
  <c r="AH188" i="22"/>
  <c r="T291" i="12"/>
  <c r="AH291" i="22"/>
  <c r="T295" i="12"/>
  <c r="AH295" i="22"/>
  <c r="T300" i="12"/>
  <c r="AH300" i="22"/>
  <c r="T304" i="12"/>
  <c r="AH304" i="22"/>
  <c r="T312" i="12"/>
  <c r="AH312" i="22"/>
  <c r="T357" i="12"/>
  <c r="AH357" i="22"/>
  <c r="M177" i="14"/>
  <c r="AP177" i="22" s="1"/>
  <c r="BB177" s="1"/>
  <c r="AO177"/>
  <c r="M233" i="14"/>
  <c r="AP233" i="22" s="1"/>
  <c r="BB233" s="1"/>
  <c r="AO233"/>
  <c r="T21" i="12"/>
  <c r="AH21" i="22"/>
  <c r="T33" i="12"/>
  <c r="AH33" i="22"/>
  <c r="T51" i="12"/>
  <c r="AH51" i="22"/>
  <c r="T69" i="12"/>
  <c r="AH69" i="22"/>
  <c r="T89" i="12"/>
  <c r="AH89" i="22"/>
  <c r="T105" i="12"/>
  <c r="AH105" i="22"/>
  <c r="T130" i="12"/>
  <c r="AH130" i="22"/>
  <c r="T170" i="12"/>
  <c r="AH170" i="22"/>
  <c r="AH205"/>
  <c r="T205" i="12"/>
  <c r="AH213" i="22"/>
  <c r="T213" i="12"/>
  <c r="AH221" i="22"/>
  <c r="T221" i="12"/>
  <c r="AH257" i="22"/>
  <c r="T257" i="12"/>
  <c r="T273"/>
  <c r="AH273" i="22"/>
  <c r="T277" i="12"/>
  <c r="AH277" i="22"/>
  <c r="T281" i="12"/>
  <c r="AH281" i="22"/>
  <c r="T285" i="12"/>
  <c r="AH285" i="22"/>
  <c r="T365" i="12"/>
  <c r="AH365" i="22"/>
  <c r="M189" i="14"/>
  <c r="AP189" i="22" s="1"/>
  <c r="BB189" s="1"/>
  <c r="AO189"/>
  <c r="T125" i="12"/>
  <c r="AH125" i="22"/>
  <c r="T127" i="12"/>
  <c r="AH127" i="22"/>
  <c r="T150" i="12"/>
  <c r="AH150" i="22"/>
  <c r="T175" i="12"/>
  <c r="AH175" i="22"/>
  <c r="U253" i="12"/>
  <c r="AI253" i="22"/>
  <c r="T308" i="12"/>
  <c r="AH308" i="22"/>
  <c r="T348" i="12"/>
  <c r="AH348" i="22"/>
  <c r="T384" i="12"/>
  <c r="AH384" i="22"/>
  <c r="T388" i="12"/>
  <c r="AH388" i="22"/>
  <c r="T392" i="12"/>
  <c r="AH392" i="22"/>
  <c r="T418" i="12"/>
  <c r="AH418" i="22"/>
  <c r="O14" i="13"/>
  <c r="AX14" i="22"/>
  <c r="O29" i="13"/>
  <c r="AX29" i="22"/>
  <c r="O70" i="13"/>
  <c r="AX70" i="22"/>
  <c r="O86" i="13"/>
  <c r="AX86" i="22"/>
  <c r="O102" i="13"/>
  <c r="AX102" i="22"/>
  <c r="O118" i="13"/>
  <c r="AX118" i="22"/>
  <c r="O141" i="13"/>
  <c r="AX141" i="22"/>
  <c r="O157" i="13"/>
  <c r="AX157" i="22"/>
  <c r="O173" i="13"/>
  <c r="AX173" i="22"/>
  <c r="O237" i="13"/>
  <c r="AX237" i="22"/>
  <c r="O254" i="13"/>
  <c r="AX254" i="22"/>
  <c r="O277" i="13"/>
  <c r="AX277" i="22"/>
  <c r="O292" i="13"/>
  <c r="AX292" i="22"/>
  <c r="O309" i="13"/>
  <c r="AX309" i="22"/>
  <c r="O326" i="13"/>
  <c r="AX326" i="22"/>
  <c r="O342" i="13"/>
  <c r="AX342" i="22"/>
  <c r="O358" i="13"/>
  <c r="AX358" i="22"/>
  <c r="O375" i="13"/>
  <c r="AX375" i="22"/>
  <c r="O407" i="13"/>
  <c r="AX407" i="22"/>
  <c r="L246" i="14"/>
  <c r="AO246" i="22"/>
  <c r="M246" i="14"/>
  <c r="AP246" i="22" s="1"/>
  <c r="BB246" s="1"/>
  <c r="L262" i="14"/>
  <c r="AO262" i="22"/>
  <c r="M262" i="14"/>
  <c r="AP262" i="22" s="1"/>
  <c r="BB262" s="1"/>
  <c r="U20" i="12"/>
  <c r="AI20" i="22"/>
  <c r="U32" i="12"/>
  <c r="AI32" i="22"/>
  <c r="U42" i="12"/>
  <c r="AI42" i="22"/>
  <c r="U50" i="12"/>
  <c r="AI50" i="22"/>
  <c r="U60" i="12"/>
  <c r="AI60" i="22"/>
  <c r="U68" i="12"/>
  <c r="AI68" i="22"/>
  <c r="U78" i="12"/>
  <c r="AI78" i="22"/>
  <c r="U84" i="12"/>
  <c r="AI84" i="22"/>
  <c r="U92" i="12"/>
  <c r="AI92" i="22"/>
  <c r="U100" i="12"/>
  <c r="AI100" i="22"/>
  <c r="U108" i="12"/>
  <c r="AI108" i="22"/>
  <c r="U135" i="12"/>
  <c r="AI135" i="22"/>
  <c r="T31" i="12"/>
  <c r="AH31" i="22"/>
  <c r="T45" i="12"/>
  <c r="AH45" i="22"/>
  <c r="T59" i="12"/>
  <c r="AH59" i="22"/>
  <c r="T83" i="12"/>
  <c r="AH83" i="22"/>
  <c r="T99" i="12"/>
  <c r="AH99" i="22"/>
  <c r="T115" i="12"/>
  <c r="AH115" i="22"/>
  <c r="T145" i="12"/>
  <c r="AH145" i="22"/>
  <c r="U327" i="12"/>
  <c r="AI327" i="22"/>
  <c r="M99" i="14"/>
  <c r="AP99" i="22" s="1"/>
  <c r="BB99" s="1"/>
  <c r="AO99"/>
  <c r="BB326"/>
  <c r="M21" i="14"/>
  <c r="AP21" i="22" s="1"/>
  <c r="BB21" s="1"/>
  <c r="L161" i="14"/>
  <c r="L126"/>
  <c r="M128"/>
  <c r="AP128" i="22" s="1"/>
  <c r="BB128" s="1"/>
  <c r="L374" i="14"/>
  <c r="L382"/>
  <c r="M235"/>
  <c r="AP235" i="22" s="1"/>
  <c r="BB235" s="1"/>
  <c r="M267" i="14"/>
  <c r="AP267" i="22" s="1"/>
  <c r="BB267" s="1"/>
  <c r="L274" i="14"/>
  <c r="M276"/>
  <c r="AP276" i="22" s="1"/>
  <c r="BB276" s="1"/>
  <c r="M304" i="14"/>
  <c r="AP304" i="22" s="1"/>
  <c r="BB304" s="1"/>
  <c r="L315" i="14"/>
  <c r="L394"/>
  <c r="L402"/>
  <c r="M163"/>
  <c r="AP163" i="22" s="1"/>
  <c r="M179" i="14"/>
  <c r="AP179" i="22" s="1"/>
  <c r="BB179" s="1"/>
  <c r="M195" i="14"/>
  <c r="AP195" i="22" s="1"/>
  <c r="BB195" s="1"/>
  <c r="L351" i="14"/>
  <c r="P421" i="11"/>
  <c r="BB43" i="22"/>
  <c r="BB51"/>
  <c r="BB27"/>
  <c r="BB151"/>
  <c r="BB366"/>
  <c r="BB143"/>
  <c r="BB170"/>
  <c r="BB330"/>
  <c r="BB369"/>
  <c r="BB175"/>
  <c r="BB64"/>
  <c r="BB130"/>
  <c r="BB23"/>
  <c r="BB160"/>
  <c r="BB176"/>
  <c r="BB208"/>
  <c r="BB370"/>
  <c r="BB210"/>
  <c r="BB158"/>
  <c r="M412"/>
  <c r="J412" i="11"/>
  <c r="P412" s="1"/>
  <c r="M386" i="22"/>
  <c r="J386" i="11"/>
  <c r="P386" s="1"/>
  <c r="M340" i="22"/>
  <c r="J340" i="11"/>
  <c r="P340" s="1"/>
  <c r="M295" i="22"/>
  <c r="J295" i="11"/>
  <c r="P295" s="1"/>
  <c r="M267" i="22"/>
  <c r="J267" i="11"/>
  <c r="P267" s="1"/>
  <c r="M245" i="22"/>
  <c r="J245" i="11"/>
  <c r="M100" i="22"/>
  <c r="J100" i="11"/>
  <c r="P100" s="1"/>
  <c r="M52" i="22"/>
  <c r="J52" i="11"/>
  <c r="P52" s="1"/>
  <c r="M387" i="22"/>
  <c r="J387" i="11"/>
  <c r="P387" s="1"/>
  <c r="M325" i="22"/>
  <c r="J325" i="11"/>
  <c r="P325" s="1"/>
  <c r="M298" i="22"/>
  <c r="J298" i="11"/>
  <c r="P298" s="1"/>
  <c r="M278" i="22"/>
  <c r="J278" i="11"/>
  <c r="M246" i="22"/>
  <c r="J246" i="11"/>
  <c r="P246" s="1"/>
  <c r="M222" i="22"/>
  <c r="J222" i="11"/>
  <c r="P222" s="1"/>
  <c r="M161" i="22"/>
  <c r="J161" i="11"/>
  <c r="P161" s="1"/>
  <c r="M124" i="22"/>
  <c r="J124" i="11"/>
  <c r="M83" i="22"/>
  <c r="J83" i="11"/>
  <c r="P83" s="1"/>
  <c r="M37" i="22"/>
  <c r="J37" i="11"/>
  <c r="P37" s="1"/>
  <c r="M391" i="22"/>
  <c r="J391" i="11"/>
  <c r="P391" s="1"/>
  <c r="M358" i="22"/>
  <c r="J358" i="11"/>
  <c r="P358" s="1"/>
  <c r="M308" i="22"/>
  <c r="J308" i="11"/>
  <c r="P308" s="1"/>
  <c r="M281" i="22"/>
  <c r="J281" i="11"/>
  <c r="P281" s="1"/>
  <c r="M223" i="22"/>
  <c r="J223" i="11"/>
  <c r="P223" s="1"/>
  <c r="M212" i="22"/>
  <c r="J212" i="11"/>
  <c r="P212" s="1"/>
  <c r="M162" i="22"/>
  <c r="J162" i="11"/>
  <c r="P162" s="1"/>
  <c r="M112" i="22"/>
  <c r="J112" i="11"/>
  <c r="P112" s="1"/>
  <c r="M86" i="22"/>
  <c r="J86" i="11"/>
  <c r="P86" s="1"/>
  <c r="M57" i="22"/>
  <c r="J57" i="11"/>
  <c r="P57" s="1"/>
  <c r="M38" i="22"/>
  <c r="J38" i="11"/>
  <c r="P38" s="1"/>
  <c r="M25" i="22"/>
  <c r="J25" i="11"/>
  <c r="P25" s="1"/>
  <c r="M337" i="22"/>
  <c r="J337" i="11"/>
  <c r="P337" s="1"/>
  <c r="M311" i="22"/>
  <c r="J311" i="11"/>
  <c r="P311" s="1"/>
  <c r="M289" i="22"/>
  <c r="J289" i="11"/>
  <c r="P289" s="1"/>
  <c r="M264" i="22"/>
  <c r="J264" i="11"/>
  <c r="P264" s="1"/>
  <c r="M214" i="22"/>
  <c r="J214" i="11"/>
  <c r="P214" s="1"/>
  <c r="M163" i="22"/>
  <c r="J163" i="11"/>
  <c r="P163" s="1"/>
  <c r="M157" i="22"/>
  <c r="J157" i="11"/>
  <c r="P157" s="1"/>
  <c r="M95" i="22"/>
  <c r="J95" i="11"/>
  <c r="P95" s="1"/>
  <c r="M59" i="22"/>
  <c r="J59" i="11"/>
  <c r="P59" s="1"/>
  <c r="M51" i="22"/>
  <c r="J51" i="11"/>
  <c r="P51" s="1"/>
  <c r="M29" i="22"/>
  <c r="J29" i="11"/>
  <c r="P29" s="1"/>
  <c r="M201" i="22"/>
  <c r="J201" i="11"/>
  <c r="P201" s="1"/>
  <c r="J383"/>
  <c r="M383" i="22"/>
  <c r="M333"/>
  <c r="J333" i="11"/>
  <c r="J219"/>
  <c r="M219" i="22"/>
  <c r="M160"/>
  <c r="J160" i="11"/>
  <c r="M115" i="22"/>
  <c r="J115" i="11"/>
  <c r="M82" i="22"/>
  <c r="J82" i="11"/>
  <c r="G120" i="14"/>
  <c r="J120" s="1"/>
  <c r="AK120" i="22"/>
  <c r="AK96"/>
  <c r="G96" i="14"/>
  <c r="J96" s="1"/>
  <c r="G290"/>
  <c r="J290" s="1"/>
  <c r="AK290" i="22"/>
  <c r="G220" i="14"/>
  <c r="J220" s="1"/>
  <c r="AK220" i="22"/>
  <c r="G211" i="14"/>
  <c r="J211" s="1"/>
  <c r="AK211" i="22"/>
  <c r="AK39"/>
  <c r="G39" i="14"/>
  <c r="J39" s="1"/>
  <c r="AK420" i="22"/>
  <c r="G420" i="14"/>
  <c r="J420" s="1"/>
  <c r="AK409" i="22"/>
  <c r="G409" i="14"/>
  <c r="J409" s="1"/>
  <c r="AK389" i="22"/>
  <c r="G389" i="14"/>
  <c r="J389" s="1"/>
  <c r="AK372" i="22"/>
  <c r="G372" i="14"/>
  <c r="J372" s="1"/>
  <c r="AK367" i="22"/>
  <c r="G367" i="14"/>
  <c r="J367" s="1"/>
  <c r="AK346" i="22"/>
  <c r="G346" i="14"/>
  <c r="J346" s="1"/>
  <c r="AK334" i="22"/>
  <c r="G334" i="14"/>
  <c r="J334" s="1"/>
  <c r="G322"/>
  <c r="J322" s="1"/>
  <c r="AK322" i="22"/>
  <c r="G307" i="14"/>
  <c r="J307" s="1"/>
  <c r="AK307" i="22"/>
  <c r="G305" i="14"/>
  <c r="J305" s="1"/>
  <c r="AK305" i="22"/>
  <c r="AK297"/>
  <c r="G297" i="14"/>
  <c r="J297" s="1"/>
  <c r="AK288" i="22"/>
  <c r="G288" i="14"/>
  <c r="J288" s="1"/>
  <c r="G269"/>
  <c r="J269" s="1"/>
  <c r="AK269" i="22"/>
  <c r="G258" i="14"/>
  <c r="J258" s="1"/>
  <c r="AK258" i="22"/>
  <c r="AI422"/>
  <c r="T252" i="12"/>
  <c r="AH252" i="22"/>
  <c r="G284" i="13"/>
  <c r="AQ284" i="22"/>
  <c r="G54" i="13"/>
  <c r="M54" s="1"/>
  <c r="AQ54" i="22"/>
  <c r="AQ24"/>
  <c r="G24" i="13"/>
  <c r="M24" s="1"/>
  <c r="G410"/>
  <c r="M410" s="1"/>
  <c r="AQ410" i="22"/>
  <c r="AQ383"/>
  <c r="G383" i="13"/>
  <c r="G323"/>
  <c r="M323" s="1"/>
  <c r="AQ323" i="22"/>
  <c r="G307" i="13"/>
  <c r="M307" s="1"/>
  <c r="AQ307" i="22"/>
  <c r="J33" i="11"/>
  <c r="M33" i="22"/>
  <c r="M352"/>
  <c r="J352" i="11"/>
  <c r="J322"/>
  <c r="M322" i="22"/>
  <c r="P55"/>
  <c r="M55" i="11"/>
  <c r="M177" i="22"/>
  <c r="J177" i="11"/>
  <c r="M232" i="22"/>
  <c r="J232" i="11"/>
  <c r="M402"/>
  <c r="P402" i="22"/>
  <c r="P383"/>
  <c r="M383" i="11"/>
  <c r="P383" s="1"/>
  <c r="P352" i="22"/>
  <c r="M352" i="11"/>
  <c r="M333"/>
  <c r="P333" s="1"/>
  <c r="P333" i="22"/>
  <c r="M253" i="11"/>
  <c r="P253" i="22"/>
  <c r="P245"/>
  <c r="M245" i="11"/>
  <c r="M232"/>
  <c r="P232" i="22"/>
  <c r="M219" i="11"/>
  <c r="P219" i="22"/>
  <c r="P160"/>
  <c r="M160" i="11"/>
  <c r="M121"/>
  <c r="P121" i="22"/>
  <c r="P115"/>
  <c r="M115" i="11"/>
  <c r="M103"/>
  <c r="P103" i="22"/>
  <c r="P82"/>
  <c r="M82" i="11"/>
  <c r="P33" i="22"/>
  <c r="M33" i="11"/>
  <c r="M322" i="12"/>
  <c r="S322" s="1"/>
  <c r="AB322" i="22"/>
  <c r="AB132"/>
  <c r="M132" i="12"/>
  <c r="S132" s="1"/>
  <c r="J402" i="22"/>
  <c r="G402" i="11"/>
  <c r="J322" i="22"/>
  <c r="G322" i="11"/>
  <c r="G278"/>
  <c r="P278" s="1"/>
  <c r="J278" i="22"/>
  <c r="G253" i="11"/>
  <c r="J253" i="22"/>
  <c r="G219" i="11"/>
  <c r="P219" s="1"/>
  <c r="J219" i="22"/>
  <c r="J177"/>
  <c r="G177" i="11"/>
  <c r="J124" i="22"/>
  <c r="G124" i="11"/>
  <c r="J82" i="22"/>
  <c r="G82" i="11"/>
  <c r="G55"/>
  <c r="J55" i="22"/>
  <c r="G33" i="11"/>
  <c r="J33" i="22"/>
  <c r="M402"/>
  <c r="J402" i="11"/>
  <c r="M253" i="22"/>
  <c r="J253" i="11"/>
  <c r="Q252"/>
  <c r="S252" i="22"/>
  <c r="AZ252" s="1"/>
  <c r="J132" i="11"/>
  <c r="P132" s="1"/>
  <c r="M132" i="22"/>
  <c r="M121"/>
  <c r="J121" i="11"/>
  <c r="J103"/>
  <c r="P103" s="1"/>
  <c r="M103" i="22"/>
  <c r="M55"/>
  <c r="J55" i="11"/>
  <c r="J383" i="13"/>
  <c r="AT383" i="22"/>
  <c r="AT284"/>
  <c r="J284" i="13"/>
  <c r="J259"/>
  <c r="M259" s="1"/>
  <c r="AT259" i="22"/>
  <c r="J241" i="13"/>
  <c r="M241" s="1"/>
  <c r="AT241" i="22"/>
  <c r="BA424"/>
  <c r="BC424" s="1"/>
  <c r="BA423"/>
  <c r="BC423" s="1"/>
  <c r="BA422"/>
  <c r="BC422" s="1"/>
  <c r="K421"/>
  <c r="H421" i="11"/>
  <c r="L421" i="4"/>
  <c r="K421" i="11"/>
  <c r="Q421" s="1"/>
  <c r="N421" i="22"/>
  <c r="S421"/>
  <c r="AZ421" s="1"/>
  <c r="J14" i="17"/>
  <c r="AV13" i="22"/>
  <c r="J402" i="17"/>
  <c r="J391"/>
  <c r="AS13" i="22"/>
  <c r="J59" i="10"/>
  <c r="J254"/>
  <c r="J83"/>
  <c r="J402" i="8"/>
  <c r="J358"/>
  <c r="J391"/>
  <c r="J387"/>
  <c r="J337"/>
  <c r="J232"/>
  <c r="J121"/>
  <c r="J33"/>
  <c r="J264"/>
  <c r="J160"/>
  <c r="J52"/>
  <c r="K100" i="7"/>
  <c r="K157"/>
  <c r="K51"/>
  <c r="K177"/>
  <c r="K82"/>
  <c r="K95"/>
  <c r="K121"/>
  <c r="K33"/>
  <c r="K160"/>
  <c r="K52"/>
  <c r="I402" i="5"/>
  <c r="I391"/>
  <c r="I386"/>
  <c r="I412"/>
  <c r="I387"/>
  <c r="I383"/>
  <c r="I358"/>
  <c r="I352" i="6"/>
  <c r="I219"/>
  <c r="I163"/>
  <c r="I59"/>
  <c r="I402"/>
  <c r="I333"/>
  <c r="I298"/>
  <c r="I95"/>
  <c r="K115" i="4"/>
  <c r="K352"/>
  <c r="L352" s="1"/>
  <c r="K298"/>
  <c r="K289"/>
  <c r="K124"/>
  <c r="K163"/>
  <c r="K387"/>
  <c r="K383"/>
  <c r="L383" s="1"/>
  <c r="K358"/>
  <c r="K340"/>
  <c r="K322"/>
  <c r="K308"/>
  <c r="K51"/>
  <c r="K83"/>
  <c r="K59"/>
  <c r="K387" i="3"/>
  <c r="K383"/>
  <c r="K340"/>
  <c r="K308"/>
  <c r="K402"/>
  <c r="L402" s="1"/>
  <c r="K391"/>
  <c r="K352"/>
  <c r="K264"/>
  <c r="K212"/>
  <c r="J400" i="17"/>
  <c r="J404"/>
  <c r="J276"/>
  <c r="J136"/>
  <c r="J36"/>
  <c r="J155"/>
  <c r="J309"/>
  <c r="J170"/>
  <c r="J376"/>
  <c r="J341"/>
  <c r="J154"/>
  <c r="J334"/>
  <c r="J274"/>
  <c r="J13"/>
  <c r="AT13" i="22"/>
  <c r="J211" i="17"/>
  <c r="J221"/>
  <c r="J141"/>
  <c r="J259"/>
  <c r="J49"/>
  <c r="J410"/>
  <c r="J283"/>
  <c r="J249"/>
  <c r="J226"/>
  <c r="J61"/>
  <c r="J20"/>
  <c r="J401"/>
  <c r="J18"/>
  <c r="J143"/>
  <c r="J330"/>
  <c r="J58"/>
  <c r="J328"/>
  <c r="J72"/>
  <c r="J74"/>
  <c r="J275"/>
  <c r="J68"/>
  <c r="J284"/>
  <c r="J405"/>
  <c r="J106"/>
  <c r="J336"/>
  <c r="J182"/>
  <c r="J149"/>
  <c r="J26"/>
  <c r="J90"/>
  <c r="J23"/>
  <c r="J315"/>
  <c r="J396"/>
  <c r="J215"/>
  <c r="J367"/>
  <c r="J137"/>
  <c r="J413"/>
  <c r="J54"/>
  <c r="J318"/>
  <c r="J290"/>
  <c r="J347"/>
  <c r="J420"/>
  <c r="J338"/>
  <c r="J375"/>
  <c r="J225"/>
  <c r="J388"/>
  <c r="J173"/>
  <c r="J193"/>
  <c r="J385"/>
  <c r="J73"/>
  <c r="J98"/>
  <c r="J407"/>
  <c r="J202"/>
  <c r="J107"/>
  <c r="J306"/>
  <c r="J27"/>
  <c r="J273"/>
  <c r="J389"/>
  <c r="J62"/>
  <c r="J297"/>
  <c r="J47"/>
  <c r="J398"/>
  <c r="J96"/>
  <c r="J77"/>
  <c r="J408"/>
  <c r="J87"/>
  <c r="J185"/>
  <c r="J346"/>
  <c r="J285"/>
  <c r="J362"/>
  <c r="J135"/>
  <c r="J257"/>
  <c r="J229"/>
  <c r="L13" i="13"/>
  <c r="J204" i="17"/>
  <c r="J354"/>
  <c r="J187"/>
  <c r="J99"/>
  <c r="J293"/>
  <c r="J139"/>
  <c r="J288"/>
  <c r="J120"/>
  <c r="J372"/>
  <c r="J262"/>
  <c r="J363"/>
  <c r="J310"/>
  <c r="J24"/>
  <c r="J294"/>
  <c r="J365"/>
  <c r="J241"/>
  <c r="J390"/>
  <c r="J69"/>
  <c r="J416"/>
  <c r="J79"/>
  <c r="J186"/>
  <c r="J269"/>
  <c r="J144"/>
  <c r="J42"/>
  <c r="J357"/>
  <c r="J243"/>
  <c r="J39"/>
  <c r="J265"/>
  <c r="J65"/>
  <c r="J356"/>
  <c r="J239"/>
  <c r="J164"/>
  <c r="J384"/>
  <c r="J116"/>
  <c r="J312"/>
  <c r="J138"/>
  <c r="J348"/>
  <c r="J60"/>
  <c r="J251"/>
  <c r="J314"/>
  <c r="J104"/>
  <c r="J196"/>
  <c r="J63"/>
  <c r="J320"/>
  <c r="J146"/>
  <c r="J235"/>
  <c r="J140"/>
  <c r="J230"/>
  <c r="J122"/>
  <c r="J409"/>
  <c r="J205"/>
  <c r="J380"/>
  <c r="J240"/>
  <c r="J153"/>
  <c r="J374"/>
  <c r="J89"/>
  <c r="J64"/>
  <c r="J123"/>
  <c r="J258"/>
  <c r="J131"/>
  <c r="J35"/>
  <c r="J108"/>
  <c r="J32"/>
  <c r="J355"/>
  <c r="J307"/>
  <c r="J125"/>
  <c r="J418"/>
  <c r="J260"/>
  <c r="J411"/>
  <c r="J168"/>
  <c r="J313"/>
  <c r="J323"/>
  <c r="J76"/>
  <c r="J41"/>
  <c r="J178"/>
  <c r="J305"/>
  <c r="J71"/>
  <c r="J254"/>
  <c r="J343"/>
  <c r="J111"/>
  <c r="J335"/>
  <c r="J220"/>
  <c r="J331"/>
  <c r="J377"/>
  <c r="J255"/>
  <c r="J191"/>
  <c r="J412"/>
  <c r="J387"/>
  <c r="J383"/>
  <c r="J358"/>
  <c r="J340"/>
  <c r="J333"/>
  <c r="J322"/>
  <c r="J308"/>
  <c r="J295"/>
  <c r="J281"/>
  <c r="J267"/>
  <c r="J253"/>
  <c r="J245"/>
  <c r="J222"/>
  <c r="J214"/>
  <c r="J201"/>
  <c r="J163"/>
  <c r="J161"/>
  <c r="J157"/>
  <c r="J124"/>
  <c r="J115"/>
  <c r="J103"/>
  <c r="J95"/>
  <c r="J83"/>
  <c r="J59"/>
  <c r="J55"/>
  <c r="J51"/>
  <c r="J37"/>
  <c r="J29"/>
  <c r="J13" i="13"/>
  <c r="J386" i="17"/>
  <c r="J352"/>
  <c r="J337"/>
  <c r="J325"/>
  <c r="J311"/>
  <c r="J298"/>
  <c r="J289"/>
  <c r="J278"/>
  <c r="J264"/>
  <c r="J246"/>
  <c r="J232"/>
  <c r="J223"/>
  <c r="J219"/>
  <c r="J212"/>
  <c r="J177"/>
  <c r="J162"/>
  <c r="J160"/>
  <c r="J132"/>
  <c r="J121"/>
  <c r="J112"/>
  <c r="J100"/>
  <c r="J86"/>
  <c r="J82"/>
  <c r="J57"/>
  <c r="J52"/>
  <c r="J38"/>
  <c r="J33"/>
  <c r="J25"/>
  <c r="J400" i="10"/>
  <c r="J404"/>
  <c r="J276"/>
  <c r="J136"/>
  <c r="J36"/>
  <c r="J155"/>
  <c r="J309"/>
  <c r="J170"/>
  <c r="J376"/>
  <c r="J341"/>
  <c r="J154"/>
  <c r="J334"/>
  <c r="J274"/>
  <c r="J13"/>
  <c r="AQ13" i="22"/>
  <c r="J211" i="10"/>
  <c r="J221"/>
  <c r="J141"/>
  <c r="J259"/>
  <c r="J49"/>
  <c r="J410"/>
  <c r="J283"/>
  <c r="J249"/>
  <c r="J226"/>
  <c r="J61"/>
  <c r="J20"/>
  <c r="J401"/>
  <c r="J18"/>
  <c r="J143"/>
  <c r="J330"/>
  <c r="J58"/>
  <c r="J328"/>
  <c r="J72"/>
  <c r="J74"/>
  <c r="J275"/>
  <c r="J68"/>
  <c r="J284"/>
  <c r="J405"/>
  <c r="J106"/>
  <c r="J336"/>
  <c r="J182"/>
  <c r="J149"/>
  <c r="J26"/>
  <c r="J90"/>
  <c r="J23"/>
  <c r="J315"/>
  <c r="J396"/>
  <c r="J215"/>
  <c r="J367"/>
  <c r="J137"/>
  <c r="J413"/>
  <c r="J54"/>
  <c r="J318"/>
  <c r="J290"/>
  <c r="J347"/>
  <c r="J420"/>
  <c r="J338"/>
  <c r="J375"/>
  <c r="J225"/>
  <c r="J388"/>
  <c r="J173"/>
  <c r="J193"/>
  <c r="J385"/>
  <c r="J73"/>
  <c r="J98"/>
  <c r="J407"/>
  <c r="J202"/>
  <c r="J107"/>
  <c r="J306"/>
  <c r="J27"/>
  <c r="J273"/>
  <c r="J343"/>
  <c r="J111"/>
  <c r="J335"/>
  <c r="J220"/>
  <c r="J331"/>
  <c r="J377"/>
  <c r="J255"/>
  <c r="J191"/>
  <c r="J412"/>
  <c r="J387"/>
  <c r="J383"/>
  <c r="J358"/>
  <c r="J340"/>
  <c r="J333"/>
  <c r="J322"/>
  <c r="J308"/>
  <c r="J295"/>
  <c r="J281"/>
  <c r="J267"/>
  <c r="J253"/>
  <c r="J245"/>
  <c r="J222"/>
  <c r="J214"/>
  <c r="J201"/>
  <c r="J163"/>
  <c r="J161"/>
  <c r="J157"/>
  <c r="J124"/>
  <c r="J115"/>
  <c r="J86"/>
  <c r="J38"/>
  <c r="J103"/>
  <c r="J55"/>
  <c r="J313"/>
  <c r="J323"/>
  <c r="J76"/>
  <c r="J41"/>
  <c r="J178"/>
  <c r="J305"/>
  <c r="J71"/>
  <c r="J100"/>
  <c r="K59"/>
  <c r="J52"/>
  <c r="K29"/>
  <c r="I13" i="13"/>
  <c r="J204" i="10"/>
  <c r="J354"/>
  <c r="J187"/>
  <c r="J99"/>
  <c r="J293"/>
  <c r="J139"/>
  <c r="J288"/>
  <c r="J120"/>
  <c r="J372"/>
  <c r="J262"/>
  <c r="J363"/>
  <c r="J310"/>
  <c r="J24"/>
  <c r="J294"/>
  <c r="J365"/>
  <c r="J241"/>
  <c r="J390"/>
  <c r="J69"/>
  <c r="J416"/>
  <c r="J79"/>
  <c r="J186"/>
  <c r="J269"/>
  <c r="J144"/>
  <c r="J42"/>
  <c r="J357"/>
  <c r="J243"/>
  <c r="J39"/>
  <c r="J265"/>
  <c r="J65"/>
  <c r="J356"/>
  <c r="J239"/>
  <c r="J164"/>
  <c r="J384"/>
  <c r="J116"/>
  <c r="J312"/>
  <c r="J138"/>
  <c r="J348"/>
  <c r="J60"/>
  <c r="J251"/>
  <c r="J314"/>
  <c r="J104"/>
  <c r="J196"/>
  <c r="J63"/>
  <c r="J320"/>
  <c r="J146"/>
  <c r="J235"/>
  <c r="J140"/>
  <c r="J230"/>
  <c r="J122"/>
  <c r="J409"/>
  <c r="J205"/>
  <c r="J380"/>
  <c r="J240"/>
  <c r="J153"/>
  <c r="J374"/>
  <c r="J89"/>
  <c r="J64"/>
  <c r="J123"/>
  <c r="J258"/>
  <c r="J131"/>
  <c r="J35"/>
  <c r="J108"/>
  <c r="J32"/>
  <c r="J355"/>
  <c r="J307"/>
  <c r="J125"/>
  <c r="J418"/>
  <c r="J260"/>
  <c r="J411"/>
  <c r="J87"/>
  <c r="J185"/>
  <c r="J346"/>
  <c r="J285"/>
  <c r="J362"/>
  <c r="J135"/>
  <c r="J257"/>
  <c r="J229"/>
  <c r="J14"/>
  <c r="J402"/>
  <c r="J391"/>
  <c r="J386"/>
  <c r="J352"/>
  <c r="J337"/>
  <c r="J325"/>
  <c r="J311"/>
  <c r="J298"/>
  <c r="J289"/>
  <c r="J278"/>
  <c r="J264"/>
  <c r="J246"/>
  <c r="J232"/>
  <c r="J223"/>
  <c r="J219"/>
  <c r="J212"/>
  <c r="J177"/>
  <c r="J162"/>
  <c r="J160"/>
  <c r="J132"/>
  <c r="J121"/>
  <c r="J112"/>
  <c r="K83"/>
  <c r="J57"/>
  <c r="K37"/>
  <c r="J25"/>
  <c r="J168"/>
  <c r="J389"/>
  <c r="J62"/>
  <c r="J297"/>
  <c r="J47"/>
  <c r="J398"/>
  <c r="J96"/>
  <c r="J77"/>
  <c r="J408"/>
  <c r="J82"/>
  <c r="J33"/>
  <c r="J95"/>
  <c r="J51"/>
  <c r="G13" i="13"/>
  <c r="J400" i="8"/>
  <c r="J276"/>
  <c r="J36"/>
  <c r="J309"/>
  <c r="J376"/>
  <c r="J154"/>
  <c r="J274"/>
  <c r="J211"/>
  <c r="J221"/>
  <c r="J259"/>
  <c r="J49"/>
  <c r="J410"/>
  <c r="J283"/>
  <c r="J249"/>
  <c r="J226"/>
  <c r="J61"/>
  <c r="J20"/>
  <c r="J401"/>
  <c r="J18"/>
  <c r="J143"/>
  <c r="J330"/>
  <c r="J58"/>
  <c r="J328"/>
  <c r="J72"/>
  <c r="J74"/>
  <c r="J275"/>
  <c r="J68"/>
  <c r="J284"/>
  <c r="J405"/>
  <c r="J106"/>
  <c r="J336"/>
  <c r="J182"/>
  <c r="J149"/>
  <c r="J26"/>
  <c r="J90"/>
  <c r="J23"/>
  <c r="J315"/>
  <c r="J396"/>
  <c r="J215"/>
  <c r="J367"/>
  <c r="J137"/>
  <c r="J413"/>
  <c r="J54"/>
  <c r="J318"/>
  <c r="J290"/>
  <c r="J347"/>
  <c r="J420"/>
  <c r="J338"/>
  <c r="J375"/>
  <c r="J225"/>
  <c r="J388"/>
  <c r="J173"/>
  <c r="J193"/>
  <c r="J385"/>
  <c r="J73"/>
  <c r="J98"/>
  <c r="J407"/>
  <c r="J202"/>
  <c r="J107"/>
  <c r="J306"/>
  <c r="J27"/>
  <c r="J273"/>
  <c r="J389"/>
  <c r="J62"/>
  <c r="J297"/>
  <c r="J47"/>
  <c r="J398"/>
  <c r="J96"/>
  <c r="J77"/>
  <c r="J408"/>
  <c r="J87"/>
  <c r="J185"/>
  <c r="J346"/>
  <c r="J285"/>
  <c r="J362"/>
  <c r="J135"/>
  <c r="J257"/>
  <c r="J229"/>
  <c r="J14"/>
  <c r="J412"/>
  <c r="J386"/>
  <c r="J404"/>
  <c r="J136"/>
  <c r="J155"/>
  <c r="J170"/>
  <c r="J341"/>
  <c r="J334"/>
  <c r="J13"/>
  <c r="G13" i="14"/>
  <c r="AK13" i="22"/>
  <c r="J141" i="8"/>
  <c r="AM13" i="22"/>
  <c r="I13" i="14"/>
  <c r="K391" i="8"/>
  <c r="J340"/>
  <c r="J354"/>
  <c r="J99"/>
  <c r="J139"/>
  <c r="J120"/>
  <c r="J262"/>
  <c r="J24"/>
  <c r="J365"/>
  <c r="J241"/>
  <c r="J69"/>
  <c r="J416"/>
  <c r="J79"/>
  <c r="J186"/>
  <c r="J144"/>
  <c r="J42"/>
  <c r="J357"/>
  <c r="J243"/>
  <c r="J39"/>
  <c r="J265"/>
  <c r="J65"/>
  <c r="J356"/>
  <c r="J239"/>
  <c r="J164"/>
  <c r="J384"/>
  <c r="J116"/>
  <c r="J312"/>
  <c r="J138"/>
  <c r="J348"/>
  <c r="J60"/>
  <c r="J251"/>
  <c r="J314"/>
  <c r="J104"/>
  <c r="J196"/>
  <c r="J63"/>
  <c r="J320"/>
  <c r="J146"/>
  <c r="J235"/>
  <c r="J140"/>
  <c r="J230"/>
  <c r="J122"/>
  <c r="J409"/>
  <c r="J205"/>
  <c r="J380"/>
  <c r="J240"/>
  <c r="J153"/>
  <c r="J374"/>
  <c r="J89"/>
  <c r="J64"/>
  <c r="J123"/>
  <c r="J258"/>
  <c r="J131"/>
  <c r="J35"/>
  <c r="J108"/>
  <c r="J32"/>
  <c r="J355"/>
  <c r="J307"/>
  <c r="J125"/>
  <c r="J418"/>
  <c r="J260"/>
  <c r="J411"/>
  <c r="J168"/>
  <c r="J313"/>
  <c r="J323"/>
  <c r="J76"/>
  <c r="J41"/>
  <c r="J178"/>
  <c r="J305"/>
  <c r="J71"/>
  <c r="J254"/>
  <c r="J343"/>
  <c r="J111"/>
  <c r="J335"/>
  <c r="J220"/>
  <c r="J331"/>
  <c r="J377"/>
  <c r="J255"/>
  <c r="J191"/>
  <c r="K402"/>
  <c r="J383"/>
  <c r="J325"/>
  <c r="J204"/>
  <c r="J187"/>
  <c r="J293"/>
  <c r="J288"/>
  <c r="J372"/>
  <c r="J363"/>
  <c r="J310"/>
  <c r="J294"/>
  <c r="J390"/>
  <c r="J269"/>
  <c r="J352"/>
  <c r="K337"/>
  <c r="J322"/>
  <c r="K289"/>
  <c r="J267"/>
  <c r="K232"/>
  <c r="J222"/>
  <c r="K177"/>
  <c r="J161"/>
  <c r="K121"/>
  <c r="J103"/>
  <c r="K82"/>
  <c r="J55"/>
  <c r="K33"/>
  <c r="J333"/>
  <c r="J281"/>
  <c r="J163"/>
  <c r="J115"/>
  <c r="J59"/>
  <c r="J29"/>
  <c r="J298"/>
  <c r="J246"/>
  <c r="J212"/>
  <c r="J132"/>
  <c r="J86"/>
  <c r="J38"/>
  <c r="K311"/>
  <c r="J295"/>
  <c r="K264"/>
  <c r="J245"/>
  <c r="K219"/>
  <c r="J201"/>
  <c r="K160"/>
  <c r="J124"/>
  <c r="K100"/>
  <c r="J83"/>
  <c r="K52"/>
  <c r="J37"/>
  <c r="K358"/>
  <c r="J308"/>
  <c r="J253"/>
  <c r="J214"/>
  <c r="J157"/>
  <c r="J95"/>
  <c r="J51"/>
  <c r="J278"/>
  <c r="J223"/>
  <c r="J162"/>
  <c r="J112"/>
  <c r="J57"/>
  <c r="J25"/>
  <c r="J412" i="9"/>
  <c r="J387"/>
  <c r="J383"/>
  <c r="J358"/>
  <c r="J340"/>
  <c r="J333"/>
  <c r="J322"/>
  <c r="J308"/>
  <c r="J295"/>
  <c r="J281"/>
  <c r="J267"/>
  <c r="J253"/>
  <c r="J245"/>
  <c r="J222"/>
  <c r="J214"/>
  <c r="J201"/>
  <c r="J163"/>
  <c r="J161"/>
  <c r="J157"/>
  <c r="J124"/>
  <c r="J115"/>
  <c r="J103"/>
  <c r="J95"/>
  <c r="J83"/>
  <c r="J59"/>
  <c r="J55"/>
  <c r="J51"/>
  <c r="J37"/>
  <c r="J29"/>
  <c r="J402"/>
  <c r="J391"/>
  <c r="J386"/>
  <c r="J352"/>
  <c r="J337"/>
  <c r="J325"/>
  <c r="J311"/>
  <c r="J298"/>
  <c r="J289"/>
  <c r="J278"/>
  <c r="J264"/>
  <c r="J246"/>
  <c r="J232"/>
  <c r="J223"/>
  <c r="J219"/>
  <c r="J212"/>
  <c r="J177"/>
  <c r="J162"/>
  <c r="J160"/>
  <c r="J132"/>
  <c r="J121"/>
  <c r="J112"/>
  <c r="J100"/>
  <c r="J86"/>
  <c r="J82"/>
  <c r="J57"/>
  <c r="J52"/>
  <c r="J38"/>
  <c r="J33"/>
  <c r="J25"/>
  <c r="L157" i="7"/>
  <c r="L51"/>
  <c r="L95"/>
  <c r="K402"/>
  <c r="K391"/>
  <c r="K386"/>
  <c r="K352"/>
  <c r="K337"/>
  <c r="K325"/>
  <c r="K311"/>
  <c r="K298"/>
  <c r="K289"/>
  <c r="K278"/>
  <c r="K264"/>
  <c r="K246"/>
  <c r="K232"/>
  <c r="K223"/>
  <c r="K219"/>
  <c r="K212"/>
  <c r="L177"/>
  <c r="K161"/>
  <c r="K132"/>
  <c r="L121"/>
  <c r="K103"/>
  <c r="K86"/>
  <c r="L82"/>
  <c r="K55"/>
  <c r="K38"/>
  <c r="L33"/>
  <c r="K163"/>
  <c r="K115"/>
  <c r="K59"/>
  <c r="K29"/>
  <c r="K412"/>
  <c r="K387"/>
  <c r="K383"/>
  <c r="K358"/>
  <c r="K340"/>
  <c r="K333"/>
  <c r="K322"/>
  <c r="K308"/>
  <c r="K295"/>
  <c r="K281"/>
  <c r="K267"/>
  <c r="K253"/>
  <c r="K245"/>
  <c r="K222"/>
  <c r="K214"/>
  <c r="K201"/>
  <c r="K162"/>
  <c r="L160"/>
  <c r="K124"/>
  <c r="K112"/>
  <c r="L100"/>
  <c r="K83"/>
  <c r="K57"/>
  <c r="L52"/>
  <c r="K37"/>
  <c r="K25"/>
  <c r="I340" i="5"/>
  <c r="I333"/>
  <c r="I322"/>
  <c r="I308"/>
  <c r="I295"/>
  <c r="I281"/>
  <c r="I267"/>
  <c r="I253"/>
  <c r="I245"/>
  <c r="I222"/>
  <c r="I214"/>
  <c r="I201"/>
  <c r="I163"/>
  <c r="I161"/>
  <c r="I157"/>
  <c r="I124"/>
  <c r="I115"/>
  <c r="I103"/>
  <c r="I95"/>
  <c r="I83"/>
  <c r="I59"/>
  <c r="I55"/>
  <c r="I51"/>
  <c r="I37"/>
  <c r="I29"/>
  <c r="I352"/>
  <c r="I337"/>
  <c r="I325"/>
  <c r="I311"/>
  <c r="I298"/>
  <c r="I289"/>
  <c r="I278"/>
  <c r="I264"/>
  <c r="I246"/>
  <c r="I232"/>
  <c r="I223"/>
  <c r="I219"/>
  <c r="I212"/>
  <c r="I177"/>
  <c r="I162"/>
  <c r="I160"/>
  <c r="I132"/>
  <c r="I121"/>
  <c r="I112"/>
  <c r="I100"/>
  <c r="I86"/>
  <c r="I82"/>
  <c r="I57"/>
  <c r="I52"/>
  <c r="I38"/>
  <c r="I33"/>
  <c r="I25"/>
  <c r="I383" i="6"/>
  <c r="J352"/>
  <c r="J333"/>
  <c r="J311"/>
  <c r="I267"/>
  <c r="J246"/>
  <c r="J219"/>
  <c r="I161"/>
  <c r="J157"/>
  <c r="I121"/>
  <c r="I103"/>
  <c r="J95"/>
  <c r="I82"/>
  <c r="I55"/>
  <c r="J51"/>
  <c r="I33"/>
  <c r="I340"/>
  <c r="I245"/>
  <c r="I412"/>
  <c r="I391"/>
  <c r="I325"/>
  <c r="I308"/>
  <c r="I289"/>
  <c r="I223"/>
  <c r="I214"/>
  <c r="I177"/>
  <c r="I132"/>
  <c r="I86"/>
  <c r="I38"/>
  <c r="J402"/>
  <c r="J387"/>
  <c r="I322"/>
  <c r="J298"/>
  <c r="J281"/>
  <c r="J264"/>
  <c r="I222"/>
  <c r="J212"/>
  <c r="J163"/>
  <c r="I160"/>
  <c r="I124"/>
  <c r="J115"/>
  <c r="I100"/>
  <c r="I83"/>
  <c r="J59"/>
  <c r="I52"/>
  <c r="I37"/>
  <c r="J29"/>
  <c r="I295"/>
  <c r="I201"/>
  <c r="I386"/>
  <c r="I358"/>
  <c r="I337"/>
  <c r="I278"/>
  <c r="I253"/>
  <c r="I232"/>
  <c r="I162"/>
  <c r="I112"/>
  <c r="I57"/>
  <c r="I25"/>
  <c r="K412" i="24"/>
  <c r="K387"/>
  <c r="K383"/>
  <c r="K358"/>
  <c r="K340"/>
  <c r="K333"/>
  <c r="K322"/>
  <c r="K308"/>
  <c r="K295"/>
  <c r="K281"/>
  <c r="K267"/>
  <c r="K253"/>
  <c r="K245"/>
  <c r="K222"/>
  <c r="K214"/>
  <c r="K201"/>
  <c r="K163"/>
  <c r="K161"/>
  <c r="K157"/>
  <c r="K124"/>
  <c r="K115"/>
  <c r="K103"/>
  <c r="K95"/>
  <c r="K83"/>
  <c r="K59"/>
  <c r="K55"/>
  <c r="K51"/>
  <c r="K37"/>
  <c r="K29"/>
  <c r="K402"/>
  <c r="K391"/>
  <c r="K386"/>
  <c r="K352"/>
  <c r="K337"/>
  <c r="K325"/>
  <c r="K311"/>
  <c r="K298"/>
  <c r="K289"/>
  <c r="K278"/>
  <c r="K264"/>
  <c r="K246"/>
  <c r="K232"/>
  <c r="K223"/>
  <c r="K219"/>
  <c r="K212"/>
  <c r="K177"/>
  <c r="K162"/>
  <c r="K160"/>
  <c r="K132"/>
  <c r="K121"/>
  <c r="K112"/>
  <c r="K100"/>
  <c r="K86"/>
  <c r="K82"/>
  <c r="K57"/>
  <c r="K52"/>
  <c r="K38"/>
  <c r="K33"/>
  <c r="K25"/>
  <c r="L124" i="4"/>
  <c r="L51"/>
  <c r="L83"/>
  <c r="L322"/>
  <c r="K267"/>
  <c r="K162"/>
  <c r="K112"/>
  <c r="K57"/>
  <c r="K201"/>
  <c r="K37"/>
  <c r="L358"/>
  <c r="K333"/>
  <c r="K295"/>
  <c r="K253"/>
  <c r="K232"/>
  <c r="K177"/>
  <c r="K121"/>
  <c r="K82"/>
  <c r="K245"/>
  <c r="K214"/>
  <c r="K157"/>
  <c r="K95"/>
  <c r="K33"/>
  <c r="K219"/>
  <c r="K412"/>
  <c r="L387"/>
  <c r="L340"/>
  <c r="L308"/>
  <c r="K281"/>
  <c r="K223"/>
  <c r="K402"/>
  <c r="K391"/>
  <c r="K386"/>
  <c r="K337"/>
  <c r="K325"/>
  <c r="K311"/>
  <c r="L298"/>
  <c r="L289"/>
  <c r="K278"/>
  <c r="K264"/>
  <c r="K246"/>
  <c r="K212"/>
  <c r="K132"/>
  <c r="K86"/>
  <c r="K38"/>
  <c r="K222"/>
  <c r="K161"/>
  <c r="K103"/>
  <c r="K55"/>
  <c r="K29"/>
  <c r="L163"/>
  <c r="K160"/>
  <c r="L115"/>
  <c r="K100"/>
  <c r="L59"/>
  <c r="K52"/>
  <c r="K25"/>
  <c r="K412" i="3"/>
  <c r="L387"/>
  <c r="L383"/>
  <c r="K358"/>
  <c r="L340"/>
  <c r="K333"/>
  <c r="K322"/>
  <c r="L308"/>
  <c r="K295"/>
  <c r="K281"/>
  <c r="K267"/>
  <c r="K253"/>
  <c r="K245"/>
  <c r="K222"/>
  <c r="K214"/>
  <c r="K201"/>
  <c r="K163"/>
  <c r="K161"/>
  <c r="K157"/>
  <c r="K124"/>
  <c r="K115"/>
  <c r="K103"/>
  <c r="K95"/>
  <c r="K83"/>
  <c r="K59"/>
  <c r="K55"/>
  <c r="K51"/>
  <c r="K37"/>
  <c r="K29"/>
  <c r="L391"/>
  <c r="K386"/>
  <c r="L352"/>
  <c r="K337"/>
  <c r="K325"/>
  <c r="K311"/>
  <c r="K298"/>
  <c r="K289"/>
  <c r="K278"/>
  <c r="L264"/>
  <c r="K246"/>
  <c r="K232"/>
  <c r="K223"/>
  <c r="K219"/>
  <c r="L212"/>
  <c r="K177"/>
  <c r="K162"/>
  <c r="K160"/>
  <c r="K132"/>
  <c r="K121"/>
  <c r="K112"/>
  <c r="K100"/>
  <c r="K86"/>
  <c r="K82"/>
  <c r="K57"/>
  <c r="K52"/>
  <c r="K38"/>
  <c r="K33"/>
  <c r="K25"/>
  <c r="I191" i="9"/>
  <c r="L191"/>
  <c r="I229"/>
  <c r="L229"/>
  <c r="I255"/>
  <c r="L255"/>
  <c r="I257"/>
  <c r="L257"/>
  <c r="I377"/>
  <c r="L377"/>
  <c r="I135"/>
  <c r="L135"/>
  <c r="I331"/>
  <c r="L331"/>
  <c r="I362"/>
  <c r="L362"/>
  <c r="I220"/>
  <c r="L220"/>
  <c r="I285"/>
  <c r="L285"/>
  <c r="I335"/>
  <c r="L335"/>
  <c r="I346"/>
  <c r="L346"/>
  <c r="I111"/>
  <c r="L111"/>
  <c r="I185"/>
  <c r="L185"/>
  <c r="I343"/>
  <c r="L343"/>
  <c r="I87"/>
  <c r="L87"/>
  <c r="I254"/>
  <c r="L254"/>
  <c r="I408"/>
  <c r="L408"/>
  <c r="I71"/>
  <c r="L71"/>
  <c r="I77"/>
  <c r="L77"/>
  <c r="I305"/>
  <c r="L305"/>
  <c r="I96"/>
  <c r="L96"/>
  <c r="I178"/>
  <c r="L178"/>
  <c r="I398"/>
  <c r="L398"/>
  <c r="I41"/>
  <c r="L41"/>
  <c r="I47"/>
  <c r="L47"/>
  <c r="I76"/>
  <c r="L76"/>
  <c r="I297"/>
  <c r="L297"/>
  <c r="I323"/>
  <c r="L323"/>
  <c r="I62"/>
  <c r="L62"/>
  <c r="I313"/>
  <c r="L313"/>
  <c r="I389"/>
  <c r="L389"/>
  <c r="I168"/>
  <c r="L168"/>
  <c r="I273"/>
  <c r="L273"/>
  <c r="I411"/>
  <c r="L411"/>
  <c r="I27"/>
  <c r="L27"/>
  <c r="I260"/>
  <c r="L260"/>
  <c r="I306"/>
  <c r="L306"/>
  <c r="I418"/>
  <c r="L418"/>
  <c r="I107"/>
  <c r="L107"/>
  <c r="I125"/>
  <c r="L125"/>
  <c r="I202"/>
  <c r="L202"/>
  <c r="I307"/>
  <c r="L307"/>
  <c r="I407"/>
  <c r="L407"/>
  <c r="I355"/>
  <c r="L355"/>
  <c r="I98"/>
  <c r="L98"/>
  <c r="I32"/>
  <c r="L32"/>
  <c r="I73"/>
  <c r="L73"/>
  <c r="I108"/>
  <c r="L108"/>
  <c r="I385"/>
  <c r="L385"/>
  <c r="I35"/>
  <c r="L35"/>
  <c r="I193"/>
  <c r="L193"/>
  <c r="I131"/>
  <c r="L131"/>
  <c r="I173"/>
  <c r="L173"/>
  <c r="I258"/>
  <c r="L258"/>
  <c r="I388"/>
  <c r="L388"/>
  <c r="I123"/>
  <c r="L123"/>
  <c r="I225"/>
  <c r="L225"/>
  <c r="I64"/>
  <c r="L64"/>
  <c r="I375"/>
  <c r="L375"/>
  <c r="I89"/>
  <c r="L89"/>
  <c r="I338"/>
  <c r="L338"/>
  <c r="I374"/>
  <c r="L374"/>
  <c r="I420"/>
  <c r="L420"/>
  <c r="I153"/>
  <c r="L153"/>
  <c r="I347"/>
  <c r="L347"/>
  <c r="I240"/>
  <c r="L240"/>
  <c r="I290"/>
  <c r="L290"/>
  <c r="I380"/>
  <c r="L380"/>
  <c r="I318"/>
  <c r="L318"/>
  <c r="I205"/>
  <c r="L205"/>
  <c r="I54"/>
  <c r="L54"/>
  <c r="I409"/>
  <c r="L409"/>
  <c r="I413"/>
  <c r="L413"/>
  <c r="I122"/>
  <c r="L122"/>
  <c r="I137"/>
  <c r="L137"/>
  <c r="I230"/>
  <c r="L230"/>
  <c r="I367"/>
  <c r="L367"/>
  <c r="I140"/>
  <c r="L140"/>
  <c r="I215"/>
  <c r="L215"/>
  <c r="I235"/>
  <c r="L235"/>
  <c r="I396"/>
  <c r="L396"/>
  <c r="I146"/>
  <c r="L146"/>
  <c r="I315"/>
  <c r="L315"/>
  <c r="I320"/>
  <c r="L320"/>
  <c r="I23"/>
  <c r="L23"/>
  <c r="I63"/>
  <c r="L63"/>
  <c r="I90"/>
  <c r="L90"/>
  <c r="I196"/>
  <c r="L196"/>
  <c r="I26"/>
  <c r="L26"/>
  <c r="I104"/>
  <c r="L104"/>
  <c r="I149"/>
  <c r="L149"/>
  <c r="I314"/>
  <c r="L314"/>
  <c r="I182"/>
  <c r="L182"/>
  <c r="I251"/>
  <c r="L251"/>
  <c r="I336"/>
  <c r="L336"/>
  <c r="I60"/>
  <c r="L60"/>
  <c r="I106"/>
  <c r="L106"/>
  <c r="I348"/>
  <c r="L348"/>
  <c r="I405"/>
  <c r="L405"/>
  <c r="I138"/>
  <c r="L138"/>
  <c r="I284"/>
  <c r="L284"/>
  <c r="I312"/>
  <c r="L312"/>
  <c r="I68"/>
  <c r="L68"/>
  <c r="I116"/>
  <c r="L116"/>
  <c r="I275"/>
  <c r="L275"/>
  <c r="I384"/>
  <c r="L384"/>
  <c r="I74"/>
  <c r="L74"/>
  <c r="I164"/>
  <c r="L164"/>
  <c r="I72"/>
  <c r="L72"/>
  <c r="I239"/>
  <c r="L239"/>
  <c r="I328"/>
  <c r="L328"/>
  <c r="I356"/>
  <c r="L356"/>
  <c r="I58"/>
  <c r="L58"/>
  <c r="I65"/>
  <c r="L65"/>
  <c r="I330"/>
  <c r="L330"/>
  <c r="I265"/>
  <c r="L265"/>
  <c r="I143"/>
  <c r="L143"/>
  <c r="I39"/>
  <c r="L39"/>
  <c r="I18"/>
  <c r="L18"/>
  <c r="I243"/>
  <c r="L243"/>
  <c r="I401"/>
  <c r="L401"/>
  <c r="I357"/>
  <c r="L357"/>
  <c r="I20"/>
  <c r="L20"/>
  <c r="I42"/>
  <c r="L42"/>
  <c r="I61"/>
  <c r="L61"/>
  <c r="I144"/>
  <c r="L144"/>
  <c r="I226"/>
  <c r="L226"/>
  <c r="I269"/>
  <c r="L269"/>
  <c r="I249"/>
  <c r="L249"/>
  <c r="I186"/>
  <c r="L186"/>
  <c r="I283"/>
  <c r="L283"/>
  <c r="I79"/>
  <c r="L79"/>
  <c r="I410"/>
  <c r="L410"/>
  <c r="I416"/>
  <c r="L416"/>
  <c r="I49"/>
  <c r="L49"/>
  <c r="I69"/>
  <c r="L69"/>
  <c r="I259"/>
  <c r="L259"/>
  <c r="I390"/>
  <c r="L390"/>
  <c r="I141"/>
  <c r="L141"/>
  <c r="I241"/>
  <c r="L241"/>
  <c r="I221"/>
  <c r="L221"/>
  <c r="I365"/>
  <c r="L365"/>
  <c r="I211"/>
  <c r="L211"/>
  <c r="I294"/>
  <c r="L294"/>
  <c r="I13"/>
  <c r="L13"/>
  <c r="I24"/>
  <c r="L24"/>
  <c r="I274"/>
  <c r="L274"/>
  <c r="I310"/>
  <c r="L310"/>
  <c r="I334"/>
  <c r="L334"/>
  <c r="I363"/>
  <c r="L363"/>
  <c r="I154"/>
  <c r="L154"/>
  <c r="I262"/>
  <c r="L262"/>
  <c r="I341"/>
  <c r="L341"/>
  <c r="I372"/>
  <c r="L372"/>
  <c r="I376"/>
  <c r="L376"/>
  <c r="I120"/>
  <c r="L120"/>
  <c r="I170"/>
  <c r="L170"/>
  <c r="I288"/>
  <c r="L288"/>
  <c r="I309"/>
  <c r="L309"/>
  <c r="I139"/>
  <c r="L139"/>
  <c r="I155"/>
  <c r="L155"/>
  <c r="I293"/>
  <c r="L293"/>
  <c r="I36"/>
  <c r="L36"/>
  <c r="I99"/>
  <c r="L99"/>
  <c r="I136"/>
  <c r="L136"/>
  <c r="I187"/>
  <c r="L187"/>
  <c r="I276"/>
  <c r="L276"/>
  <c r="I354"/>
  <c r="L354"/>
  <c r="I404"/>
  <c r="L404"/>
  <c r="I204"/>
  <c r="L204"/>
  <c r="I400"/>
  <c r="L400"/>
  <c r="I14"/>
  <c r="L14"/>
  <c r="I15"/>
  <c r="J191" i="7"/>
  <c r="M191"/>
  <c r="J229"/>
  <c r="M229"/>
  <c r="J255"/>
  <c r="M255"/>
  <c r="J257"/>
  <c r="M257"/>
  <c r="J377"/>
  <c r="M377"/>
  <c r="J135"/>
  <c r="M135"/>
  <c r="J331"/>
  <c r="M331"/>
  <c r="J362"/>
  <c r="M362"/>
  <c r="J220"/>
  <c r="M220"/>
  <c r="J285"/>
  <c r="M285"/>
  <c r="J335"/>
  <c r="M335"/>
  <c r="J346"/>
  <c r="M346"/>
  <c r="J111"/>
  <c r="M111"/>
  <c r="J185"/>
  <c r="M185"/>
  <c r="J343"/>
  <c r="M343"/>
  <c r="J87"/>
  <c r="M87"/>
  <c r="J254"/>
  <c r="M254"/>
  <c r="J408"/>
  <c r="M408"/>
  <c r="J71"/>
  <c r="M71"/>
  <c r="J77"/>
  <c r="M77"/>
  <c r="J305"/>
  <c r="M305"/>
  <c r="J96"/>
  <c r="M96"/>
  <c r="J178"/>
  <c r="M178"/>
  <c r="J398"/>
  <c r="M398"/>
  <c r="J41"/>
  <c r="M41"/>
  <c r="J47"/>
  <c r="M47"/>
  <c r="J76"/>
  <c r="M76"/>
  <c r="J297"/>
  <c r="M297"/>
  <c r="J323"/>
  <c r="M323"/>
  <c r="J62"/>
  <c r="M62"/>
  <c r="J313"/>
  <c r="M313"/>
  <c r="J389"/>
  <c r="M389"/>
  <c r="J168"/>
  <c r="M168"/>
  <c r="J273"/>
  <c r="M273"/>
  <c r="J411"/>
  <c r="M411"/>
  <c r="J27"/>
  <c r="M27"/>
  <c r="J260"/>
  <c r="M260"/>
  <c r="J306"/>
  <c r="M306"/>
  <c r="J418"/>
  <c r="M418"/>
  <c r="J107"/>
  <c r="M107"/>
  <c r="J125"/>
  <c r="M125"/>
  <c r="J202"/>
  <c r="M202"/>
  <c r="J307"/>
  <c r="M307"/>
  <c r="J407"/>
  <c r="M407"/>
  <c r="J355"/>
  <c r="M355"/>
  <c r="J98"/>
  <c r="M98"/>
  <c r="J32"/>
  <c r="M32"/>
  <c r="J73"/>
  <c r="M73"/>
  <c r="J108"/>
  <c r="M108"/>
  <c r="J385"/>
  <c r="M385"/>
  <c r="J35"/>
  <c r="M35"/>
  <c r="J193"/>
  <c r="M193"/>
  <c r="J131"/>
  <c r="M131"/>
  <c r="J173"/>
  <c r="M173"/>
  <c r="J258"/>
  <c r="M258"/>
  <c r="J388"/>
  <c r="M388"/>
  <c r="J123"/>
  <c r="M123"/>
  <c r="J225"/>
  <c r="M225"/>
  <c r="J64"/>
  <c r="M64"/>
  <c r="J375"/>
  <c r="M375"/>
  <c r="J89"/>
  <c r="M89"/>
  <c r="J338"/>
  <c r="M338"/>
  <c r="J374"/>
  <c r="M374"/>
  <c r="J420"/>
  <c r="M420"/>
  <c r="J153"/>
  <c r="M153"/>
  <c r="J347"/>
  <c r="M347"/>
  <c r="J240"/>
  <c r="M240"/>
  <c r="J290"/>
  <c r="M290"/>
  <c r="J380"/>
  <c r="M380"/>
  <c r="J318"/>
  <c r="M318"/>
  <c r="J205"/>
  <c r="M205"/>
  <c r="J54"/>
  <c r="M54"/>
  <c r="J409"/>
  <c r="M409"/>
  <c r="J413"/>
  <c r="M413"/>
  <c r="J122"/>
  <c r="M122"/>
  <c r="J137"/>
  <c r="M137"/>
  <c r="J230"/>
  <c r="M230"/>
  <c r="J367"/>
  <c r="M367"/>
  <c r="J140"/>
  <c r="M140"/>
  <c r="J215"/>
  <c r="M215"/>
  <c r="J235"/>
  <c r="M235"/>
  <c r="J396"/>
  <c r="M396"/>
  <c r="J146"/>
  <c r="M146"/>
  <c r="J315"/>
  <c r="M315"/>
  <c r="J320"/>
  <c r="M320"/>
  <c r="J23"/>
  <c r="M23"/>
  <c r="J63"/>
  <c r="M63"/>
  <c r="J90"/>
  <c r="M90"/>
  <c r="J196"/>
  <c r="M196"/>
  <c r="J26"/>
  <c r="M26"/>
  <c r="J104"/>
  <c r="M104"/>
  <c r="J149"/>
  <c r="M149"/>
  <c r="J314"/>
  <c r="M314"/>
  <c r="J182"/>
  <c r="M182"/>
  <c r="J251"/>
  <c r="M251"/>
  <c r="J336"/>
  <c r="M336"/>
  <c r="J60"/>
  <c r="M60"/>
  <c r="J106"/>
  <c r="M106"/>
  <c r="J348"/>
  <c r="M348"/>
  <c r="J405"/>
  <c r="M405"/>
  <c r="J138"/>
  <c r="M138"/>
  <c r="J284"/>
  <c r="M284"/>
  <c r="J312"/>
  <c r="M312"/>
  <c r="J68"/>
  <c r="M68"/>
  <c r="J116"/>
  <c r="M116"/>
  <c r="J275"/>
  <c r="M275"/>
  <c r="J384"/>
  <c r="M384"/>
  <c r="J74"/>
  <c r="M74"/>
  <c r="J164"/>
  <c r="M164"/>
  <c r="J72"/>
  <c r="M72"/>
  <c r="J239"/>
  <c r="M239"/>
  <c r="J328"/>
  <c r="M328"/>
  <c r="J356"/>
  <c r="M356"/>
  <c r="J58"/>
  <c r="M58"/>
  <c r="J65"/>
  <c r="M65"/>
  <c r="J330"/>
  <c r="M330"/>
  <c r="J265"/>
  <c r="M265"/>
  <c r="J143"/>
  <c r="M143"/>
  <c r="J39"/>
  <c r="M39"/>
  <c r="J18"/>
  <c r="M18"/>
  <c r="J243"/>
  <c r="M243"/>
  <c r="J401"/>
  <c r="M401"/>
  <c r="J357"/>
  <c r="M357"/>
  <c r="J20"/>
  <c r="M20"/>
  <c r="J42"/>
  <c r="M42"/>
  <c r="J61"/>
  <c r="M61"/>
  <c r="J144"/>
  <c r="M144"/>
  <c r="J226"/>
  <c r="M226"/>
  <c r="J269"/>
  <c r="M269"/>
  <c r="J249"/>
  <c r="M249"/>
  <c r="J186"/>
  <c r="M186"/>
  <c r="J283"/>
  <c r="M283"/>
  <c r="J79"/>
  <c r="M79"/>
  <c r="J410"/>
  <c r="M410"/>
  <c r="J416"/>
  <c r="M416"/>
  <c r="J49"/>
  <c r="M49"/>
  <c r="J69"/>
  <c r="M69"/>
  <c r="J259"/>
  <c r="M259"/>
  <c r="J390"/>
  <c r="M390"/>
  <c r="J141"/>
  <c r="M141"/>
  <c r="J241"/>
  <c r="M241"/>
  <c r="J221"/>
  <c r="M221"/>
  <c r="J365"/>
  <c r="M365"/>
  <c r="J211"/>
  <c r="M211"/>
  <c r="J294"/>
  <c r="M294"/>
  <c r="J13"/>
  <c r="M13"/>
  <c r="J24"/>
  <c r="M24"/>
  <c r="J274"/>
  <c r="M274"/>
  <c r="J310"/>
  <c r="M310"/>
  <c r="J334"/>
  <c r="M334"/>
  <c r="J363"/>
  <c r="M363"/>
  <c r="J154"/>
  <c r="M154"/>
  <c r="J262"/>
  <c r="M262"/>
  <c r="J341"/>
  <c r="M341"/>
  <c r="J372"/>
  <c r="M372"/>
  <c r="J376"/>
  <c r="M376"/>
  <c r="J120"/>
  <c r="M120"/>
  <c r="J170"/>
  <c r="M170"/>
  <c r="J288"/>
  <c r="M288"/>
  <c r="J309"/>
  <c r="M309"/>
  <c r="J139"/>
  <c r="M139"/>
  <c r="J155"/>
  <c r="M155"/>
  <c r="J293"/>
  <c r="M293"/>
  <c r="J36"/>
  <c r="M36"/>
  <c r="J99"/>
  <c r="M99"/>
  <c r="J136"/>
  <c r="M136"/>
  <c r="J187"/>
  <c r="M187"/>
  <c r="J276"/>
  <c r="M276"/>
  <c r="J354"/>
  <c r="M354"/>
  <c r="J404"/>
  <c r="M404"/>
  <c r="J204"/>
  <c r="M204"/>
  <c r="J400"/>
  <c r="M400"/>
  <c r="J14"/>
  <c r="M14"/>
  <c r="J113"/>
  <c r="J119"/>
  <c r="J134"/>
  <c r="J142"/>
  <c r="J172"/>
  <c r="J174"/>
  <c r="J188"/>
  <c r="J209"/>
  <c r="J248"/>
  <c r="J250"/>
  <c r="J299"/>
  <c r="J304"/>
  <c r="J339"/>
  <c r="J379"/>
  <c r="J393"/>
  <c r="J28"/>
  <c r="J126"/>
  <c r="J169"/>
  <c r="J197"/>
  <c r="J198"/>
  <c r="J233"/>
  <c r="J327"/>
  <c r="J382"/>
  <c r="J399"/>
  <c r="J403"/>
  <c r="J210"/>
  <c r="J130"/>
  <c r="J16"/>
  <c r="J17"/>
  <c r="J19"/>
  <c r="J21"/>
  <c r="J30"/>
  <c r="J40"/>
  <c r="J46"/>
  <c r="J50"/>
  <c r="J53"/>
  <c r="J56"/>
  <c r="J70"/>
  <c r="J91"/>
  <c r="J94"/>
  <c r="J101"/>
  <c r="J118"/>
  <c r="J127"/>
  <c r="J129"/>
  <c r="J133"/>
  <c r="J145"/>
  <c r="J151"/>
  <c r="J152"/>
  <c r="J159"/>
  <c r="J165"/>
  <c r="J166"/>
  <c r="J167"/>
  <c r="J171"/>
  <c r="J175"/>
  <c r="J176"/>
  <c r="J179"/>
  <c r="J180"/>
  <c r="J181"/>
  <c r="J183"/>
  <c r="J190"/>
  <c r="J199"/>
  <c r="J203"/>
  <c r="J206"/>
  <c r="J207"/>
  <c r="J208"/>
  <c r="J213"/>
  <c r="J216"/>
  <c r="J217"/>
  <c r="J218"/>
  <c r="J228"/>
  <c r="J242"/>
  <c r="J256"/>
  <c r="J266"/>
  <c r="J270"/>
  <c r="J277"/>
  <c r="J282"/>
  <c r="J286"/>
  <c r="J287"/>
  <c r="J291"/>
  <c r="J296"/>
  <c r="J300"/>
  <c r="J301"/>
  <c r="J303"/>
  <c r="J316"/>
  <c r="J317"/>
  <c r="J319"/>
  <c r="J329"/>
  <c r="J342"/>
  <c r="J345"/>
  <c r="J353"/>
  <c r="J360"/>
  <c r="J369"/>
  <c r="J371"/>
  <c r="J373"/>
  <c r="J381"/>
  <c r="J395"/>
  <c r="J406"/>
  <c r="J414"/>
  <c r="J417"/>
  <c r="J419"/>
  <c r="J34"/>
  <c r="J93"/>
  <c r="J102"/>
  <c r="J150"/>
  <c r="J349"/>
  <c r="J43"/>
  <c r="J48"/>
  <c r="J78"/>
  <c r="J80"/>
  <c r="J92"/>
  <c r="J97"/>
  <c r="J105"/>
  <c r="J156"/>
  <c r="J192"/>
  <c r="J195"/>
  <c r="J236"/>
  <c r="J238"/>
  <c r="J247"/>
  <c r="J268"/>
  <c r="J272"/>
  <c r="J302"/>
  <c r="J321"/>
  <c r="J378"/>
  <c r="J397"/>
  <c r="J415"/>
  <c r="J44"/>
  <c r="J109"/>
  <c r="J147"/>
  <c r="J366"/>
  <c r="J31"/>
  <c r="J81"/>
  <c r="J148"/>
  <c r="J279"/>
  <c r="J67"/>
  <c r="J88"/>
  <c r="J234"/>
  <c r="J280"/>
  <c r="J292"/>
  <c r="J326"/>
  <c r="J332"/>
  <c r="J394"/>
  <c r="J114"/>
  <c r="J189"/>
  <c r="J261"/>
  <c r="J75"/>
  <c r="J84"/>
  <c r="J85"/>
  <c r="J158"/>
  <c r="J227"/>
  <c r="J263"/>
  <c r="J368"/>
  <c r="J370"/>
  <c r="J45"/>
  <c r="J324"/>
  <c r="J359"/>
  <c r="J66"/>
  <c r="J271"/>
  <c r="J364"/>
  <c r="J194"/>
  <c r="J200"/>
  <c r="J351"/>
  <c r="J110"/>
  <c r="J224"/>
  <c r="J244"/>
  <c r="J344"/>
  <c r="J22"/>
  <c r="J128"/>
  <c r="J184"/>
  <c r="J231"/>
  <c r="J237"/>
  <c r="J350"/>
  <c r="J392"/>
  <c r="J117"/>
  <c r="J361"/>
  <c r="J15"/>
  <c r="H191" i="5"/>
  <c r="K191"/>
  <c r="H229"/>
  <c r="K229"/>
  <c r="H255"/>
  <c r="K255"/>
  <c r="H257"/>
  <c r="K257"/>
  <c r="H377"/>
  <c r="K377"/>
  <c r="H135"/>
  <c r="K135"/>
  <c r="H331"/>
  <c r="K331"/>
  <c r="H362"/>
  <c r="K362"/>
  <c r="H220"/>
  <c r="K220"/>
  <c r="H285"/>
  <c r="K285"/>
  <c r="H335"/>
  <c r="K335"/>
  <c r="H346"/>
  <c r="K346"/>
  <c r="H111"/>
  <c r="K111"/>
  <c r="H185"/>
  <c r="K185"/>
  <c r="H343"/>
  <c r="K343"/>
  <c r="H87"/>
  <c r="K87"/>
  <c r="H254"/>
  <c r="K254"/>
  <c r="H408"/>
  <c r="K408"/>
  <c r="H71"/>
  <c r="K71"/>
  <c r="H77"/>
  <c r="K77"/>
  <c r="H305"/>
  <c r="K305"/>
  <c r="H96"/>
  <c r="K96"/>
  <c r="H178"/>
  <c r="K178"/>
  <c r="H398"/>
  <c r="K398"/>
  <c r="H41"/>
  <c r="K41"/>
  <c r="H47"/>
  <c r="K47"/>
  <c r="H76"/>
  <c r="K76"/>
  <c r="H297"/>
  <c r="K297"/>
  <c r="H323"/>
  <c r="K323"/>
  <c r="H62"/>
  <c r="K62"/>
  <c r="H313"/>
  <c r="K313"/>
  <c r="H389"/>
  <c r="K389"/>
  <c r="H168"/>
  <c r="K168"/>
  <c r="H273"/>
  <c r="K273"/>
  <c r="H411"/>
  <c r="K411"/>
  <c r="H27"/>
  <c r="K27"/>
  <c r="H260"/>
  <c r="K260"/>
  <c r="H306"/>
  <c r="K306"/>
  <c r="H418"/>
  <c r="K418"/>
  <c r="H107"/>
  <c r="K107"/>
  <c r="H125"/>
  <c r="K125"/>
  <c r="H202"/>
  <c r="K202"/>
  <c r="H307"/>
  <c r="K307"/>
  <c r="H407"/>
  <c r="K407"/>
  <c r="H355"/>
  <c r="K355"/>
  <c r="H98"/>
  <c r="K98"/>
  <c r="H32"/>
  <c r="K32"/>
  <c r="H73"/>
  <c r="K73"/>
  <c r="H108"/>
  <c r="K108"/>
  <c r="H385"/>
  <c r="K385"/>
  <c r="H35"/>
  <c r="K35"/>
  <c r="H193"/>
  <c r="K193"/>
  <c r="H131"/>
  <c r="K131"/>
  <c r="H173"/>
  <c r="K173"/>
  <c r="H258"/>
  <c r="K258"/>
  <c r="H388"/>
  <c r="K388"/>
  <c r="H123"/>
  <c r="K123"/>
  <c r="H225"/>
  <c r="K225"/>
  <c r="H64"/>
  <c r="K64"/>
  <c r="H375"/>
  <c r="K375"/>
  <c r="H89"/>
  <c r="K89"/>
  <c r="H338"/>
  <c r="K338"/>
  <c r="H374"/>
  <c r="K374"/>
  <c r="H420"/>
  <c r="K420"/>
  <c r="H153"/>
  <c r="K153"/>
  <c r="H347"/>
  <c r="K347"/>
  <c r="H240"/>
  <c r="K240"/>
  <c r="H290"/>
  <c r="K290"/>
  <c r="H380"/>
  <c r="K380"/>
  <c r="H318"/>
  <c r="K318"/>
  <c r="H205"/>
  <c r="K205"/>
  <c r="H54"/>
  <c r="K54"/>
  <c r="H409"/>
  <c r="K409"/>
  <c r="H413"/>
  <c r="K413"/>
  <c r="H122"/>
  <c r="K122"/>
  <c r="H137"/>
  <c r="K137"/>
  <c r="H230"/>
  <c r="K230"/>
  <c r="H367"/>
  <c r="K367"/>
  <c r="H140"/>
  <c r="K140"/>
  <c r="H215"/>
  <c r="K215"/>
  <c r="H235"/>
  <c r="K235"/>
  <c r="H396"/>
  <c r="K396"/>
  <c r="H146"/>
  <c r="K146"/>
  <c r="H315"/>
  <c r="K315"/>
  <c r="H320"/>
  <c r="K320"/>
  <c r="H23"/>
  <c r="K23"/>
  <c r="H63"/>
  <c r="K63"/>
  <c r="H90"/>
  <c r="K90"/>
  <c r="H196"/>
  <c r="K196"/>
  <c r="H26"/>
  <c r="K26"/>
  <c r="H104"/>
  <c r="K104"/>
  <c r="H149"/>
  <c r="K149"/>
  <c r="H314"/>
  <c r="K314"/>
  <c r="H182"/>
  <c r="K182"/>
  <c r="H251"/>
  <c r="K251"/>
  <c r="H336"/>
  <c r="K336"/>
  <c r="H60"/>
  <c r="K60"/>
  <c r="H106"/>
  <c r="K106"/>
  <c r="H348"/>
  <c r="K348"/>
  <c r="H405"/>
  <c r="K405"/>
  <c r="H138"/>
  <c r="K138"/>
  <c r="H284"/>
  <c r="K284"/>
  <c r="H312"/>
  <c r="K312"/>
  <c r="H68"/>
  <c r="K68"/>
  <c r="H116"/>
  <c r="K116"/>
  <c r="H275"/>
  <c r="K275"/>
  <c r="H384"/>
  <c r="K384"/>
  <c r="H74"/>
  <c r="K74"/>
  <c r="H164"/>
  <c r="K164"/>
  <c r="H72"/>
  <c r="K72"/>
  <c r="H239"/>
  <c r="K239"/>
  <c r="H328"/>
  <c r="K328"/>
  <c r="H356"/>
  <c r="K356"/>
  <c r="H58"/>
  <c r="K58"/>
  <c r="H65"/>
  <c r="K65"/>
  <c r="H330"/>
  <c r="K330"/>
  <c r="H265"/>
  <c r="K265"/>
  <c r="H143"/>
  <c r="K143"/>
  <c r="H39"/>
  <c r="K39"/>
  <c r="H18"/>
  <c r="K18"/>
  <c r="H243"/>
  <c r="K243"/>
  <c r="H401"/>
  <c r="K401"/>
  <c r="H357"/>
  <c r="K357"/>
  <c r="H20"/>
  <c r="K20"/>
  <c r="H42"/>
  <c r="K42"/>
  <c r="H61"/>
  <c r="K61"/>
  <c r="H144"/>
  <c r="K144"/>
  <c r="H226"/>
  <c r="K226"/>
  <c r="H269"/>
  <c r="K269"/>
  <c r="H249"/>
  <c r="K249"/>
  <c r="H186"/>
  <c r="K186"/>
  <c r="H283"/>
  <c r="K283"/>
  <c r="H79"/>
  <c r="K79"/>
  <c r="H410"/>
  <c r="K410"/>
  <c r="H416"/>
  <c r="K416"/>
  <c r="H49"/>
  <c r="K49"/>
  <c r="H69"/>
  <c r="K69"/>
  <c r="H259"/>
  <c r="K259"/>
  <c r="H390"/>
  <c r="K390"/>
  <c r="H141"/>
  <c r="K141"/>
  <c r="H241"/>
  <c r="K241"/>
  <c r="H221"/>
  <c r="K221"/>
  <c r="H365"/>
  <c r="K365"/>
  <c r="H211"/>
  <c r="K211"/>
  <c r="H294"/>
  <c r="K294"/>
  <c r="H13"/>
  <c r="K13"/>
  <c r="H24"/>
  <c r="K24"/>
  <c r="H274"/>
  <c r="K274"/>
  <c r="H310"/>
  <c r="K310"/>
  <c r="H334"/>
  <c r="K334"/>
  <c r="H363"/>
  <c r="K363"/>
  <c r="H154"/>
  <c r="K154"/>
  <c r="H262"/>
  <c r="K262"/>
  <c r="H341"/>
  <c r="K341"/>
  <c r="H372"/>
  <c r="K372"/>
  <c r="H376"/>
  <c r="K376"/>
  <c r="H120"/>
  <c r="K120"/>
  <c r="H170"/>
  <c r="K170"/>
  <c r="H288"/>
  <c r="K288"/>
  <c r="H309"/>
  <c r="K309"/>
  <c r="H139"/>
  <c r="K139"/>
  <c r="H155"/>
  <c r="K155"/>
  <c r="H293"/>
  <c r="K293"/>
  <c r="H36"/>
  <c r="K36"/>
  <c r="H99"/>
  <c r="K99"/>
  <c r="H136"/>
  <c r="K136"/>
  <c r="H187"/>
  <c r="K187"/>
  <c r="H276"/>
  <c r="K276"/>
  <c r="H354"/>
  <c r="K354"/>
  <c r="H404"/>
  <c r="K404"/>
  <c r="H204"/>
  <c r="K204"/>
  <c r="H400"/>
  <c r="K400"/>
  <c r="H14"/>
  <c r="K14"/>
  <c r="H15" i="6"/>
  <c r="H191"/>
  <c r="K191"/>
  <c r="H229"/>
  <c r="K229"/>
  <c r="H255"/>
  <c r="K255"/>
  <c r="H257"/>
  <c r="K257"/>
  <c r="H377"/>
  <c r="K377"/>
  <c r="H135"/>
  <c r="K135"/>
  <c r="H331"/>
  <c r="K331"/>
  <c r="H362"/>
  <c r="K362"/>
  <c r="H220"/>
  <c r="K220"/>
  <c r="H285"/>
  <c r="K285"/>
  <c r="H335"/>
  <c r="K335"/>
  <c r="H346"/>
  <c r="K346"/>
  <c r="H111"/>
  <c r="K111"/>
  <c r="H185"/>
  <c r="K185"/>
  <c r="H343"/>
  <c r="K343"/>
  <c r="H87"/>
  <c r="K87"/>
  <c r="H254"/>
  <c r="K254"/>
  <c r="H408"/>
  <c r="K408"/>
  <c r="H71"/>
  <c r="K71"/>
  <c r="H77"/>
  <c r="K77"/>
  <c r="H305"/>
  <c r="K305"/>
  <c r="H96"/>
  <c r="K96"/>
  <c r="H178"/>
  <c r="K178"/>
  <c r="H398"/>
  <c r="K398"/>
  <c r="H41"/>
  <c r="K41"/>
  <c r="H47"/>
  <c r="K47"/>
  <c r="H76"/>
  <c r="K76"/>
  <c r="H297"/>
  <c r="K297"/>
  <c r="H323"/>
  <c r="K323"/>
  <c r="H62"/>
  <c r="K62"/>
  <c r="H313"/>
  <c r="K313"/>
  <c r="H389"/>
  <c r="K389"/>
  <c r="H168"/>
  <c r="K168"/>
  <c r="H273"/>
  <c r="K273"/>
  <c r="H411"/>
  <c r="K411"/>
  <c r="H27"/>
  <c r="K27"/>
  <c r="H260"/>
  <c r="K260"/>
  <c r="H306"/>
  <c r="K306"/>
  <c r="H418"/>
  <c r="K418"/>
  <c r="H107"/>
  <c r="K107"/>
  <c r="H125"/>
  <c r="K125"/>
  <c r="H202"/>
  <c r="K202"/>
  <c r="H307"/>
  <c r="K307"/>
  <c r="H407"/>
  <c r="K407"/>
  <c r="H355"/>
  <c r="K355"/>
  <c r="H98"/>
  <c r="K98"/>
  <c r="H32"/>
  <c r="K32"/>
  <c r="H73"/>
  <c r="K73"/>
  <c r="H108"/>
  <c r="K108"/>
  <c r="H385"/>
  <c r="K385"/>
  <c r="H35"/>
  <c r="K35"/>
  <c r="H193"/>
  <c r="K193"/>
  <c r="H131"/>
  <c r="K131"/>
  <c r="H173"/>
  <c r="K173"/>
  <c r="H258"/>
  <c r="K258"/>
  <c r="H388"/>
  <c r="K388"/>
  <c r="H123"/>
  <c r="K123"/>
  <c r="H225"/>
  <c r="K225"/>
  <c r="H64"/>
  <c r="K64"/>
  <c r="H375"/>
  <c r="K375"/>
  <c r="H89"/>
  <c r="K89"/>
  <c r="H338"/>
  <c r="K338"/>
  <c r="H374"/>
  <c r="K374"/>
  <c r="H420"/>
  <c r="K420"/>
  <c r="H153"/>
  <c r="K153"/>
  <c r="H347"/>
  <c r="K347"/>
  <c r="H240"/>
  <c r="K240"/>
  <c r="H290"/>
  <c r="K290"/>
  <c r="H380"/>
  <c r="K380"/>
  <c r="H318"/>
  <c r="K318"/>
  <c r="H205"/>
  <c r="K205"/>
  <c r="H54"/>
  <c r="K54"/>
  <c r="H409"/>
  <c r="K409"/>
  <c r="H413"/>
  <c r="K413"/>
  <c r="H122"/>
  <c r="K122"/>
  <c r="H137"/>
  <c r="K137"/>
  <c r="H230"/>
  <c r="K230"/>
  <c r="H367"/>
  <c r="K367"/>
  <c r="H140"/>
  <c r="K140"/>
  <c r="H215"/>
  <c r="K215"/>
  <c r="H235"/>
  <c r="K235"/>
  <c r="H396"/>
  <c r="K396"/>
  <c r="H146"/>
  <c r="K146"/>
  <c r="H315"/>
  <c r="K315"/>
  <c r="H320"/>
  <c r="K320"/>
  <c r="H23"/>
  <c r="K23"/>
  <c r="H63"/>
  <c r="K63"/>
  <c r="H90"/>
  <c r="K90"/>
  <c r="H196"/>
  <c r="K196"/>
  <c r="H26"/>
  <c r="K26"/>
  <c r="H104"/>
  <c r="K104"/>
  <c r="H149"/>
  <c r="K149"/>
  <c r="H314"/>
  <c r="K314"/>
  <c r="H182"/>
  <c r="K182"/>
  <c r="H251"/>
  <c r="K251"/>
  <c r="H336"/>
  <c r="K336"/>
  <c r="H60"/>
  <c r="K60"/>
  <c r="H106"/>
  <c r="K106"/>
  <c r="H348"/>
  <c r="K348"/>
  <c r="H405"/>
  <c r="K405"/>
  <c r="H138"/>
  <c r="K138"/>
  <c r="H284"/>
  <c r="K284"/>
  <c r="H312"/>
  <c r="K312"/>
  <c r="H68"/>
  <c r="K68"/>
  <c r="H116"/>
  <c r="K116"/>
  <c r="H275"/>
  <c r="K275"/>
  <c r="H384"/>
  <c r="K384"/>
  <c r="H74"/>
  <c r="K74"/>
  <c r="H164"/>
  <c r="K164"/>
  <c r="H72"/>
  <c r="K72"/>
  <c r="H239"/>
  <c r="K239"/>
  <c r="H328"/>
  <c r="K328"/>
  <c r="H356"/>
  <c r="K356"/>
  <c r="H58"/>
  <c r="K58"/>
  <c r="H65"/>
  <c r="K65"/>
  <c r="H330"/>
  <c r="K330"/>
  <c r="H265"/>
  <c r="K265"/>
  <c r="H143"/>
  <c r="K143"/>
  <c r="H39"/>
  <c r="K39"/>
  <c r="H18"/>
  <c r="K18"/>
  <c r="H243"/>
  <c r="K243"/>
  <c r="H401"/>
  <c r="K401"/>
  <c r="H357"/>
  <c r="K357"/>
  <c r="H20"/>
  <c r="K20"/>
  <c r="H42"/>
  <c r="K42"/>
  <c r="H61"/>
  <c r="K61"/>
  <c r="H144"/>
  <c r="K144"/>
  <c r="H226"/>
  <c r="K226"/>
  <c r="H269"/>
  <c r="K269"/>
  <c r="H249"/>
  <c r="K249"/>
  <c r="H186"/>
  <c r="K186"/>
  <c r="H283"/>
  <c r="K283"/>
  <c r="H79"/>
  <c r="K79"/>
  <c r="H410"/>
  <c r="K410"/>
  <c r="H416"/>
  <c r="K416"/>
  <c r="H49"/>
  <c r="K49"/>
  <c r="H69"/>
  <c r="K69"/>
  <c r="H259"/>
  <c r="K259"/>
  <c r="H390"/>
  <c r="K390"/>
  <c r="H141"/>
  <c r="K141"/>
  <c r="H241"/>
  <c r="K241"/>
  <c r="H221"/>
  <c r="K221"/>
  <c r="H365"/>
  <c r="K365"/>
  <c r="H211"/>
  <c r="K211"/>
  <c r="H294"/>
  <c r="K294"/>
  <c r="H13"/>
  <c r="K13"/>
  <c r="H24"/>
  <c r="K24"/>
  <c r="H274"/>
  <c r="K274"/>
  <c r="H310"/>
  <c r="K310"/>
  <c r="H334"/>
  <c r="K334"/>
  <c r="H363"/>
  <c r="K363"/>
  <c r="H154"/>
  <c r="K154"/>
  <c r="H262"/>
  <c r="K262"/>
  <c r="H341"/>
  <c r="K341"/>
  <c r="H372"/>
  <c r="K372"/>
  <c r="H376"/>
  <c r="K376"/>
  <c r="H120"/>
  <c r="K120"/>
  <c r="H170"/>
  <c r="K170"/>
  <c r="H288"/>
  <c r="K288"/>
  <c r="H309"/>
  <c r="K309"/>
  <c r="H139"/>
  <c r="K139"/>
  <c r="H155"/>
  <c r="K155"/>
  <c r="H293"/>
  <c r="K293"/>
  <c r="H36"/>
  <c r="K36"/>
  <c r="H99"/>
  <c r="K99"/>
  <c r="H136"/>
  <c r="K136"/>
  <c r="H187"/>
  <c r="K187"/>
  <c r="H276"/>
  <c r="K276"/>
  <c r="H354"/>
  <c r="K354"/>
  <c r="H404"/>
  <c r="K404"/>
  <c r="H204"/>
  <c r="K204"/>
  <c r="H400"/>
  <c r="K400"/>
  <c r="H14"/>
  <c r="K14"/>
  <c r="J14" i="24"/>
  <c r="M14"/>
  <c r="J191"/>
  <c r="M191"/>
  <c r="J229"/>
  <c r="M229"/>
  <c r="J255"/>
  <c r="M255"/>
  <c r="J257"/>
  <c r="M257"/>
  <c r="J377"/>
  <c r="M377"/>
  <c r="J135"/>
  <c r="M135"/>
  <c r="J331"/>
  <c r="M331"/>
  <c r="J362"/>
  <c r="M362"/>
  <c r="J220"/>
  <c r="M220"/>
  <c r="J285"/>
  <c r="M285"/>
  <c r="J335"/>
  <c r="M335"/>
  <c r="J346"/>
  <c r="M346"/>
  <c r="J111"/>
  <c r="M111"/>
  <c r="J185"/>
  <c r="M185"/>
  <c r="J343"/>
  <c r="M343"/>
  <c r="J87"/>
  <c r="M87"/>
  <c r="J254"/>
  <c r="M254"/>
  <c r="J408"/>
  <c r="M408"/>
  <c r="J71"/>
  <c r="M71"/>
  <c r="J77"/>
  <c r="M77"/>
  <c r="J305"/>
  <c r="M305"/>
  <c r="J96"/>
  <c r="M96"/>
  <c r="J178"/>
  <c r="M178"/>
  <c r="J398"/>
  <c r="M398"/>
  <c r="J41"/>
  <c r="M41"/>
  <c r="J47"/>
  <c r="M47"/>
  <c r="J76"/>
  <c r="M76"/>
  <c r="J297"/>
  <c r="M297"/>
  <c r="J323"/>
  <c r="M323"/>
  <c r="J62"/>
  <c r="M62"/>
  <c r="J313"/>
  <c r="M313"/>
  <c r="J389"/>
  <c r="M389"/>
  <c r="J168"/>
  <c r="M168"/>
  <c r="J273"/>
  <c r="M273"/>
  <c r="J411"/>
  <c r="M411"/>
  <c r="J27"/>
  <c r="M27"/>
  <c r="J260"/>
  <c r="M260"/>
  <c r="J306"/>
  <c r="M306"/>
  <c r="J418"/>
  <c r="M418"/>
  <c r="J107"/>
  <c r="M107"/>
  <c r="J125"/>
  <c r="M125"/>
  <c r="J202"/>
  <c r="M202"/>
  <c r="J307"/>
  <c r="M307"/>
  <c r="J407"/>
  <c r="M407"/>
  <c r="J355"/>
  <c r="M355"/>
  <c r="J98"/>
  <c r="M98"/>
  <c r="J32"/>
  <c r="M32"/>
  <c r="J73"/>
  <c r="M73"/>
  <c r="J108"/>
  <c r="M108"/>
  <c r="J385"/>
  <c r="M385"/>
  <c r="J35"/>
  <c r="M35"/>
  <c r="J193"/>
  <c r="M193"/>
  <c r="J131"/>
  <c r="M131"/>
  <c r="J173"/>
  <c r="M173"/>
  <c r="J258"/>
  <c r="M258"/>
  <c r="J388"/>
  <c r="M388"/>
  <c r="J123"/>
  <c r="M123"/>
  <c r="J225"/>
  <c r="M225"/>
  <c r="J64"/>
  <c r="M64"/>
  <c r="J375"/>
  <c r="M375"/>
  <c r="J89"/>
  <c r="M89"/>
  <c r="J338"/>
  <c r="M338"/>
  <c r="J374"/>
  <c r="M374"/>
  <c r="J420"/>
  <c r="M420"/>
  <c r="J153"/>
  <c r="M153"/>
  <c r="J347"/>
  <c r="M347"/>
  <c r="J240"/>
  <c r="M240"/>
  <c r="J290"/>
  <c r="M290"/>
  <c r="J380"/>
  <c r="M380"/>
  <c r="J318"/>
  <c r="M318"/>
  <c r="J205"/>
  <c r="M205"/>
  <c r="J54"/>
  <c r="M54"/>
  <c r="J409"/>
  <c r="M409"/>
  <c r="J413"/>
  <c r="M413"/>
  <c r="J122"/>
  <c r="M122"/>
  <c r="J137"/>
  <c r="M137"/>
  <c r="J230"/>
  <c r="M230"/>
  <c r="J367"/>
  <c r="M367"/>
  <c r="J140"/>
  <c r="M140"/>
  <c r="J215"/>
  <c r="M215"/>
  <c r="J235"/>
  <c r="M235"/>
  <c r="J396"/>
  <c r="M396"/>
  <c r="J146"/>
  <c r="M146"/>
  <c r="J315"/>
  <c r="M315"/>
  <c r="J320"/>
  <c r="M320"/>
  <c r="J23"/>
  <c r="M23"/>
  <c r="J63"/>
  <c r="M63"/>
  <c r="J90"/>
  <c r="M90"/>
  <c r="J196"/>
  <c r="M196"/>
  <c r="J26"/>
  <c r="M26"/>
  <c r="J104"/>
  <c r="M104"/>
  <c r="J149"/>
  <c r="M149"/>
  <c r="J314"/>
  <c r="M314"/>
  <c r="J182"/>
  <c r="M182"/>
  <c r="J251"/>
  <c r="M251"/>
  <c r="J336"/>
  <c r="M336"/>
  <c r="J60"/>
  <c r="M60"/>
  <c r="J106"/>
  <c r="M106"/>
  <c r="J348"/>
  <c r="M348"/>
  <c r="J405"/>
  <c r="M405"/>
  <c r="J138"/>
  <c r="M138"/>
  <c r="J284"/>
  <c r="M284"/>
  <c r="J312"/>
  <c r="M312"/>
  <c r="J68"/>
  <c r="M68"/>
  <c r="J116"/>
  <c r="M116"/>
  <c r="J275"/>
  <c r="M275"/>
  <c r="J384"/>
  <c r="M384"/>
  <c r="J74"/>
  <c r="M74"/>
  <c r="J164"/>
  <c r="M164"/>
  <c r="J72"/>
  <c r="M72"/>
  <c r="J239"/>
  <c r="M239"/>
  <c r="J328"/>
  <c r="M328"/>
  <c r="J356"/>
  <c r="M356"/>
  <c r="J58"/>
  <c r="M58"/>
  <c r="J65"/>
  <c r="M65"/>
  <c r="J330"/>
  <c r="M330"/>
  <c r="J265"/>
  <c r="M265"/>
  <c r="J143"/>
  <c r="M143"/>
  <c r="J39"/>
  <c r="M39"/>
  <c r="J18"/>
  <c r="M18"/>
  <c r="J243"/>
  <c r="M243"/>
  <c r="J401"/>
  <c r="M401"/>
  <c r="J357"/>
  <c r="M357"/>
  <c r="J20"/>
  <c r="M20"/>
  <c r="J42"/>
  <c r="M42"/>
  <c r="J61"/>
  <c r="M61"/>
  <c r="J144"/>
  <c r="M144"/>
  <c r="J226"/>
  <c r="M226"/>
  <c r="J269"/>
  <c r="M269"/>
  <c r="J249"/>
  <c r="M249"/>
  <c r="J186"/>
  <c r="M186"/>
  <c r="J283"/>
  <c r="M283"/>
  <c r="J79"/>
  <c r="M79"/>
  <c r="J410"/>
  <c r="M410"/>
  <c r="J416"/>
  <c r="M416"/>
  <c r="J49"/>
  <c r="M49"/>
  <c r="J69"/>
  <c r="M69"/>
  <c r="J259"/>
  <c r="M259"/>
  <c r="J390"/>
  <c r="M390"/>
  <c r="J141"/>
  <c r="M141"/>
  <c r="J241"/>
  <c r="M241"/>
  <c r="J221"/>
  <c r="M221"/>
  <c r="J365"/>
  <c r="M365"/>
  <c r="J211"/>
  <c r="M211"/>
  <c r="J294"/>
  <c r="M294"/>
  <c r="J13"/>
  <c r="M13"/>
  <c r="J24"/>
  <c r="M24"/>
  <c r="J274"/>
  <c r="M274"/>
  <c r="J310"/>
  <c r="M310"/>
  <c r="J334"/>
  <c r="M334"/>
  <c r="J363"/>
  <c r="M363"/>
  <c r="J154"/>
  <c r="M154"/>
  <c r="J262"/>
  <c r="M262"/>
  <c r="J341"/>
  <c r="M341"/>
  <c r="J372"/>
  <c r="M372"/>
  <c r="J376"/>
  <c r="M376"/>
  <c r="J120"/>
  <c r="M120"/>
  <c r="J170"/>
  <c r="M170"/>
  <c r="J288"/>
  <c r="M288"/>
  <c r="J309"/>
  <c r="M309"/>
  <c r="J139"/>
  <c r="M139"/>
  <c r="J155"/>
  <c r="M155"/>
  <c r="J293"/>
  <c r="M293"/>
  <c r="J36"/>
  <c r="M36"/>
  <c r="J99"/>
  <c r="M99"/>
  <c r="J136"/>
  <c r="M136"/>
  <c r="J187"/>
  <c r="M187"/>
  <c r="J276"/>
  <c r="M276"/>
  <c r="J354"/>
  <c r="M354"/>
  <c r="J404"/>
  <c r="M404"/>
  <c r="J204"/>
  <c r="M204"/>
  <c r="J400"/>
  <c r="M400"/>
  <c r="J113"/>
  <c r="J119"/>
  <c r="J134"/>
  <c r="J142"/>
  <c r="J172"/>
  <c r="J174"/>
  <c r="J188"/>
  <c r="J209"/>
  <c r="J248"/>
  <c r="J250"/>
  <c r="J299"/>
  <c r="J304"/>
  <c r="J339"/>
  <c r="J379"/>
  <c r="J393"/>
  <c r="J28"/>
  <c r="J148"/>
  <c r="J279"/>
  <c r="J66"/>
  <c r="J271"/>
  <c r="J364"/>
  <c r="J110"/>
  <c r="J194"/>
  <c r="J117"/>
  <c r="J200"/>
  <c r="J224"/>
  <c r="J361"/>
  <c r="J126"/>
  <c r="J169"/>
  <c r="J197"/>
  <c r="J198"/>
  <c r="J327"/>
  <c r="J382"/>
  <c r="J399"/>
  <c r="J403"/>
  <c r="J210"/>
  <c r="J31"/>
  <c r="J130"/>
  <c r="J67"/>
  <c r="J88"/>
  <c r="J280"/>
  <c r="J326"/>
  <c r="J332"/>
  <c r="J394"/>
  <c r="J114"/>
  <c r="J189"/>
  <c r="J261"/>
  <c r="J351"/>
  <c r="J344"/>
  <c r="J16"/>
  <c r="J17"/>
  <c r="J46"/>
  <c r="J50"/>
  <c r="J53"/>
  <c r="J94"/>
  <c r="J133"/>
  <c r="J152"/>
  <c r="J171"/>
  <c r="J176"/>
  <c r="J180"/>
  <c r="J181"/>
  <c r="J203"/>
  <c r="J207"/>
  <c r="J213"/>
  <c r="J266"/>
  <c r="J277"/>
  <c r="J287"/>
  <c r="J291"/>
  <c r="J316"/>
  <c r="J329"/>
  <c r="J342"/>
  <c r="J345"/>
  <c r="J353"/>
  <c r="J371"/>
  <c r="J102"/>
  <c r="J227"/>
  <c r="J263"/>
  <c r="J368"/>
  <c r="J184"/>
  <c r="J233"/>
  <c r="J234"/>
  <c r="J292"/>
  <c r="J244"/>
  <c r="J19"/>
  <c r="J21"/>
  <c r="J30"/>
  <c r="J40"/>
  <c r="J56"/>
  <c r="J70"/>
  <c r="J91"/>
  <c r="J101"/>
  <c r="J118"/>
  <c r="J127"/>
  <c r="J129"/>
  <c r="J145"/>
  <c r="J151"/>
  <c r="J159"/>
  <c r="J165"/>
  <c r="J166"/>
  <c r="J167"/>
  <c r="J175"/>
  <c r="J179"/>
  <c r="J183"/>
  <c r="J190"/>
  <c r="J199"/>
  <c r="J206"/>
  <c r="J208"/>
  <c r="J216"/>
  <c r="J217"/>
  <c r="J218"/>
  <c r="J228"/>
  <c r="J242"/>
  <c r="J256"/>
  <c r="J270"/>
  <c r="J282"/>
  <c r="J286"/>
  <c r="J296"/>
  <c r="J300"/>
  <c r="J301"/>
  <c r="J303"/>
  <c r="J317"/>
  <c r="J319"/>
  <c r="J360"/>
  <c r="J369"/>
  <c r="J373"/>
  <c r="J381"/>
  <c r="J395"/>
  <c r="J406"/>
  <c r="J414"/>
  <c r="J417"/>
  <c r="J419"/>
  <c r="J34"/>
  <c r="J93"/>
  <c r="J150"/>
  <c r="J349"/>
  <c r="J75"/>
  <c r="J84"/>
  <c r="J85"/>
  <c r="J158"/>
  <c r="J370"/>
  <c r="J45"/>
  <c r="J324"/>
  <c r="J359"/>
  <c r="J22"/>
  <c r="J128"/>
  <c r="J231"/>
  <c r="J237"/>
  <c r="J350"/>
  <c r="J392"/>
  <c r="J43"/>
  <c r="J48"/>
  <c r="J78"/>
  <c r="J80"/>
  <c r="J92"/>
  <c r="J97"/>
  <c r="J105"/>
  <c r="J156"/>
  <c r="J192"/>
  <c r="J195"/>
  <c r="J236"/>
  <c r="J238"/>
  <c r="J247"/>
  <c r="J268"/>
  <c r="J272"/>
  <c r="J302"/>
  <c r="J321"/>
  <c r="J378"/>
  <c r="J397"/>
  <c r="J415"/>
  <c r="J44"/>
  <c r="J109"/>
  <c r="J147"/>
  <c r="J366"/>
  <c r="J81"/>
  <c r="J15"/>
  <c r="J14" i="4"/>
  <c r="J191"/>
  <c r="J229"/>
  <c r="J255"/>
  <c r="J257"/>
  <c r="J377"/>
  <c r="J135"/>
  <c r="J331"/>
  <c r="J362"/>
  <c r="J220"/>
  <c r="J285"/>
  <c r="J335"/>
  <c r="J346"/>
  <c r="J111"/>
  <c r="J185"/>
  <c r="J343"/>
  <c r="J87"/>
  <c r="J254"/>
  <c r="J408"/>
  <c r="J71"/>
  <c r="J77"/>
  <c r="J305"/>
  <c r="J96"/>
  <c r="J178"/>
  <c r="J398"/>
  <c r="J41"/>
  <c r="J47"/>
  <c r="J76"/>
  <c r="J297"/>
  <c r="J323"/>
  <c r="J62"/>
  <c r="J313"/>
  <c r="J389"/>
  <c r="J168"/>
  <c r="J273"/>
  <c r="J411"/>
  <c r="J27"/>
  <c r="J260"/>
  <c r="J306"/>
  <c r="J418"/>
  <c r="J107"/>
  <c r="J125"/>
  <c r="J202"/>
  <c r="J307"/>
  <c r="J407"/>
  <c r="J355"/>
  <c r="J98"/>
  <c r="J32"/>
  <c r="J73"/>
  <c r="J108"/>
  <c r="J385"/>
  <c r="J35"/>
  <c r="J193"/>
  <c r="J131"/>
  <c r="J173"/>
  <c r="J258"/>
  <c r="J388"/>
  <c r="J123"/>
  <c r="J225"/>
  <c r="J64"/>
  <c r="J375"/>
  <c r="J89"/>
  <c r="J338"/>
  <c r="J374"/>
  <c r="J420"/>
  <c r="J153"/>
  <c r="J347"/>
  <c r="J240"/>
  <c r="J290"/>
  <c r="J380"/>
  <c r="J318"/>
  <c r="J205"/>
  <c r="J54"/>
  <c r="J409"/>
  <c r="J413"/>
  <c r="J122"/>
  <c r="J137"/>
  <c r="J230"/>
  <c r="J367"/>
  <c r="J140"/>
  <c r="J215"/>
  <c r="J235"/>
  <c r="J396"/>
  <c r="J146"/>
  <c r="J315"/>
  <c r="J320"/>
  <c r="J23"/>
  <c r="J63"/>
  <c r="J90"/>
  <c r="J196"/>
  <c r="J26"/>
  <c r="J104"/>
  <c r="J149"/>
  <c r="J314"/>
  <c r="J182"/>
  <c r="J251"/>
  <c r="J336"/>
  <c r="J60"/>
  <c r="J106"/>
  <c r="J348"/>
  <c r="J405"/>
  <c r="J138"/>
  <c r="J284"/>
  <c r="J312"/>
  <c r="J68"/>
  <c r="J116"/>
  <c r="J275"/>
  <c r="J384"/>
  <c r="J74"/>
  <c r="J164"/>
  <c r="J72"/>
  <c r="J239"/>
  <c r="J328"/>
  <c r="J356"/>
  <c r="J58"/>
  <c r="J65"/>
  <c r="J330"/>
  <c r="J265"/>
  <c r="J143"/>
  <c r="J39"/>
  <c r="J18"/>
  <c r="J243"/>
  <c r="J401"/>
  <c r="J357"/>
  <c r="J20"/>
  <c r="J42"/>
  <c r="J61"/>
  <c r="J144"/>
  <c r="J226"/>
  <c r="J269"/>
  <c r="J249"/>
  <c r="J186"/>
  <c r="J283"/>
  <c r="J79"/>
  <c r="J410"/>
  <c r="J416"/>
  <c r="J49"/>
  <c r="J69"/>
  <c r="J259"/>
  <c r="J390"/>
  <c r="J141"/>
  <c r="J241"/>
  <c r="J221"/>
  <c r="J365"/>
  <c r="J211"/>
  <c r="J294"/>
  <c r="J13"/>
  <c r="J24"/>
  <c r="J274"/>
  <c r="J310"/>
  <c r="J334"/>
  <c r="J363"/>
  <c r="J154"/>
  <c r="J262"/>
  <c r="J341"/>
  <c r="J372"/>
  <c r="J376"/>
  <c r="J120"/>
  <c r="J170"/>
  <c r="J288"/>
  <c r="J309"/>
  <c r="J139"/>
  <c r="J155"/>
  <c r="J293"/>
  <c r="J36"/>
  <c r="J99"/>
  <c r="J136"/>
  <c r="J187"/>
  <c r="J276"/>
  <c r="J354"/>
  <c r="J404"/>
  <c r="J204"/>
  <c r="J400"/>
  <c r="J16"/>
  <c r="J17"/>
  <c r="J19"/>
  <c r="J21"/>
  <c r="J22"/>
  <c r="J28"/>
  <c r="J30"/>
  <c r="J31"/>
  <c r="J34"/>
  <c r="J40"/>
  <c r="J43"/>
  <c r="J44"/>
  <c r="J45"/>
  <c r="J46"/>
  <c r="J48"/>
  <c r="J50"/>
  <c r="J53"/>
  <c r="J56"/>
  <c r="J66"/>
  <c r="J67"/>
  <c r="J70"/>
  <c r="J75"/>
  <c r="J78"/>
  <c r="J80"/>
  <c r="J81"/>
  <c r="J84"/>
  <c r="J85"/>
  <c r="J88"/>
  <c r="J91"/>
  <c r="J92"/>
  <c r="J93"/>
  <c r="J94"/>
  <c r="J97"/>
  <c r="J101"/>
  <c r="J102"/>
  <c r="J105"/>
  <c r="J109"/>
  <c r="J110"/>
  <c r="J113"/>
  <c r="J114"/>
  <c r="J117"/>
  <c r="J118"/>
  <c r="J119"/>
  <c r="J126"/>
  <c r="J127"/>
  <c r="J128"/>
  <c r="J129"/>
  <c r="J130"/>
  <c r="J133"/>
  <c r="J134"/>
  <c r="J142"/>
  <c r="J145"/>
  <c r="J147"/>
  <c r="J148"/>
  <c r="J150"/>
  <c r="J151"/>
  <c r="J152"/>
  <c r="J156"/>
  <c r="J158"/>
  <c r="J159"/>
  <c r="J165"/>
  <c r="J166"/>
  <c r="J167"/>
  <c r="J169"/>
  <c r="J171"/>
  <c r="J172"/>
  <c r="J174"/>
  <c r="J175"/>
  <c r="J176"/>
  <c r="J179"/>
  <c r="J180"/>
  <c r="J181"/>
  <c r="J183"/>
  <c r="J184"/>
  <c r="J188"/>
  <c r="J189"/>
  <c r="J190"/>
  <c r="J192"/>
  <c r="J194"/>
  <c r="J195"/>
  <c r="J197"/>
  <c r="J198"/>
  <c r="J199"/>
  <c r="J200"/>
  <c r="J203"/>
  <c r="J206"/>
  <c r="J207"/>
  <c r="J208"/>
  <c r="J209"/>
  <c r="J210"/>
  <c r="J213"/>
  <c r="J216"/>
  <c r="J217"/>
  <c r="J218"/>
  <c r="J224"/>
  <c r="J227"/>
  <c r="J228"/>
  <c r="J231"/>
  <c r="J233"/>
  <c r="J234"/>
  <c r="J236"/>
  <c r="J237"/>
  <c r="J238"/>
  <c r="J242"/>
  <c r="J244"/>
  <c r="J247"/>
  <c r="J248"/>
  <c r="J250"/>
  <c r="J256"/>
  <c r="J261"/>
  <c r="J263"/>
  <c r="J266"/>
  <c r="J268"/>
  <c r="J270"/>
  <c r="J271"/>
  <c r="J272"/>
  <c r="J277"/>
  <c r="J279"/>
  <c r="J280"/>
  <c r="J282"/>
  <c r="J286"/>
  <c r="J287"/>
  <c r="J291"/>
  <c r="J292"/>
  <c r="J296"/>
  <c r="J299"/>
  <c r="J300"/>
  <c r="J301"/>
  <c r="J302"/>
  <c r="J303"/>
  <c r="J304"/>
  <c r="J316"/>
  <c r="J317"/>
  <c r="J319"/>
  <c r="J321"/>
  <c r="J324"/>
  <c r="J326"/>
  <c r="J327"/>
  <c r="J329"/>
  <c r="J332"/>
  <c r="J339"/>
  <c r="J342"/>
  <c r="J344"/>
  <c r="J345"/>
  <c r="J349"/>
  <c r="J350"/>
  <c r="J351"/>
  <c r="J353"/>
  <c r="J359"/>
  <c r="J360"/>
  <c r="J361"/>
  <c r="J364"/>
  <c r="J366"/>
  <c r="J368"/>
  <c r="J369"/>
  <c r="J370"/>
  <c r="J371"/>
  <c r="J373"/>
  <c r="J378"/>
  <c r="J379"/>
  <c r="J381"/>
  <c r="J382"/>
  <c r="J392"/>
  <c r="J393"/>
  <c r="J394"/>
  <c r="J395"/>
  <c r="J397"/>
  <c r="J399"/>
  <c r="J403"/>
  <c r="J406"/>
  <c r="J414"/>
  <c r="J415"/>
  <c r="J417"/>
  <c r="J419"/>
  <c r="J15"/>
  <c r="J14" i="3"/>
  <c r="M14"/>
  <c r="J191"/>
  <c r="M191"/>
  <c r="J229"/>
  <c r="M229"/>
  <c r="J255"/>
  <c r="M255"/>
  <c r="J257"/>
  <c r="M257"/>
  <c r="J377"/>
  <c r="M377"/>
  <c r="J135"/>
  <c r="M135"/>
  <c r="J331"/>
  <c r="M331"/>
  <c r="J362"/>
  <c r="M362"/>
  <c r="J220"/>
  <c r="M220"/>
  <c r="J285"/>
  <c r="M285"/>
  <c r="J335"/>
  <c r="M335"/>
  <c r="J346"/>
  <c r="M346"/>
  <c r="J111"/>
  <c r="M111"/>
  <c r="J185"/>
  <c r="M185"/>
  <c r="J343"/>
  <c r="M343"/>
  <c r="J87"/>
  <c r="M87"/>
  <c r="J254"/>
  <c r="M254"/>
  <c r="J408"/>
  <c r="M408"/>
  <c r="J71"/>
  <c r="M71"/>
  <c r="J77"/>
  <c r="M77"/>
  <c r="J305"/>
  <c r="M305"/>
  <c r="J96"/>
  <c r="M96"/>
  <c r="J178"/>
  <c r="M178"/>
  <c r="J398"/>
  <c r="M398"/>
  <c r="J41"/>
  <c r="M41"/>
  <c r="J47"/>
  <c r="M47"/>
  <c r="J76"/>
  <c r="M76"/>
  <c r="J297"/>
  <c r="M297"/>
  <c r="J323"/>
  <c r="M323"/>
  <c r="J62"/>
  <c r="M62"/>
  <c r="J313"/>
  <c r="M313"/>
  <c r="J389"/>
  <c r="M389"/>
  <c r="J168"/>
  <c r="M168"/>
  <c r="J273"/>
  <c r="M273"/>
  <c r="J411"/>
  <c r="M411"/>
  <c r="J27"/>
  <c r="M27"/>
  <c r="J260"/>
  <c r="M260"/>
  <c r="J306"/>
  <c r="M306"/>
  <c r="J418"/>
  <c r="M418"/>
  <c r="J107"/>
  <c r="M107"/>
  <c r="J125"/>
  <c r="M125"/>
  <c r="J202"/>
  <c r="M202"/>
  <c r="J307"/>
  <c r="M307"/>
  <c r="J407"/>
  <c r="M407"/>
  <c r="J355"/>
  <c r="M355"/>
  <c r="J98"/>
  <c r="M98"/>
  <c r="J32"/>
  <c r="M32"/>
  <c r="J73"/>
  <c r="M73"/>
  <c r="J108"/>
  <c r="M108"/>
  <c r="J385"/>
  <c r="M385"/>
  <c r="J35"/>
  <c r="M35"/>
  <c r="J193"/>
  <c r="M193"/>
  <c r="J131"/>
  <c r="M131"/>
  <c r="J173"/>
  <c r="M173"/>
  <c r="J258"/>
  <c r="M258"/>
  <c r="J388"/>
  <c r="M388"/>
  <c r="J123"/>
  <c r="M123"/>
  <c r="J225"/>
  <c r="M225"/>
  <c r="J64"/>
  <c r="M64"/>
  <c r="J375"/>
  <c r="M375"/>
  <c r="J89"/>
  <c r="M89"/>
  <c r="J338"/>
  <c r="M338"/>
  <c r="J374"/>
  <c r="M374"/>
  <c r="J420"/>
  <c r="M420"/>
  <c r="J153"/>
  <c r="M153"/>
  <c r="J347"/>
  <c r="M347"/>
  <c r="J240"/>
  <c r="M240"/>
  <c r="J290"/>
  <c r="M290"/>
  <c r="J380"/>
  <c r="M380"/>
  <c r="J318"/>
  <c r="M318"/>
  <c r="J205"/>
  <c r="M205"/>
  <c r="J54"/>
  <c r="M54"/>
  <c r="J409"/>
  <c r="M409"/>
  <c r="J413"/>
  <c r="M413"/>
  <c r="J122"/>
  <c r="M122"/>
  <c r="J137"/>
  <c r="M137"/>
  <c r="J230"/>
  <c r="M230"/>
  <c r="J367"/>
  <c r="M367"/>
  <c r="J140"/>
  <c r="M140"/>
  <c r="J215"/>
  <c r="M215"/>
  <c r="J235"/>
  <c r="M235"/>
  <c r="J396"/>
  <c r="M396"/>
  <c r="J146"/>
  <c r="M146"/>
  <c r="J315"/>
  <c r="M315"/>
  <c r="J320"/>
  <c r="M320"/>
  <c r="J23"/>
  <c r="M23"/>
  <c r="J63"/>
  <c r="M63"/>
  <c r="J90"/>
  <c r="M90"/>
  <c r="J196"/>
  <c r="M196"/>
  <c r="J26"/>
  <c r="M26"/>
  <c r="J104"/>
  <c r="M104"/>
  <c r="J149"/>
  <c r="M149"/>
  <c r="J314"/>
  <c r="M314"/>
  <c r="J182"/>
  <c r="M182"/>
  <c r="J251"/>
  <c r="M251"/>
  <c r="J336"/>
  <c r="M336"/>
  <c r="J60"/>
  <c r="M60"/>
  <c r="J106"/>
  <c r="M106"/>
  <c r="J348"/>
  <c r="M348"/>
  <c r="J405"/>
  <c r="M405"/>
  <c r="J138"/>
  <c r="M138"/>
  <c r="J284"/>
  <c r="M284"/>
  <c r="J312"/>
  <c r="M312"/>
  <c r="J68"/>
  <c r="M68"/>
  <c r="J116"/>
  <c r="M116"/>
  <c r="J275"/>
  <c r="M275"/>
  <c r="J384"/>
  <c r="M384"/>
  <c r="J74"/>
  <c r="M74"/>
  <c r="J164"/>
  <c r="M164"/>
  <c r="J72"/>
  <c r="M72"/>
  <c r="J239"/>
  <c r="M239"/>
  <c r="J328"/>
  <c r="M328"/>
  <c r="J356"/>
  <c r="M356"/>
  <c r="J58"/>
  <c r="M58"/>
  <c r="J65"/>
  <c r="M65"/>
  <c r="J330"/>
  <c r="M330"/>
  <c r="J265"/>
  <c r="M265"/>
  <c r="J143"/>
  <c r="M143"/>
  <c r="J39"/>
  <c r="M39"/>
  <c r="J18"/>
  <c r="M18"/>
  <c r="J243"/>
  <c r="M243"/>
  <c r="J401"/>
  <c r="M401"/>
  <c r="J357"/>
  <c r="M357"/>
  <c r="J20"/>
  <c r="M20"/>
  <c r="J42"/>
  <c r="M42"/>
  <c r="J61"/>
  <c r="M61"/>
  <c r="J144"/>
  <c r="M144"/>
  <c r="J226"/>
  <c r="M226"/>
  <c r="J269"/>
  <c r="M269"/>
  <c r="J249"/>
  <c r="M249"/>
  <c r="J186"/>
  <c r="M186"/>
  <c r="J283"/>
  <c r="M283"/>
  <c r="J79"/>
  <c r="M79"/>
  <c r="J410"/>
  <c r="M410"/>
  <c r="J416"/>
  <c r="M416"/>
  <c r="J49"/>
  <c r="M49"/>
  <c r="J69"/>
  <c r="M69"/>
  <c r="J259"/>
  <c r="M259"/>
  <c r="J390"/>
  <c r="M390"/>
  <c r="J141"/>
  <c r="M141"/>
  <c r="J241"/>
  <c r="M241"/>
  <c r="J221"/>
  <c r="M221"/>
  <c r="J365"/>
  <c r="M365"/>
  <c r="J211"/>
  <c r="M211"/>
  <c r="J294"/>
  <c r="M294"/>
  <c r="J13"/>
  <c r="M13"/>
  <c r="J24"/>
  <c r="M24"/>
  <c r="J274"/>
  <c r="M274"/>
  <c r="J310"/>
  <c r="M310"/>
  <c r="J334"/>
  <c r="M334"/>
  <c r="J363"/>
  <c r="M363"/>
  <c r="J154"/>
  <c r="M154"/>
  <c r="J262"/>
  <c r="M262"/>
  <c r="J341"/>
  <c r="M341"/>
  <c r="J372"/>
  <c r="M372"/>
  <c r="J376"/>
  <c r="M376"/>
  <c r="J120"/>
  <c r="M120"/>
  <c r="J170"/>
  <c r="M170"/>
  <c r="J288"/>
  <c r="M288"/>
  <c r="J309"/>
  <c r="M309"/>
  <c r="J139"/>
  <c r="M139"/>
  <c r="J155"/>
  <c r="M155"/>
  <c r="J293"/>
  <c r="M293"/>
  <c r="J36"/>
  <c r="M36"/>
  <c r="J99"/>
  <c r="M99"/>
  <c r="J136"/>
  <c r="M136"/>
  <c r="J187"/>
  <c r="M187"/>
  <c r="J276"/>
  <c r="M276"/>
  <c r="J354"/>
  <c r="M354"/>
  <c r="J404"/>
  <c r="M404"/>
  <c r="J400"/>
  <c r="M400"/>
  <c r="J204"/>
  <c r="M204"/>
  <c r="J113"/>
  <c r="J119"/>
  <c r="J134"/>
  <c r="J142"/>
  <c r="J172"/>
  <c r="J174"/>
  <c r="J188"/>
  <c r="J209"/>
  <c r="J248"/>
  <c r="J250"/>
  <c r="J299"/>
  <c r="J304"/>
  <c r="J339"/>
  <c r="J379"/>
  <c r="J393"/>
  <c r="J28"/>
  <c r="J148"/>
  <c r="J279"/>
  <c r="J66"/>
  <c r="J271"/>
  <c r="J364"/>
  <c r="J110"/>
  <c r="J194"/>
  <c r="J117"/>
  <c r="J200"/>
  <c r="J224"/>
  <c r="J361"/>
  <c r="J126"/>
  <c r="J169"/>
  <c r="J197"/>
  <c r="J198"/>
  <c r="J233"/>
  <c r="J327"/>
  <c r="J382"/>
  <c r="J399"/>
  <c r="J403"/>
  <c r="J210"/>
  <c r="J31"/>
  <c r="J130"/>
  <c r="J67"/>
  <c r="J88"/>
  <c r="J234"/>
  <c r="J280"/>
  <c r="J292"/>
  <c r="J326"/>
  <c r="J332"/>
  <c r="J394"/>
  <c r="J114"/>
  <c r="J189"/>
  <c r="J261"/>
  <c r="J351"/>
  <c r="J244"/>
  <c r="J344"/>
  <c r="J19"/>
  <c r="J21"/>
  <c r="J30"/>
  <c r="J40"/>
  <c r="J56"/>
  <c r="J70"/>
  <c r="J91"/>
  <c r="J101"/>
  <c r="J118"/>
  <c r="J127"/>
  <c r="J129"/>
  <c r="J151"/>
  <c r="J159"/>
  <c r="J165"/>
  <c r="J166"/>
  <c r="J167"/>
  <c r="J175"/>
  <c r="J179"/>
  <c r="J183"/>
  <c r="J190"/>
  <c r="J199"/>
  <c r="J206"/>
  <c r="J208"/>
  <c r="J216"/>
  <c r="J217"/>
  <c r="J218"/>
  <c r="J228"/>
  <c r="J242"/>
  <c r="J256"/>
  <c r="J270"/>
  <c r="J282"/>
  <c r="J286"/>
  <c r="J296"/>
  <c r="J300"/>
  <c r="J301"/>
  <c r="J303"/>
  <c r="J317"/>
  <c r="J319"/>
  <c r="J360"/>
  <c r="J369"/>
  <c r="J373"/>
  <c r="J381"/>
  <c r="J395"/>
  <c r="J406"/>
  <c r="J414"/>
  <c r="J417"/>
  <c r="J419"/>
  <c r="J34"/>
  <c r="J93"/>
  <c r="J150"/>
  <c r="J349"/>
  <c r="J75"/>
  <c r="J84"/>
  <c r="J85"/>
  <c r="J158"/>
  <c r="J370"/>
  <c r="J45"/>
  <c r="J324"/>
  <c r="J359"/>
  <c r="J22"/>
  <c r="J128"/>
  <c r="J231"/>
  <c r="J237"/>
  <c r="J350"/>
  <c r="J392"/>
  <c r="J16"/>
  <c r="J17"/>
  <c r="J46"/>
  <c r="J50"/>
  <c r="J53"/>
  <c r="J94"/>
  <c r="J133"/>
  <c r="J145"/>
  <c r="J152"/>
  <c r="J171"/>
  <c r="J176"/>
  <c r="J180"/>
  <c r="J181"/>
  <c r="J203"/>
  <c r="J207"/>
  <c r="J213"/>
  <c r="J266"/>
  <c r="J277"/>
  <c r="J287"/>
  <c r="J291"/>
  <c r="J316"/>
  <c r="J329"/>
  <c r="J342"/>
  <c r="J345"/>
  <c r="J353"/>
  <c r="J371"/>
  <c r="J102"/>
  <c r="J227"/>
  <c r="J263"/>
  <c r="J368"/>
  <c r="J184"/>
  <c r="J43"/>
  <c r="J48"/>
  <c r="J78"/>
  <c r="J80"/>
  <c r="J92"/>
  <c r="J97"/>
  <c r="J105"/>
  <c r="J156"/>
  <c r="J192"/>
  <c r="J195"/>
  <c r="J236"/>
  <c r="J238"/>
  <c r="J247"/>
  <c r="J268"/>
  <c r="J272"/>
  <c r="J302"/>
  <c r="J321"/>
  <c r="J378"/>
  <c r="J397"/>
  <c r="J415"/>
  <c r="J44"/>
  <c r="J109"/>
  <c r="J147"/>
  <c r="J366"/>
  <c r="J81"/>
  <c r="J15"/>
  <c r="U115" i="12" l="1"/>
  <c r="AI115" i="22"/>
  <c r="U83" i="12"/>
  <c r="AI83" i="22"/>
  <c r="U45" i="12"/>
  <c r="AI45" i="22"/>
  <c r="U418" i="12"/>
  <c r="AI418" i="22"/>
  <c r="U388" i="12"/>
  <c r="AI388" i="22"/>
  <c r="U348" i="12"/>
  <c r="AI348" i="22"/>
  <c r="U150" i="12"/>
  <c r="AI150" i="22"/>
  <c r="U125" i="12"/>
  <c r="AI125" i="22"/>
  <c r="U365" i="12"/>
  <c r="AI365" i="22"/>
  <c r="U281" i="12"/>
  <c r="AI281" i="22"/>
  <c r="U273" i="12"/>
  <c r="AI273" i="22"/>
  <c r="U130" i="12"/>
  <c r="AI130" i="22"/>
  <c r="U89" i="12"/>
  <c r="AI89" i="22"/>
  <c r="U51" i="12"/>
  <c r="AI51" i="22"/>
  <c r="U21" i="12"/>
  <c r="AI21" i="22"/>
  <c r="U312" i="12"/>
  <c r="AI312" i="22"/>
  <c r="U300" i="12"/>
  <c r="AI300" i="22"/>
  <c r="U291" i="12"/>
  <c r="AI291" i="22"/>
  <c r="U182" i="12"/>
  <c r="AI182" i="22"/>
  <c r="U142" i="12"/>
  <c r="AI142" i="22"/>
  <c r="U90" i="12"/>
  <c r="AI90" i="22"/>
  <c r="U44" i="12"/>
  <c r="AI44" i="22"/>
  <c r="O397" i="13"/>
  <c r="AX397" i="22"/>
  <c r="O373" i="13"/>
  <c r="AX373" i="22"/>
  <c r="O261" i="13"/>
  <c r="AX261" i="22"/>
  <c r="O207" i="13"/>
  <c r="AX207" i="22"/>
  <c r="O189" i="13"/>
  <c r="AX189" i="22"/>
  <c r="O87" i="13"/>
  <c r="AX87" i="22"/>
  <c r="O56" i="13"/>
  <c r="AX56" i="22"/>
  <c r="O33" i="13"/>
  <c r="AX33" i="22"/>
  <c r="O372" i="13"/>
  <c r="AX372" i="22"/>
  <c r="O227" i="13"/>
  <c r="AX227" i="22"/>
  <c r="O201" i="13"/>
  <c r="AX201" i="22"/>
  <c r="O183" i="13"/>
  <c r="AX183" i="22"/>
  <c r="O77" i="13"/>
  <c r="AX77" i="22"/>
  <c r="O48" i="13"/>
  <c r="AX48" i="22"/>
  <c r="U250" i="12"/>
  <c r="AI250" i="22"/>
  <c r="U218" i="12"/>
  <c r="AI218" i="22"/>
  <c r="U186" i="12"/>
  <c r="AI186" i="22"/>
  <c r="U243" i="12"/>
  <c r="AI243" i="22"/>
  <c r="U207" i="12"/>
  <c r="AI207" i="22"/>
  <c r="U364" i="12"/>
  <c r="AI364" i="22"/>
  <c r="U280" i="12"/>
  <c r="AI280" i="22"/>
  <c r="U272" i="12"/>
  <c r="AI272" i="22"/>
  <c r="U101" i="12"/>
  <c r="AI101" i="22"/>
  <c r="U17" i="12"/>
  <c r="AI17" i="22"/>
  <c r="U136" i="12"/>
  <c r="AI136" i="22"/>
  <c r="U216" i="12"/>
  <c r="AI216" i="22"/>
  <c r="U87" i="12"/>
  <c r="AI87" i="22"/>
  <c r="U49" i="12"/>
  <c r="AI49" i="22"/>
  <c r="U15" i="12"/>
  <c r="AI15" i="22"/>
  <c r="U389" i="12"/>
  <c r="AI389" i="22"/>
  <c r="U349" i="12"/>
  <c r="AI349" i="22"/>
  <c r="U309" i="12"/>
  <c r="AI309" i="22"/>
  <c r="U167" i="12"/>
  <c r="AI167" i="22"/>
  <c r="U133" i="12"/>
  <c r="AI133" i="22"/>
  <c r="O420" i="13"/>
  <c r="AX420" i="22"/>
  <c r="U366" i="12"/>
  <c r="AI366" i="22"/>
  <c r="U286" i="12"/>
  <c r="AI286" i="22"/>
  <c r="U278" i="12"/>
  <c r="AI278" i="22"/>
  <c r="U270" i="12"/>
  <c r="AI270" i="22"/>
  <c r="U179" i="12"/>
  <c r="AI179" i="22"/>
  <c r="U109" i="12"/>
  <c r="AI109" i="22"/>
  <c r="U75" i="12"/>
  <c r="AI75" i="22"/>
  <c r="U39" i="12"/>
  <c r="AI39" i="22"/>
  <c r="U376" i="12"/>
  <c r="AI376" i="22"/>
  <c r="U352" i="12"/>
  <c r="AI352" i="22"/>
  <c r="U305" i="12"/>
  <c r="AI305" i="22"/>
  <c r="U296" i="12"/>
  <c r="AI296" i="22"/>
  <c r="U159" i="12"/>
  <c r="AI159" i="22"/>
  <c r="U110" i="12"/>
  <c r="AI110" i="22"/>
  <c r="U76" i="12"/>
  <c r="AI76" i="22"/>
  <c r="U30" i="12"/>
  <c r="AI30" i="22"/>
  <c r="O389" i="13"/>
  <c r="AX389" i="22"/>
  <c r="O314" i="13"/>
  <c r="AX314" i="22"/>
  <c r="O229" i="13"/>
  <c r="AX229" i="22"/>
  <c r="O198" i="13"/>
  <c r="AX198" i="22"/>
  <c r="O181" i="13"/>
  <c r="AX181" i="22"/>
  <c r="O75" i="13"/>
  <c r="AX75" i="22"/>
  <c r="O49" i="13"/>
  <c r="AX49" i="22"/>
  <c r="O416" i="13"/>
  <c r="AX416" i="22"/>
  <c r="O385" i="13"/>
  <c r="AX385" i="22"/>
  <c r="O364" i="13"/>
  <c r="AX364" i="22"/>
  <c r="O245" i="13"/>
  <c r="AX245" i="22"/>
  <c r="O202" i="13"/>
  <c r="AX202" i="22"/>
  <c r="O187" i="13"/>
  <c r="AX187" i="22"/>
  <c r="O81" i="13"/>
  <c r="AX81" i="22"/>
  <c r="O51" i="13"/>
  <c r="AX51" i="22"/>
  <c r="U254" i="12"/>
  <c r="AI254" i="22"/>
  <c r="U222" i="12"/>
  <c r="AI222" i="22"/>
  <c r="U190" i="12"/>
  <c r="AI190" i="22"/>
  <c r="U231" i="12"/>
  <c r="AI231" i="22"/>
  <c r="U195" i="12"/>
  <c r="AI195" i="22"/>
  <c r="U232" i="12"/>
  <c r="AI232" i="22"/>
  <c r="U47" i="12"/>
  <c r="AI47" i="22"/>
  <c r="O412" i="13"/>
  <c r="AX412" i="22"/>
  <c r="O322" i="13"/>
  <c r="AX322" i="22"/>
  <c r="O185" i="13"/>
  <c r="AX185" i="22"/>
  <c r="U158" i="12"/>
  <c r="AI158" i="22"/>
  <c r="U107" i="12"/>
  <c r="AI107" i="22"/>
  <c r="U73" i="12"/>
  <c r="AI73" i="22"/>
  <c r="U37" i="12"/>
  <c r="AI37" i="22"/>
  <c r="U420" i="12"/>
  <c r="AI420" i="22"/>
  <c r="U390" i="12"/>
  <c r="AI390" i="22"/>
  <c r="U350" i="12"/>
  <c r="AI350" i="22"/>
  <c r="U174" i="12"/>
  <c r="AI174" i="22"/>
  <c r="U126" i="12"/>
  <c r="AI126" i="22"/>
  <c r="U363" i="12"/>
  <c r="AI363" i="22"/>
  <c r="U283" i="12"/>
  <c r="AI283" i="22"/>
  <c r="U275" i="12"/>
  <c r="AI275" i="22"/>
  <c r="U256" i="12"/>
  <c r="AI256" i="22"/>
  <c r="U212" i="12"/>
  <c r="AI212" i="22"/>
  <c r="U169" i="12"/>
  <c r="AI169" i="22"/>
  <c r="U131" i="12"/>
  <c r="AI131" i="22"/>
  <c r="U113" i="12"/>
  <c r="AI113" i="22"/>
  <c r="U81" i="12"/>
  <c r="AI81" i="22"/>
  <c r="U43" i="12"/>
  <c r="AI43" i="22"/>
  <c r="U353" i="12"/>
  <c r="AI353" i="22"/>
  <c r="U302" i="12"/>
  <c r="AI302" i="22"/>
  <c r="U293" i="12"/>
  <c r="AI293" i="22"/>
  <c r="U181" i="12"/>
  <c r="AI181" i="22"/>
  <c r="U143" i="12"/>
  <c r="AI143" i="22"/>
  <c r="U98" i="12"/>
  <c r="AI98" i="22"/>
  <c r="U52" i="12"/>
  <c r="AI52" i="22"/>
  <c r="U14" i="12"/>
  <c r="AI14" i="22"/>
  <c r="O376" i="13"/>
  <c r="AX376" i="22"/>
  <c r="O268" i="13"/>
  <c r="AX268" i="22"/>
  <c r="O213" i="13"/>
  <c r="AX213" i="22"/>
  <c r="O193" i="13"/>
  <c r="AX193" i="22"/>
  <c r="O119" i="13"/>
  <c r="AX119" i="22"/>
  <c r="O63" i="13"/>
  <c r="AX63" i="22"/>
  <c r="O41" i="13"/>
  <c r="AX41" i="22"/>
  <c r="O396" i="13"/>
  <c r="AX396" i="22"/>
  <c r="O308" i="13"/>
  <c r="AX308" i="22"/>
  <c r="O215" i="13"/>
  <c r="AX215" i="22"/>
  <c r="O196" i="13"/>
  <c r="AX196" i="22"/>
  <c r="O143" i="13"/>
  <c r="AX143" i="22"/>
  <c r="O69" i="13"/>
  <c r="AX69" i="22"/>
  <c r="O43" i="13"/>
  <c r="AX43" i="22"/>
  <c r="U258" i="12"/>
  <c r="AI258" i="22"/>
  <c r="U226" i="12"/>
  <c r="AI226" i="22"/>
  <c r="U194" i="12"/>
  <c r="AI194" i="22"/>
  <c r="U251" i="12"/>
  <c r="AI251" i="22"/>
  <c r="U215" i="12"/>
  <c r="AI215" i="22"/>
  <c r="U176" i="12"/>
  <c r="AI176" i="22"/>
  <c r="U85" i="12"/>
  <c r="AI85" i="22"/>
  <c r="U356" i="12"/>
  <c r="AI356" i="22"/>
  <c r="U156" i="12"/>
  <c r="AI156" i="22"/>
  <c r="U18" i="12"/>
  <c r="AI18" i="22"/>
  <c r="O204" i="13"/>
  <c r="AX204" i="22"/>
  <c r="O55" i="13"/>
  <c r="AX55" i="22"/>
  <c r="O219" i="13"/>
  <c r="AX219" i="22"/>
  <c r="O175" i="13"/>
  <c r="AX175" i="22"/>
  <c r="O47" i="13"/>
  <c r="AX47" i="22"/>
  <c r="U246" i="12"/>
  <c r="AI246" i="22"/>
  <c r="U203" i="12"/>
  <c r="AI203" i="22"/>
  <c r="U225" i="12"/>
  <c r="AI225" i="22"/>
  <c r="U209" i="12"/>
  <c r="AI209" i="22"/>
  <c r="U221" i="12"/>
  <c r="AI221" i="22"/>
  <c r="U205" i="12"/>
  <c r="AI205" i="22"/>
  <c r="U311" i="12"/>
  <c r="AI311" i="22"/>
  <c r="U294" i="12"/>
  <c r="AI294" i="22"/>
  <c r="U120" i="12"/>
  <c r="AI120" i="22"/>
  <c r="U58" i="12"/>
  <c r="AI58" i="22"/>
  <c r="O381" i="13"/>
  <c r="AX381" i="22"/>
  <c r="O194" i="13"/>
  <c r="AX194" i="22"/>
  <c r="O67" i="13"/>
  <c r="AX67" i="22"/>
  <c r="O413" i="13"/>
  <c r="AX413" i="22"/>
  <c r="O380" i="13"/>
  <c r="AX380" i="22"/>
  <c r="O312" i="13"/>
  <c r="AX312" i="22"/>
  <c r="O206" i="13"/>
  <c r="AX206" i="22"/>
  <c r="O93" i="13"/>
  <c r="AX93" i="22"/>
  <c r="U198" i="12"/>
  <c r="AI198" i="22"/>
  <c r="U219" i="12"/>
  <c r="AI219" i="22"/>
  <c r="U197" i="12"/>
  <c r="AI197" i="22"/>
  <c r="U189" i="12"/>
  <c r="AI189" i="22"/>
  <c r="U95" i="12"/>
  <c r="AI95" i="22"/>
  <c r="U55" i="12"/>
  <c r="AI55" i="22"/>
  <c r="U27" i="12"/>
  <c r="AI27" i="22"/>
  <c r="U391" i="12"/>
  <c r="AI391" i="22"/>
  <c r="U360" i="12"/>
  <c r="AI360" i="22"/>
  <c r="U166" i="12"/>
  <c r="AI166" i="22"/>
  <c r="U134" i="12"/>
  <c r="AI134" i="22"/>
  <c r="O417" i="13"/>
  <c r="AX417" i="22"/>
  <c r="U262" i="12"/>
  <c r="AI262" i="22"/>
  <c r="U187" i="12"/>
  <c r="AI187" i="22"/>
  <c r="M284" i="13"/>
  <c r="P121" i="11"/>
  <c r="P402"/>
  <c r="P124"/>
  <c r="U145" i="12"/>
  <c r="AI145" i="22"/>
  <c r="U99" i="12"/>
  <c r="AI99" i="22"/>
  <c r="U59" i="12"/>
  <c r="AI59" i="22"/>
  <c r="U31" i="12"/>
  <c r="AI31" i="22"/>
  <c r="U392" i="12"/>
  <c r="AI392" i="22"/>
  <c r="U384" i="12"/>
  <c r="AI384" i="22"/>
  <c r="U308" i="12"/>
  <c r="AI308" i="22"/>
  <c r="U175" i="12"/>
  <c r="AI175" i="22"/>
  <c r="U127" i="12"/>
  <c r="AI127" i="22"/>
  <c r="U285" i="12"/>
  <c r="AI285" i="22"/>
  <c r="U277" i="12"/>
  <c r="AI277" i="22"/>
  <c r="U170" i="12"/>
  <c r="AI170" i="22"/>
  <c r="U105" i="12"/>
  <c r="AI105" i="22"/>
  <c r="U69" i="12"/>
  <c r="AI69" i="22"/>
  <c r="U33" i="12"/>
  <c r="AI33" i="22"/>
  <c r="U357" i="12"/>
  <c r="AI357" i="22"/>
  <c r="U304" i="12"/>
  <c r="AI304" i="22"/>
  <c r="U295" i="12"/>
  <c r="AI295" i="22"/>
  <c r="U188" i="12"/>
  <c r="AI188" i="22"/>
  <c r="U180" i="12"/>
  <c r="AI180" i="22"/>
  <c r="U106" i="12"/>
  <c r="AI106" i="22"/>
  <c r="U70" i="12"/>
  <c r="AI70" i="22"/>
  <c r="U26" i="12"/>
  <c r="AI26" i="22"/>
  <c r="O384" i="13"/>
  <c r="AX384" i="22"/>
  <c r="O310" i="13"/>
  <c r="AX310" i="22"/>
  <c r="O225" i="13"/>
  <c r="AX225" i="22"/>
  <c r="O197" i="13"/>
  <c r="AX197" i="22"/>
  <c r="O133" i="13"/>
  <c r="AX133" i="22"/>
  <c r="O71" i="13"/>
  <c r="AX71" i="22"/>
  <c r="O45" i="13"/>
  <c r="AX45" i="22"/>
  <c r="O393" i="13"/>
  <c r="AX393" i="22"/>
  <c r="O316" i="13"/>
  <c r="AX316" i="22"/>
  <c r="O209" i="13"/>
  <c r="AX209" i="22"/>
  <c r="O192" i="13"/>
  <c r="AX192" i="22"/>
  <c r="O129" i="13"/>
  <c r="AX129" i="22"/>
  <c r="O61" i="13"/>
  <c r="AX61" i="22"/>
  <c r="O39" i="13"/>
  <c r="AX39" i="22"/>
  <c r="U266" i="12"/>
  <c r="AI266" i="22"/>
  <c r="U234" i="12"/>
  <c r="AI234" i="22"/>
  <c r="U202" i="12"/>
  <c r="AI202" i="22"/>
  <c r="U267" i="12"/>
  <c r="AI267" i="22"/>
  <c r="U223" i="12"/>
  <c r="AI223" i="22"/>
  <c r="U191" i="12"/>
  <c r="AI191" i="22"/>
  <c r="U284" i="12"/>
  <c r="AI284" i="22"/>
  <c r="U276" i="12"/>
  <c r="AI276" i="22"/>
  <c r="U65" i="12"/>
  <c r="AI65" i="22"/>
  <c r="U224" i="12"/>
  <c r="AI224" i="22"/>
  <c r="U208" i="12"/>
  <c r="AI208" i="22"/>
  <c r="U103" i="12"/>
  <c r="AI103" i="22"/>
  <c r="U71" i="12"/>
  <c r="AI71" i="22"/>
  <c r="U35" i="12"/>
  <c r="AI35" i="22"/>
  <c r="U419" i="12"/>
  <c r="AI419" i="22"/>
  <c r="U385" i="12"/>
  <c r="AI385" i="22"/>
  <c r="U345" i="12"/>
  <c r="AI345" i="22"/>
  <c r="U184" i="12"/>
  <c r="AI184" i="22"/>
  <c r="U165" i="12"/>
  <c r="AI165" i="22"/>
  <c r="U118" i="12"/>
  <c r="AI118" i="22"/>
  <c r="U362" i="12"/>
  <c r="AI362" i="22"/>
  <c r="U282" i="12"/>
  <c r="AI282" i="22"/>
  <c r="U274" i="12"/>
  <c r="AI274" i="22"/>
  <c r="U177" i="12"/>
  <c r="AI177" i="22"/>
  <c r="U93" i="12"/>
  <c r="AI93" i="22"/>
  <c r="U57" i="12"/>
  <c r="AI57" i="22"/>
  <c r="U23" i="12"/>
  <c r="AI23" i="22"/>
  <c r="U358" i="12"/>
  <c r="AI358" i="22"/>
  <c r="U313" i="12"/>
  <c r="AI313" i="22"/>
  <c r="U301" i="12"/>
  <c r="AI301" i="22"/>
  <c r="U292" i="12"/>
  <c r="AI292" i="22"/>
  <c r="U157" i="12"/>
  <c r="AI157" i="22"/>
  <c r="U94" i="12"/>
  <c r="AI94" i="22"/>
  <c r="U48" i="12"/>
  <c r="AI48" i="22"/>
  <c r="O408" i="13"/>
  <c r="AX408" i="22"/>
  <c r="O365" i="13"/>
  <c r="AX365" i="22"/>
  <c r="O265" i="13"/>
  <c r="AX265" i="22"/>
  <c r="O208" i="13"/>
  <c r="AX208" i="22"/>
  <c r="O190" i="13"/>
  <c r="AX190" i="22"/>
  <c r="O91" i="13"/>
  <c r="AX91" i="22"/>
  <c r="O59" i="13"/>
  <c r="AX59" i="22"/>
  <c r="O37" i="13"/>
  <c r="AX37" i="22"/>
  <c r="O404" i="13"/>
  <c r="AX404" i="22"/>
  <c r="O377" i="13"/>
  <c r="AX377" i="22"/>
  <c r="O320" i="13"/>
  <c r="AX320" i="22"/>
  <c r="O211" i="13"/>
  <c r="AX211" i="22"/>
  <c r="O195" i="13"/>
  <c r="AX195" i="22"/>
  <c r="O131" i="13"/>
  <c r="AX131" i="22"/>
  <c r="O65" i="13"/>
  <c r="AX65" i="22"/>
  <c r="O40" i="13"/>
  <c r="AX40" i="22"/>
  <c r="U238" i="12"/>
  <c r="AI238" i="22"/>
  <c r="U206" i="12"/>
  <c r="AI206" i="22"/>
  <c r="U247" i="12"/>
  <c r="AI247" i="22"/>
  <c r="U211" i="12"/>
  <c r="AI211" i="22"/>
  <c r="U268" i="12"/>
  <c r="AI268" i="22"/>
  <c r="U178" i="12"/>
  <c r="AI178" i="22"/>
  <c r="U40" i="12"/>
  <c r="AI40" i="22"/>
  <c r="O368" i="13"/>
  <c r="AX368" i="22"/>
  <c r="O217" i="13"/>
  <c r="AX217" i="22"/>
  <c r="U146" i="12"/>
  <c r="AI146" i="22"/>
  <c r="U91" i="12"/>
  <c r="AI91" i="22"/>
  <c r="U53" i="12"/>
  <c r="AI53" i="22"/>
  <c r="U19" i="12"/>
  <c r="AI19" i="22"/>
  <c r="U416" i="12"/>
  <c r="AI416" i="22"/>
  <c r="U386" i="12"/>
  <c r="AI386" i="22"/>
  <c r="U346" i="12"/>
  <c r="AI346" i="22"/>
  <c r="U151" i="12"/>
  <c r="AI151" i="22"/>
  <c r="U124" i="12"/>
  <c r="AI124" i="22"/>
  <c r="U367" i="12"/>
  <c r="AI367" i="22"/>
  <c r="U287" i="12"/>
  <c r="AI287" i="22"/>
  <c r="U279" i="12"/>
  <c r="AI279" i="22"/>
  <c r="U271" i="12"/>
  <c r="AI271" i="22"/>
  <c r="U220" i="12"/>
  <c r="AI220" i="22"/>
  <c r="U204" i="12"/>
  <c r="AI204" i="22"/>
  <c r="U171" i="12"/>
  <c r="AI171" i="22"/>
  <c r="U152" i="12"/>
  <c r="AI152" i="22"/>
  <c r="U129" i="12"/>
  <c r="AI129" i="22"/>
  <c r="U97" i="12"/>
  <c r="AI97" i="22"/>
  <c r="U61" i="12"/>
  <c r="AI61" i="22"/>
  <c r="U25" i="12"/>
  <c r="AI25" i="22"/>
  <c r="U306" i="12"/>
  <c r="AI306" i="22"/>
  <c r="U298" i="12"/>
  <c r="AI298" i="22"/>
  <c r="U289" i="12"/>
  <c r="AI289" i="22"/>
  <c r="AI183"/>
  <c r="U183" i="12"/>
  <c r="U172"/>
  <c r="AI172" i="22"/>
  <c r="U114" i="12"/>
  <c r="AI114" i="22"/>
  <c r="U82" i="12"/>
  <c r="AI82" i="22"/>
  <c r="U34" i="12"/>
  <c r="AI34" i="22"/>
  <c r="O400" i="13"/>
  <c r="AX400" i="22"/>
  <c r="O318" i="13"/>
  <c r="AX318" i="22"/>
  <c r="O243" i="13"/>
  <c r="AX243" i="22"/>
  <c r="O203" i="13"/>
  <c r="AX203" i="22"/>
  <c r="O182" i="13"/>
  <c r="AX182" i="22"/>
  <c r="O79" i="13"/>
  <c r="AX79" i="22"/>
  <c r="O53" i="13"/>
  <c r="AX53" i="22"/>
  <c r="O409" i="13"/>
  <c r="AX409" i="22"/>
  <c r="O369" i="13"/>
  <c r="AX369" i="22"/>
  <c r="O257" i="13"/>
  <c r="AX257" i="22"/>
  <c r="O205" i="13"/>
  <c r="AX205" i="22"/>
  <c r="O188" i="13"/>
  <c r="AX188" i="22"/>
  <c r="O89" i="13"/>
  <c r="AX89" i="22"/>
  <c r="O52" i="13"/>
  <c r="AX52" i="22"/>
  <c r="O270" i="13"/>
  <c r="AX270" i="22"/>
  <c r="U242" i="12"/>
  <c r="AI242" i="22"/>
  <c r="U210" i="12"/>
  <c r="AI210" i="22"/>
  <c r="U235" i="12"/>
  <c r="AI235" i="22"/>
  <c r="U199" i="12"/>
  <c r="AI199" i="22"/>
  <c r="U119" i="12"/>
  <c r="AI119" i="22"/>
  <c r="U29" i="12"/>
  <c r="AI29" i="22"/>
  <c r="U299" i="12"/>
  <c r="AI299" i="22"/>
  <c r="U102" i="12"/>
  <c r="AI102" i="22"/>
  <c r="O405" i="13"/>
  <c r="AX405" i="22"/>
  <c r="O83" i="13"/>
  <c r="AX83" i="22"/>
  <c r="O388" i="13"/>
  <c r="AX388" i="22"/>
  <c r="O199" i="13"/>
  <c r="AX199" i="22"/>
  <c r="O73" i="13"/>
  <c r="AX73" i="22"/>
  <c r="O35" i="13"/>
  <c r="AX35" i="22"/>
  <c r="U230" i="12"/>
  <c r="AI230" i="22"/>
  <c r="U255" i="12"/>
  <c r="AI255" i="22"/>
  <c r="U217" i="12"/>
  <c r="AI217" i="22"/>
  <c r="U201" i="12"/>
  <c r="AI201" i="22"/>
  <c r="U257" i="12"/>
  <c r="AI257" i="22"/>
  <c r="U213" i="12"/>
  <c r="AI213" i="22"/>
  <c r="U245" i="12"/>
  <c r="AI245" i="22"/>
  <c r="U303" i="12"/>
  <c r="AI303" i="22"/>
  <c r="U290" i="12"/>
  <c r="AI290" i="22"/>
  <c r="U86" i="12"/>
  <c r="AI86" i="22"/>
  <c r="O392" i="13"/>
  <c r="AX392" i="22"/>
  <c r="O255" i="13"/>
  <c r="AX255" i="22"/>
  <c r="O127" i="13"/>
  <c r="AX127" i="22"/>
  <c r="O42" i="13"/>
  <c r="AX42" i="22"/>
  <c r="O401" i="13"/>
  <c r="AX401" i="22"/>
  <c r="O360" i="13"/>
  <c r="AX360" i="22"/>
  <c r="O263" i="13"/>
  <c r="AX263" i="22"/>
  <c r="O191" i="13"/>
  <c r="AX191" i="22"/>
  <c r="O57" i="13"/>
  <c r="AX57" i="22"/>
  <c r="O267" i="13"/>
  <c r="AX267" i="22"/>
  <c r="U233" i="12"/>
  <c r="AI233" i="22"/>
  <c r="U111" i="12"/>
  <c r="AI111" i="22"/>
  <c r="U77" i="12"/>
  <c r="AI77" i="22"/>
  <c r="U41" i="12"/>
  <c r="AI41" i="22"/>
  <c r="U417" i="12"/>
  <c r="AI417" i="22"/>
  <c r="U387" i="12"/>
  <c r="AI387" i="22"/>
  <c r="U347" i="12"/>
  <c r="AI347" i="22"/>
  <c r="U164" i="12"/>
  <c r="AI164" i="22"/>
  <c r="U214" i="12"/>
  <c r="AI214" i="22"/>
  <c r="U239" i="12"/>
  <c r="AI239" i="22"/>
  <c r="P253" i="11"/>
  <c r="P245"/>
  <c r="M406" i="22"/>
  <c r="J406" i="11"/>
  <c r="M382" i="22"/>
  <c r="J382" i="11"/>
  <c r="P382" s="1"/>
  <c r="M373" i="22"/>
  <c r="J373" i="11"/>
  <c r="P373" s="1"/>
  <c r="M368" i="22"/>
  <c r="J368" i="11"/>
  <c r="P368" s="1"/>
  <c r="M360" i="22"/>
  <c r="J360" i="11"/>
  <c r="M350" i="22"/>
  <c r="J350" i="11"/>
  <c r="M342" i="22"/>
  <c r="J342" i="11"/>
  <c r="P342" s="1"/>
  <c r="M319" i="22"/>
  <c r="J319" i="11"/>
  <c r="P319" s="1"/>
  <c r="M303" i="22"/>
  <c r="J303" i="11"/>
  <c r="P303" s="1"/>
  <c r="M299" i="22"/>
  <c r="J299" i="11"/>
  <c r="P299" s="1"/>
  <c r="M287" i="22"/>
  <c r="J287" i="11"/>
  <c r="P287" s="1"/>
  <c r="M279" i="22"/>
  <c r="J279" i="11"/>
  <c r="P279" s="1"/>
  <c r="M270" i="22"/>
  <c r="J270" i="11"/>
  <c r="P270" s="1"/>
  <c r="M261" i="22"/>
  <c r="J261" i="11"/>
  <c r="P261" s="1"/>
  <c r="M247" i="22"/>
  <c r="J247" i="11"/>
  <c r="P247" s="1"/>
  <c r="M184" i="22"/>
  <c r="J184" i="11"/>
  <c r="P184" s="1"/>
  <c r="M179" i="22"/>
  <c r="J179" i="11"/>
  <c r="P179" s="1"/>
  <c r="M172" i="22"/>
  <c r="J172" i="11"/>
  <c r="P172" s="1"/>
  <c r="M166" i="22"/>
  <c r="J166" i="11"/>
  <c r="P166" s="1"/>
  <c r="M156" i="22"/>
  <c r="J156" i="11"/>
  <c r="P156" s="1"/>
  <c r="M148" i="22"/>
  <c r="J148" i="11"/>
  <c r="P148" s="1"/>
  <c r="M134" i="22"/>
  <c r="J134" i="11"/>
  <c r="P134" s="1"/>
  <c r="M128" i="22"/>
  <c r="J128" i="11"/>
  <c r="P128" s="1"/>
  <c r="M118" i="22"/>
  <c r="J118" i="11"/>
  <c r="P118" s="1"/>
  <c r="M110" i="22"/>
  <c r="J110" i="11"/>
  <c r="P110" s="1"/>
  <c r="M101" i="22"/>
  <c r="J101" i="11"/>
  <c r="P101" s="1"/>
  <c r="M92" i="22"/>
  <c r="J92" i="11"/>
  <c r="P92" s="1"/>
  <c r="M84" i="22"/>
  <c r="J84" i="11"/>
  <c r="P84" s="1"/>
  <c r="M56" i="22"/>
  <c r="J56" i="11"/>
  <c r="P56" s="1"/>
  <c r="M40" i="22"/>
  <c r="J40" i="11"/>
  <c r="P40" s="1"/>
  <c r="M28" i="22"/>
  <c r="J28" i="11"/>
  <c r="P28" s="1"/>
  <c r="M404" i="22"/>
  <c r="J404" i="11"/>
  <c r="P404" s="1"/>
  <c r="M136" i="22"/>
  <c r="J136" i="11"/>
  <c r="P136" s="1"/>
  <c r="M155" i="22"/>
  <c r="J155" i="11"/>
  <c r="P155" s="1"/>
  <c r="M170" i="22"/>
  <c r="J170" i="11"/>
  <c r="P170" s="1"/>
  <c r="M334" i="22"/>
  <c r="J334" i="11"/>
  <c r="M221" i="22"/>
  <c r="J221" i="11"/>
  <c r="P221" s="1"/>
  <c r="M410" i="22"/>
  <c r="J410" i="11"/>
  <c r="P410" s="1"/>
  <c r="M61" i="22"/>
  <c r="J61" i="11"/>
  <c r="M401" i="22"/>
  <c r="J401" i="11"/>
  <c r="P401" s="1"/>
  <c r="M143" i="22"/>
  <c r="J143" i="11"/>
  <c r="P143" s="1"/>
  <c r="M58" i="22"/>
  <c r="J58" i="11"/>
  <c r="M182" i="22"/>
  <c r="J182" i="11"/>
  <c r="P182" s="1"/>
  <c r="M26" i="22"/>
  <c r="J26" i="11"/>
  <c r="P26" s="1"/>
  <c r="M23" i="22"/>
  <c r="J23" i="11"/>
  <c r="P23" s="1"/>
  <c r="M367" i="22"/>
  <c r="J367" i="11"/>
  <c r="M413" i="22"/>
  <c r="J413" i="11"/>
  <c r="M347" i="22"/>
  <c r="J347" i="11"/>
  <c r="P347" s="1"/>
  <c r="M338" i="22"/>
  <c r="J338" i="11"/>
  <c r="P338" s="1"/>
  <c r="M225" i="22"/>
  <c r="J225" i="11"/>
  <c r="P225" s="1"/>
  <c r="M98" i="22"/>
  <c r="J98" i="11"/>
  <c r="P98" s="1"/>
  <c r="M306" i="22"/>
  <c r="J306" i="11"/>
  <c r="M273" i="22"/>
  <c r="J273" i="11"/>
  <c r="P273" s="1"/>
  <c r="M47" i="22"/>
  <c r="J47" i="11"/>
  <c r="P47" s="1"/>
  <c r="M135" i="22"/>
  <c r="J135" i="11"/>
  <c r="P135" s="1"/>
  <c r="M229" i="22"/>
  <c r="J229" i="11"/>
  <c r="P229" s="1"/>
  <c r="N52" i="22"/>
  <c r="K52" i="11"/>
  <c r="Q52" s="1"/>
  <c r="N86" i="22"/>
  <c r="K86" i="11"/>
  <c r="N264" i="22"/>
  <c r="K264" i="11"/>
  <c r="N311" i="22"/>
  <c r="K311" i="11"/>
  <c r="Q311" s="1"/>
  <c r="N391" i="22"/>
  <c r="K391" i="11"/>
  <c r="N214" i="22"/>
  <c r="K214" i="11"/>
  <c r="N57" i="22"/>
  <c r="K57" i="11"/>
  <c r="Q57" s="1"/>
  <c r="N51" i="22"/>
  <c r="K51" i="11"/>
  <c r="Q51" s="1"/>
  <c r="N358" i="22"/>
  <c r="K358" i="11"/>
  <c r="Q358" s="1"/>
  <c r="N124" i="22"/>
  <c r="K124" i="11"/>
  <c r="P82"/>
  <c r="P177"/>
  <c r="M15" i="22"/>
  <c r="J15" i="11"/>
  <c r="P15" s="1"/>
  <c r="M392" i="22"/>
  <c r="J392" i="11"/>
  <c r="P392" s="1"/>
  <c r="M378" i="22"/>
  <c r="J378" i="11"/>
  <c r="P378" s="1"/>
  <c r="M361" i="22"/>
  <c r="J361" i="11"/>
  <c r="P361" s="1"/>
  <c r="M344" i="22"/>
  <c r="J344" i="11"/>
  <c r="P344" s="1"/>
  <c r="M304" i="22"/>
  <c r="J304" i="11"/>
  <c r="P304" s="1"/>
  <c r="M300" i="22"/>
  <c r="J300" i="11"/>
  <c r="P300" s="1"/>
  <c r="M291" i="22"/>
  <c r="J291" i="11"/>
  <c r="M280" i="22"/>
  <c r="J280" i="11"/>
  <c r="P280" s="1"/>
  <c r="M271" i="22"/>
  <c r="J271" i="11"/>
  <c r="P271" s="1"/>
  <c r="M248" i="22"/>
  <c r="J248" i="11"/>
  <c r="P248" s="1"/>
  <c r="M238" i="22"/>
  <c r="J238" i="11"/>
  <c r="P238" s="1"/>
  <c r="M233" i="22"/>
  <c r="J233" i="11"/>
  <c r="P233" s="1"/>
  <c r="M224" i="22"/>
  <c r="J224" i="11"/>
  <c r="P224" s="1"/>
  <c r="M207" i="22"/>
  <c r="J207" i="11"/>
  <c r="P207" s="1"/>
  <c r="M199" i="22"/>
  <c r="J199" i="11"/>
  <c r="P199" s="1"/>
  <c r="M194" i="22"/>
  <c r="J194" i="11"/>
  <c r="P194" s="1"/>
  <c r="M188" i="22"/>
  <c r="J188" i="11"/>
  <c r="P188" s="1"/>
  <c r="M180" i="22"/>
  <c r="J180" i="11"/>
  <c r="P180" s="1"/>
  <c r="M174" i="22"/>
  <c r="J174" i="11"/>
  <c r="P174" s="1"/>
  <c r="M167" i="22"/>
  <c r="J167" i="11"/>
  <c r="P167" s="1"/>
  <c r="M158" i="22"/>
  <c r="J158" i="11"/>
  <c r="P158" s="1"/>
  <c r="M142" i="22"/>
  <c r="J142" i="11"/>
  <c r="P142" s="1"/>
  <c r="M129" i="22"/>
  <c r="J129" i="11"/>
  <c r="P129" s="1"/>
  <c r="M119" i="22"/>
  <c r="J119" i="11"/>
  <c r="P119" s="1"/>
  <c r="M113" i="22"/>
  <c r="J113" i="11"/>
  <c r="P113" s="1"/>
  <c r="M102" i="22"/>
  <c r="J102" i="11"/>
  <c r="P102" s="1"/>
  <c r="M93" i="22"/>
  <c r="J93" i="11"/>
  <c r="P93" s="1"/>
  <c r="M85" i="22"/>
  <c r="J85" i="11"/>
  <c r="P85" s="1"/>
  <c r="M78" i="22"/>
  <c r="J78" i="11"/>
  <c r="M66" i="22"/>
  <c r="J66" i="11"/>
  <c r="P66" s="1"/>
  <c r="M48" i="22"/>
  <c r="J48" i="11"/>
  <c r="M19" i="22"/>
  <c r="J19" i="11"/>
  <c r="M187" i="22"/>
  <c r="J187" i="11"/>
  <c r="M288" i="22"/>
  <c r="J288" i="11"/>
  <c r="P288" s="1"/>
  <c r="M363" i="22"/>
  <c r="J363" i="11"/>
  <c r="M24" i="22"/>
  <c r="J24" i="11"/>
  <c r="P24" s="1"/>
  <c r="M365" i="22"/>
  <c r="J365" i="11"/>
  <c r="P365" s="1"/>
  <c r="M390" i="22"/>
  <c r="J390" i="11"/>
  <c r="P390" s="1"/>
  <c r="M144" i="22"/>
  <c r="J144" i="11"/>
  <c r="P144" s="1"/>
  <c r="M65" i="22"/>
  <c r="J65" i="11"/>
  <c r="P65" s="1"/>
  <c r="M239" i="22"/>
  <c r="J239" i="11"/>
  <c r="M384" i="22"/>
  <c r="J384" i="11"/>
  <c r="P384" s="1"/>
  <c r="M312" i="22"/>
  <c r="J312" i="11"/>
  <c r="P312" s="1"/>
  <c r="M348" i="22"/>
  <c r="J348" i="11"/>
  <c r="P348" s="1"/>
  <c r="M251" i="22"/>
  <c r="J251" i="11"/>
  <c r="P251" s="1"/>
  <c r="M104" i="22"/>
  <c r="J104" i="11"/>
  <c r="P104" s="1"/>
  <c r="M146" i="22"/>
  <c r="J146" i="11"/>
  <c r="P146" s="1"/>
  <c r="M122" i="22"/>
  <c r="J122" i="11"/>
  <c r="P122" s="1"/>
  <c r="M205" i="22"/>
  <c r="J205" i="11"/>
  <c r="M64" i="22"/>
  <c r="J64" i="11"/>
  <c r="P64" s="1"/>
  <c r="M35" i="22"/>
  <c r="J35" i="11"/>
  <c r="P35" s="1"/>
  <c r="M32" i="22"/>
  <c r="J32" i="11"/>
  <c r="P32" s="1"/>
  <c r="M418" i="22"/>
  <c r="J418" i="11"/>
  <c r="P418" s="1"/>
  <c r="M313" i="22"/>
  <c r="J313" i="11"/>
  <c r="P313" s="1"/>
  <c r="M76" i="22"/>
  <c r="J76" i="11"/>
  <c r="M178" i="22"/>
  <c r="J178" i="11"/>
  <c r="P178" s="1"/>
  <c r="M71" i="22"/>
  <c r="J71" i="11"/>
  <c r="P71" s="1"/>
  <c r="M343" i="22"/>
  <c r="J343" i="11"/>
  <c r="P343" s="1"/>
  <c r="M335" i="22"/>
  <c r="J335" i="11"/>
  <c r="P335" s="1"/>
  <c r="M331" i="22"/>
  <c r="J331" i="11"/>
  <c r="P331" s="1"/>
  <c r="N25" i="22"/>
  <c r="K25" i="11"/>
  <c r="N38" i="22"/>
  <c r="K38" i="11"/>
  <c r="Q38" s="1"/>
  <c r="N246" i="22"/>
  <c r="K246" i="11"/>
  <c r="Q246" s="1"/>
  <c r="N386" i="22"/>
  <c r="K386" i="11"/>
  <c r="Q386" s="1"/>
  <c r="N281" i="22"/>
  <c r="K281" i="11"/>
  <c r="N412" i="22"/>
  <c r="K412" i="11"/>
  <c r="Q412" s="1"/>
  <c r="N157" i="22"/>
  <c r="K157" i="11"/>
  <c r="Q157" s="1"/>
  <c r="N295" i="22"/>
  <c r="K295" i="11"/>
  <c r="N267" i="22"/>
  <c r="K267" i="11"/>
  <c r="Q267" s="1"/>
  <c r="N83" i="22"/>
  <c r="K83" i="11"/>
  <c r="Q83" s="1"/>
  <c r="N340" i="22"/>
  <c r="K340" i="11"/>
  <c r="Q340" s="1"/>
  <c r="N163" i="22"/>
  <c r="K163" i="11"/>
  <c r="Q163" s="1"/>
  <c r="S29" i="22"/>
  <c r="AZ29" s="1"/>
  <c r="S59"/>
  <c r="AZ59" s="1"/>
  <c r="S157"/>
  <c r="AZ157" s="1"/>
  <c r="Q214" i="11"/>
  <c r="S214" i="22"/>
  <c r="AZ214" s="1"/>
  <c r="S289"/>
  <c r="AZ289" s="1"/>
  <c r="BA289" s="1"/>
  <c r="BC289" s="1"/>
  <c r="S337"/>
  <c r="AZ337" s="1"/>
  <c r="S38"/>
  <c r="AZ38" s="1"/>
  <c r="Q86" i="11"/>
  <c r="S86" i="22"/>
  <c r="AZ86" s="1"/>
  <c r="S162"/>
  <c r="AZ162" s="1"/>
  <c r="S223"/>
  <c r="AZ223" s="1"/>
  <c r="S308"/>
  <c r="AZ308" s="1"/>
  <c r="Q391" i="11"/>
  <c r="S391" i="22"/>
  <c r="AZ391" s="1"/>
  <c r="S83"/>
  <c r="AZ83" s="1"/>
  <c r="S161"/>
  <c r="AZ161" s="1"/>
  <c r="S246"/>
  <c r="AZ246" s="1"/>
  <c r="S298"/>
  <c r="AZ298" s="1"/>
  <c r="S387"/>
  <c r="AZ387" s="1"/>
  <c r="S100"/>
  <c r="AZ100" s="1"/>
  <c r="S267"/>
  <c r="AZ267" s="1"/>
  <c r="S340"/>
  <c r="AZ340" s="1"/>
  <c r="S412"/>
  <c r="AZ412" s="1"/>
  <c r="M399"/>
  <c r="J399" i="11"/>
  <c r="P399" s="1"/>
  <c r="M393" i="22"/>
  <c r="J393" i="11"/>
  <c r="P393" s="1"/>
  <c r="M379" i="22"/>
  <c r="J379" i="11"/>
  <c r="P379" s="1"/>
  <c r="M370" i="22"/>
  <c r="J370" i="11"/>
  <c r="P370" s="1"/>
  <c r="M353" i="22"/>
  <c r="J353" i="11"/>
  <c r="M332" i="22"/>
  <c r="J332" i="11"/>
  <c r="P332" s="1"/>
  <c r="M324" i="22"/>
  <c r="J324" i="11"/>
  <c r="M316" i="22"/>
  <c r="J316" i="11"/>
  <c r="P316" s="1"/>
  <c r="M292" i="22"/>
  <c r="J292" i="11"/>
  <c r="M282" i="22"/>
  <c r="J282" i="11"/>
  <c r="P282" s="1"/>
  <c r="M272" i="22"/>
  <c r="J272" i="11"/>
  <c r="P272" s="1"/>
  <c r="M250" i="22"/>
  <c r="J250" i="11"/>
  <c r="P250" s="1"/>
  <c r="M242" i="22"/>
  <c r="J242" i="11"/>
  <c r="P242" s="1"/>
  <c r="M234" i="22"/>
  <c r="J234" i="11"/>
  <c r="P234" s="1"/>
  <c r="M208" i="22"/>
  <c r="J208" i="11"/>
  <c r="P208" s="1"/>
  <c r="M200" i="22"/>
  <c r="J200" i="11"/>
  <c r="P200" s="1"/>
  <c r="M195" i="22"/>
  <c r="J195" i="11"/>
  <c r="M181" i="22"/>
  <c r="J181" i="11"/>
  <c r="P181" s="1"/>
  <c r="M159" i="22"/>
  <c r="J159" i="11"/>
  <c r="M151" i="22"/>
  <c r="J151" i="11"/>
  <c r="M145" i="22"/>
  <c r="J145" i="11"/>
  <c r="M126" i="22"/>
  <c r="J126" i="11"/>
  <c r="P126" s="1"/>
  <c r="M114" i="22"/>
  <c r="J114" i="11"/>
  <c r="P114" s="1"/>
  <c r="M80" i="22"/>
  <c r="J80" i="11"/>
  <c r="P80" s="1"/>
  <c r="M50" i="22"/>
  <c r="J50" i="11"/>
  <c r="P50" s="1"/>
  <c r="M44" i="22"/>
  <c r="J44" i="11"/>
  <c r="M31" i="22"/>
  <c r="J31" i="11"/>
  <c r="P31" s="1"/>
  <c r="M21" i="22"/>
  <c r="J21" i="11"/>
  <c r="M376" i="22"/>
  <c r="J376" i="11"/>
  <c r="P376" s="1"/>
  <c r="M274" i="22"/>
  <c r="J274" i="11"/>
  <c r="P274" s="1"/>
  <c r="M141" i="22"/>
  <c r="J141" i="11"/>
  <c r="M49" i="22"/>
  <c r="J49" i="11"/>
  <c r="P49" s="1"/>
  <c r="M283" i="22"/>
  <c r="J283" i="11"/>
  <c r="P283" s="1"/>
  <c r="M226" i="22"/>
  <c r="J226" i="11"/>
  <c r="P226" s="1"/>
  <c r="M18" i="22"/>
  <c r="J18" i="11"/>
  <c r="P18" s="1"/>
  <c r="M328" i="22"/>
  <c r="J328" i="11"/>
  <c r="P328" s="1"/>
  <c r="M74" i="22"/>
  <c r="J74" i="11"/>
  <c r="M68" i="22"/>
  <c r="J68" i="11"/>
  <c r="P68" s="1"/>
  <c r="M149" i="22"/>
  <c r="J149" i="11"/>
  <c r="P149" s="1"/>
  <c r="M90" i="22"/>
  <c r="J90" i="11"/>
  <c r="M215" i="22"/>
  <c r="J215" i="11"/>
  <c r="P215" s="1"/>
  <c r="M137" i="22"/>
  <c r="J137" i="11"/>
  <c r="M54" i="22"/>
  <c r="J54" i="11"/>
  <c r="P54" s="1"/>
  <c r="M193" i="22"/>
  <c r="J193" i="11"/>
  <c r="M407" i="22"/>
  <c r="J407" i="11"/>
  <c r="P407" s="1"/>
  <c r="M27" i="22"/>
  <c r="J27" i="11"/>
  <c r="P27" s="1"/>
  <c r="M389" i="22"/>
  <c r="J389" i="11"/>
  <c r="M398" i="22"/>
  <c r="J398" i="11"/>
  <c r="M77" i="22"/>
  <c r="J77" i="11"/>
  <c r="P77" s="1"/>
  <c r="M87" i="22"/>
  <c r="J87" i="11"/>
  <c r="P87" s="1"/>
  <c r="N100" i="22"/>
  <c r="K100" i="11"/>
  <c r="Q100" s="1"/>
  <c r="N29" i="22"/>
  <c r="K29" i="11"/>
  <c r="Q29" s="1"/>
  <c r="N222" i="22"/>
  <c r="K222" i="11"/>
  <c r="Q222" s="1"/>
  <c r="N212" i="22"/>
  <c r="K212" i="11"/>
  <c r="Q212" s="1"/>
  <c r="N337" i="22"/>
  <c r="K337" i="11"/>
  <c r="Q337" s="1"/>
  <c r="N223" i="22"/>
  <c r="K223" i="11"/>
  <c r="Q223" s="1"/>
  <c r="N95" i="22"/>
  <c r="K95" i="11"/>
  <c r="Q95" s="1"/>
  <c r="N37" i="22"/>
  <c r="K37" i="11"/>
  <c r="Q37" s="1"/>
  <c r="N162" i="22"/>
  <c r="K162" i="11"/>
  <c r="Q162" s="1"/>
  <c r="N59" i="22"/>
  <c r="K59" i="11"/>
  <c r="Q59" s="1"/>
  <c r="N387" i="22"/>
  <c r="K387" i="11"/>
  <c r="Q387" s="1"/>
  <c r="N298" i="22"/>
  <c r="K298" i="11"/>
  <c r="Q298" s="1"/>
  <c r="M403" i="22"/>
  <c r="J403" i="11"/>
  <c r="P403" s="1"/>
  <c r="M394" i="22"/>
  <c r="J394" i="11"/>
  <c r="P394" s="1"/>
  <c r="M381" i="22"/>
  <c r="J381" i="11"/>
  <c r="P381" s="1"/>
  <c r="M366" i="22"/>
  <c r="J366" i="11"/>
  <c r="P366" s="1"/>
  <c r="M349" i="22"/>
  <c r="J349" i="11"/>
  <c r="P349" s="1"/>
  <c r="M339" i="22"/>
  <c r="J339" i="11"/>
  <c r="P339" s="1"/>
  <c r="M317" i="22"/>
  <c r="J317" i="11"/>
  <c r="P317" s="1"/>
  <c r="M302" i="22"/>
  <c r="J302" i="11"/>
  <c r="P302" s="1"/>
  <c r="M296" i="22"/>
  <c r="J296" i="11"/>
  <c r="P296" s="1"/>
  <c r="M286" i="22"/>
  <c r="J286" i="11"/>
  <c r="P286" s="1"/>
  <c r="M268" i="22"/>
  <c r="J268" i="11"/>
  <c r="M244" i="22"/>
  <c r="J244" i="11"/>
  <c r="M228" i="22"/>
  <c r="J228" i="11"/>
  <c r="P228" s="1"/>
  <c r="M209" i="22"/>
  <c r="J209" i="11"/>
  <c r="P209" s="1"/>
  <c r="M197" i="22"/>
  <c r="J197" i="11"/>
  <c r="P197" s="1"/>
  <c r="M190" i="22"/>
  <c r="J190" i="11"/>
  <c r="P190" s="1"/>
  <c r="M176" i="22"/>
  <c r="J176" i="11"/>
  <c r="P176" s="1"/>
  <c r="M165" i="22"/>
  <c r="J165" i="11"/>
  <c r="P165" s="1"/>
  <c r="M152" i="22"/>
  <c r="J152" i="11"/>
  <c r="P152" s="1"/>
  <c r="M117" i="22"/>
  <c r="J117" i="11"/>
  <c r="P117" s="1"/>
  <c r="M109" i="22"/>
  <c r="J109" i="11"/>
  <c r="P109" s="1"/>
  <c r="M70" i="22"/>
  <c r="J70" i="11"/>
  <c r="M53" i="22"/>
  <c r="J53" i="11"/>
  <c r="P53" s="1"/>
  <c r="M45" i="22"/>
  <c r="J45" i="11"/>
  <c r="P45" s="1"/>
  <c r="M34" i="22"/>
  <c r="J34" i="11"/>
  <c r="P34" s="1"/>
  <c r="M354" i="22"/>
  <c r="J354" i="11"/>
  <c r="P354" s="1"/>
  <c r="M99" i="22"/>
  <c r="J99" i="11"/>
  <c r="P99" s="1"/>
  <c r="M262" i="22"/>
  <c r="J262" i="11"/>
  <c r="P262" s="1"/>
  <c r="M241" i="22"/>
  <c r="J241" i="11"/>
  <c r="P241" s="1"/>
  <c r="M69" i="22"/>
  <c r="J69" i="11"/>
  <c r="P69" s="1"/>
  <c r="M42" i="22"/>
  <c r="J42" i="11"/>
  <c r="P42" s="1"/>
  <c r="M243" i="22"/>
  <c r="J243" i="11"/>
  <c r="M265" i="22"/>
  <c r="J265" i="11"/>
  <c r="P265" s="1"/>
  <c r="M356" i="22"/>
  <c r="J356" i="11"/>
  <c r="P356" s="1"/>
  <c r="M164" i="22"/>
  <c r="J164" i="11"/>
  <c r="P164" s="1"/>
  <c r="M116" i="22"/>
  <c r="J116" i="11"/>
  <c r="M60" i="22"/>
  <c r="J60" i="11"/>
  <c r="P60" s="1"/>
  <c r="M235" i="22"/>
  <c r="J235" i="11"/>
  <c r="P235" s="1"/>
  <c r="M230" i="22"/>
  <c r="J230" i="11"/>
  <c r="P230" s="1"/>
  <c r="M153" i="22"/>
  <c r="J153" i="11"/>
  <c r="P153" s="1"/>
  <c r="M123" i="22"/>
  <c r="J123" i="11"/>
  <c r="P123" s="1"/>
  <c r="M131" i="22"/>
  <c r="J131" i="11"/>
  <c r="M108" i="22"/>
  <c r="J108" i="11"/>
  <c r="P108" s="1"/>
  <c r="M125" i="22"/>
  <c r="J125" i="11"/>
  <c r="P125" s="1"/>
  <c r="M168" i="22"/>
  <c r="J168" i="11"/>
  <c r="P168" s="1"/>
  <c r="M111" i="22"/>
  <c r="J111" i="11"/>
  <c r="P111" s="1"/>
  <c r="M377" i="22"/>
  <c r="J377" i="11"/>
  <c r="P377" s="1"/>
  <c r="M191" i="22"/>
  <c r="J191" i="11"/>
  <c r="P191" s="1"/>
  <c r="N161" i="22"/>
  <c r="K161" i="11"/>
  <c r="Q161" s="1"/>
  <c r="N278" i="22"/>
  <c r="K278" i="11"/>
  <c r="N325" i="22"/>
  <c r="K325" i="11"/>
  <c r="Q325" s="1"/>
  <c r="N245" i="22"/>
  <c r="K245" i="11"/>
  <c r="N112" i="22"/>
  <c r="K112" i="11"/>
  <c r="Q112" s="1"/>
  <c r="N308" i="22"/>
  <c r="K308" i="11"/>
  <c r="Q308" s="1"/>
  <c r="N289" i="22"/>
  <c r="K289" i="11"/>
  <c r="Q289" s="1"/>
  <c r="S51" i="22"/>
  <c r="AZ51" s="1"/>
  <c r="S95"/>
  <c r="AZ95" s="1"/>
  <c r="S163"/>
  <c r="AZ163" s="1"/>
  <c r="Q264" i="11"/>
  <c r="S264" i="22"/>
  <c r="AZ264" s="1"/>
  <c r="S311"/>
  <c r="AZ311" s="1"/>
  <c r="BA311" s="1"/>
  <c r="BC311" s="1"/>
  <c r="Q25" i="11"/>
  <c r="S25" i="22"/>
  <c r="AZ25" s="1"/>
  <c r="S57"/>
  <c r="AZ57" s="1"/>
  <c r="S112"/>
  <c r="AZ112" s="1"/>
  <c r="S212"/>
  <c r="AZ212" s="1"/>
  <c r="Q281" i="11"/>
  <c r="S281" i="22"/>
  <c r="AZ281" s="1"/>
  <c r="S358"/>
  <c r="AZ358" s="1"/>
  <c r="S37"/>
  <c r="AZ37" s="1"/>
  <c r="S222"/>
  <c r="AZ222" s="1"/>
  <c r="S325"/>
  <c r="AZ325" s="1"/>
  <c r="S52"/>
  <c r="AZ52" s="1"/>
  <c r="Q295" i="11"/>
  <c r="S295" i="22"/>
  <c r="AZ295" s="1"/>
  <c r="S386"/>
  <c r="AZ386" s="1"/>
  <c r="P160" i="11"/>
  <c r="M388" i="22"/>
  <c r="J388" i="11"/>
  <c r="M385" i="22"/>
  <c r="J385" i="11"/>
  <c r="P385" s="1"/>
  <c r="M380" i="22"/>
  <c r="J380" i="11"/>
  <c r="P380" s="1"/>
  <c r="M375" i="22"/>
  <c r="J375" i="11"/>
  <c r="P375" s="1"/>
  <c r="J374"/>
  <c r="M374" i="22"/>
  <c r="M372"/>
  <c r="J372" i="11"/>
  <c r="M371" i="22"/>
  <c r="J371" i="11"/>
  <c r="M369" i="22"/>
  <c r="J369" i="11"/>
  <c r="P369" s="1"/>
  <c r="M362" i="22"/>
  <c r="J362" i="11"/>
  <c r="M359" i="22"/>
  <c r="J359" i="11"/>
  <c r="P359" s="1"/>
  <c r="AB269" i="22"/>
  <c r="M269" i="12"/>
  <c r="S269" s="1"/>
  <c r="AB72" i="22"/>
  <c r="M72" i="12"/>
  <c r="S72" s="1"/>
  <c r="AB67" i="22"/>
  <c r="M67" i="12"/>
  <c r="S67" s="1"/>
  <c r="AB63" i="22"/>
  <c r="M63" i="12"/>
  <c r="S63" s="1"/>
  <c r="S201" i="22"/>
  <c r="AZ201" s="1"/>
  <c r="N201"/>
  <c r="K201" i="11"/>
  <c r="Q201" s="1"/>
  <c r="P141" i="22"/>
  <c r="M141" i="11"/>
  <c r="P141" s="1"/>
  <c r="M91"/>
  <c r="P91" i="22"/>
  <c r="M259"/>
  <c r="J259" i="11"/>
  <c r="P259" s="1"/>
  <c r="M416" i="22"/>
  <c r="J416" i="11"/>
  <c r="M411" i="22"/>
  <c r="J411" i="11"/>
  <c r="M420" i="22"/>
  <c r="J420" i="11"/>
  <c r="N383" i="22"/>
  <c r="K383" i="11"/>
  <c r="N333" i="22"/>
  <c r="K333" i="11"/>
  <c r="J277"/>
  <c r="M277" i="22"/>
  <c r="N219"/>
  <c r="K219" i="11"/>
  <c r="N160" i="22"/>
  <c r="K160" i="11"/>
  <c r="N115" i="22"/>
  <c r="K115" i="11"/>
  <c r="P115"/>
  <c r="J75"/>
  <c r="P75" s="1"/>
  <c r="M75" i="22"/>
  <c r="M94"/>
  <c r="J94" i="11"/>
  <c r="N82" i="22"/>
  <c r="K82" i="11"/>
  <c r="M81" i="22"/>
  <c r="J81" i="11"/>
  <c r="M79" i="22"/>
  <c r="J79" i="11"/>
  <c r="M73" i="22"/>
  <c r="J73" i="11"/>
  <c r="M72" i="22"/>
  <c r="J72" i="11"/>
  <c r="M258" i="22"/>
  <c r="J258" i="11"/>
  <c r="M198" i="22"/>
  <c r="J198" i="11"/>
  <c r="P198" s="1"/>
  <c r="J220"/>
  <c r="M220" i="22"/>
  <c r="M218"/>
  <c r="J218" i="11"/>
  <c r="P218" s="1"/>
  <c r="J217"/>
  <c r="P217" s="1"/>
  <c r="M217" i="22"/>
  <c r="M216"/>
  <c r="J216" i="11"/>
  <c r="M211" i="22"/>
  <c r="J211" i="11"/>
  <c r="P211" s="1"/>
  <c r="M210" i="22"/>
  <c r="J210" i="11"/>
  <c r="P210" s="1"/>
  <c r="M154" i="22"/>
  <c r="J154" i="11"/>
  <c r="J150"/>
  <c r="P150" s="1"/>
  <c r="M150" i="22"/>
  <c r="M147"/>
  <c r="J147" i="11"/>
  <c r="P147" s="1"/>
  <c r="M140" i="22"/>
  <c r="J140" i="11"/>
  <c r="M139" i="22"/>
  <c r="J139" i="11"/>
  <c r="P139" s="1"/>
  <c r="J138"/>
  <c r="M138" i="22"/>
  <c r="AL120"/>
  <c r="H120" i="14"/>
  <c r="K120"/>
  <c r="AN120" i="22"/>
  <c r="K96" i="14"/>
  <c r="AN96" i="22"/>
  <c r="AL96"/>
  <c r="H96" i="14"/>
  <c r="K290"/>
  <c r="AN290" i="22"/>
  <c r="AL290"/>
  <c r="H290" i="14"/>
  <c r="K220"/>
  <c r="AN220" i="22"/>
  <c r="H220" i="14"/>
  <c r="AL220" i="22"/>
  <c r="K211" i="14"/>
  <c r="AN211" i="22"/>
  <c r="H211" i="14"/>
  <c r="AL211" i="22"/>
  <c r="K39" i="14"/>
  <c r="AN39" i="22"/>
  <c r="AL39"/>
  <c r="H39" i="14"/>
  <c r="AL420" i="22"/>
  <c r="H420" i="14"/>
  <c r="K420"/>
  <c r="AN420" i="22"/>
  <c r="K409" i="14"/>
  <c r="AN409" i="22"/>
  <c r="H409" i="14"/>
  <c r="AL409" i="22"/>
  <c r="AL389"/>
  <c r="H389" i="14"/>
  <c r="K389"/>
  <c r="AN389" i="22"/>
  <c r="K372" i="14"/>
  <c r="AN372" i="22"/>
  <c r="AL372"/>
  <c r="H372" i="14"/>
  <c r="AL367" i="22"/>
  <c r="H367" i="14"/>
  <c r="K367"/>
  <c r="AN367" i="22"/>
  <c r="H346" i="14"/>
  <c r="AL346" i="22"/>
  <c r="K346" i="14"/>
  <c r="AN346" i="22"/>
  <c r="AL334"/>
  <c r="H334" i="14"/>
  <c r="K334"/>
  <c r="AN334" i="22"/>
  <c r="K322" i="14"/>
  <c r="AN322" i="22"/>
  <c r="H322" i="14"/>
  <c r="AL322" i="22"/>
  <c r="K307" i="14"/>
  <c r="AN307" i="22"/>
  <c r="AL307"/>
  <c r="H307" i="14"/>
  <c r="AL305" i="22"/>
  <c r="H305" i="14"/>
  <c r="K305"/>
  <c r="AN305" i="22"/>
  <c r="K297" i="14"/>
  <c r="AN297" i="22"/>
  <c r="AL297"/>
  <c r="H297" i="14"/>
  <c r="AL288" i="22"/>
  <c r="H288" i="14"/>
  <c r="K288"/>
  <c r="AN288" i="22"/>
  <c r="AN269"/>
  <c r="K269" i="14"/>
  <c r="AL269" i="22"/>
  <c r="H269" i="14"/>
  <c r="K258"/>
  <c r="AN258" i="22"/>
  <c r="H258" i="14"/>
  <c r="AL258" i="22"/>
  <c r="U252" i="12"/>
  <c r="AI252" i="22"/>
  <c r="AE193"/>
  <c r="P193" i="12"/>
  <c r="P154"/>
  <c r="AE154" i="22"/>
  <c r="P137" i="12"/>
  <c r="AE137" i="22"/>
  <c r="AE79"/>
  <c r="P79" i="12"/>
  <c r="P323"/>
  <c r="AE323" i="22"/>
  <c r="P307" i="12"/>
  <c r="S307" s="1"/>
  <c r="AE307" i="22"/>
  <c r="P297" i="12"/>
  <c r="AE297" i="22"/>
  <c r="AE288"/>
  <c r="P288" i="12"/>
  <c r="P259"/>
  <c r="AE259" i="22"/>
  <c r="AR284"/>
  <c r="H284" i="13"/>
  <c r="AW54" i="22"/>
  <c r="H54" i="13"/>
  <c r="N54" s="1"/>
  <c r="AR54" i="22"/>
  <c r="AR24"/>
  <c r="H24" i="13"/>
  <c r="N24" s="1"/>
  <c r="AW24" i="22"/>
  <c r="N410" i="13"/>
  <c r="AW410" i="22"/>
  <c r="AR410"/>
  <c r="H410" i="13"/>
  <c r="M383"/>
  <c r="AR383" i="22"/>
  <c r="H383" i="13"/>
  <c r="AR323" i="22"/>
  <c r="H323" i="13"/>
  <c r="N323"/>
  <c r="AW323" i="22"/>
  <c r="AW307"/>
  <c r="H307" i="13"/>
  <c r="N307" s="1"/>
  <c r="AR307" i="22"/>
  <c r="M30"/>
  <c r="J30" i="11"/>
  <c r="M22" i="22"/>
  <c r="J22" i="11"/>
  <c r="M20" i="22"/>
  <c r="J20" i="11"/>
  <c r="M17" i="22"/>
  <c r="J17" i="11"/>
  <c r="M16" i="22"/>
  <c r="J16" i="11"/>
  <c r="M14" i="22"/>
  <c r="J14" i="11"/>
  <c r="J169"/>
  <c r="P169" s="1"/>
  <c r="M169" i="22"/>
  <c r="M62"/>
  <c r="J62" i="11"/>
  <c r="M46" i="22"/>
  <c r="J46" i="11"/>
  <c r="M43" i="22"/>
  <c r="J43" i="11"/>
  <c r="M41" i="22"/>
  <c r="J41" i="11"/>
  <c r="P41" s="1"/>
  <c r="M39" i="22"/>
  <c r="J39" i="11"/>
  <c r="M36" i="22"/>
  <c r="J36" i="11"/>
  <c r="K33"/>
  <c r="N33" i="22"/>
  <c r="J357" i="11"/>
  <c r="M357" i="22"/>
  <c r="M355"/>
  <c r="J355" i="11"/>
  <c r="N352" i="22"/>
  <c r="K352" i="11"/>
  <c r="P352"/>
  <c r="M351" i="22"/>
  <c r="J351" i="11"/>
  <c r="P351" s="1"/>
  <c r="M346" i="22"/>
  <c r="J346" i="11"/>
  <c r="J345"/>
  <c r="M345" i="22"/>
  <c r="J341" i="11"/>
  <c r="M341" i="22"/>
  <c r="J336" i="11"/>
  <c r="P336" s="1"/>
  <c r="M336" i="22"/>
  <c r="M330"/>
  <c r="J330" i="11"/>
  <c r="J329"/>
  <c r="M329" i="22"/>
  <c r="M327"/>
  <c r="J327" i="11"/>
  <c r="P327" s="1"/>
  <c r="M326" i="22"/>
  <c r="J326" i="11"/>
  <c r="P326" s="1"/>
  <c r="M323" i="22"/>
  <c r="J323" i="11"/>
  <c r="P323" s="1"/>
  <c r="M213" i="22"/>
  <c r="J213" i="11"/>
  <c r="P213" s="1"/>
  <c r="K322"/>
  <c r="N322" i="22"/>
  <c r="P322" i="11"/>
  <c r="M320" i="22"/>
  <c r="J320" i="11"/>
  <c r="J318"/>
  <c r="M318" i="22"/>
  <c r="M315"/>
  <c r="J315" i="11"/>
  <c r="M314" i="22"/>
  <c r="J314" i="11"/>
  <c r="P314" s="1"/>
  <c r="J309"/>
  <c r="M309" i="22"/>
  <c r="M307"/>
  <c r="J307" i="11"/>
  <c r="J305"/>
  <c r="M305" i="22"/>
  <c r="M297"/>
  <c r="J297" i="11"/>
  <c r="M294" i="22"/>
  <c r="J294" i="11"/>
  <c r="J293"/>
  <c r="M293" i="22"/>
  <c r="J285" i="11"/>
  <c r="M285" i="22"/>
  <c r="J284" i="11"/>
  <c r="M284" i="22"/>
  <c r="M276"/>
  <c r="J276" i="11"/>
  <c r="M275" i="22"/>
  <c r="J275" i="11"/>
  <c r="J269"/>
  <c r="P269" s="1"/>
  <c r="M269" i="22"/>
  <c r="J266" i="11"/>
  <c r="M266" i="22"/>
  <c r="M263"/>
  <c r="J263" i="11"/>
  <c r="M97" i="22"/>
  <c r="J97" i="11"/>
  <c r="J96"/>
  <c r="M96" i="22"/>
  <c r="J91" i="11"/>
  <c r="P91" s="1"/>
  <c r="M91" i="22"/>
  <c r="M89"/>
  <c r="J89" i="11"/>
  <c r="M88" i="22"/>
  <c r="J88" i="11"/>
  <c r="P88" s="1"/>
  <c r="J67"/>
  <c r="P67" s="1"/>
  <c r="M67" i="22"/>
  <c r="AB237"/>
  <c r="M237" i="12"/>
  <c r="S237" s="1"/>
  <c r="P310"/>
  <c r="S310" s="1"/>
  <c r="AE310" i="22"/>
  <c r="P205"/>
  <c r="M205" i="11"/>
  <c r="P55"/>
  <c r="Q55" i="22"/>
  <c r="N55" i="11"/>
  <c r="M310" i="22"/>
  <c r="J310" i="11"/>
  <c r="J237"/>
  <c r="M237" i="22"/>
  <c r="M364"/>
  <c r="J364" i="11"/>
  <c r="P364" s="1"/>
  <c r="J189"/>
  <c r="P189" s="1"/>
  <c r="M189" i="22"/>
  <c r="M186"/>
  <c r="J186" i="11"/>
  <c r="M185" i="22"/>
  <c r="J185" i="11"/>
  <c r="M183" i="22"/>
  <c r="J183" i="11"/>
  <c r="N177" i="22"/>
  <c r="K177" i="11"/>
  <c r="J175"/>
  <c r="M175" i="22"/>
  <c r="J173" i="11"/>
  <c r="M173" i="22"/>
  <c r="J290" i="11"/>
  <c r="M290" i="22"/>
  <c r="M240"/>
  <c r="J240" i="11"/>
  <c r="P240" s="1"/>
  <c r="M236" i="22"/>
  <c r="J236" i="11"/>
  <c r="N232" i="22"/>
  <c r="K232" i="11"/>
  <c r="P232"/>
  <c r="S232" i="22" s="1"/>
  <c r="AZ232" s="1"/>
  <c r="BA232" s="1"/>
  <c r="BC232" s="1"/>
  <c r="J231" i="11"/>
  <c r="P231" s="1"/>
  <c r="M231" i="22"/>
  <c r="J227" i="11"/>
  <c r="P227" s="1"/>
  <c r="M227" i="22"/>
  <c r="M420" i="11"/>
  <c r="P420" i="22"/>
  <c r="M419" i="11"/>
  <c r="P419" i="22"/>
  <c r="M417" i="11"/>
  <c r="P417" i="22"/>
  <c r="M416" i="11"/>
  <c r="P416" i="22"/>
  <c r="M415" i="11"/>
  <c r="P415" i="22"/>
  <c r="P414"/>
  <c r="M414" i="11"/>
  <c r="P413" i="22"/>
  <c r="M413" i="11"/>
  <c r="P413" s="1"/>
  <c r="P411" i="22"/>
  <c r="M411" i="11"/>
  <c r="P411" s="1"/>
  <c r="P406" i="22"/>
  <c r="M406" i="11"/>
  <c r="P406" s="1"/>
  <c r="M405"/>
  <c r="P405" i="22"/>
  <c r="N402" i="11"/>
  <c r="Q402" i="22"/>
  <c r="M398" i="11"/>
  <c r="P398" s="1"/>
  <c r="P398" i="22"/>
  <c r="P397"/>
  <c r="M397" i="11"/>
  <c r="P396" i="22"/>
  <c r="M396" i="11"/>
  <c r="P395" i="22"/>
  <c r="M395" i="11"/>
  <c r="M389"/>
  <c r="P389" s="1"/>
  <c r="P389" i="22"/>
  <c r="P388"/>
  <c r="M388" i="11"/>
  <c r="P388" s="1"/>
  <c r="Q383" i="22"/>
  <c r="N383" i="11"/>
  <c r="Q383" s="1"/>
  <c r="S383" i="22"/>
  <c r="P374"/>
  <c r="M374" i="11"/>
  <c r="P367" i="22"/>
  <c r="M367" i="11"/>
  <c r="P363" i="22"/>
  <c r="M363" i="11"/>
  <c r="P363" s="1"/>
  <c r="P362" i="22"/>
  <c r="M362" i="11"/>
  <c r="P362" s="1"/>
  <c r="P360" i="22"/>
  <c r="M360" i="11"/>
  <c r="P360" s="1"/>
  <c r="M357"/>
  <c r="P357" s="1"/>
  <c r="P357" i="22"/>
  <c r="P355"/>
  <c r="M355" i="11"/>
  <c r="Q352" i="22"/>
  <c r="N352" i="11"/>
  <c r="S352" i="22"/>
  <c r="AZ352" s="1"/>
  <c r="P350"/>
  <c r="M350" i="11"/>
  <c r="P350" s="1"/>
  <c r="P74" i="22"/>
  <c r="M74" i="11"/>
  <c r="P74" s="1"/>
  <c r="P346" i="22"/>
  <c r="M346" i="11"/>
  <c r="M341"/>
  <c r="P341" i="22"/>
  <c r="Q333"/>
  <c r="N333" i="11"/>
  <c r="Q333" s="1"/>
  <c r="S333" i="22"/>
  <c r="AZ333" s="1"/>
  <c r="P324"/>
  <c r="M324" i="11"/>
  <c r="P324" s="1"/>
  <c r="P320" i="22"/>
  <c r="M320" i="11"/>
  <c r="M315"/>
  <c r="P315" s="1"/>
  <c r="P315" i="22"/>
  <c r="P309"/>
  <c r="M309" i="11"/>
  <c r="P309" s="1"/>
  <c r="M306"/>
  <c r="P306" i="22"/>
  <c r="P305"/>
  <c r="M305" i="11"/>
  <c r="M301"/>
  <c r="P301" i="22"/>
  <c r="P268"/>
  <c r="M268" i="11"/>
  <c r="P297" i="22"/>
  <c r="M297" i="11"/>
  <c r="P293" i="22"/>
  <c r="M293" i="11"/>
  <c r="P292" i="22"/>
  <c r="M292" i="11"/>
  <c r="P292" s="1"/>
  <c r="P290" i="22"/>
  <c r="M290" i="11"/>
  <c r="P276" i="22"/>
  <c r="M276" i="11"/>
  <c r="P237" i="22"/>
  <c r="M237" i="11"/>
  <c r="P258" i="22"/>
  <c r="M258" i="11"/>
  <c r="P258" s="1"/>
  <c r="P257" i="22"/>
  <c r="M257" i="11"/>
  <c r="P256" i="22"/>
  <c r="M256" i="11"/>
  <c r="P255" i="22"/>
  <c r="M255" i="11"/>
  <c r="N253"/>
  <c r="Q253" i="22"/>
  <c r="S245"/>
  <c r="AZ245" s="1"/>
  <c r="Q245"/>
  <c r="N245" i="11"/>
  <c r="Q245" s="1"/>
  <c r="M244"/>
  <c r="P244" s="1"/>
  <c r="P244" i="22"/>
  <c r="P243"/>
  <c r="M243" i="11"/>
  <c r="P243" s="1"/>
  <c r="P239" i="22"/>
  <c r="M239" i="11"/>
  <c r="P239" s="1"/>
  <c r="P236" i="22"/>
  <c r="M236" i="11"/>
  <c r="Q232" i="22"/>
  <c r="N232" i="11"/>
  <c r="P220" i="22"/>
  <c r="M220" i="11"/>
  <c r="P220" s="1"/>
  <c r="Q219" i="22"/>
  <c r="N219" i="11"/>
  <c r="M216"/>
  <c r="P216" s="1"/>
  <c r="P216" i="22"/>
  <c r="M321" i="11"/>
  <c r="P321" i="22"/>
  <c r="M206" i="11"/>
  <c r="P206" i="22"/>
  <c r="M196" i="11"/>
  <c r="P196" i="22"/>
  <c r="P195"/>
  <c r="M195" i="11"/>
  <c r="P195" s="1"/>
  <c r="M193"/>
  <c r="P193" s="1"/>
  <c r="P193" i="22"/>
  <c r="M183" i="11"/>
  <c r="P183" s="1"/>
  <c r="P183" i="22"/>
  <c r="M175" i="11"/>
  <c r="P175" s="1"/>
  <c r="P175" i="22"/>
  <c r="M173" i="11"/>
  <c r="P173" s="1"/>
  <c r="P173" i="22"/>
  <c r="N160" i="11"/>
  <c r="Q160" s="1"/>
  <c r="Q160" i="22"/>
  <c r="S160"/>
  <c r="AZ160" s="1"/>
  <c r="M159" i="11"/>
  <c r="P159" s="1"/>
  <c r="P159" i="22"/>
  <c r="M151" i="11"/>
  <c r="P151" s="1"/>
  <c r="P151" i="22"/>
  <c r="M145" i="11"/>
  <c r="P145" s="1"/>
  <c r="P145" i="22"/>
  <c r="M140" i="11"/>
  <c r="P140" s="1"/>
  <c r="P140" i="22"/>
  <c r="P138"/>
  <c r="M138" i="11"/>
  <c r="P137" i="22"/>
  <c r="M137" i="11"/>
  <c r="P137" s="1"/>
  <c r="N121"/>
  <c r="Q121" i="22"/>
  <c r="P116"/>
  <c r="M116" i="11"/>
  <c r="P116" s="1"/>
  <c r="Q115" i="22"/>
  <c r="N115" i="11"/>
  <c r="S115" i="22"/>
  <c r="AZ115" s="1"/>
  <c r="BA115" s="1"/>
  <c r="BC115" s="1"/>
  <c r="M106" i="11"/>
  <c r="P106" i="22"/>
  <c r="N103" i="11"/>
  <c r="Q103" i="22"/>
  <c r="P96"/>
  <c r="M96" i="11"/>
  <c r="M90"/>
  <c r="P90" i="22"/>
  <c r="M89" i="11"/>
  <c r="P89" i="22"/>
  <c r="Q82"/>
  <c r="N82" i="11"/>
  <c r="P79" i="22"/>
  <c r="M79" i="11"/>
  <c r="P78" i="22"/>
  <c r="M78" i="11"/>
  <c r="P78" s="1"/>
  <c r="M73"/>
  <c r="P73" i="22"/>
  <c r="P70"/>
  <c r="M70" i="11"/>
  <c r="P70" s="1"/>
  <c r="P63" i="22"/>
  <c r="M63" i="11"/>
  <c r="P61" i="22"/>
  <c r="M61" i="11"/>
  <c r="P61" s="1"/>
  <c r="P48" i="22"/>
  <c r="M48" i="11"/>
  <c r="P44" i="22"/>
  <c r="M44" i="11"/>
  <c r="P44" s="1"/>
  <c r="M43"/>
  <c r="P43" i="22"/>
  <c r="P39"/>
  <c r="M39" i="11"/>
  <c r="P39" s="1"/>
  <c r="P36" i="22"/>
  <c r="M36" i="11"/>
  <c r="P36" s="1"/>
  <c r="N33"/>
  <c r="Q33" i="22"/>
  <c r="P33" i="11"/>
  <c r="P30" i="22"/>
  <c r="M30" i="11"/>
  <c r="P22" i="22"/>
  <c r="M22" i="11"/>
  <c r="P21" i="22"/>
  <c r="M21" i="11"/>
  <c r="P20" i="22"/>
  <c r="M20" i="11"/>
  <c r="P20" s="1"/>
  <c r="M19"/>
  <c r="P19" s="1"/>
  <c r="P19" i="22"/>
  <c r="P14"/>
  <c r="M14" i="11"/>
  <c r="P14" s="1"/>
  <c r="M409" i="12"/>
  <c r="S409" s="1"/>
  <c r="AB409" i="22"/>
  <c r="M375" i="12"/>
  <c r="AB375" i="22"/>
  <c r="AB359"/>
  <c r="M359" i="12"/>
  <c r="S359" s="1"/>
  <c r="M355"/>
  <c r="S355" s="1"/>
  <c r="AB355" i="22"/>
  <c r="AB354"/>
  <c r="M354" i="12"/>
  <c r="S354" s="1"/>
  <c r="AB351" i="22"/>
  <c r="M351" i="12"/>
  <c r="S351" s="1"/>
  <c r="AB335" i="22"/>
  <c r="M335" i="12"/>
  <c r="S335" s="1"/>
  <c r="AB334" i="22"/>
  <c r="M334" i="12"/>
  <c r="S334" s="1"/>
  <c r="M324"/>
  <c r="S324" s="1"/>
  <c r="AB324" i="22"/>
  <c r="AB323"/>
  <c r="M323" i="12"/>
  <c r="S323" s="1"/>
  <c r="T322"/>
  <c r="AH322" i="22"/>
  <c r="N322" i="12"/>
  <c r="AC322" i="22"/>
  <c r="M314" i="12"/>
  <c r="S314" s="1"/>
  <c r="AB314" i="22"/>
  <c r="M297" i="12"/>
  <c r="S297" s="1"/>
  <c r="AB297" i="22"/>
  <c r="AB288"/>
  <c r="M288" i="12"/>
  <c r="AB263" i="22"/>
  <c r="M263" i="12"/>
  <c r="S263" s="1"/>
  <c r="AB259" i="22"/>
  <c r="M259" i="12"/>
  <c r="S259" s="1"/>
  <c r="M244"/>
  <c r="S244" s="1"/>
  <c r="AB244" i="22"/>
  <c r="AB241"/>
  <c r="M241" i="12"/>
  <c r="S241" s="1"/>
  <c r="M240"/>
  <c r="S240" s="1"/>
  <c r="AB240" i="22"/>
  <c r="AB227"/>
  <c r="M227" i="12"/>
  <c r="S227" s="1"/>
  <c r="M200"/>
  <c r="S200" s="1"/>
  <c r="AB200" i="22"/>
  <c r="AB196"/>
  <c r="M196" i="12"/>
  <c r="S196" s="1"/>
  <c r="M193"/>
  <c r="S193" s="1"/>
  <c r="AB193" i="22"/>
  <c r="M173" i="12"/>
  <c r="S173" s="1"/>
  <c r="AB173" i="22"/>
  <c r="AB154"/>
  <c r="M154" i="12"/>
  <c r="S154" s="1"/>
  <c r="AB139" i="22"/>
  <c r="M139" i="12"/>
  <c r="S139" s="1"/>
  <c r="AB138" i="22"/>
  <c r="M138" i="12"/>
  <c r="S138" s="1"/>
  <c r="AB137" i="22"/>
  <c r="M137" i="12"/>
  <c r="S137" s="1"/>
  <c r="AH132" i="22"/>
  <c r="T132" i="12"/>
  <c r="AC132" i="22"/>
  <c r="N132" i="12"/>
  <c r="AB117" i="22"/>
  <c r="M117" i="12"/>
  <c r="M116"/>
  <c r="S116" s="1"/>
  <c r="AB116" i="22"/>
  <c r="M62" i="12"/>
  <c r="S62" s="1"/>
  <c r="AB62" i="22"/>
  <c r="AB54"/>
  <c r="M54" i="12"/>
  <c r="S54" s="1"/>
  <c r="AB36" i="22"/>
  <c r="M36" i="12"/>
  <c r="S36" s="1"/>
  <c r="AB24" i="22"/>
  <c r="M24" i="12"/>
  <c r="S24" s="1"/>
  <c r="AB22" i="22"/>
  <c r="M22" i="12"/>
  <c r="S22" s="1"/>
  <c r="G377"/>
  <c r="S377" s="1"/>
  <c r="V377" i="22"/>
  <c r="X377"/>
  <c r="I377" i="12"/>
  <c r="V377" s="1"/>
  <c r="AJ377" i="22" s="1"/>
  <c r="BB377" s="1"/>
  <c r="V375"/>
  <c r="G375" i="12"/>
  <c r="S375" s="1"/>
  <c r="X375" i="22"/>
  <c r="I375" i="12"/>
  <c r="V375" s="1"/>
  <c r="AJ375" i="22" s="1"/>
  <c r="BB375" s="1"/>
  <c r="G62" i="11"/>
  <c r="P62" s="1"/>
  <c r="J62" i="22"/>
  <c r="J420"/>
  <c r="G420" i="11"/>
  <c r="P420" s="1"/>
  <c r="G416"/>
  <c r="P416" s="1"/>
  <c r="J416" i="22"/>
  <c r="G415" i="11"/>
  <c r="J415" i="22"/>
  <c r="J405"/>
  <c r="G405" i="11"/>
  <c r="H402"/>
  <c r="K402" i="22"/>
  <c r="G400" i="11"/>
  <c r="J400" i="22"/>
  <c r="J397"/>
  <c r="G397" i="11"/>
  <c r="J374" i="22"/>
  <c r="G374" i="11"/>
  <c r="G372"/>
  <c r="P372" s="1"/>
  <c r="J372" i="22"/>
  <c r="J371"/>
  <c r="G371" i="11"/>
  <c r="P371" s="1"/>
  <c r="J367" i="22"/>
  <c r="G367" i="11"/>
  <c r="J353" i="22"/>
  <c r="G353" i="11"/>
  <c r="P353" s="1"/>
  <c r="J346" i="22"/>
  <c r="G346" i="11"/>
  <c r="J345" i="22"/>
  <c r="G345" i="11"/>
  <c r="J341" i="22"/>
  <c r="G341" i="11"/>
  <c r="P341" s="1"/>
  <c r="G334"/>
  <c r="P334" s="1"/>
  <c r="J334" i="22"/>
  <c r="J330"/>
  <c r="G330" i="11"/>
  <c r="P330" s="1"/>
  <c r="J329" i="22"/>
  <c r="G329" i="11"/>
  <c r="S322" i="22"/>
  <c r="AZ322" s="1"/>
  <c r="K322"/>
  <c r="H322" i="11"/>
  <c r="Q322" s="1"/>
  <c r="J318" i="22"/>
  <c r="G318" i="11"/>
  <c r="P318" s="1"/>
  <c r="J310" i="22"/>
  <c r="G310" i="11"/>
  <c r="P310" s="1"/>
  <c r="G307"/>
  <c r="J307" i="22"/>
  <c r="G306" i="11"/>
  <c r="P306" s="1"/>
  <c r="J306" i="22"/>
  <c r="J305"/>
  <c r="G305" i="11"/>
  <c r="J294" i="22"/>
  <c r="G294" i="11"/>
  <c r="P294" s="1"/>
  <c r="G291"/>
  <c r="P291" s="1"/>
  <c r="J291" i="22"/>
  <c r="G290" i="11"/>
  <c r="P290" s="1"/>
  <c r="J290" i="22"/>
  <c r="J285"/>
  <c r="G285" i="11"/>
  <c r="P285" s="1"/>
  <c r="G284"/>
  <c r="P284" s="1"/>
  <c r="J284" i="22"/>
  <c r="S278"/>
  <c r="AZ278" s="1"/>
  <c r="H278" i="11"/>
  <c r="Q278" s="1"/>
  <c r="K278" i="22"/>
  <c r="J277"/>
  <c r="G277" i="11"/>
  <c r="J275" i="22"/>
  <c r="G275" i="11"/>
  <c r="P275" s="1"/>
  <c r="J266" i="22"/>
  <c r="G266" i="11"/>
  <c r="J263" i="22"/>
  <c r="G263" i="11"/>
  <c r="J257" i="22"/>
  <c r="G257" i="11"/>
  <c r="J256" i="22"/>
  <c r="G256" i="11"/>
  <c r="G255"/>
  <c r="J255" i="22"/>
  <c r="J254"/>
  <c r="G254" i="11"/>
  <c r="K253" i="22"/>
  <c r="H253" i="11"/>
  <c r="J236" i="22"/>
  <c r="G236" i="11"/>
  <c r="S219" i="22"/>
  <c r="AZ219" s="1"/>
  <c r="H219" i="11"/>
  <c r="K219" i="22"/>
  <c r="J321"/>
  <c r="G321" i="11"/>
  <c r="J205" i="22"/>
  <c r="G205" i="11"/>
  <c r="J204" i="22"/>
  <c r="G204" i="11"/>
  <c r="J203" i="22"/>
  <c r="G203" i="11"/>
  <c r="G202"/>
  <c r="J202" i="22"/>
  <c r="G187" i="11"/>
  <c r="P187" s="1"/>
  <c r="J187" i="22"/>
  <c r="J186"/>
  <c r="G186" i="11"/>
  <c r="P186" s="1"/>
  <c r="J185" i="22"/>
  <c r="G185" i="11"/>
  <c r="P185" s="1"/>
  <c r="S177" i="22"/>
  <c r="AZ177" s="1"/>
  <c r="K177"/>
  <c r="H177" i="11"/>
  <c r="G171"/>
  <c r="J171" i="22"/>
  <c r="J154"/>
  <c r="G154" i="11"/>
  <c r="J133" i="22"/>
  <c r="G133" i="11"/>
  <c r="J131" i="22"/>
  <c r="G131" i="11"/>
  <c r="S124" i="22"/>
  <c r="AZ124" s="1"/>
  <c r="K124"/>
  <c r="H124" i="11"/>
  <c r="Q124" s="1"/>
  <c r="G107"/>
  <c r="J107" i="22"/>
  <c r="J97"/>
  <c r="G97" i="11"/>
  <c r="P97" s="1"/>
  <c r="G96"/>
  <c r="J96" i="22"/>
  <c r="J94"/>
  <c r="G94" i="11"/>
  <c r="P94" s="1"/>
  <c r="G89"/>
  <c r="J89" i="22"/>
  <c r="S82"/>
  <c r="AZ82" s="1"/>
  <c r="K82"/>
  <c r="H82" i="11"/>
  <c r="G81"/>
  <c r="P81" s="1"/>
  <c r="J81" i="22"/>
  <c r="J76"/>
  <c r="G76" i="11"/>
  <c r="P76" s="1"/>
  <c r="J73" i="22"/>
  <c r="G73" i="11"/>
  <c r="P73" s="1"/>
  <c r="J72" i="22"/>
  <c r="G72" i="11"/>
  <c r="P72" s="1"/>
  <c r="G58"/>
  <c r="P58" s="1"/>
  <c r="J58" i="22"/>
  <c r="H55" i="11"/>
  <c r="K55" i="22"/>
  <c r="G48" i="11"/>
  <c r="P48" s="1"/>
  <c r="J48" i="22"/>
  <c r="J46"/>
  <c r="G46" i="11"/>
  <c r="J43" i="22"/>
  <c r="G43" i="11"/>
  <c r="P43" s="1"/>
  <c r="S33" i="22"/>
  <c r="AZ33" s="1"/>
  <c r="K33"/>
  <c r="H33" i="11"/>
  <c r="Q33" s="1"/>
  <c r="J17" i="22"/>
  <c r="G17" i="11"/>
  <c r="P17" s="1"/>
  <c r="J16" i="22"/>
  <c r="G16" i="11"/>
  <c r="P16" s="1"/>
  <c r="M419" i="22"/>
  <c r="J419" i="11"/>
  <c r="P419" s="1"/>
  <c r="M417" i="22"/>
  <c r="J417" i="11"/>
  <c r="P417" s="1"/>
  <c r="M415" i="22"/>
  <c r="J415" i="11"/>
  <c r="P415" s="1"/>
  <c r="M414" i="22"/>
  <c r="J414" i="11"/>
  <c r="P414" s="1"/>
  <c r="M409" i="22"/>
  <c r="J409" i="11"/>
  <c r="P409" s="1"/>
  <c r="J408"/>
  <c r="P408" s="1"/>
  <c r="M408" i="22"/>
  <c r="M405"/>
  <c r="J405" i="11"/>
  <c r="S402" i="22"/>
  <c r="AZ402" s="1"/>
  <c r="N402"/>
  <c r="K402" i="11"/>
  <c r="Q402" s="1"/>
  <c r="M400" i="22"/>
  <c r="J400" i="11"/>
  <c r="P400" s="1"/>
  <c r="J397"/>
  <c r="M397" i="22"/>
  <c r="M396"/>
  <c r="J396" i="11"/>
  <c r="P396" s="1"/>
  <c r="M395" i="22"/>
  <c r="J395" i="11"/>
  <c r="P395" s="1"/>
  <c r="M301" i="22"/>
  <c r="J301" i="11"/>
  <c r="P301" s="1"/>
  <c r="J260"/>
  <c r="P260" s="1"/>
  <c r="M260" i="22"/>
  <c r="M257"/>
  <c r="J257" i="11"/>
  <c r="P257" s="1"/>
  <c r="J256"/>
  <c r="P256" s="1"/>
  <c r="M256" i="22"/>
  <c r="J255" i="11"/>
  <c r="M255" i="22"/>
  <c r="K253" i="11"/>
  <c r="Q253" s="1"/>
  <c r="N253" i="22"/>
  <c r="S253"/>
  <c r="AZ253" s="1"/>
  <c r="R252" i="11"/>
  <c r="T252" i="22"/>
  <c r="BA252" s="1"/>
  <c r="BC252" s="1"/>
  <c r="M249"/>
  <c r="J249" i="11"/>
  <c r="P249" s="1"/>
  <c r="M321" i="22"/>
  <c r="J321" i="11"/>
  <c r="P321" s="1"/>
  <c r="M254" i="22"/>
  <c r="J254" i="11"/>
  <c r="P254" s="1"/>
  <c r="J206"/>
  <c r="P206" s="1"/>
  <c r="M206" i="22"/>
  <c r="M204"/>
  <c r="J204" i="11"/>
  <c r="J203"/>
  <c r="P203" s="1"/>
  <c r="M203" i="22"/>
  <c r="J202" i="11"/>
  <c r="P202" s="1"/>
  <c r="M202" i="22"/>
  <c r="M196"/>
  <c r="J196" i="11"/>
  <c r="P196" s="1"/>
  <c r="M192" i="22"/>
  <c r="J192" i="11"/>
  <c r="P192" s="1"/>
  <c r="M171" i="22"/>
  <c r="J171" i="11"/>
  <c r="P171" s="1"/>
  <c r="J133"/>
  <c r="M133" i="22"/>
  <c r="S132"/>
  <c r="AZ132" s="1"/>
  <c r="K132" i="11"/>
  <c r="Q132" s="1"/>
  <c r="N132" i="22"/>
  <c r="M130"/>
  <c r="J130" i="11"/>
  <c r="P130" s="1"/>
  <c r="M127" i="22"/>
  <c r="J127" i="11"/>
  <c r="P127" s="1"/>
  <c r="N121" i="22"/>
  <c r="K121" i="11"/>
  <c r="Q121" s="1"/>
  <c r="S121" i="22"/>
  <c r="AZ121" s="1"/>
  <c r="M120"/>
  <c r="J120" i="11"/>
  <c r="P120" s="1"/>
  <c r="M107" i="22"/>
  <c r="J107" i="11"/>
  <c r="P107" s="1"/>
  <c r="J106"/>
  <c r="P106" s="1"/>
  <c r="M106" i="22"/>
  <c r="M105"/>
  <c r="J105" i="11"/>
  <c r="P105" s="1"/>
  <c r="S103" i="22"/>
  <c r="AZ103" s="1"/>
  <c r="N103"/>
  <c r="K103" i="11"/>
  <c r="Q103" s="1"/>
  <c r="J63"/>
  <c r="P63" s="1"/>
  <c r="M63" i="22"/>
  <c r="S55"/>
  <c r="AZ55" s="1"/>
  <c r="N55"/>
  <c r="K55" i="11"/>
  <c r="AW383" i="22"/>
  <c r="K383" i="13"/>
  <c r="N383" s="1"/>
  <c r="AU383" i="22"/>
  <c r="AW284"/>
  <c r="K284" i="13"/>
  <c r="N284" s="1"/>
  <c r="AU284" i="22"/>
  <c r="AW259"/>
  <c r="K259" i="13"/>
  <c r="N259" s="1"/>
  <c r="AU259" i="22"/>
  <c r="AW241"/>
  <c r="K241" i="13"/>
  <c r="N241" s="1"/>
  <c r="AU241" i="22"/>
  <c r="V288"/>
  <c r="G288" i="12"/>
  <c r="S288" s="1"/>
  <c r="I288"/>
  <c r="V288" s="1"/>
  <c r="AJ288" i="22" s="1"/>
  <c r="X288"/>
  <c r="R421" i="11"/>
  <c r="T421" i="22"/>
  <c r="BA421" s="1"/>
  <c r="BC421" s="1"/>
  <c r="V79"/>
  <c r="G79" i="12"/>
  <c r="S79" s="1"/>
  <c r="I79"/>
  <c r="V79" s="1"/>
  <c r="AJ79" i="22" s="1"/>
  <c r="BB79" s="1"/>
  <c r="X79"/>
  <c r="K391" i="17"/>
  <c r="K402"/>
  <c r="K387" i="8"/>
  <c r="J191" i="9"/>
  <c r="J358" i="5"/>
  <c r="J387"/>
  <c r="J412"/>
  <c r="J386"/>
  <c r="J402"/>
  <c r="J383"/>
  <c r="J391"/>
  <c r="K25" i="17"/>
  <c r="K38"/>
  <c r="K100"/>
  <c r="K132"/>
  <c r="K51"/>
  <c r="K95"/>
  <c r="K157"/>
  <c r="K214"/>
  <c r="K253"/>
  <c r="K308"/>
  <c r="K331"/>
  <c r="K260"/>
  <c r="K79"/>
  <c r="K52"/>
  <c r="K82"/>
  <c r="K112"/>
  <c r="K160"/>
  <c r="K177"/>
  <c r="K219"/>
  <c r="K232"/>
  <c r="K264"/>
  <c r="K289"/>
  <c r="K311"/>
  <c r="K337"/>
  <c r="K55"/>
  <c r="K103"/>
  <c r="K161"/>
  <c r="K222"/>
  <c r="K267"/>
  <c r="K322"/>
  <c r="K358"/>
  <c r="K146"/>
  <c r="K356"/>
  <c r="K390"/>
  <c r="K187"/>
  <c r="K259"/>
  <c r="K33"/>
  <c r="K29"/>
  <c r="K59"/>
  <c r="K115"/>
  <c r="K163"/>
  <c r="K281"/>
  <c r="K333"/>
  <c r="K383"/>
  <c r="K241"/>
  <c r="K24"/>
  <c r="K284"/>
  <c r="K13"/>
  <c r="AU13" i="22"/>
  <c r="K13" i="13"/>
  <c r="K57" i="17"/>
  <c r="K86"/>
  <c r="K121"/>
  <c r="K162"/>
  <c r="K212"/>
  <c r="K223"/>
  <c r="K246"/>
  <c r="K278"/>
  <c r="K298"/>
  <c r="K325"/>
  <c r="K352"/>
  <c r="K386"/>
  <c r="K37"/>
  <c r="K83"/>
  <c r="K124"/>
  <c r="K201"/>
  <c r="K245"/>
  <c r="K295"/>
  <c r="K340"/>
  <c r="K387"/>
  <c r="K412"/>
  <c r="K265"/>
  <c r="K95" i="10"/>
  <c r="K82"/>
  <c r="K52"/>
  <c r="K100"/>
  <c r="K323"/>
  <c r="K38"/>
  <c r="K115"/>
  <c r="K157"/>
  <c r="K163"/>
  <c r="K214"/>
  <c r="K253"/>
  <c r="K281"/>
  <c r="K308"/>
  <c r="K333"/>
  <c r="K358"/>
  <c r="K387"/>
  <c r="K412"/>
  <c r="K335"/>
  <c r="K407"/>
  <c r="K54"/>
  <c r="K315"/>
  <c r="K149"/>
  <c r="K51"/>
  <c r="K25"/>
  <c r="K57"/>
  <c r="K112"/>
  <c r="K132"/>
  <c r="K162"/>
  <c r="K212"/>
  <c r="K223"/>
  <c r="K246"/>
  <c r="K278"/>
  <c r="K298"/>
  <c r="K325"/>
  <c r="K352"/>
  <c r="K386"/>
  <c r="K402"/>
  <c r="K411"/>
  <c r="K307"/>
  <c r="K144"/>
  <c r="K390"/>
  <c r="K24"/>
  <c r="K33"/>
  <c r="K103"/>
  <c r="K86"/>
  <c r="K124"/>
  <c r="K161"/>
  <c r="K201"/>
  <c r="K222"/>
  <c r="K245"/>
  <c r="K267"/>
  <c r="K295"/>
  <c r="K322"/>
  <c r="K340"/>
  <c r="K383"/>
  <c r="K284"/>
  <c r="AR13" i="22"/>
  <c r="H13" i="13"/>
  <c r="K334" i="10"/>
  <c r="K155"/>
  <c r="K121"/>
  <c r="K160"/>
  <c r="K177"/>
  <c r="K219"/>
  <c r="K232"/>
  <c r="K264"/>
  <c r="K289"/>
  <c r="K311"/>
  <c r="K337"/>
  <c r="K391"/>
  <c r="K138"/>
  <c r="K55"/>
  <c r="K25" i="8"/>
  <c r="K223"/>
  <c r="K86"/>
  <c r="K298"/>
  <c r="K59"/>
  <c r="K163"/>
  <c r="K281"/>
  <c r="K352"/>
  <c r="K269"/>
  <c r="K313"/>
  <c r="K258"/>
  <c r="K374"/>
  <c r="K205"/>
  <c r="K140"/>
  <c r="K251"/>
  <c r="K239"/>
  <c r="K39"/>
  <c r="K144"/>
  <c r="K354"/>
  <c r="K346"/>
  <c r="K297"/>
  <c r="K290"/>
  <c r="K137"/>
  <c r="K315"/>
  <c r="K149"/>
  <c r="K221"/>
  <c r="K162"/>
  <c r="K51"/>
  <c r="K157"/>
  <c r="K253"/>
  <c r="K38"/>
  <c r="K246"/>
  <c r="K372"/>
  <c r="K383"/>
  <c r="K220"/>
  <c r="K409"/>
  <c r="K235"/>
  <c r="K356"/>
  <c r="K243"/>
  <c r="K120"/>
  <c r="K386"/>
  <c r="K412"/>
  <c r="K96"/>
  <c r="K367"/>
  <c r="K284"/>
  <c r="K211"/>
  <c r="K112"/>
  <c r="K37"/>
  <c r="K83"/>
  <c r="K124"/>
  <c r="K201"/>
  <c r="K245"/>
  <c r="K295"/>
  <c r="K212"/>
  <c r="K29"/>
  <c r="K115"/>
  <c r="K333"/>
  <c r="K55"/>
  <c r="K103"/>
  <c r="K161"/>
  <c r="K222"/>
  <c r="K267"/>
  <c r="K322"/>
  <c r="K288"/>
  <c r="K71"/>
  <c r="K307"/>
  <c r="K146"/>
  <c r="K357"/>
  <c r="K13"/>
  <c r="AL13" i="22"/>
  <c r="H13" i="14"/>
  <c r="K155" i="8"/>
  <c r="K389"/>
  <c r="K420"/>
  <c r="K54"/>
  <c r="K215"/>
  <c r="K328"/>
  <c r="K36"/>
  <c r="K57"/>
  <c r="K278"/>
  <c r="K95"/>
  <c r="K214"/>
  <c r="K308"/>
  <c r="K132"/>
  <c r="K310"/>
  <c r="K325"/>
  <c r="K305"/>
  <c r="K230"/>
  <c r="K138"/>
  <c r="K265"/>
  <c r="K24"/>
  <c r="K340"/>
  <c r="K334"/>
  <c r="K136"/>
  <c r="K58"/>
  <c r="K259"/>
  <c r="J68" i="9"/>
  <c r="J284"/>
  <c r="J405"/>
  <c r="J106"/>
  <c r="J336"/>
  <c r="J182"/>
  <c r="J149"/>
  <c r="J26"/>
  <c r="J90"/>
  <c r="J23"/>
  <c r="J315"/>
  <c r="J396"/>
  <c r="J215"/>
  <c r="J367"/>
  <c r="J137"/>
  <c r="J413"/>
  <c r="J54"/>
  <c r="J318"/>
  <c r="J290"/>
  <c r="J347"/>
  <c r="J420"/>
  <c r="J41"/>
  <c r="J178"/>
  <c r="J305"/>
  <c r="J71"/>
  <c r="J254"/>
  <c r="J343"/>
  <c r="J111"/>
  <c r="J335"/>
  <c r="J220"/>
  <c r="J331"/>
  <c r="J377"/>
  <c r="J255"/>
  <c r="K52"/>
  <c r="K100"/>
  <c r="K160"/>
  <c r="K219"/>
  <c r="K51"/>
  <c r="K95"/>
  <c r="K157"/>
  <c r="K214"/>
  <c r="K253"/>
  <c r="K281"/>
  <c r="K308"/>
  <c r="K333"/>
  <c r="K358"/>
  <c r="K387"/>
  <c r="K412"/>
  <c r="J400"/>
  <c r="J404"/>
  <c r="J276"/>
  <c r="J136"/>
  <c r="J36"/>
  <c r="J155"/>
  <c r="J309"/>
  <c r="J170"/>
  <c r="J376"/>
  <c r="J341"/>
  <c r="J154"/>
  <c r="J334"/>
  <c r="J274"/>
  <c r="J13"/>
  <c r="AE13" i="22"/>
  <c r="P13" i="12"/>
  <c r="J211" i="9"/>
  <c r="J221"/>
  <c r="J141"/>
  <c r="J259"/>
  <c r="J49"/>
  <c r="J410"/>
  <c r="J283"/>
  <c r="J249"/>
  <c r="J226"/>
  <c r="J61"/>
  <c r="J20"/>
  <c r="J401"/>
  <c r="J18"/>
  <c r="J143"/>
  <c r="J330"/>
  <c r="J58"/>
  <c r="J328"/>
  <c r="J72"/>
  <c r="J74"/>
  <c r="J89"/>
  <c r="J64"/>
  <c r="J123"/>
  <c r="J258"/>
  <c r="J131"/>
  <c r="J35"/>
  <c r="J108"/>
  <c r="J32"/>
  <c r="J355"/>
  <c r="J307"/>
  <c r="J125"/>
  <c r="J418"/>
  <c r="J260"/>
  <c r="J411"/>
  <c r="J168"/>
  <c r="J313"/>
  <c r="J323"/>
  <c r="K25"/>
  <c r="K57"/>
  <c r="K112"/>
  <c r="K162"/>
  <c r="K223"/>
  <c r="K264"/>
  <c r="K289"/>
  <c r="K311"/>
  <c r="K337"/>
  <c r="K391"/>
  <c r="K55"/>
  <c r="K103"/>
  <c r="K161"/>
  <c r="K222"/>
  <c r="J275"/>
  <c r="J76"/>
  <c r="AG13" i="22"/>
  <c r="R13" i="12"/>
  <c r="J116" i="9"/>
  <c r="J312"/>
  <c r="J138"/>
  <c r="J348"/>
  <c r="J60"/>
  <c r="J251"/>
  <c r="J314"/>
  <c r="J104"/>
  <c r="J196"/>
  <c r="J63"/>
  <c r="J320"/>
  <c r="J146"/>
  <c r="J235"/>
  <c r="J140"/>
  <c r="J230"/>
  <c r="J122"/>
  <c r="J409"/>
  <c r="J205"/>
  <c r="J380"/>
  <c r="J240"/>
  <c r="J153"/>
  <c r="J47"/>
  <c r="J398"/>
  <c r="J96"/>
  <c r="J77"/>
  <c r="J408"/>
  <c r="J87"/>
  <c r="J185"/>
  <c r="J346"/>
  <c r="J285"/>
  <c r="J362"/>
  <c r="J135"/>
  <c r="J257"/>
  <c r="J229"/>
  <c r="K33"/>
  <c r="K82"/>
  <c r="K121"/>
  <c r="K177"/>
  <c r="K232"/>
  <c r="K29"/>
  <c r="K59"/>
  <c r="K115"/>
  <c r="K163"/>
  <c r="K267"/>
  <c r="K295"/>
  <c r="K322"/>
  <c r="K340"/>
  <c r="K383"/>
  <c r="J374"/>
  <c r="J14"/>
  <c r="J204"/>
  <c r="J354"/>
  <c r="J187"/>
  <c r="J99"/>
  <c r="J293"/>
  <c r="J139"/>
  <c r="J288"/>
  <c r="J120"/>
  <c r="J372"/>
  <c r="J262"/>
  <c r="J363"/>
  <c r="J310"/>
  <c r="J24"/>
  <c r="J294"/>
  <c r="J365"/>
  <c r="J241"/>
  <c r="J390"/>
  <c r="J69"/>
  <c r="J416"/>
  <c r="J79"/>
  <c r="J186"/>
  <c r="J269"/>
  <c r="J144"/>
  <c r="J42"/>
  <c r="J357"/>
  <c r="J243"/>
  <c r="J39"/>
  <c r="J265"/>
  <c r="J65"/>
  <c r="J356"/>
  <c r="J239"/>
  <c r="J164"/>
  <c r="J384"/>
  <c r="J338"/>
  <c r="J375"/>
  <c r="J225"/>
  <c r="J388"/>
  <c r="J173"/>
  <c r="J193"/>
  <c r="J385"/>
  <c r="J73"/>
  <c r="J98"/>
  <c r="J407"/>
  <c r="J202"/>
  <c r="J107"/>
  <c r="J306"/>
  <c r="J27"/>
  <c r="J273"/>
  <c r="J389"/>
  <c r="J62"/>
  <c r="J297"/>
  <c r="K38"/>
  <c r="K86"/>
  <c r="K132"/>
  <c r="K212"/>
  <c r="K246"/>
  <c r="K278"/>
  <c r="K298"/>
  <c r="K325"/>
  <c r="K352"/>
  <c r="K386"/>
  <c r="K402"/>
  <c r="K37"/>
  <c r="K83"/>
  <c r="K124"/>
  <c r="K201"/>
  <c r="K245"/>
  <c r="K14" i="7"/>
  <c r="K204"/>
  <c r="K354"/>
  <c r="K187"/>
  <c r="K99"/>
  <c r="K293"/>
  <c r="K139"/>
  <c r="K288"/>
  <c r="K120"/>
  <c r="K372"/>
  <c r="K262"/>
  <c r="K363"/>
  <c r="K310"/>
  <c r="K24"/>
  <c r="K294"/>
  <c r="K365"/>
  <c r="K241"/>
  <c r="K390"/>
  <c r="K69"/>
  <c r="K416"/>
  <c r="K79"/>
  <c r="K186"/>
  <c r="K269"/>
  <c r="K144"/>
  <c r="K42"/>
  <c r="K357"/>
  <c r="K243"/>
  <c r="K39"/>
  <c r="K265"/>
  <c r="K65"/>
  <c r="K356"/>
  <c r="K239"/>
  <c r="K164"/>
  <c r="K384"/>
  <c r="K116"/>
  <c r="K312"/>
  <c r="K138"/>
  <c r="K348"/>
  <c r="K60"/>
  <c r="K251"/>
  <c r="K314"/>
  <c r="K104"/>
  <c r="K196"/>
  <c r="K63"/>
  <c r="K320"/>
  <c r="K146"/>
  <c r="K235"/>
  <c r="K140"/>
  <c r="K230"/>
  <c r="K122"/>
  <c r="K409"/>
  <c r="K205"/>
  <c r="K380"/>
  <c r="K240"/>
  <c r="K153"/>
  <c r="K374"/>
  <c r="K89"/>
  <c r="K64"/>
  <c r="K123"/>
  <c r="K258"/>
  <c r="K131"/>
  <c r="K35"/>
  <c r="K108"/>
  <c r="K32"/>
  <c r="K355"/>
  <c r="K307"/>
  <c r="K125"/>
  <c r="K418"/>
  <c r="K260"/>
  <c r="K411"/>
  <c r="K168"/>
  <c r="K313"/>
  <c r="K323"/>
  <c r="K76"/>
  <c r="K41"/>
  <c r="K178"/>
  <c r="K305"/>
  <c r="K71"/>
  <c r="K254"/>
  <c r="K343"/>
  <c r="K111"/>
  <c r="K335"/>
  <c r="K220"/>
  <c r="K331"/>
  <c r="K377"/>
  <c r="K255"/>
  <c r="K191"/>
  <c r="L124"/>
  <c r="L162"/>
  <c r="L214"/>
  <c r="L245"/>
  <c r="L267"/>
  <c r="L295"/>
  <c r="L322"/>
  <c r="L340"/>
  <c r="L383"/>
  <c r="L163"/>
  <c r="L38"/>
  <c r="L232"/>
  <c r="L83"/>
  <c r="L112"/>
  <c r="L222"/>
  <c r="L115"/>
  <c r="L161"/>
  <c r="L212"/>
  <c r="L246"/>
  <c r="L278"/>
  <c r="L298"/>
  <c r="L325"/>
  <c r="L352"/>
  <c r="L386"/>
  <c r="L402"/>
  <c r="K400"/>
  <c r="K404"/>
  <c r="K276"/>
  <c r="K136"/>
  <c r="K36"/>
  <c r="K155"/>
  <c r="K309"/>
  <c r="K170"/>
  <c r="K376"/>
  <c r="K341"/>
  <c r="K154"/>
  <c r="K334"/>
  <c r="K274"/>
  <c r="K13"/>
  <c r="AB13" i="22"/>
  <c r="M13" i="12"/>
  <c r="K211" i="7"/>
  <c r="K221"/>
  <c r="K141"/>
  <c r="K259"/>
  <c r="K49"/>
  <c r="K410"/>
  <c r="K283"/>
  <c r="K249"/>
  <c r="K226"/>
  <c r="K61"/>
  <c r="K20"/>
  <c r="K401"/>
  <c r="K18"/>
  <c r="K143"/>
  <c r="K330"/>
  <c r="K58"/>
  <c r="K328"/>
  <c r="K72"/>
  <c r="K74"/>
  <c r="K275"/>
  <c r="K68"/>
  <c r="K284"/>
  <c r="K405"/>
  <c r="K106"/>
  <c r="K336"/>
  <c r="K182"/>
  <c r="K149"/>
  <c r="K26"/>
  <c r="K90"/>
  <c r="K23"/>
  <c r="K315"/>
  <c r="K396"/>
  <c r="K215"/>
  <c r="K367"/>
  <c r="K137"/>
  <c r="K413"/>
  <c r="K54"/>
  <c r="K318"/>
  <c r="K290"/>
  <c r="K347"/>
  <c r="K420"/>
  <c r="K338"/>
  <c r="K375"/>
  <c r="K225"/>
  <c r="K388"/>
  <c r="K173"/>
  <c r="K193"/>
  <c r="K385"/>
  <c r="K73"/>
  <c r="K98"/>
  <c r="K407"/>
  <c r="K202"/>
  <c r="K107"/>
  <c r="K306"/>
  <c r="K27"/>
  <c r="K273"/>
  <c r="K389"/>
  <c r="K62"/>
  <c r="K297"/>
  <c r="K47"/>
  <c r="K398"/>
  <c r="K96"/>
  <c r="K77"/>
  <c r="K408"/>
  <c r="K87"/>
  <c r="K185"/>
  <c r="K346"/>
  <c r="K285"/>
  <c r="K362"/>
  <c r="K135"/>
  <c r="K257"/>
  <c r="K229"/>
  <c r="L37"/>
  <c r="L57"/>
  <c r="L253"/>
  <c r="L281"/>
  <c r="L308"/>
  <c r="L333"/>
  <c r="L358"/>
  <c r="L387"/>
  <c r="L412"/>
  <c r="L59"/>
  <c r="L103"/>
  <c r="L132"/>
  <c r="L219"/>
  <c r="AD13" i="22"/>
  <c r="O13" i="12"/>
  <c r="L25" i="7"/>
  <c r="L201"/>
  <c r="L29"/>
  <c r="L55"/>
  <c r="L86"/>
  <c r="L223"/>
  <c r="L264"/>
  <c r="L289"/>
  <c r="L311"/>
  <c r="L337"/>
  <c r="L391"/>
  <c r="I14" i="5"/>
  <c r="I204"/>
  <c r="I354"/>
  <c r="I187"/>
  <c r="I99"/>
  <c r="I293"/>
  <c r="I139"/>
  <c r="I288"/>
  <c r="I120"/>
  <c r="I372"/>
  <c r="I262"/>
  <c r="I363"/>
  <c r="I310"/>
  <c r="I24"/>
  <c r="I294"/>
  <c r="I365"/>
  <c r="I241"/>
  <c r="I390"/>
  <c r="I69"/>
  <c r="I416"/>
  <c r="I79"/>
  <c r="I186"/>
  <c r="I269"/>
  <c r="I144"/>
  <c r="I42"/>
  <c r="I357"/>
  <c r="I243"/>
  <c r="I39"/>
  <c r="I265"/>
  <c r="I65"/>
  <c r="I356"/>
  <c r="I239"/>
  <c r="I164"/>
  <c r="I384"/>
  <c r="I116"/>
  <c r="I312"/>
  <c r="I138"/>
  <c r="I348"/>
  <c r="I60"/>
  <c r="I251"/>
  <c r="I314"/>
  <c r="I104"/>
  <c r="I196"/>
  <c r="I63"/>
  <c r="I320"/>
  <c r="I146"/>
  <c r="I235"/>
  <c r="I140"/>
  <c r="I230"/>
  <c r="I122"/>
  <c r="I409"/>
  <c r="I205"/>
  <c r="I380"/>
  <c r="I240"/>
  <c r="I153"/>
  <c r="I374"/>
  <c r="I89"/>
  <c r="I64"/>
  <c r="I123"/>
  <c r="I258"/>
  <c r="I131"/>
  <c r="I35"/>
  <c r="I108"/>
  <c r="I32"/>
  <c r="I355"/>
  <c r="I307"/>
  <c r="I125"/>
  <c r="I418"/>
  <c r="I260"/>
  <c r="I411"/>
  <c r="I168"/>
  <c r="I313"/>
  <c r="I323"/>
  <c r="I76"/>
  <c r="I41"/>
  <c r="I178"/>
  <c r="I305"/>
  <c r="I71"/>
  <c r="I254"/>
  <c r="I343"/>
  <c r="I111"/>
  <c r="I335"/>
  <c r="I220"/>
  <c r="I331"/>
  <c r="I377"/>
  <c r="I255"/>
  <c r="I191"/>
  <c r="J25"/>
  <c r="J38"/>
  <c r="J57"/>
  <c r="J86"/>
  <c r="J112"/>
  <c r="J132"/>
  <c r="J162"/>
  <c r="J212"/>
  <c r="J223"/>
  <c r="J246"/>
  <c r="J278"/>
  <c r="J298"/>
  <c r="J325"/>
  <c r="J352"/>
  <c r="J29"/>
  <c r="J51"/>
  <c r="J59"/>
  <c r="J95"/>
  <c r="J115"/>
  <c r="J157"/>
  <c r="J163"/>
  <c r="J214"/>
  <c r="J253"/>
  <c r="J281"/>
  <c r="J308"/>
  <c r="J333"/>
  <c r="I400"/>
  <c r="I404"/>
  <c r="I276"/>
  <c r="I136"/>
  <c r="I36"/>
  <c r="I155"/>
  <c r="I309"/>
  <c r="I170"/>
  <c r="I376"/>
  <c r="I341"/>
  <c r="I154"/>
  <c r="I334"/>
  <c r="I274"/>
  <c r="I13"/>
  <c r="J13" i="12"/>
  <c r="Y13" i="22"/>
  <c r="I211" i="5"/>
  <c r="I221"/>
  <c r="I141"/>
  <c r="I259"/>
  <c r="I49"/>
  <c r="I410"/>
  <c r="I283"/>
  <c r="I249"/>
  <c r="I226"/>
  <c r="I61"/>
  <c r="I20"/>
  <c r="I401"/>
  <c r="I18"/>
  <c r="I143"/>
  <c r="I330"/>
  <c r="I58"/>
  <c r="I328"/>
  <c r="I72"/>
  <c r="I74"/>
  <c r="I275"/>
  <c r="I68"/>
  <c r="I284"/>
  <c r="I405"/>
  <c r="I106"/>
  <c r="I336"/>
  <c r="I182"/>
  <c r="I149"/>
  <c r="I26"/>
  <c r="I90"/>
  <c r="I23"/>
  <c r="I315"/>
  <c r="I396"/>
  <c r="I215"/>
  <c r="I367"/>
  <c r="I137"/>
  <c r="I413"/>
  <c r="I54"/>
  <c r="I318"/>
  <c r="I290"/>
  <c r="I347"/>
  <c r="I420"/>
  <c r="I338"/>
  <c r="I375"/>
  <c r="I225"/>
  <c r="I388"/>
  <c r="I173"/>
  <c r="I193"/>
  <c r="I385"/>
  <c r="I73"/>
  <c r="I98"/>
  <c r="I407"/>
  <c r="I202"/>
  <c r="I107"/>
  <c r="I306"/>
  <c r="I27"/>
  <c r="I273"/>
  <c r="I389"/>
  <c r="I62"/>
  <c r="I297"/>
  <c r="I47"/>
  <c r="I398"/>
  <c r="I96"/>
  <c r="I77"/>
  <c r="I408"/>
  <c r="I87"/>
  <c r="I185"/>
  <c r="I346"/>
  <c r="I285"/>
  <c r="I362"/>
  <c r="I135"/>
  <c r="I257"/>
  <c r="I229"/>
  <c r="J33"/>
  <c r="J52"/>
  <c r="J82"/>
  <c r="J100"/>
  <c r="J121"/>
  <c r="J160"/>
  <c r="J177"/>
  <c r="J219"/>
  <c r="J232"/>
  <c r="J264"/>
  <c r="J289"/>
  <c r="J311"/>
  <c r="J337"/>
  <c r="L13" i="12"/>
  <c r="AA13" i="22"/>
  <c r="J37" i="5"/>
  <c r="J55"/>
  <c r="J83"/>
  <c r="J103"/>
  <c r="J124"/>
  <c r="J161"/>
  <c r="J201"/>
  <c r="J222"/>
  <c r="J245"/>
  <c r="J267"/>
  <c r="J295"/>
  <c r="J322"/>
  <c r="J340"/>
  <c r="I400" i="6"/>
  <c r="I404"/>
  <c r="I276"/>
  <c r="I136"/>
  <c r="I36"/>
  <c r="I155"/>
  <c r="I309"/>
  <c r="I170"/>
  <c r="I376"/>
  <c r="I341"/>
  <c r="I154"/>
  <c r="I334"/>
  <c r="I274"/>
  <c r="I13"/>
  <c r="V13" i="22"/>
  <c r="G13" i="12"/>
  <c r="I211" i="6"/>
  <c r="I221"/>
  <c r="I141"/>
  <c r="I259"/>
  <c r="I49"/>
  <c r="I410"/>
  <c r="I283"/>
  <c r="I249"/>
  <c r="I226"/>
  <c r="I61"/>
  <c r="I20"/>
  <c r="I401"/>
  <c r="I18"/>
  <c r="I143"/>
  <c r="I330"/>
  <c r="I58"/>
  <c r="I328"/>
  <c r="I72"/>
  <c r="I74"/>
  <c r="I275"/>
  <c r="I68"/>
  <c r="I284"/>
  <c r="I405"/>
  <c r="I106"/>
  <c r="I336"/>
  <c r="I182"/>
  <c r="I149"/>
  <c r="I26"/>
  <c r="I90"/>
  <c r="I23"/>
  <c r="I315"/>
  <c r="I396"/>
  <c r="I215"/>
  <c r="I367"/>
  <c r="I137"/>
  <c r="I413"/>
  <c r="I54"/>
  <c r="I318"/>
  <c r="I290"/>
  <c r="I347"/>
  <c r="I420"/>
  <c r="I338"/>
  <c r="I375"/>
  <c r="I225"/>
  <c r="I388"/>
  <c r="I173"/>
  <c r="I193"/>
  <c r="I385"/>
  <c r="I73"/>
  <c r="I98"/>
  <c r="I407"/>
  <c r="I202"/>
  <c r="I107"/>
  <c r="I306"/>
  <c r="I27"/>
  <c r="I273"/>
  <c r="I389"/>
  <c r="I62"/>
  <c r="I297"/>
  <c r="I47"/>
  <c r="I398"/>
  <c r="I96"/>
  <c r="I77"/>
  <c r="I408"/>
  <c r="I87"/>
  <c r="I185"/>
  <c r="I346"/>
  <c r="I285"/>
  <c r="I362"/>
  <c r="I135"/>
  <c r="I257"/>
  <c r="I229"/>
  <c r="J162"/>
  <c r="J337"/>
  <c r="J201"/>
  <c r="J177"/>
  <c r="J308"/>
  <c r="J33"/>
  <c r="J55"/>
  <c r="J121"/>
  <c r="J161"/>
  <c r="J267"/>
  <c r="J383"/>
  <c r="X13" i="22"/>
  <c r="I13" i="12"/>
  <c r="J112" i="6"/>
  <c r="J278"/>
  <c r="J52"/>
  <c r="J83"/>
  <c r="J160"/>
  <c r="J132"/>
  <c r="J289"/>
  <c r="J412"/>
  <c r="J340"/>
  <c r="I14"/>
  <c r="I204"/>
  <c r="I354"/>
  <c r="I187"/>
  <c r="I99"/>
  <c r="I293"/>
  <c r="I139"/>
  <c r="I288"/>
  <c r="I120"/>
  <c r="I372"/>
  <c r="I262"/>
  <c r="I363"/>
  <c r="I310"/>
  <c r="I24"/>
  <c r="I294"/>
  <c r="I365"/>
  <c r="I241"/>
  <c r="I390"/>
  <c r="I69"/>
  <c r="I416"/>
  <c r="I79"/>
  <c r="I186"/>
  <c r="I269"/>
  <c r="I144"/>
  <c r="I42"/>
  <c r="I357"/>
  <c r="I243"/>
  <c r="I39"/>
  <c r="I265"/>
  <c r="I65"/>
  <c r="I356"/>
  <c r="I239"/>
  <c r="I164"/>
  <c r="I384"/>
  <c r="I116"/>
  <c r="I312"/>
  <c r="I138"/>
  <c r="I348"/>
  <c r="I60"/>
  <c r="I251"/>
  <c r="I314"/>
  <c r="I104"/>
  <c r="I196"/>
  <c r="I63"/>
  <c r="I320"/>
  <c r="I146"/>
  <c r="I235"/>
  <c r="I140"/>
  <c r="I230"/>
  <c r="I122"/>
  <c r="I409"/>
  <c r="I205"/>
  <c r="I380"/>
  <c r="I240"/>
  <c r="I153"/>
  <c r="I374"/>
  <c r="I89"/>
  <c r="I64"/>
  <c r="I123"/>
  <c r="I258"/>
  <c r="I131"/>
  <c r="I35"/>
  <c r="I108"/>
  <c r="I32"/>
  <c r="I355"/>
  <c r="I307"/>
  <c r="I125"/>
  <c r="I418"/>
  <c r="I260"/>
  <c r="I411"/>
  <c r="I168"/>
  <c r="I313"/>
  <c r="I323"/>
  <c r="I76"/>
  <c r="I41"/>
  <c r="I178"/>
  <c r="I305"/>
  <c r="I71"/>
  <c r="I254"/>
  <c r="I343"/>
  <c r="I111"/>
  <c r="I335"/>
  <c r="I220"/>
  <c r="I331"/>
  <c r="I377"/>
  <c r="I255"/>
  <c r="I191"/>
  <c r="J57"/>
  <c r="J253"/>
  <c r="J386"/>
  <c r="J295"/>
  <c r="J86"/>
  <c r="J223"/>
  <c r="J391"/>
  <c r="J82"/>
  <c r="J103"/>
  <c r="J25"/>
  <c r="J232"/>
  <c r="J358"/>
  <c r="J37"/>
  <c r="J100"/>
  <c r="J124"/>
  <c r="J222"/>
  <c r="J322"/>
  <c r="J38"/>
  <c r="J214"/>
  <c r="J325"/>
  <c r="J245"/>
  <c r="K400" i="24"/>
  <c r="K404"/>
  <c r="K276"/>
  <c r="K136"/>
  <c r="K36"/>
  <c r="K155"/>
  <c r="K309"/>
  <c r="K170"/>
  <c r="K376"/>
  <c r="K341"/>
  <c r="K154"/>
  <c r="K334"/>
  <c r="K274"/>
  <c r="K13"/>
  <c r="P13" i="22"/>
  <c r="M13" i="11"/>
  <c r="K211" i="24"/>
  <c r="K221"/>
  <c r="K141"/>
  <c r="K259"/>
  <c r="K49"/>
  <c r="K410"/>
  <c r="K283"/>
  <c r="K249"/>
  <c r="K226"/>
  <c r="K61"/>
  <c r="K20"/>
  <c r="K401"/>
  <c r="K18"/>
  <c r="K143"/>
  <c r="K330"/>
  <c r="K58"/>
  <c r="K328"/>
  <c r="K72"/>
  <c r="K74"/>
  <c r="K275"/>
  <c r="K68"/>
  <c r="K284"/>
  <c r="K405"/>
  <c r="K106"/>
  <c r="K336"/>
  <c r="K182"/>
  <c r="K149"/>
  <c r="K26"/>
  <c r="K90"/>
  <c r="K23"/>
  <c r="K315"/>
  <c r="K396"/>
  <c r="K215"/>
  <c r="K367"/>
  <c r="K137"/>
  <c r="K413"/>
  <c r="K54"/>
  <c r="K318"/>
  <c r="K290"/>
  <c r="K347"/>
  <c r="K420"/>
  <c r="K338"/>
  <c r="K375"/>
  <c r="K225"/>
  <c r="K388"/>
  <c r="K173"/>
  <c r="K193"/>
  <c r="K385"/>
  <c r="K73"/>
  <c r="K98"/>
  <c r="K407"/>
  <c r="K202"/>
  <c r="K107"/>
  <c r="K306"/>
  <c r="K27"/>
  <c r="K273"/>
  <c r="K389"/>
  <c r="K62"/>
  <c r="K297"/>
  <c r="K47"/>
  <c r="K398"/>
  <c r="K96"/>
  <c r="K77"/>
  <c r="K408"/>
  <c r="K87"/>
  <c r="K185"/>
  <c r="K346"/>
  <c r="K285"/>
  <c r="K362"/>
  <c r="K135"/>
  <c r="K257"/>
  <c r="K229"/>
  <c r="K14"/>
  <c r="L38"/>
  <c r="L86"/>
  <c r="L132"/>
  <c r="L212"/>
  <c r="L246"/>
  <c r="L289"/>
  <c r="L311"/>
  <c r="L337"/>
  <c r="L391"/>
  <c r="L55"/>
  <c r="L103"/>
  <c r="L161"/>
  <c r="L222"/>
  <c r="L267"/>
  <c r="L308"/>
  <c r="L333"/>
  <c r="L358"/>
  <c r="L387"/>
  <c r="L412"/>
  <c r="R13" i="22"/>
  <c r="O13" i="11"/>
  <c r="L52" i="24"/>
  <c r="L100"/>
  <c r="L160"/>
  <c r="L219"/>
  <c r="L264"/>
  <c r="L29"/>
  <c r="L59"/>
  <c r="L115"/>
  <c r="L163"/>
  <c r="L281"/>
  <c r="K204"/>
  <c r="K354"/>
  <c r="K187"/>
  <c r="K99"/>
  <c r="K293"/>
  <c r="K139"/>
  <c r="K288"/>
  <c r="K120"/>
  <c r="K372"/>
  <c r="K262"/>
  <c r="K363"/>
  <c r="K310"/>
  <c r="K24"/>
  <c r="K294"/>
  <c r="K365"/>
  <c r="K241"/>
  <c r="K390"/>
  <c r="K69"/>
  <c r="K416"/>
  <c r="K79"/>
  <c r="K186"/>
  <c r="K269"/>
  <c r="K144"/>
  <c r="K42"/>
  <c r="K357"/>
  <c r="K243"/>
  <c r="K39"/>
  <c r="K265"/>
  <c r="K65"/>
  <c r="K356"/>
  <c r="K239"/>
  <c r="K164"/>
  <c r="K384"/>
  <c r="K116"/>
  <c r="K312"/>
  <c r="K138"/>
  <c r="K348"/>
  <c r="K60"/>
  <c r="K251"/>
  <c r="K314"/>
  <c r="K104"/>
  <c r="K196"/>
  <c r="K63"/>
  <c r="K320"/>
  <c r="K146"/>
  <c r="K235"/>
  <c r="K140"/>
  <c r="K230"/>
  <c r="K122"/>
  <c r="K409"/>
  <c r="K205"/>
  <c r="K380"/>
  <c r="K240"/>
  <c r="K153"/>
  <c r="K374"/>
  <c r="K89"/>
  <c r="K64"/>
  <c r="K123"/>
  <c r="K258"/>
  <c r="K131"/>
  <c r="K35"/>
  <c r="K108"/>
  <c r="K32"/>
  <c r="K355"/>
  <c r="K307"/>
  <c r="K125"/>
  <c r="K418"/>
  <c r="K260"/>
  <c r="K411"/>
  <c r="K168"/>
  <c r="K313"/>
  <c r="K323"/>
  <c r="K76"/>
  <c r="K41"/>
  <c r="K178"/>
  <c r="K305"/>
  <c r="K71"/>
  <c r="K254"/>
  <c r="K343"/>
  <c r="K111"/>
  <c r="K335"/>
  <c r="K220"/>
  <c r="K331"/>
  <c r="K377"/>
  <c r="K255"/>
  <c r="K191"/>
  <c r="L25"/>
  <c r="L57"/>
  <c r="L112"/>
  <c r="L162"/>
  <c r="L223"/>
  <c r="L278"/>
  <c r="L298"/>
  <c r="L325"/>
  <c r="L352"/>
  <c r="L386"/>
  <c r="L402"/>
  <c r="L37"/>
  <c r="L83"/>
  <c r="L124"/>
  <c r="L201"/>
  <c r="L245"/>
  <c r="L295"/>
  <c r="L322"/>
  <c r="L340"/>
  <c r="L383"/>
  <c r="L33"/>
  <c r="L82"/>
  <c r="L121"/>
  <c r="L177"/>
  <c r="L232"/>
  <c r="L51"/>
  <c r="L95"/>
  <c r="L157"/>
  <c r="L214"/>
  <c r="L253"/>
  <c r="K306" i="4"/>
  <c r="K27"/>
  <c r="K273"/>
  <c r="K389"/>
  <c r="K62"/>
  <c r="K297"/>
  <c r="K47"/>
  <c r="K398"/>
  <c r="K96"/>
  <c r="K77"/>
  <c r="K408"/>
  <c r="K87"/>
  <c r="K185"/>
  <c r="K346"/>
  <c r="K285"/>
  <c r="K362"/>
  <c r="K135"/>
  <c r="K257"/>
  <c r="K229"/>
  <c r="K14"/>
  <c r="L100"/>
  <c r="L161"/>
  <c r="L38"/>
  <c r="L264"/>
  <c r="L311"/>
  <c r="L337"/>
  <c r="L391"/>
  <c r="L219"/>
  <c r="L33"/>
  <c r="L245"/>
  <c r="L37"/>
  <c r="L112"/>
  <c r="K400"/>
  <c r="K404"/>
  <c r="K276"/>
  <c r="K136"/>
  <c r="K36"/>
  <c r="K155"/>
  <c r="K309"/>
  <c r="K170"/>
  <c r="K376"/>
  <c r="K341"/>
  <c r="K154"/>
  <c r="K334"/>
  <c r="K274"/>
  <c r="K13"/>
  <c r="M13" i="22"/>
  <c r="J13" i="11"/>
  <c r="K211" i="4"/>
  <c r="K221"/>
  <c r="K141"/>
  <c r="K259"/>
  <c r="K49"/>
  <c r="K410"/>
  <c r="K283"/>
  <c r="K249"/>
  <c r="K226"/>
  <c r="K61"/>
  <c r="K20"/>
  <c r="K401"/>
  <c r="K18"/>
  <c r="K143"/>
  <c r="K330"/>
  <c r="K58"/>
  <c r="K328"/>
  <c r="K72"/>
  <c r="K74"/>
  <c r="K275"/>
  <c r="K68"/>
  <c r="K284"/>
  <c r="K405"/>
  <c r="K106"/>
  <c r="K336"/>
  <c r="K182"/>
  <c r="K149"/>
  <c r="K26"/>
  <c r="K90"/>
  <c r="K23"/>
  <c r="K315"/>
  <c r="K396"/>
  <c r="K215"/>
  <c r="K367"/>
  <c r="K137"/>
  <c r="K413"/>
  <c r="K54"/>
  <c r="K318"/>
  <c r="K290"/>
  <c r="K347"/>
  <c r="K420"/>
  <c r="K338"/>
  <c r="K375"/>
  <c r="K225"/>
  <c r="K388"/>
  <c r="K173"/>
  <c r="K193"/>
  <c r="K385"/>
  <c r="K73"/>
  <c r="K98"/>
  <c r="K407"/>
  <c r="K202"/>
  <c r="L25"/>
  <c r="L103"/>
  <c r="L86"/>
  <c r="L223"/>
  <c r="L214"/>
  <c r="L121"/>
  <c r="L232"/>
  <c r="L253"/>
  <c r="L333"/>
  <c r="L267"/>
  <c r="K107"/>
  <c r="O13" i="22"/>
  <c r="L13" i="11"/>
  <c r="K418" i="4"/>
  <c r="K260"/>
  <c r="K411"/>
  <c r="K168"/>
  <c r="K313"/>
  <c r="K323"/>
  <c r="K76"/>
  <c r="K41"/>
  <c r="K178"/>
  <c r="K305"/>
  <c r="K71"/>
  <c r="K254"/>
  <c r="K343"/>
  <c r="K111"/>
  <c r="K335"/>
  <c r="K220"/>
  <c r="K331"/>
  <c r="K377"/>
  <c r="K255"/>
  <c r="K191"/>
  <c r="L52"/>
  <c r="L160"/>
  <c r="L55"/>
  <c r="L132"/>
  <c r="L212"/>
  <c r="L246"/>
  <c r="L278"/>
  <c r="L325"/>
  <c r="L386"/>
  <c r="L402"/>
  <c r="L157"/>
  <c r="K204"/>
  <c r="K354"/>
  <c r="K187"/>
  <c r="K99"/>
  <c r="K293"/>
  <c r="K139"/>
  <c r="K288"/>
  <c r="K120"/>
  <c r="K372"/>
  <c r="K262"/>
  <c r="K363"/>
  <c r="K310"/>
  <c r="K24"/>
  <c r="K294"/>
  <c r="K365"/>
  <c r="K241"/>
  <c r="K390"/>
  <c r="K69"/>
  <c r="K416"/>
  <c r="K79"/>
  <c r="K186"/>
  <c r="K269"/>
  <c r="K144"/>
  <c r="K42"/>
  <c r="K357"/>
  <c r="K243"/>
  <c r="K39"/>
  <c r="K265"/>
  <c r="K65"/>
  <c r="K356"/>
  <c r="K239"/>
  <c r="K164"/>
  <c r="K384"/>
  <c r="K116"/>
  <c r="K312"/>
  <c r="K138"/>
  <c r="K348"/>
  <c r="K60"/>
  <c r="K251"/>
  <c r="K314"/>
  <c r="K104"/>
  <c r="K196"/>
  <c r="K63"/>
  <c r="K320"/>
  <c r="K146"/>
  <c r="K235"/>
  <c r="K140"/>
  <c r="K230"/>
  <c r="K122"/>
  <c r="K409"/>
  <c r="K205"/>
  <c r="K380"/>
  <c r="K240"/>
  <c r="K153"/>
  <c r="K374"/>
  <c r="K89"/>
  <c r="K64"/>
  <c r="K123"/>
  <c r="K258"/>
  <c r="K131"/>
  <c r="K35"/>
  <c r="K108"/>
  <c r="K32"/>
  <c r="K355"/>
  <c r="K307"/>
  <c r="K125"/>
  <c r="L29"/>
  <c r="L222"/>
  <c r="L281"/>
  <c r="L412"/>
  <c r="L95"/>
  <c r="L82"/>
  <c r="L177"/>
  <c r="L295"/>
  <c r="L201"/>
  <c r="L57"/>
  <c r="L162"/>
  <c r="K204" i="3"/>
  <c r="K404"/>
  <c r="K276"/>
  <c r="K136"/>
  <c r="K36"/>
  <c r="K155"/>
  <c r="K309"/>
  <c r="K170"/>
  <c r="K376"/>
  <c r="K341"/>
  <c r="K154"/>
  <c r="K334"/>
  <c r="K274"/>
  <c r="K13"/>
  <c r="J13" i="22"/>
  <c r="G13" i="11"/>
  <c r="K211" i="3"/>
  <c r="K221"/>
  <c r="K141"/>
  <c r="K259"/>
  <c r="K49"/>
  <c r="K410"/>
  <c r="K283"/>
  <c r="K249"/>
  <c r="K226"/>
  <c r="K61"/>
  <c r="K20"/>
  <c r="K401"/>
  <c r="K18"/>
  <c r="K143"/>
  <c r="K330"/>
  <c r="K58"/>
  <c r="K328"/>
  <c r="K72"/>
  <c r="K74"/>
  <c r="K275"/>
  <c r="K68"/>
  <c r="K284"/>
  <c r="K405"/>
  <c r="K106"/>
  <c r="K336"/>
  <c r="K182"/>
  <c r="K149"/>
  <c r="K26"/>
  <c r="K90"/>
  <c r="K23"/>
  <c r="K315"/>
  <c r="K396"/>
  <c r="K215"/>
  <c r="K367"/>
  <c r="K137"/>
  <c r="K413"/>
  <c r="K54"/>
  <c r="K318"/>
  <c r="K290"/>
  <c r="K347"/>
  <c r="K420"/>
  <c r="K338"/>
  <c r="K375"/>
  <c r="K225"/>
  <c r="K388"/>
  <c r="K173"/>
  <c r="K193"/>
  <c r="K385"/>
  <c r="K73"/>
  <c r="K98"/>
  <c r="K407"/>
  <c r="K202"/>
  <c r="K107"/>
  <c r="K306"/>
  <c r="K27"/>
  <c r="K273"/>
  <c r="K389"/>
  <c r="K62"/>
  <c r="K297"/>
  <c r="K47"/>
  <c r="K398"/>
  <c r="K96"/>
  <c r="K77"/>
  <c r="K408"/>
  <c r="K87"/>
  <c r="K185"/>
  <c r="K346"/>
  <c r="K285"/>
  <c r="K362"/>
  <c r="K135"/>
  <c r="K257"/>
  <c r="K229"/>
  <c r="K14"/>
  <c r="L33"/>
  <c r="L52"/>
  <c r="L82"/>
  <c r="L100"/>
  <c r="L121"/>
  <c r="L160"/>
  <c r="L177"/>
  <c r="L219"/>
  <c r="L232"/>
  <c r="L289"/>
  <c r="L311"/>
  <c r="L337"/>
  <c r="L13" i="22"/>
  <c r="I13" i="11"/>
  <c r="L37" i="3"/>
  <c r="L55"/>
  <c r="L83"/>
  <c r="L103"/>
  <c r="L124"/>
  <c r="L161"/>
  <c r="L201"/>
  <c r="L222"/>
  <c r="L245"/>
  <c r="L267"/>
  <c r="L295"/>
  <c r="L322"/>
  <c r="K400"/>
  <c r="K354"/>
  <c r="K187"/>
  <c r="K99"/>
  <c r="K293"/>
  <c r="K139"/>
  <c r="K288"/>
  <c r="K120"/>
  <c r="K372"/>
  <c r="K262"/>
  <c r="K363"/>
  <c r="K310"/>
  <c r="K24"/>
  <c r="K294"/>
  <c r="K365"/>
  <c r="K241"/>
  <c r="K390"/>
  <c r="K69"/>
  <c r="K416"/>
  <c r="K79"/>
  <c r="K186"/>
  <c r="K269"/>
  <c r="K144"/>
  <c r="K42"/>
  <c r="K357"/>
  <c r="K243"/>
  <c r="K39"/>
  <c r="K265"/>
  <c r="K65"/>
  <c r="K356"/>
  <c r="K239"/>
  <c r="K164"/>
  <c r="K384"/>
  <c r="K116"/>
  <c r="K312"/>
  <c r="K138"/>
  <c r="K348"/>
  <c r="K60"/>
  <c r="K251"/>
  <c r="K314"/>
  <c r="K104"/>
  <c r="K196"/>
  <c r="K63"/>
  <c r="K320"/>
  <c r="K146"/>
  <c r="K235"/>
  <c r="K140"/>
  <c r="K230"/>
  <c r="K122"/>
  <c r="K409"/>
  <c r="K205"/>
  <c r="K380"/>
  <c r="K240"/>
  <c r="K153"/>
  <c r="K374"/>
  <c r="K89"/>
  <c r="K64"/>
  <c r="K123"/>
  <c r="K258"/>
  <c r="K131"/>
  <c r="K35"/>
  <c r="K108"/>
  <c r="K32"/>
  <c r="K355"/>
  <c r="K307"/>
  <c r="K125"/>
  <c r="K418"/>
  <c r="K260"/>
  <c r="K411"/>
  <c r="K168"/>
  <c r="K313"/>
  <c r="K323"/>
  <c r="K76"/>
  <c r="K41"/>
  <c r="K178"/>
  <c r="K305"/>
  <c r="K71"/>
  <c r="K254"/>
  <c r="K343"/>
  <c r="K111"/>
  <c r="K335"/>
  <c r="K220"/>
  <c r="K331"/>
  <c r="K377"/>
  <c r="K255"/>
  <c r="K191"/>
  <c r="L25"/>
  <c r="L38"/>
  <c r="L57"/>
  <c r="L86"/>
  <c r="L112"/>
  <c r="L132"/>
  <c r="L162"/>
  <c r="L223"/>
  <c r="L246"/>
  <c r="L278"/>
  <c r="L298"/>
  <c r="L325"/>
  <c r="L386"/>
  <c r="L29"/>
  <c r="L51"/>
  <c r="L59"/>
  <c r="L95"/>
  <c r="L115"/>
  <c r="L157"/>
  <c r="L163"/>
  <c r="L214"/>
  <c r="L253"/>
  <c r="L281"/>
  <c r="L333"/>
  <c r="L358"/>
  <c r="L412"/>
  <c r="L419" i="10"/>
  <c r="L417"/>
  <c r="L415"/>
  <c r="L414"/>
  <c r="L406"/>
  <c r="L403"/>
  <c r="L399"/>
  <c r="L397"/>
  <c r="L395"/>
  <c r="L394"/>
  <c r="L393"/>
  <c r="L392"/>
  <c r="L382"/>
  <c r="L381"/>
  <c r="L379"/>
  <c r="L378"/>
  <c r="L373"/>
  <c r="L371"/>
  <c r="L370"/>
  <c r="L369"/>
  <c r="L368"/>
  <c r="L366"/>
  <c r="L364"/>
  <c r="L361"/>
  <c r="L360"/>
  <c r="L359"/>
  <c r="L353"/>
  <c r="L351"/>
  <c r="L350"/>
  <c r="L349"/>
  <c r="L345"/>
  <c r="L344"/>
  <c r="L342"/>
  <c r="L339"/>
  <c r="L332"/>
  <c r="L329"/>
  <c r="L327"/>
  <c r="L326"/>
  <c r="L324"/>
  <c r="L321"/>
  <c r="L319"/>
  <c r="L317"/>
  <c r="L316"/>
  <c r="L304"/>
  <c r="L303"/>
  <c r="L302"/>
  <c r="L301"/>
  <c r="L300"/>
  <c r="L299"/>
  <c r="L296"/>
  <c r="L292"/>
  <c r="L291"/>
  <c r="L287"/>
  <c r="L286"/>
  <c r="L282"/>
  <c r="L280"/>
  <c r="L279"/>
  <c r="L277"/>
  <c r="L272"/>
  <c r="L271"/>
  <c r="L270"/>
  <c r="L268"/>
  <c r="L266"/>
  <c r="L263"/>
  <c r="L261"/>
  <c r="L256"/>
  <c r="L250"/>
  <c r="L248"/>
  <c r="L247"/>
  <c r="L244"/>
  <c r="L242"/>
  <c r="L238"/>
  <c r="L237"/>
  <c r="L236"/>
  <c r="L234"/>
  <c r="L233"/>
  <c r="L231"/>
  <c r="L228"/>
  <c r="L227"/>
  <c r="L224"/>
  <c r="L218"/>
  <c r="L217"/>
  <c r="L216"/>
  <c r="L213"/>
  <c r="L210"/>
  <c r="L209"/>
  <c r="L208"/>
  <c r="L207"/>
  <c r="L206"/>
  <c r="L203"/>
  <c r="L200"/>
  <c r="L199"/>
  <c r="L198"/>
  <c r="L197"/>
  <c r="L195"/>
  <c r="L194"/>
  <c r="L192"/>
  <c r="L190"/>
  <c r="L189"/>
  <c r="L188"/>
  <c r="L184"/>
  <c r="L183"/>
  <c r="L181"/>
  <c r="L180"/>
  <c r="L179"/>
  <c r="L176"/>
  <c r="L175"/>
  <c r="L174"/>
  <c r="L172"/>
  <c r="L171"/>
  <c r="L169"/>
  <c r="L167"/>
  <c r="L166"/>
  <c r="L165"/>
  <c r="L159"/>
  <c r="L158"/>
  <c r="L156"/>
  <c r="L152"/>
  <c r="L151"/>
  <c r="L150"/>
  <c r="L148"/>
  <c r="L147"/>
  <c r="L145"/>
  <c r="L142"/>
  <c r="L134"/>
  <c r="L133"/>
  <c r="L130"/>
  <c r="L129"/>
  <c r="L128"/>
  <c r="L127"/>
  <c r="L126"/>
  <c r="L119"/>
  <c r="L118"/>
  <c r="L117"/>
  <c r="L114"/>
  <c r="L113"/>
  <c r="L110"/>
  <c r="L109"/>
  <c r="L105"/>
  <c r="L102"/>
  <c r="L101"/>
  <c r="L97"/>
  <c r="L94"/>
  <c r="L93"/>
  <c r="L92"/>
  <c r="L91"/>
  <c r="L88"/>
  <c r="L85"/>
  <c r="L84"/>
  <c r="L81"/>
  <c r="L80"/>
  <c r="L78"/>
  <c r="L75"/>
  <c r="L70"/>
  <c r="L67"/>
  <c r="L66"/>
  <c r="L56"/>
  <c r="L53"/>
  <c r="L50"/>
  <c r="L48"/>
  <c r="L46"/>
  <c r="L45"/>
  <c r="L44"/>
  <c r="L43"/>
  <c r="L40"/>
  <c r="L34"/>
  <c r="L31"/>
  <c r="L30"/>
  <c r="L28"/>
  <c r="L22"/>
  <c r="L21"/>
  <c r="L19"/>
  <c r="L17"/>
  <c r="L16"/>
  <c r="L15"/>
  <c r="L419" i="8"/>
  <c r="L417"/>
  <c r="L415"/>
  <c r="L414"/>
  <c r="L406"/>
  <c r="L403"/>
  <c r="L399"/>
  <c r="L397"/>
  <c r="L395"/>
  <c r="L394"/>
  <c r="L393"/>
  <c r="L392"/>
  <c r="L382"/>
  <c r="L381"/>
  <c r="L379"/>
  <c r="L378"/>
  <c r="L373"/>
  <c r="L371"/>
  <c r="L370"/>
  <c r="L369"/>
  <c r="L368"/>
  <c r="L366"/>
  <c r="L364"/>
  <c r="L361"/>
  <c r="L360"/>
  <c r="L359"/>
  <c r="L353"/>
  <c r="L351"/>
  <c r="L350"/>
  <c r="L349"/>
  <c r="L345"/>
  <c r="L344"/>
  <c r="L342"/>
  <c r="L339"/>
  <c r="L332"/>
  <c r="L329"/>
  <c r="L327"/>
  <c r="L326"/>
  <c r="L324"/>
  <c r="L321"/>
  <c r="L319"/>
  <c r="L317"/>
  <c r="L316"/>
  <c r="L304"/>
  <c r="L303"/>
  <c r="L302"/>
  <c r="L301"/>
  <c r="L300"/>
  <c r="L299"/>
  <c r="L296"/>
  <c r="L292"/>
  <c r="L291"/>
  <c r="L287"/>
  <c r="L286"/>
  <c r="L282"/>
  <c r="L280"/>
  <c r="L279"/>
  <c r="L277"/>
  <c r="L272"/>
  <c r="L271"/>
  <c r="L270"/>
  <c r="L268"/>
  <c r="L266"/>
  <c r="L263"/>
  <c r="L261"/>
  <c r="L256"/>
  <c r="L250"/>
  <c r="L248"/>
  <c r="L247"/>
  <c r="L244"/>
  <c r="L242"/>
  <c r="L238"/>
  <c r="L237"/>
  <c r="L236"/>
  <c r="L234"/>
  <c r="L233"/>
  <c r="L231"/>
  <c r="L228"/>
  <c r="L227"/>
  <c r="L224"/>
  <c r="L218"/>
  <c r="L217"/>
  <c r="L216"/>
  <c r="L213"/>
  <c r="L210"/>
  <c r="L209"/>
  <c r="L208"/>
  <c r="L207"/>
  <c r="L206"/>
  <c r="L203"/>
  <c r="L200"/>
  <c r="L199"/>
  <c r="L198"/>
  <c r="L197"/>
  <c r="L195"/>
  <c r="L194"/>
  <c r="L192"/>
  <c r="L190"/>
  <c r="L189"/>
  <c r="L188"/>
  <c r="L184"/>
  <c r="L183"/>
  <c r="L181"/>
  <c r="L180"/>
  <c r="L179"/>
  <c r="L176"/>
  <c r="L175"/>
  <c r="L174"/>
  <c r="L172"/>
  <c r="L171"/>
  <c r="L169"/>
  <c r="L167"/>
  <c r="L166"/>
  <c r="L165"/>
  <c r="L159"/>
  <c r="L158"/>
  <c r="L156"/>
  <c r="L152"/>
  <c r="L151"/>
  <c r="L150"/>
  <c r="L148"/>
  <c r="L147"/>
  <c r="L145"/>
  <c r="L142"/>
  <c r="L134"/>
  <c r="L133"/>
  <c r="L130"/>
  <c r="L129"/>
  <c r="L128"/>
  <c r="L127"/>
  <c r="L126"/>
  <c r="L119"/>
  <c r="L118"/>
  <c r="L117"/>
  <c r="L114"/>
  <c r="L113"/>
  <c r="L110"/>
  <c r="L109"/>
  <c r="L105"/>
  <c r="L102"/>
  <c r="L101"/>
  <c r="L97"/>
  <c r="L94"/>
  <c r="L93"/>
  <c r="L92"/>
  <c r="L91"/>
  <c r="L88"/>
  <c r="L85"/>
  <c r="L84"/>
  <c r="L81"/>
  <c r="L80"/>
  <c r="L78"/>
  <c r="L75"/>
  <c r="L70"/>
  <c r="L67"/>
  <c r="L66"/>
  <c r="L56"/>
  <c r="L53"/>
  <c r="L50"/>
  <c r="L48"/>
  <c r="L46"/>
  <c r="L45"/>
  <c r="L44"/>
  <c r="L43"/>
  <c r="L40"/>
  <c r="L34"/>
  <c r="L31"/>
  <c r="L30"/>
  <c r="L28"/>
  <c r="L22"/>
  <c r="L21"/>
  <c r="L19"/>
  <c r="L17"/>
  <c r="L16"/>
  <c r="L15"/>
  <c r="L419" i="9"/>
  <c r="L417"/>
  <c r="L415"/>
  <c r="L414"/>
  <c r="L406"/>
  <c r="L403"/>
  <c r="L399"/>
  <c r="L397"/>
  <c r="L395"/>
  <c r="L394"/>
  <c r="L393"/>
  <c r="L392"/>
  <c r="L382"/>
  <c r="L381"/>
  <c r="L379"/>
  <c r="L378"/>
  <c r="L373"/>
  <c r="L371"/>
  <c r="L370"/>
  <c r="L369"/>
  <c r="L368"/>
  <c r="L366"/>
  <c r="L364"/>
  <c r="L361"/>
  <c r="L360"/>
  <c r="L359"/>
  <c r="L353"/>
  <c r="L351"/>
  <c r="L350"/>
  <c r="L349"/>
  <c r="L345"/>
  <c r="L344"/>
  <c r="L342"/>
  <c r="L339"/>
  <c r="L332"/>
  <c r="L329"/>
  <c r="L327"/>
  <c r="L326"/>
  <c r="L324"/>
  <c r="L321"/>
  <c r="L319"/>
  <c r="L317"/>
  <c r="L316"/>
  <c r="L304"/>
  <c r="L303"/>
  <c r="L302"/>
  <c r="L301"/>
  <c r="L300"/>
  <c r="L299"/>
  <c r="L296"/>
  <c r="L292"/>
  <c r="L291"/>
  <c r="L287"/>
  <c r="L286"/>
  <c r="L282"/>
  <c r="L280"/>
  <c r="L279"/>
  <c r="L277"/>
  <c r="L272"/>
  <c r="L271"/>
  <c r="L270"/>
  <c r="L268"/>
  <c r="L266"/>
  <c r="L263"/>
  <c r="L261"/>
  <c r="L256"/>
  <c r="L250"/>
  <c r="L248"/>
  <c r="L247"/>
  <c r="L244"/>
  <c r="L242"/>
  <c r="L238"/>
  <c r="L237"/>
  <c r="L236"/>
  <c r="L234"/>
  <c r="L233"/>
  <c r="L231"/>
  <c r="L228"/>
  <c r="L227"/>
  <c r="L224"/>
  <c r="L218"/>
  <c r="L217"/>
  <c r="L216"/>
  <c r="L213"/>
  <c r="L210"/>
  <c r="L209"/>
  <c r="L208"/>
  <c r="L207"/>
  <c r="L206"/>
  <c r="L203"/>
  <c r="L200"/>
  <c r="L199"/>
  <c r="L198"/>
  <c r="L197"/>
  <c r="L195"/>
  <c r="L194"/>
  <c r="L192"/>
  <c r="L190"/>
  <c r="L189"/>
  <c r="L188"/>
  <c r="L184"/>
  <c r="L183"/>
  <c r="L181"/>
  <c r="L180"/>
  <c r="L179"/>
  <c r="L176"/>
  <c r="L175"/>
  <c r="L174"/>
  <c r="L172"/>
  <c r="L171"/>
  <c r="L169"/>
  <c r="L167"/>
  <c r="L166"/>
  <c r="L165"/>
  <c r="L159"/>
  <c r="L158"/>
  <c r="L156"/>
  <c r="L152"/>
  <c r="L151"/>
  <c r="L150"/>
  <c r="L148"/>
  <c r="L147"/>
  <c r="L145"/>
  <c r="L142"/>
  <c r="L134"/>
  <c r="L133"/>
  <c r="L130"/>
  <c r="L129"/>
  <c r="L128"/>
  <c r="L127"/>
  <c r="L126"/>
  <c r="L119"/>
  <c r="L118"/>
  <c r="L117"/>
  <c r="L114"/>
  <c r="L113"/>
  <c r="L110"/>
  <c r="L109"/>
  <c r="L105"/>
  <c r="L102"/>
  <c r="L101"/>
  <c r="L97"/>
  <c r="L94"/>
  <c r="L93"/>
  <c r="L92"/>
  <c r="L91"/>
  <c r="L88"/>
  <c r="L85"/>
  <c r="L84"/>
  <c r="L81"/>
  <c r="L80"/>
  <c r="L78"/>
  <c r="L75"/>
  <c r="L70"/>
  <c r="L67"/>
  <c r="L66"/>
  <c r="L56"/>
  <c r="L53"/>
  <c r="L50"/>
  <c r="L48"/>
  <c r="L46"/>
  <c r="L45"/>
  <c r="L44"/>
  <c r="L43"/>
  <c r="L40"/>
  <c r="L34"/>
  <c r="L31"/>
  <c r="L30"/>
  <c r="L28"/>
  <c r="L22"/>
  <c r="L21"/>
  <c r="L19"/>
  <c r="L17"/>
  <c r="L16"/>
  <c r="L15"/>
  <c r="M419" i="7"/>
  <c r="M417"/>
  <c r="M415"/>
  <c r="M414"/>
  <c r="M406"/>
  <c r="M403"/>
  <c r="M399"/>
  <c r="M397"/>
  <c r="M395"/>
  <c r="M394"/>
  <c r="M393"/>
  <c r="M392"/>
  <c r="M382"/>
  <c r="M381"/>
  <c r="M379"/>
  <c r="M378"/>
  <c r="M373"/>
  <c r="M371"/>
  <c r="M370"/>
  <c r="M369"/>
  <c r="M368"/>
  <c r="M366"/>
  <c r="M364"/>
  <c r="M361"/>
  <c r="M360"/>
  <c r="M359"/>
  <c r="M353"/>
  <c r="M351"/>
  <c r="M350"/>
  <c r="M349"/>
  <c r="M345"/>
  <c r="M344"/>
  <c r="M342"/>
  <c r="M339"/>
  <c r="M332"/>
  <c r="M329"/>
  <c r="M327"/>
  <c r="M326"/>
  <c r="M324"/>
  <c r="M321"/>
  <c r="M319"/>
  <c r="M317"/>
  <c r="M316"/>
  <c r="M304"/>
  <c r="M303"/>
  <c r="M302"/>
  <c r="M301"/>
  <c r="M300"/>
  <c r="M299"/>
  <c r="M296"/>
  <c r="M292"/>
  <c r="M291"/>
  <c r="M287"/>
  <c r="M286"/>
  <c r="M282"/>
  <c r="M280"/>
  <c r="M279"/>
  <c r="M277"/>
  <c r="M272"/>
  <c r="M271"/>
  <c r="M270"/>
  <c r="M268"/>
  <c r="M266"/>
  <c r="M263"/>
  <c r="M261"/>
  <c r="M256"/>
  <c r="M250"/>
  <c r="M248"/>
  <c r="M247"/>
  <c r="M244"/>
  <c r="M242"/>
  <c r="M238"/>
  <c r="M237"/>
  <c r="M236"/>
  <c r="M234"/>
  <c r="M233"/>
  <c r="M231"/>
  <c r="M228"/>
  <c r="M227"/>
  <c r="M224"/>
  <c r="M218"/>
  <c r="M217"/>
  <c r="M216"/>
  <c r="M213"/>
  <c r="M210"/>
  <c r="M209"/>
  <c r="M208"/>
  <c r="M207"/>
  <c r="M206"/>
  <c r="M203"/>
  <c r="M200"/>
  <c r="M199"/>
  <c r="M198"/>
  <c r="M197"/>
  <c r="M195"/>
  <c r="M194"/>
  <c r="M192"/>
  <c r="M190"/>
  <c r="M189"/>
  <c r="M188"/>
  <c r="M184"/>
  <c r="M183"/>
  <c r="M181"/>
  <c r="M180"/>
  <c r="M179"/>
  <c r="M176"/>
  <c r="M175"/>
  <c r="M174"/>
  <c r="M172"/>
  <c r="M171"/>
  <c r="M169"/>
  <c r="M167"/>
  <c r="M166"/>
  <c r="M165"/>
  <c r="M159"/>
  <c r="M158"/>
  <c r="M156"/>
  <c r="M152"/>
  <c r="M151"/>
  <c r="M150"/>
  <c r="M148"/>
  <c r="M147"/>
  <c r="M145"/>
  <c r="M142"/>
  <c r="M134"/>
  <c r="M133"/>
  <c r="M130"/>
  <c r="M129"/>
  <c r="M128"/>
  <c r="M127"/>
  <c r="M126"/>
  <c r="M119"/>
  <c r="M118"/>
  <c r="M117"/>
  <c r="M114"/>
  <c r="M113"/>
  <c r="M110"/>
  <c r="M109"/>
  <c r="M105"/>
  <c r="M102"/>
  <c r="M101"/>
  <c r="M97"/>
  <c r="M94"/>
  <c r="M93"/>
  <c r="M92"/>
  <c r="M91"/>
  <c r="M88"/>
  <c r="M85"/>
  <c r="M84"/>
  <c r="M81"/>
  <c r="M80"/>
  <c r="M78"/>
  <c r="M75"/>
  <c r="M70"/>
  <c r="M67"/>
  <c r="M66"/>
  <c r="M56"/>
  <c r="M53"/>
  <c r="M50"/>
  <c r="M48"/>
  <c r="M46"/>
  <c r="M45"/>
  <c r="M44"/>
  <c r="M43"/>
  <c r="M40"/>
  <c r="M34"/>
  <c r="M31"/>
  <c r="M30"/>
  <c r="M28"/>
  <c r="M22"/>
  <c r="M21"/>
  <c r="M19"/>
  <c r="M17"/>
  <c r="M16"/>
  <c r="M15"/>
  <c r="K419" i="5"/>
  <c r="K417"/>
  <c r="K415"/>
  <c r="K414"/>
  <c r="K406"/>
  <c r="K403"/>
  <c r="K399"/>
  <c r="K397"/>
  <c r="K395"/>
  <c r="K394"/>
  <c r="K393"/>
  <c r="K392"/>
  <c r="K382"/>
  <c r="K381"/>
  <c r="K379"/>
  <c r="K378"/>
  <c r="K373"/>
  <c r="K371"/>
  <c r="K370"/>
  <c r="K369"/>
  <c r="K368"/>
  <c r="K366"/>
  <c r="K364"/>
  <c r="K361"/>
  <c r="K360"/>
  <c r="K359"/>
  <c r="K353"/>
  <c r="K351"/>
  <c r="K350"/>
  <c r="K349"/>
  <c r="K345"/>
  <c r="K344"/>
  <c r="K342"/>
  <c r="K339"/>
  <c r="K332"/>
  <c r="K329"/>
  <c r="K327"/>
  <c r="K326"/>
  <c r="K324"/>
  <c r="K321"/>
  <c r="K319"/>
  <c r="K317"/>
  <c r="K316"/>
  <c r="K304"/>
  <c r="K303"/>
  <c r="K302"/>
  <c r="K301"/>
  <c r="K300"/>
  <c r="K299"/>
  <c r="K296"/>
  <c r="K292"/>
  <c r="K291"/>
  <c r="K287"/>
  <c r="K286"/>
  <c r="K282"/>
  <c r="K280"/>
  <c r="K279"/>
  <c r="K277"/>
  <c r="K272"/>
  <c r="K271"/>
  <c r="K270"/>
  <c r="K268"/>
  <c r="K266"/>
  <c r="K263"/>
  <c r="K261"/>
  <c r="K256"/>
  <c r="K250"/>
  <c r="K248"/>
  <c r="K247"/>
  <c r="K244"/>
  <c r="K242"/>
  <c r="K238"/>
  <c r="K237"/>
  <c r="K236"/>
  <c r="K234"/>
  <c r="K233"/>
  <c r="K231"/>
  <c r="K228"/>
  <c r="K227"/>
  <c r="K224"/>
  <c r="K218"/>
  <c r="K217"/>
  <c r="K216"/>
  <c r="K213"/>
  <c r="K210"/>
  <c r="K209"/>
  <c r="K208"/>
  <c r="K207"/>
  <c r="K206"/>
  <c r="K203"/>
  <c r="K200"/>
  <c r="K199"/>
  <c r="K198"/>
  <c r="K197"/>
  <c r="K195"/>
  <c r="K194"/>
  <c r="K192"/>
  <c r="K190"/>
  <c r="K189"/>
  <c r="K188"/>
  <c r="K184"/>
  <c r="K183"/>
  <c r="K181"/>
  <c r="K180"/>
  <c r="K179"/>
  <c r="K176"/>
  <c r="K175"/>
  <c r="K174"/>
  <c r="K172"/>
  <c r="K171"/>
  <c r="K169"/>
  <c r="K167"/>
  <c r="K166"/>
  <c r="K165"/>
  <c r="K159"/>
  <c r="K158"/>
  <c r="K156"/>
  <c r="K152"/>
  <c r="K151"/>
  <c r="K150"/>
  <c r="K148"/>
  <c r="K147"/>
  <c r="K145"/>
  <c r="K142"/>
  <c r="K134"/>
  <c r="K133"/>
  <c r="K130"/>
  <c r="K129"/>
  <c r="K128"/>
  <c r="K127"/>
  <c r="K126"/>
  <c r="K119"/>
  <c r="K118"/>
  <c r="K117"/>
  <c r="K114"/>
  <c r="K113"/>
  <c r="K110"/>
  <c r="K109"/>
  <c r="K105"/>
  <c r="K102"/>
  <c r="K101"/>
  <c r="K97"/>
  <c r="K94"/>
  <c r="K93"/>
  <c r="K92"/>
  <c r="K91"/>
  <c r="K88"/>
  <c r="K85"/>
  <c r="K84"/>
  <c r="K81"/>
  <c r="K80"/>
  <c r="K78"/>
  <c r="K75"/>
  <c r="K70"/>
  <c r="K67"/>
  <c r="K66"/>
  <c r="K56"/>
  <c r="K53"/>
  <c r="K50"/>
  <c r="K48"/>
  <c r="K46"/>
  <c r="K45"/>
  <c r="K44"/>
  <c r="K43"/>
  <c r="K40"/>
  <c r="K34"/>
  <c r="K31"/>
  <c r="K30"/>
  <c r="K28"/>
  <c r="K22"/>
  <c r="K21"/>
  <c r="K19"/>
  <c r="K17"/>
  <c r="K16"/>
  <c r="K15"/>
  <c r="K419" i="6"/>
  <c r="K417"/>
  <c r="K415"/>
  <c r="K414"/>
  <c r="K406"/>
  <c r="K403"/>
  <c r="K399"/>
  <c r="K397"/>
  <c r="K395"/>
  <c r="K394"/>
  <c r="K393"/>
  <c r="K392"/>
  <c r="K382"/>
  <c r="K381"/>
  <c r="K379"/>
  <c r="K378"/>
  <c r="K373"/>
  <c r="K371"/>
  <c r="K370"/>
  <c r="K369"/>
  <c r="K368"/>
  <c r="K366"/>
  <c r="K364"/>
  <c r="K361"/>
  <c r="K360"/>
  <c r="K359"/>
  <c r="K353"/>
  <c r="K351"/>
  <c r="K350"/>
  <c r="K349"/>
  <c r="K345"/>
  <c r="K344"/>
  <c r="K342"/>
  <c r="K339"/>
  <c r="K332"/>
  <c r="K329"/>
  <c r="K327"/>
  <c r="K326"/>
  <c r="K324"/>
  <c r="K321"/>
  <c r="K319"/>
  <c r="K317"/>
  <c r="K316"/>
  <c r="K304"/>
  <c r="K303"/>
  <c r="K302"/>
  <c r="K301"/>
  <c r="K300"/>
  <c r="K299"/>
  <c r="K296"/>
  <c r="K292"/>
  <c r="K291"/>
  <c r="K287"/>
  <c r="K286"/>
  <c r="K282"/>
  <c r="K280"/>
  <c r="K279"/>
  <c r="K277"/>
  <c r="K272"/>
  <c r="K271"/>
  <c r="K270"/>
  <c r="K268"/>
  <c r="K266"/>
  <c r="K263"/>
  <c r="K261"/>
  <c r="K256"/>
  <c r="K250"/>
  <c r="K248"/>
  <c r="K247"/>
  <c r="K244"/>
  <c r="K242"/>
  <c r="K238"/>
  <c r="K237"/>
  <c r="K236"/>
  <c r="K234"/>
  <c r="K233"/>
  <c r="K231"/>
  <c r="K228"/>
  <c r="K227"/>
  <c r="K224"/>
  <c r="K218"/>
  <c r="K217"/>
  <c r="K216"/>
  <c r="K213"/>
  <c r="K210"/>
  <c r="K209"/>
  <c r="K208"/>
  <c r="K207"/>
  <c r="K206"/>
  <c r="K203"/>
  <c r="K200"/>
  <c r="K199"/>
  <c r="K198"/>
  <c r="K197"/>
  <c r="K195"/>
  <c r="K194"/>
  <c r="K192"/>
  <c r="K190"/>
  <c r="K189"/>
  <c r="K188"/>
  <c r="K184"/>
  <c r="K183"/>
  <c r="K181"/>
  <c r="K180"/>
  <c r="K179"/>
  <c r="K176"/>
  <c r="K175"/>
  <c r="K174"/>
  <c r="K172"/>
  <c r="K171"/>
  <c r="K169"/>
  <c r="K167"/>
  <c r="K166"/>
  <c r="K165"/>
  <c r="K159"/>
  <c r="K158"/>
  <c r="K156"/>
  <c r="K152"/>
  <c r="K151"/>
  <c r="K150"/>
  <c r="K148"/>
  <c r="K147"/>
  <c r="K145"/>
  <c r="K142"/>
  <c r="K134"/>
  <c r="K133"/>
  <c r="K130"/>
  <c r="K129"/>
  <c r="K128"/>
  <c r="K127"/>
  <c r="K126"/>
  <c r="K119"/>
  <c r="K118"/>
  <c r="K117"/>
  <c r="K114"/>
  <c r="K113"/>
  <c r="K110"/>
  <c r="K109"/>
  <c r="K105"/>
  <c r="K102"/>
  <c r="K101"/>
  <c r="K97"/>
  <c r="K94"/>
  <c r="K93"/>
  <c r="K92"/>
  <c r="K91"/>
  <c r="K88"/>
  <c r="K85"/>
  <c r="K84"/>
  <c r="K81"/>
  <c r="K80"/>
  <c r="K78"/>
  <c r="K75"/>
  <c r="K70"/>
  <c r="K67"/>
  <c r="K66"/>
  <c r="K56"/>
  <c r="K53"/>
  <c r="K50"/>
  <c r="K48"/>
  <c r="K46"/>
  <c r="K45"/>
  <c r="K44"/>
  <c r="K43"/>
  <c r="K40"/>
  <c r="K34"/>
  <c r="K31"/>
  <c r="K30"/>
  <c r="K28"/>
  <c r="K22"/>
  <c r="K21"/>
  <c r="K19"/>
  <c r="K17"/>
  <c r="K16"/>
  <c r="K15"/>
  <c r="M419" i="24"/>
  <c r="M417"/>
  <c r="M415"/>
  <c r="M414"/>
  <c r="M406"/>
  <c r="M403"/>
  <c r="M399"/>
  <c r="M397"/>
  <c r="M395"/>
  <c r="M394"/>
  <c r="M393"/>
  <c r="M392"/>
  <c r="M382"/>
  <c r="M381"/>
  <c r="M379"/>
  <c r="M378"/>
  <c r="M373"/>
  <c r="M371"/>
  <c r="M370"/>
  <c r="M369"/>
  <c r="M368"/>
  <c r="M366"/>
  <c r="M364"/>
  <c r="M361"/>
  <c r="M360"/>
  <c r="M359"/>
  <c r="M353"/>
  <c r="M351"/>
  <c r="M350"/>
  <c r="M349"/>
  <c r="M345"/>
  <c r="M344"/>
  <c r="M342"/>
  <c r="M339"/>
  <c r="M332"/>
  <c r="M329"/>
  <c r="M327"/>
  <c r="M326"/>
  <c r="M324"/>
  <c r="M321"/>
  <c r="M319"/>
  <c r="M317"/>
  <c r="M316"/>
  <c r="M304"/>
  <c r="M303"/>
  <c r="M302"/>
  <c r="M301"/>
  <c r="M300"/>
  <c r="M299"/>
  <c r="M296"/>
  <c r="M292"/>
  <c r="M291"/>
  <c r="M287"/>
  <c r="M286"/>
  <c r="M282"/>
  <c r="M280"/>
  <c r="M279"/>
  <c r="M277"/>
  <c r="M272"/>
  <c r="M271"/>
  <c r="M270"/>
  <c r="M268"/>
  <c r="M266"/>
  <c r="M263"/>
  <c r="M261"/>
  <c r="M256"/>
  <c r="M250"/>
  <c r="M248"/>
  <c r="M247"/>
  <c r="M244"/>
  <c r="M242"/>
  <c r="M238"/>
  <c r="M237"/>
  <c r="M236"/>
  <c r="M234"/>
  <c r="M233"/>
  <c r="M231"/>
  <c r="M228"/>
  <c r="M227"/>
  <c r="M224"/>
  <c r="M218"/>
  <c r="M217"/>
  <c r="M216"/>
  <c r="M213"/>
  <c r="M210"/>
  <c r="M209"/>
  <c r="M208"/>
  <c r="M207"/>
  <c r="M206"/>
  <c r="M203"/>
  <c r="M200"/>
  <c r="M199"/>
  <c r="M198"/>
  <c r="M197"/>
  <c r="M195"/>
  <c r="M194"/>
  <c r="M192"/>
  <c r="M190"/>
  <c r="M189"/>
  <c r="M188"/>
  <c r="M184"/>
  <c r="M183"/>
  <c r="M181"/>
  <c r="M180"/>
  <c r="M179"/>
  <c r="M176"/>
  <c r="M175"/>
  <c r="M174"/>
  <c r="M172"/>
  <c r="M171"/>
  <c r="M169"/>
  <c r="M167"/>
  <c r="M166"/>
  <c r="M165"/>
  <c r="M159"/>
  <c r="M158"/>
  <c r="M156"/>
  <c r="M152"/>
  <c r="M151"/>
  <c r="M150"/>
  <c r="M148"/>
  <c r="M147"/>
  <c r="M145"/>
  <c r="M142"/>
  <c r="M134"/>
  <c r="M133"/>
  <c r="M130"/>
  <c r="M129"/>
  <c r="M128"/>
  <c r="M127"/>
  <c r="M126"/>
  <c r="M119"/>
  <c r="M118"/>
  <c r="M117"/>
  <c r="M114"/>
  <c r="M113"/>
  <c r="M110"/>
  <c r="M109"/>
  <c r="M105"/>
  <c r="M102"/>
  <c r="M101"/>
  <c r="M97"/>
  <c r="M94"/>
  <c r="M93"/>
  <c r="M92"/>
  <c r="M91"/>
  <c r="M88"/>
  <c r="M85"/>
  <c r="M84"/>
  <c r="M81"/>
  <c r="M80"/>
  <c r="M78"/>
  <c r="M75"/>
  <c r="M70"/>
  <c r="M67"/>
  <c r="M66"/>
  <c r="M56"/>
  <c r="M53"/>
  <c r="M50"/>
  <c r="M48"/>
  <c r="M46"/>
  <c r="M45"/>
  <c r="M44"/>
  <c r="M43"/>
  <c r="M40"/>
  <c r="M34"/>
  <c r="M31"/>
  <c r="M30"/>
  <c r="M28"/>
  <c r="M22"/>
  <c r="M21"/>
  <c r="M19"/>
  <c r="M17"/>
  <c r="M16"/>
  <c r="M15"/>
  <c r="M419" i="3"/>
  <c r="M417"/>
  <c r="M415"/>
  <c r="M414"/>
  <c r="M406"/>
  <c r="M403"/>
  <c r="M399"/>
  <c r="M397"/>
  <c r="M395"/>
  <c r="M394"/>
  <c r="M393"/>
  <c r="M392"/>
  <c r="M382"/>
  <c r="M381"/>
  <c r="M379"/>
  <c r="M378"/>
  <c r="M373"/>
  <c r="M371"/>
  <c r="M370"/>
  <c r="M369"/>
  <c r="M368"/>
  <c r="M366"/>
  <c r="M364"/>
  <c r="M361"/>
  <c r="M360"/>
  <c r="M359"/>
  <c r="M353"/>
  <c r="M351"/>
  <c r="M350"/>
  <c r="M349"/>
  <c r="M345"/>
  <c r="M344"/>
  <c r="M342"/>
  <c r="M339"/>
  <c r="M332"/>
  <c r="M329"/>
  <c r="M327"/>
  <c r="M326"/>
  <c r="M324"/>
  <c r="M321"/>
  <c r="M319"/>
  <c r="M317"/>
  <c r="M316"/>
  <c r="M304"/>
  <c r="M303"/>
  <c r="M302"/>
  <c r="M301"/>
  <c r="M300"/>
  <c r="M299"/>
  <c r="M296"/>
  <c r="M292"/>
  <c r="M291"/>
  <c r="M287"/>
  <c r="M286"/>
  <c r="M282"/>
  <c r="M280"/>
  <c r="M279"/>
  <c r="M277"/>
  <c r="M272"/>
  <c r="M271"/>
  <c r="M270"/>
  <c r="M268"/>
  <c r="M266"/>
  <c r="M263"/>
  <c r="M261"/>
  <c r="M256"/>
  <c r="M250"/>
  <c r="M248"/>
  <c r="M247"/>
  <c r="M244"/>
  <c r="M242"/>
  <c r="M238"/>
  <c r="M237"/>
  <c r="M236"/>
  <c r="M234"/>
  <c r="M233"/>
  <c r="M231"/>
  <c r="M228"/>
  <c r="M227"/>
  <c r="M224"/>
  <c r="M218"/>
  <c r="M217"/>
  <c r="M216"/>
  <c r="M213"/>
  <c r="M210"/>
  <c r="M209"/>
  <c r="M208"/>
  <c r="M207"/>
  <c r="M206"/>
  <c r="M203"/>
  <c r="M200"/>
  <c r="M199"/>
  <c r="M198"/>
  <c r="M197"/>
  <c r="M195"/>
  <c r="M194"/>
  <c r="M192"/>
  <c r="M190"/>
  <c r="M189"/>
  <c r="M188"/>
  <c r="M184"/>
  <c r="M183"/>
  <c r="M181"/>
  <c r="M180"/>
  <c r="M179"/>
  <c r="M176"/>
  <c r="M175"/>
  <c r="M174"/>
  <c r="M172"/>
  <c r="M171"/>
  <c r="M169"/>
  <c r="M167"/>
  <c r="M166"/>
  <c r="M165"/>
  <c r="M159"/>
  <c r="M158"/>
  <c r="M156"/>
  <c r="M152"/>
  <c r="M151"/>
  <c r="M150"/>
  <c r="M148"/>
  <c r="M147"/>
  <c r="M145"/>
  <c r="M142"/>
  <c r="M134"/>
  <c r="M133"/>
  <c r="M130"/>
  <c r="M129"/>
  <c r="M128"/>
  <c r="M127"/>
  <c r="M126"/>
  <c r="M119"/>
  <c r="M118"/>
  <c r="M117"/>
  <c r="M114"/>
  <c r="M113"/>
  <c r="M110"/>
  <c r="M109"/>
  <c r="M105"/>
  <c r="M102"/>
  <c r="M101"/>
  <c r="M97"/>
  <c r="M94"/>
  <c r="M93"/>
  <c r="M92"/>
  <c r="M91"/>
  <c r="M88"/>
  <c r="M85"/>
  <c r="M84"/>
  <c r="M81"/>
  <c r="M80"/>
  <c r="M78"/>
  <c r="M75"/>
  <c r="M70"/>
  <c r="M67"/>
  <c r="M66"/>
  <c r="M56"/>
  <c r="M53"/>
  <c r="M50"/>
  <c r="M48"/>
  <c r="M46"/>
  <c r="M45"/>
  <c r="M44"/>
  <c r="M43"/>
  <c r="M40"/>
  <c r="M34"/>
  <c r="M31"/>
  <c r="M30"/>
  <c r="M28"/>
  <c r="M22"/>
  <c r="M21"/>
  <c r="M19"/>
  <c r="M17"/>
  <c r="M16"/>
  <c r="M15"/>
  <c r="L419" i="17"/>
  <c r="L417"/>
  <c r="L415"/>
  <c r="L414"/>
  <c r="L406"/>
  <c r="L403"/>
  <c r="L399"/>
  <c r="L397"/>
  <c r="L395"/>
  <c r="L394"/>
  <c r="L393"/>
  <c r="L392"/>
  <c r="L382"/>
  <c r="L381"/>
  <c r="L379"/>
  <c r="L378"/>
  <c r="L373"/>
  <c r="L371"/>
  <c r="L370"/>
  <c r="L369"/>
  <c r="L368"/>
  <c r="L366"/>
  <c r="L364"/>
  <c r="L361"/>
  <c r="L360"/>
  <c r="L359"/>
  <c r="L353"/>
  <c r="L351"/>
  <c r="L350"/>
  <c r="L349"/>
  <c r="L345"/>
  <c r="L344"/>
  <c r="L342"/>
  <c r="L339"/>
  <c r="L332"/>
  <c r="L329"/>
  <c r="L327"/>
  <c r="L326"/>
  <c r="L324"/>
  <c r="L321"/>
  <c r="L319"/>
  <c r="L317"/>
  <c r="L316"/>
  <c r="L304"/>
  <c r="L303"/>
  <c r="L302"/>
  <c r="L301"/>
  <c r="L300"/>
  <c r="L299"/>
  <c r="L296"/>
  <c r="L292"/>
  <c r="L291"/>
  <c r="L287"/>
  <c r="L286"/>
  <c r="L282"/>
  <c r="L280"/>
  <c r="L279"/>
  <c r="L277"/>
  <c r="L272"/>
  <c r="L271"/>
  <c r="L270"/>
  <c r="L268"/>
  <c r="L266"/>
  <c r="L263"/>
  <c r="L261"/>
  <c r="L256"/>
  <c r="L250"/>
  <c r="L248"/>
  <c r="L247"/>
  <c r="L244"/>
  <c r="L242"/>
  <c r="L238"/>
  <c r="L237"/>
  <c r="L236"/>
  <c r="L234"/>
  <c r="L233"/>
  <c r="L231"/>
  <c r="L228"/>
  <c r="L227"/>
  <c r="L224"/>
  <c r="L218"/>
  <c r="L217"/>
  <c r="L216"/>
  <c r="L213"/>
  <c r="L210"/>
  <c r="L209"/>
  <c r="L208"/>
  <c r="L207"/>
  <c r="L206"/>
  <c r="L203"/>
  <c r="L200"/>
  <c r="L199"/>
  <c r="L198"/>
  <c r="L197"/>
  <c r="L195"/>
  <c r="L194"/>
  <c r="L192"/>
  <c r="L190"/>
  <c r="L189"/>
  <c r="L188"/>
  <c r="L184"/>
  <c r="L183"/>
  <c r="L181"/>
  <c r="L180"/>
  <c r="L179"/>
  <c r="L176"/>
  <c r="L175"/>
  <c r="L174"/>
  <c r="L172"/>
  <c r="L171"/>
  <c r="L169"/>
  <c r="L167"/>
  <c r="L166"/>
  <c r="L165"/>
  <c r="L159"/>
  <c r="L158"/>
  <c r="L156"/>
  <c r="L152"/>
  <c r="L151"/>
  <c r="L150"/>
  <c r="L148"/>
  <c r="L147"/>
  <c r="L145"/>
  <c r="L142"/>
  <c r="L134"/>
  <c r="L133"/>
  <c r="L130"/>
  <c r="L129"/>
  <c r="L128"/>
  <c r="L127"/>
  <c r="L126"/>
  <c r="L119"/>
  <c r="L118"/>
  <c r="L117"/>
  <c r="L114"/>
  <c r="L113"/>
  <c r="L110"/>
  <c r="L109"/>
  <c r="L105"/>
  <c r="L102"/>
  <c r="L101"/>
  <c r="L97"/>
  <c r="L94"/>
  <c r="L93"/>
  <c r="L92"/>
  <c r="L91"/>
  <c r="L88"/>
  <c r="L85"/>
  <c r="L84"/>
  <c r="L81"/>
  <c r="L80"/>
  <c r="L78"/>
  <c r="L75"/>
  <c r="L70"/>
  <c r="L67"/>
  <c r="L66"/>
  <c r="L56"/>
  <c r="L53"/>
  <c r="L50"/>
  <c r="L48"/>
  <c r="L46"/>
  <c r="L45"/>
  <c r="L44"/>
  <c r="L43"/>
  <c r="L40"/>
  <c r="L34"/>
  <c r="L31"/>
  <c r="L30"/>
  <c r="L28"/>
  <c r="L22"/>
  <c r="L21"/>
  <c r="L19"/>
  <c r="L17"/>
  <c r="L16"/>
  <c r="L15"/>
  <c r="I28"/>
  <c r="I30"/>
  <c r="I31"/>
  <c r="I34"/>
  <c r="I40"/>
  <c r="I43"/>
  <c r="I44"/>
  <c r="I45"/>
  <c r="I46"/>
  <c r="I48"/>
  <c r="I50"/>
  <c r="I53"/>
  <c r="I56"/>
  <c r="I66"/>
  <c r="I67"/>
  <c r="I70"/>
  <c r="I75"/>
  <c r="I78"/>
  <c r="I80"/>
  <c r="I81"/>
  <c r="I84"/>
  <c r="I85"/>
  <c r="I88"/>
  <c r="I91"/>
  <c r="I92"/>
  <c r="I93"/>
  <c r="I94"/>
  <c r="I97"/>
  <c r="I101"/>
  <c r="I102"/>
  <c r="I105"/>
  <c r="I109"/>
  <c r="I110"/>
  <c r="I113"/>
  <c r="I114"/>
  <c r="I117"/>
  <c r="I118"/>
  <c r="I119"/>
  <c r="I126"/>
  <c r="I127"/>
  <c r="I128"/>
  <c r="I129"/>
  <c r="I130"/>
  <c r="I133"/>
  <c r="I134"/>
  <c r="I142"/>
  <c r="I145"/>
  <c r="I147"/>
  <c r="I148"/>
  <c r="I150"/>
  <c r="I151"/>
  <c r="I152"/>
  <c r="I156"/>
  <c r="I158"/>
  <c r="I159"/>
  <c r="I165"/>
  <c r="I166"/>
  <c r="I167"/>
  <c r="I169"/>
  <c r="I171"/>
  <c r="I172"/>
  <c r="I174"/>
  <c r="I175"/>
  <c r="I176"/>
  <c r="I179"/>
  <c r="I180"/>
  <c r="I181"/>
  <c r="I183"/>
  <c r="I184"/>
  <c r="I188"/>
  <c r="I189"/>
  <c r="I190"/>
  <c r="I192"/>
  <c r="I194"/>
  <c r="I195"/>
  <c r="I197"/>
  <c r="I198"/>
  <c r="I199"/>
  <c r="I200"/>
  <c r="I203"/>
  <c r="I206"/>
  <c r="I207"/>
  <c r="I208"/>
  <c r="I209"/>
  <c r="I210"/>
  <c r="I213"/>
  <c r="I216"/>
  <c r="I217"/>
  <c r="I218"/>
  <c r="I224"/>
  <c r="I227"/>
  <c r="I228"/>
  <c r="I231"/>
  <c r="I233"/>
  <c r="I234"/>
  <c r="I236"/>
  <c r="I237"/>
  <c r="I238"/>
  <c r="I242"/>
  <c r="I244"/>
  <c r="I247"/>
  <c r="I248"/>
  <c r="I250"/>
  <c r="I256"/>
  <c r="I261"/>
  <c r="I263"/>
  <c r="I266"/>
  <c r="I268"/>
  <c r="I270"/>
  <c r="I271"/>
  <c r="I272"/>
  <c r="I277"/>
  <c r="I279"/>
  <c r="I280"/>
  <c r="I282"/>
  <c r="I286"/>
  <c r="I287"/>
  <c r="I291"/>
  <c r="I292"/>
  <c r="I296"/>
  <c r="I299"/>
  <c r="I300"/>
  <c r="I301"/>
  <c r="I302"/>
  <c r="I303"/>
  <c r="I304"/>
  <c r="I316"/>
  <c r="I317"/>
  <c r="I319"/>
  <c r="I321"/>
  <c r="I324"/>
  <c r="I326"/>
  <c r="I327"/>
  <c r="I329"/>
  <c r="I332"/>
  <c r="I339"/>
  <c r="I342"/>
  <c r="I344"/>
  <c r="I345"/>
  <c r="I349"/>
  <c r="I350"/>
  <c r="I351"/>
  <c r="I353"/>
  <c r="I359"/>
  <c r="I360"/>
  <c r="I361"/>
  <c r="I364"/>
  <c r="I366"/>
  <c r="I368"/>
  <c r="I369"/>
  <c r="I370"/>
  <c r="I371"/>
  <c r="I373"/>
  <c r="I378"/>
  <c r="I379"/>
  <c r="I381"/>
  <c r="I382"/>
  <c r="I392"/>
  <c r="I393"/>
  <c r="I394"/>
  <c r="I395"/>
  <c r="I397"/>
  <c r="I399"/>
  <c r="I403"/>
  <c r="I406"/>
  <c r="I414"/>
  <c r="I415"/>
  <c r="I417"/>
  <c r="I419"/>
  <c r="I16"/>
  <c r="I17"/>
  <c r="I19"/>
  <c r="I21"/>
  <c r="I22"/>
  <c r="I15"/>
  <c r="I16" i="10"/>
  <c r="I17"/>
  <c r="I19"/>
  <c r="I21"/>
  <c r="I22"/>
  <c r="I28"/>
  <c r="I30"/>
  <c r="I31"/>
  <c r="I34"/>
  <c r="I40"/>
  <c r="I43"/>
  <c r="I44"/>
  <c r="I45"/>
  <c r="I46"/>
  <c r="I48"/>
  <c r="I50"/>
  <c r="I53"/>
  <c r="I56"/>
  <c r="I66"/>
  <c r="I67"/>
  <c r="I70"/>
  <c r="I75"/>
  <c r="I78"/>
  <c r="I80"/>
  <c r="I81"/>
  <c r="I84"/>
  <c r="I85"/>
  <c r="I88"/>
  <c r="I91"/>
  <c r="I92"/>
  <c r="I93"/>
  <c r="I94"/>
  <c r="I97"/>
  <c r="I101"/>
  <c r="I102"/>
  <c r="I105"/>
  <c r="I109"/>
  <c r="I110"/>
  <c r="I113"/>
  <c r="I114"/>
  <c r="I117"/>
  <c r="I118"/>
  <c r="I119"/>
  <c r="I126"/>
  <c r="I127"/>
  <c r="I128"/>
  <c r="I129"/>
  <c r="I130"/>
  <c r="I133"/>
  <c r="I134"/>
  <c r="I142"/>
  <c r="I145"/>
  <c r="I147"/>
  <c r="I148"/>
  <c r="I150"/>
  <c r="I151"/>
  <c r="I152"/>
  <c r="I156"/>
  <c r="I158"/>
  <c r="I159"/>
  <c r="I165"/>
  <c r="I166"/>
  <c r="I167"/>
  <c r="I169"/>
  <c r="I171"/>
  <c r="I172"/>
  <c r="I174"/>
  <c r="I175"/>
  <c r="I176"/>
  <c r="I179"/>
  <c r="I180"/>
  <c r="I181"/>
  <c r="I183"/>
  <c r="I184"/>
  <c r="I188"/>
  <c r="I189"/>
  <c r="I190"/>
  <c r="I192"/>
  <c r="I194"/>
  <c r="I195"/>
  <c r="I197"/>
  <c r="I198"/>
  <c r="I199"/>
  <c r="I200"/>
  <c r="I203"/>
  <c r="I206"/>
  <c r="I207"/>
  <c r="I208"/>
  <c r="I209"/>
  <c r="I210"/>
  <c r="I213"/>
  <c r="I216"/>
  <c r="I217"/>
  <c r="I218"/>
  <c r="I224"/>
  <c r="I227"/>
  <c r="I228"/>
  <c r="I231"/>
  <c r="I233"/>
  <c r="I234"/>
  <c r="I236"/>
  <c r="I237"/>
  <c r="I238"/>
  <c r="I242"/>
  <c r="I244"/>
  <c r="I247"/>
  <c r="I248"/>
  <c r="I250"/>
  <c r="I256"/>
  <c r="I261"/>
  <c r="I263"/>
  <c r="I266"/>
  <c r="I268"/>
  <c r="I270"/>
  <c r="I271"/>
  <c r="I272"/>
  <c r="I277"/>
  <c r="I279"/>
  <c r="I280"/>
  <c r="I282"/>
  <c r="I286"/>
  <c r="I287"/>
  <c r="I291"/>
  <c r="I292"/>
  <c r="I296"/>
  <c r="I299"/>
  <c r="I300"/>
  <c r="I301"/>
  <c r="I302"/>
  <c r="I303"/>
  <c r="I304"/>
  <c r="I316"/>
  <c r="I317"/>
  <c r="I319"/>
  <c r="I321"/>
  <c r="I324"/>
  <c r="I326"/>
  <c r="I327"/>
  <c r="I329"/>
  <c r="I332"/>
  <c r="I339"/>
  <c r="I342"/>
  <c r="I344"/>
  <c r="I345"/>
  <c r="I349"/>
  <c r="I350"/>
  <c r="I351"/>
  <c r="I353"/>
  <c r="I359"/>
  <c r="I360"/>
  <c r="I361"/>
  <c r="I364"/>
  <c r="I366"/>
  <c r="I368"/>
  <c r="I369"/>
  <c r="I370"/>
  <c r="I371"/>
  <c r="I373"/>
  <c r="I378"/>
  <c r="I379"/>
  <c r="I381"/>
  <c r="I382"/>
  <c r="I392"/>
  <c r="I393"/>
  <c r="I394"/>
  <c r="I395"/>
  <c r="I397"/>
  <c r="I399"/>
  <c r="I403"/>
  <c r="I406"/>
  <c r="I414"/>
  <c r="I415"/>
  <c r="I417"/>
  <c r="I419"/>
  <c r="I15"/>
  <c r="I34" i="8"/>
  <c r="I40"/>
  <c r="I43"/>
  <c r="I44"/>
  <c r="I45"/>
  <c r="I46"/>
  <c r="I48"/>
  <c r="I50"/>
  <c r="I53"/>
  <c r="I56"/>
  <c r="I66"/>
  <c r="I67"/>
  <c r="I70"/>
  <c r="I75"/>
  <c r="I78"/>
  <c r="I80"/>
  <c r="I81"/>
  <c r="I84"/>
  <c r="I85"/>
  <c r="I88"/>
  <c r="I91"/>
  <c r="I92"/>
  <c r="I93"/>
  <c r="I94"/>
  <c r="I97"/>
  <c r="I101"/>
  <c r="I102"/>
  <c r="I105"/>
  <c r="I109"/>
  <c r="I110"/>
  <c r="I113"/>
  <c r="I114"/>
  <c r="I117"/>
  <c r="I118"/>
  <c r="I119"/>
  <c r="I126"/>
  <c r="I127"/>
  <c r="I128"/>
  <c r="I129"/>
  <c r="I130"/>
  <c r="I133"/>
  <c r="I134"/>
  <c r="I142"/>
  <c r="I145"/>
  <c r="I147"/>
  <c r="I148"/>
  <c r="I150"/>
  <c r="I151"/>
  <c r="I152"/>
  <c r="I156"/>
  <c r="I158"/>
  <c r="I159"/>
  <c r="I165"/>
  <c r="I166"/>
  <c r="I167"/>
  <c r="I169"/>
  <c r="I171"/>
  <c r="I172"/>
  <c r="I174"/>
  <c r="I175"/>
  <c r="I176"/>
  <c r="I179"/>
  <c r="I180"/>
  <c r="I181"/>
  <c r="I183"/>
  <c r="I184"/>
  <c r="I188"/>
  <c r="I189"/>
  <c r="I190"/>
  <c r="I192"/>
  <c r="I194"/>
  <c r="I195"/>
  <c r="I197"/>
  <c r="I198"/>
  <c r="I199"/>
  <c r="I200"/>
  <c r="I203"/>
  <c r="I206"/>
  <c r="I207"/>
  <c r="I208"/>
  <c r="I209"/>
  <c r="I210"/>
  <c r="I213"/>
  <c r="I216"/>
  <c r="I217"/>
  <c r="I218"/>
  <c r="I224"/>
  <c r="I227"/>
  <c r="I228"/>
  <c r="I231"/>
  <c r="I233"/>
  <c r="I234"/>
  <c r="I236"/>
  <c r="I237"/>
  <c r="I238"/>
  <c r="I242"/>
  <c r="I244"/>
  <c r="I247"/>
  <c r="I248"/>
  <c r="I250"/>
  <c r="I256"/>
  <c r="I261"/>
  <c r="I263"/>
  <c r="I266"/>
  <c r="I268"/>
  <c r="I270"/>
  <c r="I271"/>
  <c r="I272"/>
  <c r="I277"/>
  <c r="I279"/>
  <c r="I280"/>
  <c r="I282"/>
  <c r="I286"/>
  <c r="I287"/>
  <c r="I291"/>
  <c r="I292"/>
  <c r="I296"/>
  <c r="I299"/>
  <c r="I300"/>
  <c r="I301"/>
  <c r="I302"/>
  <c r="I303"/>
  <c r="I304"/>
  <c r="I316"/>
  <c r="I317"/>
  <c r="I319"/>
  <c r="I321"/>
  <c r="I324"/>
  <c r="I326"/>
  <c r="I327"/>
  <c r="I329"/>
  <c r="I332"/>
  <c r="I339"/>
  <c r="I342"/>
  <c r="I344"/>
  <c r="I345"/>
  <c r="I349"/>
  <c r="I350"/>
  <c r="I351"/>
  <c r="I353"/>
  <c r="I359"/>
  <c r="I360"/>
  <c r="I361"/>
  <c r="I364"/>
  <c r="I366"/>
  <c r="I368"/>
  <c r="I369"/>
  <c r="I370"/>
  <c r="I371"/>
  <c r="I373"/>
  <c r="I378"/>
  <c r="I379"/>
  <c r="I381"/>
  <c r="I382"/>
  <c r="I392"/>
  <c r="I393"/>
  <c r="I394"/>
  <c r="I395"/>
  <c r="I397"/>
  <c r="I399"/>
  <c r="I403"/>
  <c r="I406"/>
  <c r="I414"/>
  <c r="I415"/>
  <c r="I417"/>
  <c r="I419"/>
  <c r="I16"/>
  <c r="I17"/>
  <c r="I19"/>
  <c r="I21"/>
  <c r="I22"/>
  <c r="I28"/>
  <c r="I30"/>
  <c r="I31"/>
  <c r="I15"/>
  <c r="I16" i="9"/>
  <c r="I17"/>
  <c r="I19"/>
  <c r="I21"/>
  <c r="I22"/>
  <c r="I28"/>
  <c r="I30"/>
  <c r="I31"/>
  <c r="I34"/>
  <c r="I40"/>
  <c r="I43"/>
  <c r="I44"/>
  <c r="I45"/>
  <c r="I46"/>
  <c r="I48"/>
  <c r="I50"/>
  <c r="I53"/>
  <c r="I56"/>
  <c r="I66"/>
  <c r="I67"/>
  <c r="I70"/>
  <c r="I75"/>
  <c r="I78"/>
  <c r="I80"/>
  <c r="I81"/>
  <c r="I84"/>
  <c r="I85"/>
  <c r="I88"/>
  <c r="I91"/>
  <c r="I92"/>
  <c r="I93"/>
  <c r="I94"/>
  <c r="I97"/>
  <c r="I101"/>
  <c r="I102"/>
  <c r="I105"/>
  <c r="I109"/>
  <c r="I110"/>
  <c r="I113"/>
  <c r="I114"/>
  <c r="I117"/>
  <c r="I118"/>
  <c r="I119"/>
  <c r="I126"/>
  <c r="I127"/>
  <c r="I128"/>
  <c r="I129"/>
  <c r="I130"/>
  <c r="I133"/>
  <c r="I134"/>
  <c r="I142"/>
  <c r="I145"/>
  <c r="I147"/>
  <c r="I148"/>
  <c r="I150"/>
  <c r="I151"/>
  <c r="I152"/>
  <c r="I156"/>
  <c r="I158"/>
  <c r="I159"/>
  <c r="I165"/>
  <c r="I166"/>
  <c r="I167"/>
  <c r="I169"/>
  <c r="I171"/>
  <c r="I172"/>
  <c r="I174"/>
  <c r="I175"/>
  <c r="I176"/>
  <c r="I179"/>
  <c r="I180"/>
  <c r="I181"/>
  <c r="I183"/>
  <c r="I184"/>
  <c r="I188"/>
  <c r="I189"/>
  <c r="I190"/>
  <c r="I192"/>
  <c r="I194"/>
  <c r="I195"/>
  <c r="I197"/>
  <c r="I198"/>
  <c r="I199"/>
  <c r="I200"/>
  <c r="I203"/>
  <c r="I206"/>
  <c r="I207"/>
  <c r="I208"/>
  <c r="I209"/>
  <c r="I210"/>
  <c r="I213"/>
  <c r="I216"/>
  <c r="I217"/>
  <c r="I218"/>
  <c r="I224"/>
  <c r="I227"/>
  <c r="I228"/>
  <c r="I231"/>
  <c r="I233"/>
  <c r="I234"/>
  <c r="I236"/>
  <c r="I237"/>
  <c r="I238"/>
  <c r="I242"/>
  <c r="I244"/>
  <c r="I247"/>
  <c r="I248"/>
  <c r="I250"/>
  <c r="I256"/>
  <c r="I261"/>
  <c r="I263"/>
  <c r="I266"/>
  <c r="I268"/>
  <c r="I270"/>
  <c r="I271"/>
  <c r="I272"/>
  <c r="I277"/>
  <c r="I279"/>
  <c r="I280"/>
  <c r="I282"/>
  <c r="I286"/>
  <c r="I287"/>
  <c r="I291"/>
  <c r="I292"/>
  <c r="I296"/>
  <c r="I299"/>
  <c r="I300"/>
  <c r="I301"/>
  <c r="I302"/>
  <c r="I303"/>
  <c r="I304"/>
  <c r="I316"/>
  <c r="I317"/>
  <c r="I319"/>
  <c r="I321"/>
  <c r="I324"/>
  <c r="I326"/>
  <c r="I327"/>
  <c r="I329"/>
  <c r="I332"/>
  <c r="I339"/>
  <c r="I342"/>
  <c r="I344"/>
  <c r="I345"/>
  <c r="I349"/>
  <c r="I350"/>
  <c r="I351"/>
  <c r="I353"/>
  <c r="I359"/>
  <c r="I360"/>
  <c r="I361"/>
  <c r="I364"/>
  <c r="I366"/>
  <c r="I368"/>
  <c r="I369"/>
  <c r="I370"/>
  <c r="I371"/>
  <c r="I373"/>
  <c r="I378"/>
  <c r="I379"/>
  <c r="I381"/>
  <c r="I382"/>
  <c r="I392"/>
  <c r="I393"/>
  <c r="I394"/>
  <c r="I395"/>
  <c r="I397"/>
  <c r="I399"/>
  <c r="I403"/>
  <c r="I406"/>
  <c r="I414"/>
  <c r="I415"/>
  <c r="I417"/>
  <c r="I419"/>
  <c r="H16" i="5"/>
  <c r="H17"/>
  <c r="H19"/>
  <c r="H21"/>
  <c r="H22"/>
  <c r="H28"/>
  <c r="H30"/>
  <c r="H31"/>
  <c r="H34"/>
  <c r="H40"/>
  <c r="H43"/>
  <c r="H44"/>
  <c r="H45"/>
  <c r="H46"/>
  <c r="H48"/>
  <c r="H50"/>
  <c r="H53"/>
  <c r="H56"/>
  <c r="H66"/>
  <c r="H67"/>
  <c r="H70"/>
  <c r="H75"/>
  <c r="H78"/>
  <c r="H80"/>
  <c r="H81"/>
  <c r="H84"/>
  <c r="H85"/>
  <c r="H88"/>
  <c r="H91"/>
  <c r="H92"/>
  <c r="H93"/>
  <c r="H94"/>
  <c r="H97"/>
  <c r="H101"/>
  <c r="H102"/>
  <c r="H105"/>
  <c r="H109"/>
  <c r="H110"/>
  <c r="H113"/>
  <c r="H114"/>
  <c r="H117"/>
  <c r="H118"/>
  <c r="H119"/>
  <c r="H126"/>
  <c r="H127"/>
  <c r="H128"/>
  <c r="H129"/>
  <c r="H130"/>
  <c r="H133"/>
  <c r="H134"/>
  <c r="H142"/>
  <c r="H145"/>
  <c r="H147"/>
  <c r="H148"/>
  <c r="H150"/>
  <c r="H151"/>
  <c r="H152"/>
  <c r="H156"/>
  <c r="H158"/>
  <c r="H159"/>
  <c r="H165"/>
  <c r="H166"/>
  <c r="H167"/>
  <c r="H169"/>
  <c r="H171"/>
  <c r="H172"/>
  <c r="H174"/>
  <c r="H175"/>
  <c r="H176"/>
  <c r="H179"/>
  <c r="H180"/>
  <c r="H181"/>
  <c r="H183"/>
  <c r="H184"/>
  <c r="H188"/>
  <c r="H189"/>
  <c r="H190"/>
  <c r="H192"/>
  <c r="H194"/>
  <c r="H195"/>
  <c r="H197"/>
  <c r="H198"/>
  <c r="H199"/>
  <c r="H200"/>
  <c r="H203"/>
  <c r="H206"/>
  <c r="H207"/>
  <c r="H208"/>
  <c r="H209"/>
  <c r="H210"/>
  <c r="H213"/>
  <c r="H216"/>
  <c r="H217"/>
  <c r="H218"/>
  <c r="H224"/>
  <c r="H227"/>
  <c r="H228"/>
  <c r="H231"/>
  <c r="H233"/>
  <c r="H234"/>
  <c r="H236"/>
  <c r="H237"/>
  <c r="H238"/>
  <c r="H242"/>
  <c r="H244"/>
  <c r="H247"/>
  <c r="H248"/>
  <c r="H250"/>
  <c r="H256"/>
  <c r="H261"/>
  <c r="H263"/>
  <c r="H266"/>
  <c r="H268"/>
  <c r="H270"/>
  <c r="H271"/>
  <c r="H272"/>
  <c r="H277"/>
  <c r="H279"/>
  <c r="H280"/>
  <c r="H282"/>
  <c r="H286"/>
  <c r="H287"/>
  <c r="H291"/>
  <c r="H292"/>
  <c r="H296"/>
  <c r="H299"/>
  <c r="H300"/>
  <c r="H301"/>
  <c r="H302"/>
  <c r="H303"/>
  <c r="H304"/>
  <c r="H316"/>
  <c r="H317"/>
  <c r="H319"/>
  <c r="H321"/>
  <c r="H324"/>
  <c r="H326"/>
  <c r="H327"/>
  <c r="H329"/>
  <c r="H332"/>
  <c r="H339"/>
  <c r="H342"/>
  <c r="H344"/>
  <c r="H345"/>
  <c r="H349"/>
  <c r="H350"/>
  <c r="H351"/>
  <c r="H353"/>
  <c r="H359"/>
  <c r="H360"/>
  <c r="H361"/>
  <c r="H364"/>
  <c r="H366"/>
  <c r="H368"/>
  <c r="H369"/>
  <c r="H370"/>
  <c r="H371"/>
  <c r="H373"/>
  <c r="H378"/>
  <c r="H379"/>
  <c r="H381"/>
  <c r="H382"/>
  <c r="H392"/>
  <c r="H393"/>
  <c r="H394"/>
  <c r="H395"/>
  <c r="H397"/>
  <c r="H399"/>
  <c r="H403"/>
  <c r="H406"/>
  <c r="H414"/>
  <c r="H415"/>
  <c r="H417"/>
  <c r="H419"/>
  <c r="H15"/>
  <c r="H16" i="6"/>
  <c r="H17"/>
  <c r="H19"/>
  <c r="H21"/>
  <c r="H22"/>
  <c r="H28"/>
  <c r="H30"/>
  <c r="H31"/>
  <c r="H34"/>
  <c r="H40"/>
  <c r="H43"/>
  <c r="H44"/>
  <c r="H45"/>
  <c r="H46"/>
  <c r="H48"/>
  <c r="H50"/>
  <c r="H53"/>
  <c r="H56"/>
  <c r="H66"/>
  <c r="H67"/>
  <c r="H70"/>
  <c r="H75"/>
  <c r="H78"/>
  <c r="H80"/>
  <c r="H81"/>
  <c r="H84"/>
  <c r="H85"/>
  <c r="H88"/>
  <c r="H91"/>
  <c r="H92"/>
  <c r="H93"/>
  <c r="H94"/>
  <c r="H97"/>
  <c r="H101"/>
  <c r="H102"/>
  <c r="H105"/>
  <c r="H109"/>
  <c r="H110"/>
  <c r="H113"/>
  <c r="H114"/>
  <c r="H117"/>
  <c r="H118"/>
  <c r="H119"/>
  <c r="H126"/>
  <c r="H127"/>
  <c r="H128"/>
  <c r="H129"/>
  <c r="H130"/>
  <c r="H133"/>
  <c r="H134"/>
  <c r="H142"/>
  <c r="H145"/>
  <c r="H147"/>
  <c r="H148"/>
  <c r="H150"/>
  <c r="H151"/>
  <c r="H152"/>
  <c r="H156"/>
  <c r="H158"/>
  <c r="H159"/>
  <c r="H165"/>
  <c r="H166"/>
  <c r="H167"/>
  <c r="H169"/>
  <c r="H171"/>
  <c r="H172"/>
  <c r="H174"/>
  <c r="H175"/>
  <c r="H176"/>
  <c r="H179"/>
  <c r="H180"/>
  <c r="H181"/>
  <c r="H183"/>
  <c r="H184"/>
  <c r="H188"/>
  <c r="H189"/>
  <c r="H190"/>
  <c r="H192"/>
  <c r="H194"/>
  <c r="H195"/>
  <c r="H197"/>
  <c r="H198"/>
  <c r="H199"/>
  <c r="H200"/>
  <c r="H203"/>
  <c r="H206"/>
  <c r="H207"/>
  <c r="H208"/>
  <c r="H209"/>
  <c r="H210"/>
  <c r="H213"/>
  <c r="H216"/>
  <c r="H217"/>
  <c r="H218"/>
  <c r="H224"/>
  <c r="H227"/>
  <c r="H228"/>
  <c r="H231"/>
  <c r="H233"/>
  <c r="H234"/>
  <c r="H236"/>
  <c r="H237"/>
  <c r="H238"/>
  <c r="H242"/>
  <c r="H244"/>
  <c r="H247"/>
  <c r="H248"/>
  <c r="H250"/>
  <c r="H256"/>
  <c r="H261"/>
  <c r="H263"/>
  <c r="H266"/>
  <c r="H268"/>
  <c r="H270"/>
  <c r="H271"/>
  <c r="H272"/>
  <c r="H277"/>
  <c r="H279"/>
  <c r="H280"/>
  <c r="H282"/>
  <c r="H286"/>
  <c r="H287"/>
  <c r="H291"/>
  <c r="H292"/>
  <c r="H296"/>
  <c r="H299"/>
  <c r="H300"/>
  <c r="H301"/>
  <c r="H302"/>
  <c r="H303"/>
  <c r="H304"/>
  <c r="H316"/>
  <c r="H317"/>
  <c r="H319"/>
  <c r="H321"/>
  <c r="H324"/>
  <c r="H326"/>
  <c r="H327"/>
  <c r="H329"/>
  <c r="H332"/>
  <c r="H339"/>
  <c r="H342"/>
  <c r="H344"/>
  <c r="H345"/>
  <c r="H349"/>
  <c r="H350"/>
  <c r="H351"/>
  <c r="H353"/>
  <c r="H359"/>
  <c r="H360"/>
  <c r="H361"/>
  <c r="H364"/>
  <c r="H366"/>
  <c r="H368"/>
  <c r="H369"/>
  <c r="H370"/>
  <c r="H371"/>
  <c r="H373"/>
  <c r="H378"/>
  <c r="H379"/>
  <c r="H381"/>
  <c r="H382"/>
  <c r="H392"/>
  <c r="H393"/>
  <c r="H394"/>
  <c r="H395"/>
  <c r="H397"/>
  <c r="H399"/>
  <c r="H403"/>
  <c r="H406"/>
  <c r="H414"/>
  <c r="H415"/>
  <c r="H417"/>
  <c r="H419"/>
  <c r="R289" i="11" l="1"/>
  <c r="T289" i="22"/>
  <c r="R112" i="11"/>
  <c r="T112" i="22"/>
  <c r="R325" i="11"/>
  <c r="T325" i="22"/>
  <c r="R161" i="11"/>
  <c r="T161" i="22"/>
  <c r="R387" i="11"/>
  <c r="T387" i="22"/>
  <c r="R162" i="11"/>
  <c r="T162" i="22"/>
  <c r="R95" i="11"/>
  <c r="T95" i="22"/>
  <c r="R337" i="11"/>
  <c r="T337" i="22"/>
  <c r="R222" i="11"/>
  <c r="T222" i="22"/>
  <c r="R100" i="11"/>
  <c r="T100" i="22"/>
  <c r="R340" i="11"/>
  <c r="T340" i="22"/>
  <c r="R267" i="11"/>
  <c r="T267" i="22"/>
  <c r="R157" i="11"/>
  <c r="T157" i="22"/>
  <c r="R246" i="11"/>
  <c r="T246" i="22"/>
  <c r="R358" i="11"/>
  <c r="T358" i="22"/>
  <c r="R57" i="11"/>
  <c r="T57" i="22"/>
  <c r="R52" i="11"/>
  <c r="T52" i="22"/>
  <c r="R308" i="11"/>
  <c r="T308" i="22"/>
  <c r="R298" i="11"/>
  <c r="T298" i="22"/>
  <c r="R59" i="11"/>
  <c r="T59" i="22"/>
  <c r="R37" i="11"/>
  <c r="T37" i="22"/>
  <c r="R223" i="11"/>
  <c r="T223" i="22"/>
  <c r="R212" i="11"/>
  <c r="T212" i="22"/>
  <c r="R29" i="11"/>
  <c r="T29" i="22"/>
  <c r="R163" i="11"/>
  <c r="T163" i="22"/>
  <c r="R83" i="11"/>
  <c r="T83" i="22"/>
  <c r="R412" i="11"/>
  <c r="T412" i="22"/>
  <c r="R386" i="11"/>
  <c r="T386" i="22"/>
  <c r="R38" i="11"/>
  <c r="T38" i="22"/>
  <c r="R51" i="11"/>
  <c r="T51" i="22"/>
  <c r="R311" i="11"/>
  <c r="T311" i="22"/>
  <c r="N221"/>
  <c r="K221" i="11"/>
  <c r="N32" i="22"/>
  <c r="K32" i="11"/>
  <c r="N205" i="22"/>
  <c r="K205" i="11"/>
  <c r="N251" i="22"/>
  <c r="K251" i="11"/>
  <c r="Q251" s="1"/>
  <c r="N312" i="22"/>
  <c r="K312" i="11"/>
  <c r="N239" i="22"/>
  <c r="K239" i="11"/>
  <c r="N144" i="22"/>
  <c r="K144" i="11"/>
  <c r="Q144" s="1"/>
  <c r="N365" i="22"/>
  <c r="K365" i="11"/>
  <c r="N363" i="22"/>
  <c r="K363" i="11"/>
  <c r="N288" i="22"/>
  <c r="K288" i="11"/>
  <c r="N187" i="22"/>
  <c r="K187" i="11"/>
  <c r="N377" i="22"/>
  <c r="K377" i="11"/>
  <c r="N111" i="22"/>
  <c r="K111" i="11"/>
  <c r="N407" i="22"/>
  <c r="K407" i="11"/>
  <c r="N193" i="22"/>
  <c r="K193" i="11"/>
  <c r="N137" i="22"/>
  <c r="K137" i="11"/>
  <c r="N149" i="22"/>
  <c r="K149" i="11"/>
  <c r="N74" i="22"/>
  <c r="K74" i="11"/>
  <c r="N283" i="22"/>
  <c r="K283" i="11"/>
  <c r="N141" i="22"/>
  <c r="K141" i="11"/>
  <c r="N229" i="22"/>
  <c r="K229" i="11"/>
  <c r="N47" i="22"/>
  <c r="K47" i="11"/>
  <c r="N273" i="22"/>
  <c r="K273" i="11"/>
  <c r="P46"/>
  <c r="P89"/>
  <c r="P131"/>
  <c r="Q177"/>
  <c r="P266"/>
  <c r="P277"/>
  <c r="P307"/>
  <c r="P329"/>
  <c r="P345"/>
  <c r="P21"/>
  <c r="P90"/>
  <c r="Q115"/>
  <c r="P138"/>
  <c r="P293"/>
  <c r="P268"/>
  <c r="P320"/>
  <c r="N131" i="22"/>
  <c r="K131" i="11"/>
  <c r="N230" i="22"/>
  <c r="K230" i="11"/>
  <c r="N164" i="22"/>
  <c r="K164" i="11"/>
  <c r="N265" i="22"/>
  <c r="K265" i="11"/>
  <c r="N42" i="22"/>
  <c r="K42" i="11"/>
  <c r="N241" i="22"/>
  <c r="K241" i="11"/>
  <c r="N99" i="22"/>
  <c r="K99" i="11"/>
  <c r="N335" i="22"/>
  <c r="K335" i="11"/>
  <c r="Q335" s="1"/>
  <c r="N71" i="22"/>
  <c r="K71" i="11"/>
  <c r="Q71" s="1"/>
  <c r="N76" i="22"/>
  <c r="K76" i="11"/>
  <c r="N225" i="22"/>
  <c r="K225" i="11"/>
  <c r="N347" i="22"/>
  <c r="K347" i="11"/>
  <c r="N413" i="22"/>
  <c r="K413" i="11"/>
  <c r="N26" i="22"/>
  <c r="K26" i="11"/>
  <c r="N58" i="22"/>
  <c r="K58" i="11"/>
  <c r="N401" i="22"/>
  <c r="K401" i="11"/>
  <c r="N334" i="22"/>
  <c r="K334" i="11"/>
  <c r="N170" i="22"/>
  <c r="K170" i="11"/>
  <c r="N136" i="22"/>
  <c r="K136" i="11"/>
  <c r="Q136" s="1"/>
  <c r="N87" i="22"/>
  <c r="K87" i="11"/>
  <c r="N398" i="22"/>
  <c r="K398" i="11"/>
  <c r="N389" i="22"/>
  <c r="K389" i="11"/>
  <c r="S191" i="22"/>
  <c r="AZ191" s="1"/>
  <c r="Q111" i="11"/>
  <c r="S111" i="22"/>
  <c r="AZ111" s="1"/>
  <c r="S125"/>
  <c r="AZ125" s="1"/>
  <c r="S153"/>
  <c r="AZ153" s="1"/>
  <c r="S235"/>
  <c r="AZ235" s="1"/>
  <c r="S356"/>
  <c r="AZ356" s="1"/>
  <c r="S69"/>
  <c r="AZ69" s="1"/>
  <c r="S262"/>
  <c r="AZ262" s="1"/>
  <c r="S354"/>
  <c r="S45"/>
  <c r="AZ45" s="1"/>
  <c r="Q117" i="11"/>
  <c r="S117" i="22"/>
  <c r="S165"/>
  <c r="AZ165" s="1"/>
  <c r="S190"/>
  <c r="AZ190" s="1"/>
  <c r="Q209" i="11"/>
  <c r="S209" i="22"/>
  <c r="AZ209" s="1"/>
  <c r="BA209" s="1"/>
  <c r="BC209" s="1"/>
  <c r="S286"/>
  <c r="AZ286" s="1"/>
  <c r="S302"/>
  <c r="AZ302" s="1"/>
  <c r="Q339" i="11"/>
  <c r="S339" i="22"/>
  <c r="AZ339" s="1"/>
  <c r="BA339" s="1"/>
  <c r="BC339" s="1"/>
  <c r="S366"/>
  <c r="AZ366" s="1"/>
  <c r="S394"/>
  <c r="AZ394" s="1"/>
  <c r="Q87" i="11"/>
  <c r="S87" i="22"/>
  <c r="AZ87" s="1"/>
  <c r="BA87" s="1"/>
  <c r="BC87" s="1"/>
  <c r="S27"/>
  <c r="AZ27" s="1"/>
  <c r="S68"/>
  <c r="AZ68" s="1"/>
  <c r="S328"/>
  <c r="AZ328" s="1"/>
  <c r="S226"/>
  <c r="AZ226" s="1"/>
  <c r="S49"/>
  <c r="AZ49" s="1"/>
  <c r="S274"/>
  <c r="AZ274" s="1"/>
  <c r="S80"/>
  <c r="AZ80" s="1"/>
  <c r="S126"/>
  <c r="AZ126" s="1"/>
  <c r="S181"/>
  <c r="AZ181" s="1"/>
  <c r="Q200" i="11"/>
  <c r="S200" i="22"/>
  <c r="S234"/>
  <c r="AZ234" s="1"/>
  <c r="Q250" i="11"/>
  <c r="S250" i="22"/>
  <c r="AZ250" s="1"/>
  <c r="BA250" s="1"/>
  <c r="BC250" s="1"/>
  <c r="S282"/>
  <c r="AZ282" s="1"/>
  <c r="S316"/>
  <c r="AZ316" s="1"/>
  <c r="S332"/>
  <c r="AZ332" s="1"/>
  <c r="S370"/>
  <c r="AZ370" s="1"/>
  <c r="S393"/>
  <c r="AZ393" s="1"/>
  <c r="BA393" s="1"/>
  <c r="BC393" s="1"/>
  <c r="S335"/>
  <c r="S71"/>
  <c r="AZ71" s="1"/>
  <c r="S418"/>
  <c r="AZ418" s="1"/>
  <c r="S35"/>
  <c r="AZ35" s="1"/>
  <c r="S146"/>
  <c r="AZ146" s="1"/>
  <c r="S251"/>
  <c r="AZ251" s="1"/>
  <c r="Q312" i="11"/>
  <c r="S312" i="22"/>
  <c r="AZ312" s="1"/>
  <c r="BA312" s="1"/>
  <c r="BC312" s="1"/>
  <c r="S144"/>
  <c r="AZ144" s="1"/>
  <c r="Q365" i="11"/>
  <c r="S365" i="22"/>
  <c r="AZ365" s="1"/>
  <c r="S93"/>
  <c r="AZ93" s="1"/>
  <c r="Q113" i="11"/>
  <c r="S113" i="22"/>
  <c r="AZ113" s="1"/>
  <c r="BA113" s="1"/>
  <c r="BC113" s="1"/>
  <c r="S129"/>
  <c r="AZ129" s="1"/>
  <c r="S158"/>
  <c r="AZ158" s="1"/>
  <c r="Q174" i="11"/>
  <c r="S174" i="22"/>
  <c r="AZ174" s="1"/>
  <c r="BA174" s="1"/>
  <c r="BC174" s="1"/>
  <c r="Q188" i="11"/>
  <c r="S188" i="22"/>
  <c r="AZ188" s="1"/>
  <c r="BA188" s="1"/>
  <c r="BC188" s="1"/>
  <c r="S199"/>
  <c r="AZ199" s="1"/>
  <c r="Q224" i="11"/>
  <c r="S224" i="22"/>
  <c r="AZ224" s="1"/>
  <c r="S238"/>
  <c r="AZ238" s="1"/>
  <c r="Q271" i="11"/>
  <c r="S271" i="22"/>
  <c r="AZ271" s="1"/>
  <c r="Q304" i="11"/>
  <c r="S304" i="22"/>
  <c r="AZ304" s="1"/>
  <c r="BA304" s="1"/>
  <c r="BC304" s="1"/>
  <c r="Q361" i="11"/>
  <c r="S361" i="22"/>
  <c r="S392"/>
  <c r="AZ392" s="1"/>
  <c r="S135"/>
  <c r="AZ135" s="1"/>
  <c r="Q273" i="11"/>
  <c r="S273" i="22"/>
  <c r="AZ273" s="1"/>
  <c r="S98"/>
  <c r="AZ98" s="1"/>
  <c r="Q338" i="11"/>
  <c r="S338" i="22"/>
  <c r="AZ338" s="1"/>
  <c r="S23"/>
  <c r="AZ23" s="1"/>
  <c r="Q182" i="11"/>
  <c r="S182" i="22"/>
  <c r="AZ182" s="1"/>
  <c r="BA182" s="1"/>
  <c r="BC182" s="1"/>
  <c r="S143"/>
  <c r="AZ143" s="1"/>
  <c r="Q221" i="11"/>
  <c r="S221" i="22"/>
  <c r="AZ221" s="1"/>
  <c r="Q170" i="11"/>
  <c r="S170" i="22"/>
  <c r="AZ170" s="1"/>
  <c r="S136"/>
  <c r="AZ136" s="1"/>
  <c r="Q28" i="11"/>
  <c r="S28" i="22"/>
  <c r="S56"/>
  <c r="AZ56" s="1"/>
  <c r="S92"/>
  <c r="AZ92" s="1"/>
  <c r="Q110" i="11"/>
  <c r="S110" i="22"/>
  <c r="AZ110" s="1"/>
  <c r="S128"/>
  <c r="AZ128" s="1"/>
  <c r="Q148" i="11"/>
  <c r="S148" i="22"/>
  <c r="AZ148" s="1"/>
  <c r="S166"/>
  <c r="AZ166" s="1"/>
  <c r="S179"/>
  <c r="AZ179" s="1"/>
  <c r="S247"/>
  <c r="AZ247" s="1"/>
  <c r="S270"/>
  <c r="AZ270" s="1"/>
  <c r="S287"/>
  <c r="AZ287" s="1"/>
  <c r="S303"/>
  <c r="AZ303" s="1"/>
  <c r="S342"/>
  <c r="AZ342" s="1"/>
  <c r="S373"/>
  <c r="AZ373" s="1"/>
  <c r="BA386"/>
  <c r="BC386" s="1"/>
  <c r="BA52"/>
  <c r="BC52" s="1"/>
  <c r="BA222"/>
  <c r="BC222" s="1"/>
  <c r="BA358"/>
  <c r="BC358" s="1"/>
  <c r="BA212"/>
  <c r="BC212" s="1"/>
  <c r="BA57"/>
  <c r="BC57" s="1"/>
  <c r="BA163"/>
  <c r="BC163" s="1"/>
  <c r="BA51"/>
  <c r="BC51" s="1"/>
  <c r="BA412"/>
  <c r="BC412" s="1"/>
  <c r="BA267"/>
  <c r="BC267" s="1"/>
  <c r="BA387"/>
  <c r="BC387" s="1"/>
  <c r="BA246"/>
  <c r="BC246" s="1"/>
  <c r="BA83"/>
  <c r="BC83" s="1"/>
  <c r="BA308"/>
  <c r="BC308" s="1"/>
  <c r="BA162"/>
  <c r="BC162" s="1"/>
  <c r="BA38"/>
  <c r="BC38" s="1"/>
  <c r="BA157"/>
  <c r="BC157" s="1"/>
  <c r="BA29"/>
  <c r="BC29" s="1"/>
  <c r="N35"/>
  <c r="K35" i="11"/>
  <c r="Q35" s="1"/>
  <c r="N64" i="22"/>
  <c r="K64" i="11"/>
  <c r="Q64" s="1"/>
  <c r="N122" i="22"/>
  <c r="K122" i="11"/>
  <c r="Q122" s="1"/>
  <c r="N146" i="22"/>
  <c r="K146" i="11"/>
  <c r="Q146" s="1"/>
  <c r="N104" i="22"/>
  <c r="K104" i="11"/>
  <c r="Q104" s="1"/>
  <c r="N348" i="22"/>
  <c r="K348" i="11"/>
  <c r="Q348" s="1"/>
  <c r="N384" i="22"/>
  <c r="K384" i="11"/>
  <c r="Q384" s="1"/>
  <c r="N65" i="22"/>
  <c r="K65" i="11"/>
  <c r="Q65" s="1"/>
  <c r="N390" i="22"/>
  <c r="K390" i="11"/>
  <c r="Q390" s="1"/>
  <c r="N24" i="22"/>
  <c r="K24" i="11"/>
  <c r="N191" i="22"/>
  <c r="K191" i="11"/>
  <c r="Q191" s="1"/>
  <c r="N168" i="22"/>
  <c r="K168" i="11"/>
  <c r="Q168" s="1"/>
  <c r="N54" i="22"/>
  <c r="K54" i="11"/>
  <c r="N215" i="22"/>
  <c r="K215" i="11"/>
  <c r="Q215" s="1"/>
  <c r="N90" i="22"/>
  <c r="K90" i="11"/>
  <c r="N68" i="22"/>
  <c r="K68" i="11"/>
  <c r="Q68" s="1"/>
  <c r="N328" i="22"/>
  <c r="K328" i="11"/>
  <c r="Q328" s="1"/>
  <c r="N18" i="22"/>
  <c r="K18" i="11"/>
  <c r="Q18" s="1"/>
  <c r="N226" i="22"/>
  <c r="K226" i="11"/>
  <c r="Q226" s="1"/>
  <c r="N49" i="22"/>
  <c r="K49" i="11"/>
  <c r="Q49" s="1"/>
  <c r="N274" i="22"/>
  <c r="K274" i="11"/>
  <c r="Q274" s="1"/>
  <c r="N376" i="22"/>
  <c r="K376" i="11"/>
  <c r="Q376" s="1"/>
  <c r="N135" i="22"/>
  <c r="K135" i="11"/>
  <c r="Q135" s="1"/>
  <c r="N306" i="22"/>
  <c r="K306" i="11"/>
  <c r="R295"/>
  <c r="T295" i="22"/>
  <c r="R281" i="11"/>
  <c r="T281" i="22"/>
  <c r="R25" i="11"/>
  <c r="T25" i="22"/>
  <c r="BA25" s="1"/>
  <c r="BC25" s="1"/>
  <c r="R264" i="11"/>
  <c r="T264" i="22"/>
  <c r="R391" i="11"/>
  <c r="T391" i="22"/>
  <c r="R86" i="11"/>
  <c r="T86" i="22"/>
  <c r="R214" i="11"/>
  <c r="T214" i="22"/>
  <c r="P297" i="11"/>
  <c r="Q352"/>
  <c r="N125" i="22"/>
  <c r="K125" i="11"/>
  <c r="Q125" s="1"/>
  <c r="N108" i="22"/>
  <c r="K108" i="11"/>
  <c r="Q108" s="1"/>
  <c r="N123" i="22"/>
  <c r="K123" i="11"/>
  <c r="Q123" s="1"/>
  <c r="N153" i="22"/>
  <c r="K153" i="11"/>
  <c r="Q153" s="1"/>
  <c r="N235" i="22"/>
  <c r="K235" i="11"/>
  <c r="Q235" s="1"/>
  <c r="N60" i="22"/>
  <c r="K60" i="11"/>
  <c r="Q60" s="1"/>
  <c r="N116" i="22"/>
  <c r="K116" i="11"/>
  <c r="N356" i="22"/>
  <c r="K356" i="11"/>
  <c r="Q356" s="1"/>
  <c r="N243" i="22"/>
  <c r="K243" i="11"/>
  <c r="N69" i="22"/>
  <c r="K69" i="11"/>
  <c r="Q69" s="1"/>
  <c r="N262" i="22"/>
  <c r="K262" i="11"/>
  <c r="Q262" s="1"/>
  <c r="N354" i="22"/>
  <c r="K354" i="11"/>
  <c r="Q354" s="1"/>
  <c r="N331" i="22"/>
  <c r="K331" i="11"/>
  <c r="N343" i="22"/>
  <c r="K343" i="11"/>
  <c r="Q343" s="1"/>
  <c r="N178" i="22"/>
  <c r="K178" i="11"/>
  <c r="Q178" s="1"/>
  <c r="N313" i="22"/>
  <c r="K313" i="11"/>
  <c r="Q313" s="1"/>
  <c r="N418" i="22"/>
  <c r="K418" i="11"/>
  <c r="Q418" s="1"/>
  <c r="N98" i="22"/>
  <c r="K98" i="11"/>
  <c r="Q98" s="1"/>
  <c r="N338" i="22"/>
  <c r="K338" i="11"/>
  <c r="N367" i="22"/>
  <c r="K367" i="11"/>
  <c r="N23" i="22"/>
  <c r="K23" i="11"/>
  <c r="Q23" s="1"/>
  <c r="N182" i="22"/>
  <c r="K182" i="11"/>
  <c r="N143" i="22"/>
  <c r="K143" i="11"/>
  <c r="Q143" s="1"/>
  <c r="N61" i="22"/>
  <c r="K61" i="11"/>
  <c r="N410" i="22"/>
  <c r="K410" i="11"/>
  <c r="Q410" s="1"/>
  <c r="N155" i="22"/>
  <c r="K155" i="11"/>
  <c r="Q155" s="1"/>
  <c r="N404" i="22"/>
  <c r="K404" i="11"/>
  <c r="Q404" s="1"/>
  <c r="N77" i="22"/>
  <c r="K77" i="11"/>
  <c r="Q77" s="1"/>
  <c r="N27" i="22"/>
  <c r="K27" i="11"/>
  <c r="Q27" s="1"/>
  <c r="Q377"/>
  <c r="S377" i="22"/>
  <c r="S168"/>
  <c r="AZ168" s="1"/>
  <c r="S108"/>
  <c r="AZ108" s="1"/>
  <c r="S123"/>
  <c r="AZ123" s="1"/>
  <c r="Q230" i="11"/>
  <c r="S230" i="22"/>
  <c r="AZ230" s="1"/>
  <c r="S60"/>
  <c r="AZ60" s="1"/>
  <c r="Q164" i="11"/>
  <c r="S164" i="22"/>
  <c r="AZ164" s="1"/>
  <c r="S265"/>
  <c r="AZ265" s="1"/>
  <c r="Q265" i="11"/>
  <c r="Q42"/>
  <c r="S42" i="22"/>
  <c r="AZ42" s="1"/>
  <c r="Q241" i="11"/>
  <c r="S241" i="22"/>
  <c r="Q99" i="11"/>
  <c r="S99" i="22"/>
  <c r="AZ99" s="1"/>
  <c r="S34"/>
  <c r="AZ34" s="1"/>
  <c r="S53"/>
  <c r="AZ53" s="1"/>
  <c r="S109"/>
  <c r="AZ109" s="1"/>
  <c r="S152"/>
  <c r="AZ152" s="1"/>
  <c r="S176"/>
  <c r="AZ176" s="1"/>
  <c r="S197"/>
  <c r="AZ197" s="1"/>
  <c r="S228"/>
  <c r="AZ228" s="1"/>
  <c r="S296"/>
  <c r="AZ296" s="1"/>
  <c r="S317"/>
  <c r="AZ317" s="1"/>
  <c r="S349"/>
  <c r="AZ349" s="1"/>
  <c r="S381"/>
  <c r="AZ381" s="1"/>
  <c r="S403"/>
  <c r="AZ403" s="1"/>
  <c r="S77"/>
  <c r="AZ77" s="1"/>
  <c r="Q407" i="11"/>
  <c r="S407" i="22"/>
  <c r="AZ407" s="1"/>
  <c r="Q54" i="11"/>
  <c r="S54" i="22"/>
  <c r="S215"/>
  <c r="AZ215" s="1"/>
  <c r="Q149" i="11"/>
  <c r="S149" i="22"/>
  <c r="AZ149" s="1"/>
  <c r="S18"/>
  <c r="AZ18" s="1"/>
  <c r="Q283" i="11"/>
  <c r="S283" i="22"/>
  <c r="AZ283" s="1"/>
  <c r="S376"/>
  <c r="AZ376" s="1"/>
  <c r="S31"/>
  <c r="AZ31" s="1"/>
  <c r="S50"/>
  <c r="AZ50" s="1"/>
  <c r="S114"/>
  <c r="AZ114" s="1"/>
  <c r="S208"/>
  <c r="AZ208" s="1"/>
  <c r="S242"/>
  <c r="AZ242" s="1"/>
  <c r="S272"/>
  <c r="AZ272" s="1"/>
  <c r="Q379" i="11"/>
  <c r="S379" i="22"/>
  <c r="AZ379" s="1"/>
  <c r="BA379" s="1"/>
  <c r="BC379" s="1"/>
  <c r="S399"/>
  <c r="AZ399" s="1"/>
  <c r="Q331" i="11"/>
  <c r="S331" i="22"/>
  <c r="AZ331" s="1"/>
  <c r="S343"/>
  <c r="AZ343" s="1"/>
  <c r="S178"/>
  <c r="AZ178" s="1"/>
  <c r="S313"/>
  <c r="AZ313" s="1"/>
  <c r="Q32" i="11"/>
  <c r="S32" i="22"/>
  <c r="AZ32" s="1"/>
  <c r="BA32" s="1"/>
  <c r="BC32" s="1"/>
  <c r="S64"/>
  <c r="AZ64" s="1"/>
  <c r="S122"/>
  <c r="AZ122" s="1"/>
  <c r="S104"/>
  <c r="AZ104" s="1"/>
  <c r="S348"/>
  <c r="AZ348" s="1"/>
  <c r="S384"/>
  <c r="AZ384" s="1"/>
  <c r="S65"/>
  <c r="AZ65" s="1"/>
  <c r="S390"/>
  <c r="AZ390" s="1"/>
  <c r="Q24" i="11"/>
  <c r="S24" i="22"/>
  <c r="Q288" i="11"/>
  <c r="S288" i="22"/>
  <c r="Q66" i="11"/>
  <c r="S66" i="22"/>
  <c r="S85"/>
  <c r="AZ85" s="1"/>
  <c r="S102"/>
  <c r="AZ102" s="1"/>
  <c r="Q119" i="11"/>
  <c r="S119" i="22"/>
  <c r="AZ119" s="1"/>
  <c r="BA119" s="1"/>
  <c r="BC119" s="1"/>
  <c r="S142"/>
  <c r="AZ142" s="1"/>
  <c r="BA142" s="1"/>
  <c r="BC142" s="1"/>
  <c r="S167"/>
  <c r="AZ167" s="1"/>
  <c r="S180"/>
  <c r="AZ180" s="1"/>
  <c r="Q194" i="11"/>
  <c r="S194" i="22"/>
  <c r="AZ194" s="1"/>
  <c r="S207"/>
  <c r="AZ207" s="1"/>
  <c r="S233"/>
  <c r="AZ233" s="1"/>
  <c r="Q248" i="11"/>
  <c r="S248" i="22"/>
  <c r="AZ248" s="1"/>
  <c r="BA248" s="1"/>
  <c r="BC248" s="1"/>
  <c r="S280"/>
  <c r="AZ280" s="1"/>
  <c r="S300"/>
  <c r="AZ300" s="1"/>
  <c r="S344"/>
  <c r="AZ344" s="1"/>
  <c r="S378"/>
  <c r="AZ378" s="1"/>
  <c r="Q15" i="11"/>
  <c r="S15" i="22"/>
  <c r="AZ15" s="1"/>
  <c r="BA15" s="1"/>
  <c r="BC15" s="1"/>
  <c r="Q229" i="11"/>
  <c r="S229" i="22"/>
  <c r="AZ229" s="1"/>
  <c r="Q47" i="11"/>
  <c r="S47" i="22"/>
  <c r="AZ47" s="1"/>
  <c r="Q225" i="11"/>
  <c r="S225" i="22"/>
  <c r="AZ225" s="1"/>
  <c r="Q347" i="11"/>
  <c r="S347" i="22"/>
  <c r="AZ347" s="1"/>
  <c r="Q26" i="11"/>
  <c r="S26" i="22"/>
  <c r="AZ26" s="1"/>
  <c r="BA26" s="1"/>
  <c r="BC26" s="1"/>
  <c r="Q401" i="11"/>
  <c r="S401" i="22"/>
  <c r="AZ401" s="1"/>
  <c r="BA401" s="1"/>
  <c r="BC401" s="1"/>
  <c r="S410"/>
  <c r="AZ410" s="1"/>
  <c r="S155"/>
  <c r="AZ155" s="1"/>
  <c r="S404"/>
  <c r="AZ404" s="1"/>
  <c r="S40"/>
  <c r="AZ40" s="1"/>
  <c r="S84"/>
  <c r="AZ84" s="1"/>
  <c r="S101"/>
  <c r="AZ101" s="1"/>
  <c r="S118"/>
  <c r="AZ118" s="1"/>
  <c r="S134"/>
  <c r="AZ134" s="1"/>
  <c r="BA134" s="1"/>
  <c r="BC134" s="1"/>
  <c r="S156"/>
  <c r="AZ156" s="1"/>
  <c r="S172"/>
  <c r="AZ172" s="1"/>
  <c r="BA172" s="1"/>
  <c r="BC172" s="1"/>
  <c r="S184"/>
  <c r="AZ184" s="1"/>
  <c r="S261"/>
  <c r="AZ261" s="1"/>
  <c r="Q279" i="11"/>
  <c r="S279" i="22"/>
  <c r="AZ279" s="1"/>
  <c r="Q299" i="11"/>
  <c r="S299" i="22"/>
  <c r="AZ299" s="1"/>
  <c r="BA299" s="1"/>
  <c r="BC299" s="1"/>
  <c r="S319"/>
  <c r="AZ319" s="1"/>
  <c r="S368"/>
  <c r="AZ368" s="1"/>
  <c r="S382"/>
  <c r="AZ382" s="1"/>
  <c r="BA295"/>
  <c r="BC295" s="1"/>
  <c r="BA325"/>
  <c r="BC325" s="1"/>
  <c r="BA37"/>
  <c r="BC37" s="1"/>
  <c r="BA281"/>
  <c r="BC281" s="1"/>
  <c r="BA112"/>
  <c r="BC112" s="1"/>
  <c r="BA264"/>
  <c r="BC264" s="1"/>
  <c r="BA95"/>
  <c r="BC95" s="1"/>
  <c r="BA340"/>
  <c r="BC340" s="1"/>
  <c r="BA100"/>
  <c r="BC100" s="1"/>
  <c r="BA298"/>
  <c r="BC298" s="1"/>
  <c r="BA161"/>
  <c r="BC161" s="1"/>
  <c r="BA391"/>
  <c r="BC391" s="1"/>
  <c r="BA223"/>
  <c r="BC223" s="1"/>
  <c r="BA86"/>
  <c r="BC86" s="1"/>
  <c r="BA337"/>
  <c r="BC337" s="1"/>
  <c r="BA214"/>
  <c r="BC214" s="1"/>
  <c r="BA59"/>
  <c r="BC59" s="1"/>
  <c r="P154" i="11"/>
  <c r="N388" i="22"/>
  <c r="K388" i="11"/>
  <c r="N385" i="22"/>
  <c r="K385" i="11"/>
  <c r="Q385" s="1"/>
  <c r="S385" i="22"/>
  <c r="AZ385" s="1"/>
  <c r="S380"/>
  <c r="AZ380" s="1"/>
  <c r="N380"/>
  <c r="K380" i="11"/>
  <c r="Q380" s="1"/>
  <c r="S375" i="22"/>
  <c r="N375"/>
  <c r="K375" i="11"/>
  <c r="Q375" s="1"/>
  <c r="K374"/>
  <c r="N374" i="22"/>
  <c r="K372" i="11"/>
  <c r="N372" i="22"/>
  <c r="S369"/>
  <c r="AZ369" s="1"/>
  <c r="N362"/>
  <c r="K362" i="11"/>
  <c r="S359" i="22"/>
  <c r="AC269"/>
  <c r="N269" i="12"/>
  <c r="AH269" i="22"/>
  <c r="T269" i="12"/>
  <c r="AC72" i="22"/>
  <c r="N72" i="12"/>
  <c r="T72"/>
  <c r="AH72" i="22"/>
  <c r="AH67"/>
  <c r="T63" i="12"/>
  <c r="AH63" i="22"/>
  <c r="N63" i="12"/>
  <c r="AC63" i="22"/>
  <c r="R201" i="11"/>
  <c r="T201" i="22"/>
  <c r="BA201" s="1"/>
  <c r="BC201" s="1"/>
  <c r="S141"/>
  <c r="AZ141" s="1"/>
  <c r="N141" i="11"/>
  <c r="Q141" s="1"/>
  <c r="Q141" i="22"/>
  <c r="S259"/>
  <c r="N259"/>
  <c r="K259" i="11"/>
  <c r="Q259" s="1"/>
  <c r="N416" i="22"/>
  <c r="K416" i="11"/>
  <c r="N411" i="22"/>
  <c r="K411" i="11"/>
  <c r="K420"/>
  <c r="N420" i="22"/>
  <c r="P237" i="11"/>
  <c r="Q219"/>
  <c r="S75" i="22"/>
  <c r="AZ75" s="1"/>
  <c r="P79" i="11"/>
  <c r="N79" i="22"/>
  <c r="K79" i="11"/>
  <c r="N73" i="22"/>
  <c r="K73" i="11"/>
  <c r="N72" i="22"/>
  <c r="K72" i="11"/>
  <c r="N258" i="22"/>
  <c r="K258" i="11"/>
  <c r="S198" i="22"/>
  <c r="AZ198" s="1"/>
  <c r="N220"/>
  <c r="K220" i="11"/>
  <c r="S218" i="22"/>
  <c r="AZ218" s="1"/>
  <c r="S217"/>
  <c r="AZ217" s="1"/>
  <c r="N211"/>
  <c r="K211" i="11"/>
  <c r="Q211" s="1"/>
  <c r="S211" i="22"/>
  <c r="AZ211" s="1"/>
  <c r="S210"/>
  <c r="N154"/>
  <c r="K154" i="11"/>
  <c r="S150" i="22"/>
  <c r="AZ150" s="1"/>
  <c r="S147"/>
  <c r="AZ147" s="1"/>
  <c r="N140"/>
  <c r="K140" i="11"/>
  <c r="S139" i="22"/>
  <c r="N139"/>
  <c r="K139" i="11"/>
  <c r="Q139" s="1"/>
  <c r="N138" i="22"/>
  <c r="K138" i="11"/>
  <c r="AK321" i="22"/>
  <c r="G321" i="14"/>
  <c r="J321" s="1"/>
  <c r="AO120" i="22"/>
  <c r="M120" i="14"/>
  <c r="AP120" i="22" s="1"/>
  <c r="BB120" s="1"/>
  <c r="L120" i="14"/>
  <c r="AO96" i="22"/>
  <c r="M96" i="14"/>
  <c r="AP96" i="22" s="1"/>
  <c r="BB96" s="1"/>
  <c r="L96" i="14"/>
  <c r="AO290" i="22"/>
  <c r="L290" i="14"/>
  <c r="M290"/>
  <c r="AP290" i="22" s="1"/>
  <c r="BB290" s="1"/>
  <c r="AO220"/>
  <c r="L220" i="14"/>
  <c r="M220"/>
  <c r="AP220" i="22" s="1"/>
  <c r="BB220" s="1"/>
  <c r="AO211"/>
  <c r="M211" i="14"/>
  <c r="AP211" i="22" s="1"/>
  <c r="BB211" s="1"/>
  <c r="L211" i="14"/>
  <c r="AO39" i="22"/>
  <c r="L39" i="14"/>
  <c r="M39"/>
  <c r="AP39" i="22" s="1"/>
  <c r="BB39" s="1"/>
  <c r="AO420"/>
  <c r="M420" i="14"/>
  <c r="AP420" i="22" s="1"/>
  <c r="BB420" s="1"/>
  <c r="L420" i="14"/>
  <c r="AO409" i="22"/>
  <c r="L409" i="14"/>
  <c r="M409"/>
  <c r="AP409" i="22" s="1"/>
  <c r="BB409" s="1"/>
  <c r="AO389"/>
  <c r="L389" i="14"/>
  <c r="M389"/>
  <c r="AP389" i="22" s="1"/>
  <c r="BB389" s="1"/>
  <c r="AO372"/>
  <c r="L372" i="14"/>
  <c r="M372"/>
  <c r="AP372" i="22" s="1"/>
  <c r="BB372" s="1"/>
  <c r="AO367"/>
  <c r="L367" i="14"/>
  <c r="M367"/>
  <c r="AP367" i="22" s="1"/>
  <c r="BB367" s="1"/>
  <c r="AK359"/>
  <c r="G359" i="14"/>
  <c r="J359" s="1"/>
  <c r="AO346" i="22"/>
  <c r="L346" i="14"/>
  <c r="M346"/>
  <c r="AP346" i="22" s="1"/>
  <c r="BB346" s="1"/>
  <c r="AO334"/>
  <c r="L334" i="14"/>
  <c r="M334"/>
  <c r="AP334" i="22" s="1"/>
  <c r="BB334" s="1"/>
  <c r="AO322"/>
  <c r="L322" i="14"/>
  <c r="M322"/>
  <c r="AP322" i="22" s="1"/>
  <c r="BB322" s="1"/>
  <c r="AO307"/>
  <c r="L307" i="14"/>
  <c r="M307"/>
  <c r="AP307" i="22" s="1"/>
  <c r="BB307" s="1"/>
  <c r="AO305"/>
  <c r="M305" i="14"/>
  <c r="AP305" i="22" s="1"/>
  <c r="BB305" s="1"/>
  <c r="L305" i="14"/>
  <c r="AO297" i="22"/>
  <c r="L297" i="14"/>
  <c r="M297"/>
  <c r="AP297" i="22" s="1"/>
  <c r="BB297" s="1"/>
  <c r="AO288"/>
  <c r="M288" i="14"/>
  <c r="AP288" i="22" s="1"/>
  <c r="BB288" s="1"/>
  <c r="L288" i="14"/>
  <c r="M269"/>
  <c r="AP269" i="22" s="1"/>
  <c r="BB269" s="1"/>
  <c r="AO269"/>
  <c r="L269" i="14"/>
  <c r="L258"/>
  <c r="M258"/>
  <c r="AP258" i="22" s="1"/>
  <c r="BB258" s="1"/>
  <c r="AO258"/>
  <c r="AF193"/>
  <c r="Q193" i="12"/>
  <c r="AF154" i="22"/>
  <c r="Q154" i="12"/>
  <c r="Q137"/>
  <c r="AF137" i="22"/>
  <c r="AE117"/>
  <c r="P117" i="12"/>
  <c r="S117"/>
  <c r="AH117" i="22" s="1"/>
  <c r="AZ117" s="1"/>
  <c r="Q79" i="12"/>
  <c r="AF79" i="22"/>
  <c r="AE66"/>
  <c r="P66" i="12"/>
  <c r="S66" s="1"/>
  <c r="AF323" i="22"/>
  <c r="Q323" i="12"/>
  <c r="AH307" i="22"/>
  <c r="Q307" i="12"/>
  <c r="T307" s="1"/>
  <c r="AF307" i="22"/>
  <c r="Q297" i="12"/>
  <c r="AF297" i="22"/>
  <c r="AF288"/>
  <c r="Q288" i="12"/>
  <c r="Q259"/>
  <c r="AF259" i="22"/>
  <c r="AQ200"/>
  <c r="G200" i="13"/>
  <c r="M200" s="1"/>
  <c r="O54"/>
  <c r="AX54" i="22"/>
  <c r="O24" i="13"/>
  <c r="AX24" i="22"/>
  <c r="O410" i="13"/>
  <c r="AX410" i="22"/>
  <c r="O323" i="13"/>
  <c r="AX323" i="22"/>
  <c r="O307" i="13"/>
  <c r="AX307" i="22"/>
  <c r="P30" i="11"/>
  <c r="S30" i="22" s="1"/>
  <c r="AZ30" s="1"/>
  <c r="P22" i="11"/>
  <c r="N20" i="22"/>
  <c r="K20" i="11"/>
  <c r="K14"/>
  <c r="N14" i="22"/>
  <c r="S169"/>
  <c r="AZ169" s="1"/>
  <c r="N62"/>
  <c r="K62" i="11"/>
  <c r="S41" i="22"/>
  <c r="AZ41" s="1"/>
  <c r="N41"/>
  <c r="K41" i="11"/>
  <c r="Q41" s="1"/>
  <c r="K39"/>
  <c r="N39" i="22"/>
  <c r="N36"/>
  <c r="K36" i="11"/>
  <c r="N357" i="22"/>
  <c r="K357" i="11"/>
  <c r="P355"/>
  <c r="S355" i="22" s="1"/>
  <c r="N355"/>
  <c r="K355" i="11"/>
  <c r="S351" i="22"/>
  <c r="N346"/>
  <c r="K346" i="11"/>
  <c r="N341" i="22"/>
  <c r="K341" i="11"/>
  <c r="N336" i="22"/>
  <c r="K336" i="11"/>
  <c r="Q336" s="1"/>
  <c r="S336" i="22"/>
  <c r="AZ336" s="1"/>
  <c r="K330" i="11"/>
  <c r="N330" i="22"/>
  <c r="S327"/>
  <c r="AZ327" s="1"/>
  <c r="S326"/>
  <c r="AZ326" s="1"/>
  <c r="N323"/>
  <c r="K323" i="11"/>
  <c r="Q323" s="1"/>
  <c r="S323" i="22"/>
  <c r="S213"/>
  <c r="AZ213" s="1"/>
  <c r="K320" i="11"/>
  <c r="N320" i="22"/>
  <c r="K318" i="11"/>
  <c r="N318" i="22"/>
  <c r="N315"/>
  <c r="K315" i="11"/>
  <c r="K314"/>
  <c r="N314" i="22"/>
  <c r="Q314" i="11"/>
  <c r="S314" i="22"/>
  <c r="K309" i="11"/>
  <c r="N309" i="22"/>
  <c r="K307" i="11"/>
  <c r="N307" i="22"/>
  <c r="N305"/>
  <c r="K305" i="11"/>
  <c r="N297" i="22"/>
  <c r="K297" i="11"/>
  <c r="N294" i="22"/>
  <c r="K294" i="11"/>
  <c r="N293" i="22"/>
  <c r="K293" i="11"/>
  <c r="N285" i="22"/>
  <c r="K285" i="11"/>
  <c r="N284" i="22"/>
  <c r="K284" i="11"/>
  <c r="N276" i="22"/>
  <c r="K276" i="11"/>
  <c r="P276"/>
  <c r="Q276" s="1"/>
  <c r="N275" i="22"/>
  <c r="K275" i="11"/>
  <c r="N269" i="22"/>
  <c r="K269" i="11"/>
  <c r="Q269" s="1"/>
  <c r="S269" i="22"/>
  <c r="AZ269" s="1"/>
  <c r="P263" i="11"/>
  <c r="S263" i="22" s="1"/>
  <c r="N96"/>
  <c r="K96" i="11"/>
  <c r="S91" i="22"/>
  <c r="AZ91" s="1"/>
  <c r="N89"/>
  <c r="K89" i="11"/>
  <c r="S88" i="22"/>
  <c r="AZ88" s="1"/>
  <c r="S67"/>
  <c r="AZ67" s="1"/>
  <c r="AH237"/>
  <c r="T310" i="12"/>
  <c r="AH310" i="22"/>
  <c r="AF310"/>
  <c r="Q310" i="12"/>
  <c r="P205" i="11"/>
  <c r="Q205" i="22"/>
  <c r="N205" i="11"/>
  <c r="Q55"/>
  <c r="R55" s="1"/>
  <c r="K310"/>
  <c r="N310" i="22"/>
  <c r="Q364" i="11"/>
  <c r="S364" i="22"/>
  <c r="AZ364" s="1"/>
  <c r="S189"/>
  <c r="AZ189" s="1"/>
  <c r="N186"/>
  <c r="K186" i="11"/>
  <c r="N185" i="22"/>
  <c r="K185" i="11"/>
  <c r="K173"/>
  <c r="N173" i="22"/>
  <c r="N290"/>
  <c r="K290" i="11"/>
  <c r="S240" i="22"/>
  <c r="N240"/>
  <c r="K240" i="11"/>
  <c r="Q240" s="1"/>
  <c r="Q232"/>
  <c r="R232" s="1"/>
  <c r="S231" i="22"/>
  <c r="AZ231" s="1"/>
  <c r="S227"/>
  <c r="Q420"/>
  <c r="N420" i="11"/>
  <c r="N416"/>
  <c r="Q416" i="22"/>
  <c r="S413"/>
  <c r="AZ413" s="1"/>
  <c r="Q413"/>
  <c r="N413" i="11"/>
  <c r="Q413" s="1"/>
  <c r="Q411" i="22"/>
  <c r="N411" i="11"/>
  <c r="Q411" s="1"/>
  <c r="S411" i="22"/>
  <c r="AZ411" s="1"/>
  <c r="S406"/>
  <c r="AZ406" s="1"/>
  <c r="Q405"/>
  <c r="N405" i="11"/>
  <c r="S398" i="22"/>
  <c r="AZ398" s="1"/>
  <c r="Q398"/>
  <c r="N398" i="11"/>
  <c r="Q398" s="1"/>
  <c r="Q396" i="22"/>
  <c r="N396" i="11"/>
  <c r="S389" i="22"/>
  <c r="AZ389" s="1"/>
  <c r="Q389"/>
  <c r="N389" i="11"/>
  <c r="Q389" s="1"/>
  <c r="S388" i="22"/>
  <c r="AZ388" s="1"/>
  <c r="Q388"/>
  <c r="N388" i="11"/>
  <c r="Q388" s="1"/>
  <c r="R383"/>
  <c r="T383" i="22"/>
  <c r="AZ383"/>
  <c r="N374" i="11"/>
  <c r="Q374" i="22"/>
  <c r="P374" i="11"/>
  <c r="S374" i="22" s="1"/>
  <c r="AZ374" s="1"/>
  <c r="P367" i="11"/>
  <c r="Q367" i="22"/>
  <c r="N367" i="11"/>
  <c r="N363"/>
  <c r="Q363" s="1"/>
  <c r="Q363" i="22"/>
  <c r="S363"/>
  <c r="AZ363" s="1"/>
  <c r="Q362"/>
  <c r="N362" i="11"/>
  <c r="Q362" s="1"/>
  <c r="S362" i="22"/>
  <c r="AZ362" s="1"/>
  <c r="S360"/>
  <c r="AZ360" s="1"/>
  <c r="N357" i="11"/>
  <c r="Q357" s="1"/>
  <c r="Q357" i="22"/>
  <c r="S357"/>
  <c r="AZ357" s="1"/>
  <c r="N355" i="11"/>
  <c r="Q355" i="22"/>
  <c r="R352" i="11"/>
  <c r="T352" i="22"/>
  <c r="BA352" s="1"/>
  <c r="BC352" s="1"/>
  <c r="S350"/>
  <c r="AZ350" s="1"/>
  <c r="Q74"/>
  <c r="N74" i="11"/>
  <c r="Q74" s="1"/>
  <c r="S74" i="22"/>
  <c r="AZ74" s="1"/>
  <c r="P346" i="11"/>
  <c r="N346"/>
  <c r="Q346" i="22"/>
  <c r="N341" i="11"/>
  <c r="Q341" i="22"/>
  <c r="R333" i="11"/>
  <c r="T333" i="22"/>
  <c r="BA333" s="1"/>
  <c r="BC333" s="1"/>
  <c r="S324"/>
  <c r="S320"/>
  <c r="AZ320" s="1"/>
  <c r="Q320"/>
  <c r="N320" i="11"/>
  <c r="Q320" s="1"/>
  <c r="S315" i="22"/>
  <c r="AZ315" s="1"/>
  <c r="Q315"/>
  <c r="N315" i="11"/>
  <c r="N309"/>
  <c r="Q309" s="1"/>
  <c r="Q309" i="22"/>
  <c r="S309"/>
  <c r="AZ309" s="1"/>
  <c r="Q306"/>
  <c r="N306" i="11"/>
  <c r="Q305" i="22"/>
  <c r="N305" i="11"/>
  <c r="P305"/>
  <c r="S305" i="22" s="1"/>
  <c r="AZ305" s="1"/>
  <c r="S268"/>
  <c r="AZ268" s="1"/>
  <c r="Q297" i="11"/>
  <c r="S297" i="22"/>
  <c r="Q297"/>
  <c r="N297" i="11"/>
  <c r="S293" i="22"/>
  <c r="AZ293" s="1"/>
  <c r="Q293"/>
  <c r="N293" i="11"/>
  <c r="Q293" s="1"/>
  <c r="S292" i="22"/>
  <c r="AZ292" s="1"/>
  <c r="N290" i="11"/>
  <c r="Q290" i="22"/>
  <c r="Q276"/>
  <c r="N276" i="11"/>
  <c r="S237" i="22"/>
  <c r="S258"/>
  <c r="AZ258" s="1"/>
  <c r="Q258"/>
  <c r="N258" i="11"/>
  <c r="Q258" s="1"/>
  <c r="Q257" i="22"/>
  <c r="N257" i="11"/>
  <c r="P255"/>
  <c r="S255" i="22" s="1"/>
  <c r="AZ255" s="1"/>
  <c r="Q255"/>
  <c r="N255" i="11"/>
  <c r="R245"/>
  <c r="T245" i="22"/>
  <c r="BA245" s="1"/>
  <c r="BC245" s="1"/>
  <c r="S244"/>
  <c r="S243"/>
  <c r="AZ243" s="1"/>
  <c r="Q243"/>
  <c r="N243" i="11"/>
  <c r="Q243" s="1"/>
  <c r="S239" i="22"/>
  <c r="AZ239" s="1"/>
  <c r="Q239"/>
  <c r="N239" i="11"/>
  <c r="Q239" s="1"/>
  <c r="P236"/>
  <c r="S220" i="22"/>
  <c r="AZ220" s="1"/>
  <c r="Q220"/>
  <c r="N220" i="11"/>
  <c r="S216" i="22"/>
  <c r="AZ216" s="1"/>
  <c r="N196" i="11"/>
  <c r="Q196" i="22"/>
  <c r="S195"/>
  <c r="AZ195" s="1"/>
  <c r="S193"/>
  <c r="Q193"/>
  <c r="N193" i="11"/>
  <c r="Q193" s="1"/>
  <c r="S183" i="22"/>
  <c r="AZ183" s="1"/>
  <c r="S175"/>
  <c r="AZ175" s="1"/>
  <c r="S173"/>
  <c r="N173" i="11"/>
  <c r="Q173" i="22"/>
  <c r="R160" i="11"/>
  <c r="T160" i="22"/>
  <c r="BA160" s="1"/>
  <c r="BC160" s="1"/>
  <c r="S159"/>
  <c r="AZ159" s="1"/>
  <c r="S151"/>
  <c r="AZ151" s="1"/>
  <c r="S145"/>
  <c r="AZ145" s="1"/>
  <c r="S140"/>
  <c r="AZ140" s="1"/>
  <c r="N140" i="11"/>
  <c r="Q140" s="1"/>
  <c r="Q140" i="22"/>
  <c r="S138"/>
  <c r="Q138"/>
  <c r="N138" i="11"/>
  <c r="Q137"/>
  <c r="S137" i="22"/>
  <c r="N137" i="11"/>
  <c r="Q137" i="22"/>
  <c r="S116"/>
  <c r="Q116"/>
  <c r="N116" i="11"/>
  <c r="Q116" s="1"/>
  <c r="R115"/>
  <c r="T115" i="22"/>
  <c r="Q106"/>
  <c r="N106" i="11"/>
  <c r="Q96" i="22"/>
  <c r="N96" i="11"/>
  <c r="P96"/>
  <c r="S90" i="22"/>
  <c r="AZ90" s="1"/>
  <c r="Q90"/>
  <c r="N90" i="11"/>
  <c r="Q90" s="1"/>
  <c r="N89"/>
  <c r="Q89" i="22"/>
  <c r="Q82" i="11"/>
  <c r="Q79"/>
  <c r="S79" i="22"/>
  <c r="N79" i="11"/>
  <c r="Q79" i="22"/>
  <c r="S78"/>
  <c r="AZ78" s="1"/>
  <c r="Q73"/>
  <c r="N73" i="11"/>
  <c r="S70" i="22"/>
  <c r="AZ70" s="1"/>
  <c r="Q63"/>
  <c r="N63" i="11"/>
  <c r="S61" i="22"/>
  <c r="AZ61" s="1"/>
  <c r="Q61"/>
  <c r="N61" i="11"/>
  <c r="Q61" s="1"/>
  <c r="S44" i="22"/>
  <c r="AZ44" s="1"/>
  <c r="Q39"/>
  <c r="N39" i="11"/>
  <c r="Q39" s="1"/>
  <c r="S39" i="22"/>
  <c r="AZ39" s="1"/>
  <c r="Q36"/>
  <c r="N36" i="11"/>
  <c r="S36" i="22"/>
  <c r="S22"/>
  <c r="S21"/>
  <c r="AZ21" s="1"/>
  <c r="BA21" s="1"/>
  <c r="BC21" s="1"/>
  <c r="S20"/>
  <c r="AZ20" s="1"/>
  <c r="Q20"/>
  <c r="N20" i="11"/>
  <c r="S19" i="22"/>
  <c r="AZ19" s="1"/>
  <c r="N14" i="11"/>
  <c r="Q14" s="1"/>
  <c r="Q14" i="22"/>
  <c r="S14"/>
  <c r="AZ14" s="1"/>
  <c r="N409" i="12"/>
  <c r="AC409" i="22"/>
  <c r="T409" i="12"/>
  <c r="AH409" i="22"/>
  <c r="AC375"/>
  <c r="N375" i="12"/>
  <c r="AH359" i="22"/>
  <c r="N355" i="12"/>
  <c r="AC355" i="22"/>
  <c r="T355" i="12"/>
  <c r="AH355" i="22"/>
  <c r="AC354"/>
  <c r="N354" i="12"/>
  <c r="T354"/>
  <c r="AH354" i="22"/>
  <c r="AZ354" s="1"/>
  <c r="T351" i="12"/>
  <c r="AH351" i="22"/>
  <c r="AZ351" s="1"/>
  <c r="T335" i="12"/>
  <c r="AH335" i="22"/>
  <c r="AZ335" s="1"/>
  <c r="N335" i="12"/>
  <c r="AC335" i="22"/>
  <c r="T334" i="12"/>
  <c r="AH334" i="22"/>
  <c r="AC334"/>
  <c r="N334" i="12"/>
  <c r="T324"/>
  <c r="AH324" i="22"/>
  <c r="AZ324" s="1"/>
  <c r="AC323"/>
  <c r="N323" i="12"/>
  <c r="T323"/>
  <c r="AH323" i="22"/>
  <c r="AZ323" s="1"/>
  <c r="U322" i="12"/>
  <c r="AI322" i="22"/>
  <c r="AH314"/>
  <c r="N314" i="12"/>
  <c r="T314" s="1"/>
  <c r="AC314" i="22"/>
  <c r="AH297"/>
  <c r="AC297"/>
  <c r="N297" i="12"/>
  <c r="T297" s="1"/>
  <c r="AC288" i="22"/>
  <c r="N288" i="12"/>
  <c r="AH263" i="22"/>
  <c r="N259" i="12"/>
  <c r="AC259" i="22"/>
  <c r="T259" i="12"/>
  <c r="AH259" i="22"/>
  <c r="AZ259" s="1"/>
  <c r="T244" i="12"/>
  <c r="AH244" i="22"/>
  <c r="AZ244" s="1"/>
  <c r="T241" i="12"/>
  <c r="AH241" i="22"/>
  <c r="AC241"/>
  <c r="N241" i="12"/>
  <c r="AZ241" i="22"/>
  <c r="T240" i="12"/>
  <c r="AH240" i="22"/>
  <c r="N240" i="12"/>
  <c r="AC240" i="22"/>
  <c r="AH227"/>
  <c r="AH200"/>
  <c r="AC196"/>
  <c r="N196" i="12"/>
  <c r="T196"/>
  <c r="AH196" i="22"/>
  <c r="AH193"/>
  <c r="AC193"/>
  <c r="N193" i="12"/>
  <c r="T193" s="1"/>
  <c r="AH173" i="22"/>
  <c r="T173" i="12"/>
  <c r="N173"/>
  <c r="AC173" i="22"/>
  <c r="AH154"/>
  <c r="T154" i="12"/>
  <c r="N154"/>
  <c r="AC154" i="22"/>
  <c r="AC139"/>
  <c r="N139" i="12"/>
  <c r="AH139" i="22"/>
  <c r="AZ139" s="1"/>
  <c r="T139" i="12"/>
  <c r="AC138" i="22"/>
  <c r="N138" i="12"/>
  <c r="AH138" i="22"/>
  <c r="T138" i="12"/>
  <c r="N137"/>
  <c r="T137" s="1"/>
  <c r="AC137" i="22"/>
  <c r="AH137"/>
  <c r="U132" i="12"/>
  <c r="AI132" i="22"/>
  <c r="AC116"/>
  <c r="N116" i="12"/>
  <c r="T116"/>
  <c r="AH116" i="22"/>
  <c r="T62" i="12"/>
  <c r="AH62" i="22"/>
  <c r="AC62"/>
  <c r="N62" i="12"/>
  <c r="T54"/>
  <c r="AH54" i="22"/>
  <c r="AZ54" s="1"/>
  <c r="BA54" s="1"/>
  <c r="BC54" s="1"/>
  <c r="N54" i="12"/>
  <c r="AC54" i="22"/>
  <c r="AC36"/>
  <c r="N36" i="12"/>
  <c r="T36"/>
  <c r="AH36" i="22"/>
  <c r="AH24"/>
  <c r="AZ24" s="1"/>
  <c r="N24" i="12"/>
  <c r="T24" s="1"/>
  <c r="AC24" i="22"/>
  <c r="AH22"/>
  <c r="AH377"/>
  <c r="AZ377" s="1"/>
  <c r="W377"/>
  <c r="H377" i="12"/>
  <c r="T377" s="1"/>
  <c r="T375"/>
  <c r="AH375" i="22"/>
  <c r="AZ375" s="1"/>
  <c r="W375"/>
  <c r="H375" i="12"/>
  <c r="S62" i="22"/>
  <c r="K62"/>
  <c r="H62" i="11"/>
  <c r="S420" i="22"/>
  <c r="AZ420" s="1"/>
  <c r="K420"/>
  <c r="H420" i="11"/>
  <c r="Q420" s="1"/>
  <c r="S416" i="22"/>
  <c r="AZ416" s="1"/>
  <c r="K416"/>
  <c r="H416" i="11"/>
  <c r="Q416" s="1"/>
  <c r="P405"/>
  <c r="S405" i="22" s="1"/>
  <c r="AZ405" s="1"/>
  <c r="K405"/>
  <c r="H405" i="11"/>
  <c r="K400" i="22"/>
  <c r="H400" i="11"/>
  <c r="P397"/>
  <c r="K374" i="22"/>
  <c r="H374" i="11"/>
  <c r="Q374"/>
  <c r="S372" i="22"/>
  <c r="AZ372" s="1"/>
  <c r="H372" i="11"/>
  <c r="Q372" s="1"/>
  <c r="K372" i="22"/>
  <c r="S371"/>
  <c r="AZ371" s="1"/>
  <c r="BA371" s="1"/>
  <c r="BC371" s="1"/>
  <c r="S367"/>
  <c r="AZ367" s="1"/>
  <c r="K367"/>
  <c r="H367" i="11"/>
  <c r="Q367" s="1"/>
  <c r="S353" i="22"/>
  <c r="AZ353" s="1"/>
  <c r="H346" i="11"/>
  <c r="K346" i="22"/>
  <c r="S346"/>
  <c r="AZ346" s="1"/>
  <c r="S345"/>
  <c r="AZ345" s="1"/>
  <c r="S341"/>
  <c r="AZ341" s="1"/>
  <c r="K341"/>
  <c r="H341" i="11"/>
  <c r="Q341" s="1"/>
  <c r="S334" i="22"/>
  <c r="AZ334" s="1"/>
  <c r="K334"/>
  <c r="H334" i="11"/>
  <c r="Q334" s="1"/>
  <c r="K330" i="22"/>
  <c r="H330" i="11"/>
  <c r="Q330" s="1"/>
  <c r="S330" i="22"/>
  <c r="AZ330" s="1"/>
  <c r="S329"/>
  <c r="AZ329" s="1"/>
  <c r="BA329" s="1"/>
  <c r="BC329" s="1"/>
  <c r="R322" i="11"/>
  <c r="T322" i="22"/>
  <c r="H318" i="11"/>
  <c r="K318" i="22"/>
  <c r="S318"/>
  <c r="AZ318" s="1"/>
  <c r="S310"/>
  <c r="AZ310" s="1"/>
  <c r="H310" i="11"/>
  <c r="K310" i="22"/>
  <c r="Q307" i="11"/>
  <c r="S307" i="22"/>
  <c r="H307" i="11"/>
  <c r="K307" i="22"/>
  <c r="S306"/>
  <c r="AZ306" s="1"/>
  <c r="K306"/>
  <c r="H306" i="11"/>
  <c r="Q306" s="1"/>
  <c r="K305" i="22"/>
  <c r="H305" i="11"/>
  <c r="H294"/>
  <c r="Q294" s="1"/>
  <c r="K294" i="22"/>
  <c r="S294"/>
  <c r="AZ294" s="1"/>
  <c r="S291"/>
  <c r="AZ291" s="1"/>
  <c r="S290"/>
  <c r="AZ290" s="1"/>
  <c r="K290"/>
  <c r="H290" i="11"/>
  <c r="Q290" s="1"/>
  <c r="S285" i="22"/>
  <c r="AZ285" s="1"/>
  <c r="K285"/>
  <c r="H285" i="11"/>
  <c r="Q285" s="1"/>
  <c r="S284" i="22"/>
  <c r="AZ284" s="1"/>
  <c r="H284" i="11"/>
  <c r="K284" i="22"/>
  <c r="R278" i="11"/>
  <c r="T278" i="22"/>
  <c r="BA278" s="1"/>
  <c r="BC278" s="1"/>
  <c r="S277"/>
  <c r="AZ277" s="1"/>
  <c r="K275"/>
  <c r="H275" i="11"/>
  <c r="Q275" s="1"/>
  <c r="S275" i="22"/>
  <c r="AZ275" s="1"/>
  <c r="S266"/>
  <c r="AZ266" s="1"/>
  <c r="K257"/>
  <c r="H257" i="11"/>
  <c r="H255"/>
  <c r="K255" i="22"/>
  <c r="K254"/>
  <c r="H254" i="11"/>
  <c r="S236" i="22"/>
  <c r="AZ236" s="1"/>
  <c r="R219" i="11"/>
  <c r="T219" i="22"/>
  <c r="BA219"/>
  <c r="BC219" s="1"/>
  <c r="K205"/>
  <c r="H205" i="11"/>
  <c r="S205" i="22"/>
  <c r="AZ205" s="1"/>
  <c r="K204"/>
  <c r="H204" i="11"/>
  <c r="P204"/>
  <c r="H202"/>
  <c r="K202" i="22"/>
  <c r="K187"/>
  <c r="H187" i="11"/>
  <c r="Q187" s="1"/>
  <c r="S187" i="22"/>
  <c r="AZ187" s="1"/>
  <c r="K186"/>
  <c r="H186" i="11"/>
  <c r="Q186" s="1"/>
  <c r="S186" i="22"/>
  <c r="AZ186" s="1"/>
  <c r="K185"/>
  <c r="H185" i="11"/>
  <c r="Q185" s="1"/>
  <c r="S185" i="22"/>
  <c r="AZ185" s="1"/>
  <c r="R177" i="11"/>
  <c r="T177" i="22"/>
  <c r="BA177" s="1"/>
  <c r="BC177" s="1"/>
  <c r="Q154" i="11"/>
  <c r="S154" i="22"/>
  <c r="H154" i="11"/>
  <c r="K154" i="22"/>
  <c r="P133" i="11"/>
  <c r="S133" i="22" s="1"/>
  <c r="AZ133" s="1"/>
  <c r="S131"/>
  <c r="AZ131" s="1"/>
  <c r="K131"/>
  <c r="H131" i="11"/>
  <c r="Q131" s="1"/>
  <c r="R124"/>
  <c r="T124" i="22"/>
  <c r="BA124" s="1"/>
  <c r="BC124" s="1"/>
  <c r="K107"/>
  <c r="H107" i="11"/>
  <c r="S97" i="22"/>
  <c r="AZ97" s="1"/>
  <c r="K96"/>
  <c r="H96" i="11"/>
  <c r="S96" i="22"/>
  <c r="AZ96" s="1"/>
  <c r="S94"/>
  <c r="AZ94" s="1"/>
  <c r="S89"/>
  <c r="AZ89" s="1"/>
  <c r="K89"/>
  <c r="H89" i="11"/>
  <c r="Q89" s="1"/>
  <c r="R82"/>
  <c r="T82" i="22"/>
  <c r="BA82" s="1"/>
  <c r="BC82" s="1"/>
  <c r="S81"/>
  <c r="AZ81" s="1"/>
  <c r="K76"/>
  <c r="H76" i="11"/>
  <c r="Q76" s="1"/>
  <c r="S76" i="22"/>
  <c r="AZ76" s="1"/>
  <c r="S73"/>
  <c r="AZ73" s="1"/>
  <c r="K73"/>
  <c r="H73" i="11"/>
  <c r="H72"/>
  <c r="Q72" s="1"/>
  <c r="K72" i="22"/>
  <c r="S72"/>
  <c r="AZ72" s="1"/>
  <c r="Q58" i="11"/>
  <c r="S58" i="22"/>
  <c r="AZ58" s="1"/>
  <c r="H58" i="11"/>
  <c r="K58" i="22"/>
  <c r="S48"/>
  <c r="AZ48" s="1"/>
  <c r="S46"/>
  <c r="AZ46" s="1"/>
  <c r="S43"/>
  <c r="AZ43" s="1"/>
  <c r="R33" i="11"/>
  <c r="T33" i="22"/>
  <c r="BA33" s="1"/>
  <c r="BC33" s="1"/>
  <c r="S17"/>
  <c r="AZ17" s="1"/>
  <c r="S16"/>
  <c r="AZ16" s="1"/>
  <c r="S419"/>
  <c r="AZ419" s="1"/>
  <c r="S417"/>
  <c r="AZ417" s="1"/>
  <c r="S415"/>
  <c r="AZ415" s="1"/>
  <c r="S414"/>
  <c r="AZ414" s="1"/>
  <c r="N409"/>
  <c r="K409" i="11"/>
  <c r="Q409" s="1"/>
  <c r="S409" i="22"/>
  <c r="N408"/>
  <c r="K408" i="11"/>
  <c r="Q408" s="1"/>
  <c r="S408" i="22"/>
  <c r="AZ408" s="1"/>
  <c r="K405" i="11"/>
  <c r="N405" i="22"/>
  <c r="R402" i="11"/>
  <c r="T402" i="22"/>
  <c r="BA402" s="1"/>
  <c r="BC402" s="1"/>
  <c r="S400"/>
  <c r="AZ400" s="1"/>
  <c r="N400"/>
  <c r="K400" i="11"/>
  <c r="S397" i="22"/>
  <c r="AZ397" s="1"/>
  <c r="S396"/>
  <c r="AZ396" s="1"/>
  <c r="N396"/>
  <c r="K396" i="11"/>
  <c r="Q396" s="1"/>
  <c r="S395" i="22"/>
  <c r="AZ395" s="1"/>
  <c r="S301"/>
  <c r="AZ301" s="1"/>
  <c r="S260"/>
  <c r="AZ260" s="1"/>
  <c r="N260"/>
  <c r="K260" i="11"/>
  <c r="Q260" s="1"/>
  <c r="K257"/>
  <c r="Q257" s="1"/>
  <c r="N257" i="22"/>
  <c r="S257"/>
  <c r="AZ257" s="1"/>
  <c r="S256"/>
  <c r="AZ256" s="1"/>
  <c r="N255"/>
  <c r="K255" i="11"/>
  <c r="R253"/>
  <c r="T253" i="22"/>
  <c r="BA253" s="1"/>
  <c r="BC253" s="1"/>
  <c r="S249"/>
  <c r="AZ249" s="1"/>
  <c r="N249"/>
  <c r="K249" i="11"/>
  <c r="Q249" s="1"/>
  <c r="S321" i="22"/>
  <c r="S254"/>
  <c r="AZ254" s="1"/>
  <c r="N254"/>
  <c r="K254" i="11"/>
  <c r="Q254" s="1"/>
  <c r="S206" i="22"/>
  <c r="AZ206" s="1"/>
  <c r="S204"/>
  <c r="AZ204" s="1"/>
  <c r="K204" i="11"/>
  <c r="N204" i="22"/>
  <c r="S203"/>
  <c r="AZ203" s="1"/>
  <c r="S202"/>
  <c r="AZ202" s="1"/>
  <c r="N202"/>
  <c r="K202" i="11"/>
  <c r="S196" i="22"/>
  <c r="N196"/>
  <c r="K196" i="11"/>
  <c r="Q196" s="1"/>
  <c r="S192" i="22"/>
  <c r="AZ192" s="1"/>
  <c r="S171"/>
  <c r="AZ171" s="1"/>
  <c r="R132" i="11"/>
  <c r="T132" i="22"/>
  <c r="BA132" s="1"/>
  <c r="BC132" s="1"/>
  <c r="S130"/>
  <c r="S127"/>
  <c r="AZ127" s="1"/>
  <c r="R121" i="11"/>
  <c r="T121" i="22"/>
  <c r="BA121" s="1"/>
  <c r="BC121" s="1"/>
  <c r="S120"/>
  <c r="AZ120" s="1"/>
  <c r="N120"/>
  <c r="K120" i="11"/>
  <c r="Q120" s="1"/>
  <c r="S107" i="22"/>
  <c r="AZ107" s="1"/>
  <c r="K107" i="11"/>
  <c r="Q107" s="1"/>
  <c r="N107" i="22"/>
  <c r="S106"/>
  <c r="AZ106" s="1"/>
  <c r="K106" i="11"/>
  <c r="Q106" s="1"/>
  <c r="N106" i="22"/>
  <c r="S105"/>
  <c r="AZ105" s="1"/>
  <c r="R103" i="11"/>
  <c r="T103" i="22"/>
  <c r="BA103" s="1"/>
  <c r="BC103" s="1"/>
  <c r="S63"/>
  <c r="AZ63" s="1"/>
  <c r="K63" i="11"/>
  <c r="Q63" s="1"/>
  <c r="N63" i="22"/>
  <c r="T55"/>
  <c r="BA55" s="1"/>
  <c r="BC55" s="1"/>
  <c r="O383" i="13"/>
  <c r="AX383" i="22"/>
  <c r="BA383" s="1"/>
  <c r="BC383" s="1"/>
  <c r="AT361"/>
  <c r="J361" i="13"/>
  <c r="M361" s="1"/>
  <c r="O284"/>
  <c r="AX284" i="22"/>
  <c r="O259" i="13"/>
  <c r="AX259" i="22"/>
  <c r="O241" i="13"/>
  <c r="AX241" i="22"/>
  <c r="J210" i="13"/>
  <c r="M210" s="1"/>
  <c r="AT210" i="22"/>
  <c r="J130" i="13"/>
  <c r="M130" s="1"/>
  <c r="AT130" i="22"/>
  <c r="AT28"/>
  <c r="J28" i="13"/>
  <c r="M28" s="1"/>
  <c r="H288" i="12"/>
  <c r="W288" i="22"/>
  <c r="T288" i="12"/>
  <c r="AH288" i="22"/>
  <c r="AZ288" s="1"/>
  <c r="T79" i="12"/>
  <c r="AH79" i="22"/>
  <c r="AZ79" s="1"/>
  <c r="W79"/>
  <c r="H79" i="12"/>
  <c r="V361" i="22"/>
  <c r="G361" i="12"/>
  <c r="S361" s="1"/>
  <c r="X361" i="22"/>
  <c r="I361" i="12"/>
  <c r="V361" s="1"/>
  <c r="AJ361" i="22" s="1"/>
  <c r="BB361" s="1"/>
  <c r="K356" i="9"/>
  <c r="K269"/>
  <c r="K262"/>
  <c r="K141"/>
  <c r="K24"/>
  <c r="K168"/>
  <c r="K123"/>
  <c r="K334"/>
  <c r="K136"/>
  <c r="K202"/>
  <c r="K79"/>
  <c r="K310"/>
  <c r="K140"/>
  <c r="K251"/>
  <c r="K307"/>
  <c r="K154"/>
  <c r="K335"/>
  <c r="K137"/>
  <c r="K315"/>
  <c r="K297"/>
  <c r="K407"/>
  <c r="K193"/>
  <c r="K363"/>
  <c r="K288"/>
  <c r="K323"/>
  <c r="K259"/>
  <c r="K13"/>
  <c r="AF13" i="22"/>
  <c r="Q13" i="12"/>
  <c r="K377" i="9"/>
  <c r="K23"/>
  <c r="L54" i="7"/>
  <c r="L215"/>
  <c r="L18"/>
  <c r="L226"/>
  <c r="L49"/>
  <c r="L154"/>
  <c r="L111"/>
  <c r="L323"/>
  <c r="L355"/>
  <c r="L230"/>
  <c r="L314"/>
  <c r="L138"/>
  <c r="L42"/>
  <c r="L79"/>
  <c r="L241"/>
  <c r="L310"/>
  <c r="L99"/>
  <c r="L14"/>
  <c r="L225"/>
  <c r="L347"/>
  <c r="L259"/>
  <c r="L13"/>
  <c r="AC13" i="22"/>
  <c r="N13" i="12"/>
  <c r="L155" i="7"/>
  <c r="L404"/>
  <c r="L140"/>
  <c r="L63"/>
  <c r="L251"/>
  <c r="L144"/>
  <c r="L363"/>
  <c r="L288"/>
  <c r="L297"/>
  <c r="L193"/>
  <c r="L375"/>
  <c r="L137"/>
  <c r="L149"/>
  <c r="L141"/>
  <c r="L274"/>
  <c r="L376"/>
  <c r="L36"/>
  <c r="L400"/>
  <c r="L191"/>
  <c r="L41"/>
  <c r="L168"/>
  <c r="L108"/>
  <c r="L153"/>
  <c r="L409"/>
  <c r="L196"/>
  <c r="L116"/>
  <c r="L356"/>
  <c r="L269"/>
  <c r="L69"/>
  <c r="L262"/>
  <c r="L139"/>
  <c r="L62"/>
  <c r="L98"/>
  <c r="L173"/>
  <c r="L338"/>
  <c r="L23"/>
  <c r="L72"/>
  <c r="L221"/>
  <c r="L334"/>
  <c r="L136"/>
  <c r="L335"/>
  <c r="L64"/>
  <c r="L240"/>
  <c r="L348"/>
  <c r="L357"/>
  <c r="L24"/>
  <c r="L372"/>
  <c r="L204"/>
  <c r="J375" i="5"/>
  <c r="J99"/>
  <c r="J136"/>
  <c r="K13" i="12"/>
  <c r="Z13" i="22"/>
  <c r="J335" i="6"/>
  <c r="J348"/>
  <c r="J372"/>
  <c r="J204"/>
  <c r="J297"/>
  <c r="J407"/>
  <c r="J193"/>
  <c r="J375"/>
  <c r="J315"/>
  <c r="J149"/>
  <c r="J377"/>
  <c r="J323"/>
  <c r="J230"/>
  <c r="J314"/>
  <c r="J42"/>
  <c r="J79"/>
  <c r="J338"/>
  <c r="J221"/>
  <c r="J251"/>
  <c r="J288"/>
  <c r="J54"/>
  <c r="J18"/>
  <c r="J154"/>
  <c r="J108"/>
  <c r="J202"/>
  <c r="J225"/>
  <c r="W13" i="22"/>
  <c r="H13" i="12"/>
  <c r="L178" i="24"/>
  <c r="L313"/>
  <c r="L418"/>
  <c r="L258"/>
  <c r="L374"/>
  <c r="L205"/>
  <c r="L140"/>
  <c r="L63"/>
  <c r="L239"/>
  <c r="L39"/>
  <c r="L416"/>
  <c r="L363"/>
  <c r="L14"/>
  <c r="L362"/>
  <c r="L398"/>
  <c r="L389"/>
  <c r="L73"/>
  <c r="L388"/>
  <c r="L420"/>
  <c r="L90"/>
  <c r="L328"/>
  <c r="L49"/>
  <c r="L309"/>
  <c r="L276"/>
  <c r="L220"/>
  <c r="L41"/>
  <c r="L168"/>
  <c r="L153"/>
  <c r="L196"/>
  <c r="L60"/>
  <c r="L116"/>
  <c r="L243"/>
  <c r="L354"/>
  <c r="L229"/>
  <c r="L347"/>
  <c r="L413"/>
  <c r="L396"/>
  <c r="L106"/>
  <c r="L58"/>
  <c r="Q13" i="22"/>
  <c r="N13" i="11"/>
  <c r="L341" i="24"/>
  <c r="L255"/>
  <c r="L71"/>
  <c r="L411"/>
  <c r="L35"/>
  <c r="L384"/>
  <c r="L357"/>
  <c r="L293"/>
  <c r="L257"/>
  <c r="L346"/>
  <c r="L77"/>
  <c r="L297"/>
  <c r="L27"/>
  <c r="L193"/>
  <c r="L290"/>
  <c r="L137"/>
  <c r="L315"/>
  <c r="L405"/>
  <c r="L74"/>
  <c r="L20"/>
  <c r="L283"/>
  <c r="L141"/>
  <c r="L36"/>
  <c r="L377"/>
  <c r="L111"/>
  <c r="L305"/>
  <c r="L355"/>
  <c r="L89"/>
  <c r="L230"/>
  <c r="L320"/>
  <c r="L138"/>
  <c r="L164"/>
  <c r="L265"/>
  <c r="L42"/>
  <c r="L79"/>
  <c r="L99"/>
  <c r="L96"/>
  <c r="L306"/>
  <c r="L173"/>
  <c r="L367"/>
  <c r="L23"/>
  <c r="L61"/>
  <c r="L410"/>
  <c r="L170"/>
  <c r="L136"/>
  <c r="L140" i="4"/>
  <c r="L63"/>
  <c r="L39"/>
  <c r="L365"/>
  <c r="L411"/>
  <c r="L388"/>
  <c r="L355"/>
  <c r="L131"/>
  <c r="L89"/>
  <c r="L380"/>
  <c r="L320"/>
  <c r="L314"/>
  <c r="L138"/>
  <c r="L164"/>
  <c r="L265"/>
  <c r="L42"/>
  <c r="L79"/>
  <c r="L241"/>
  <c r="L310"/>
  <c r="L120"/>
  <c r="L99"/>
  <c r="L191"/>
  <c r="L220"/>
  <c r="L254"/>
  <c r="L41"/>
  <c r="L168"/>
  <c r="L98"/>
  <c r="L173"/>
  <c r="L318"/>
  <c r="L367"/>
  <c r="L23"/>
  <c r="L284"/>
  <c r="L72"/>
  <c r="L143"/>
  <c r="L61"/>
  <c r="L221"/>
  <c r="L334"/>
  <c r="L170"/>
  <c r="L136"/>
  <c r="L135"/>
  <c r="L185"/>
  <c r="L96"/>
  <c r="L62"/>
  <c r="L306"/>
  <c r="L205"/>
  <c r="L251"/>
  <c r="L144"/>
  <c r="L187"/>
  <c r="L335"/>
  <c r="L71"/>
  <c r="L73"/>
  <c r="L215"/>
  <c r="L336"/>
  <c r="L68"/>
  <c r="L328"/>
  <c r="L18"/>
  <c r="L226"/>
  <c r="L49"/>
  <c r="L211"/>
  <c r="L309"/>
  <c r="L276"/>
  <c r="L14"/>
  <c r="L362"/>
  <c r="L398"/>
  <c r="L389"/>
  <c r="L125"/>
  <c r="L108"/>
  <c r="L123"/>
  <c r="L153"/>
  <c r="L409"/>
  <c r="L235"/>
  <c r="L196"/>
  <c r="L60"/>
  <c r="L116"/>
  <c r="L356"/>
  <c r="L243"/>
  <c r="L269"/>
  <c r="L69"/>
  <c r="L294"/>
  <c r="L262"/>
  <c r="L139"/>
  <c r="L354"/>
  <c r="L377"/>
  <c r="L111"/>
  <c r="L305"/>
  <c r="L323"/>
  <c r="L260"/>
  <c r="L107"/>
  <c r="L202"/>
  <c r="L385"/>
  <c r="L225"/>
  <c r="L347"/>
  <c r="L413"/>
  <c r="L396"/>
  <c r="L106"/>
  <c r="L275"/>
  <c r="L58"/>
  <c r="L249"/>
  <c r="L259"/>
  <c r="L13"/>
  <c r="K13" i="11"/>
  <c r="N13" i="22"/>
  <c r="L341" i="4"/>
  <c r="L404"/>
  <c r="L229"/>
  <c r="L285"/>
  <c r="L408"/>
  <c r="L47"/>
  <c r="L273"/>
  <c r="L258"/>
  <c r="L374"/>
  <c r="L239"/>
  <c r="L416"/>
  <c r="L363"/>
  <c r="L255"/>
  <c r="L76"/>
  <c r="L420"/>
  <c r="L90"/>
  <c r="L154"/>
  <c r="L307"/>
  <c r="L35"/>
  <c r="L64"/>
  <c r="L240"/>
  <c r="L122"/>
  <c r="L146"/>
  <c r="L104"/>
  <c r="L348"/>
  <c r="L384"/>
  <c r="L65"/>
  <c r="L357"/>
  <c r="L186"/>
  <c r="L390"/>
  <c r="L372"/>
  <c r="L293"/>
  <c r="L204"/>
  <c r="L343"/>
  <c r="L178"/>
  <c r="L313"/>
  <c r="L418"/>
  <c r="L407"/>
  <c r="L193"/>
  <c r="L375"/>
  <c r="L290"/>
  <c r="L149"/>
  <c r="L405"/>
  <c r="L74"/>
  <c r="L330"/>
  <c r="L20"/>
  <c r="L283"/>
  <c r="L141"/>
  <c r="L274"/>
  <c r="L376"/>
  <c r="L36"/>
  <c r="L400"/>
  <c r="L257"/>
  <c r="L346"/>
  <c r="L77"/>
  <c r="L297"/>
  <c r="L27"/>
  <c r="L260" i="3"/>
  <c r="L131"/>
  <c r="L89"/>
  <c r="L380"/>
  <c r="L230"/>
  <c r="L320"/>
  <c r="L164"/>
  <c r="L241"/>
  <c r="L310"/>
  <c r="L362"/>
  <c r="L398"/>
  <c r="L107"/>
  <c r="L73"/>
  <c r="L420"/>
  <c r="L215"/>
  <c r="L90"/>
  <c r="L68"/>
  <c r="L18"/>
  <c r="L226"/>
  <c r="L154"/>
  <c r="L309"/>
  <c r="L343"/>
  <c r="L178"/>
  <c r="L313"/>
  <c r="L418"/>
  <c r="L374"/>
  <c r="L205"/>
  <c r="L239"/>
  <c r="L416"/>
  <c r="L365"/>
  <c r="L187"/>
  <c r="L285"/>
  <c r="L47"/>
  <c r="L202"/>
  <c r="L275"/>
  <c r="L58"/>
  <c r="L13"/>
  <c r="K13" i="22"/>
  <c r="H13" i="11"/>
  <c r="L341" i="3"/>
  <c r="L155"/>
  <c r="L254"/>
  <c r="L125"/>
  <c r="L108"/>
  <c r="L60"/>
  <c r="L294"/>
  <c r="L262"/>
  <c r="L354"/>
  <c r="L257"/>
  <c r="L346"/>
  <c r="L77"/>
  <c r="L407"/>
  <c r="L290"/>
  <c r="L137"/>
  <c r="L405"/>
  <c r="L330"/>
  <c r="L283"/>
  <c r="L274"/>
  <c r="L376"/>
  <c r="L204"/>
  <c r="L255"/>
  <c r="L71"/>
  <c r="L76"/>
  <c r="L307"/>
  <c r="L35"/>
  <c r="L64"/>
  <c r="L122"/>
  <c r="L146"/>
  <c r="L384"/>
  <c r="L65"/>
  <c r="L186"/>
  <c r="L390"/>
  <c r="L372"/>
  <c r="L400"/>
  <c r="L185"/>
  <c r="L96"/>
  <c r="L62"/>
  <c r="L306"/>
  <c r="L98"/>
  <c r="L318"/>
  <c r="L367"/>
  <c r="L284"/>
  <c r="L72"/>
  <c r="L143"/>
  <c r="L221"/>
  <c r="L334"/>
  <c r="L170"/>
  <c r="M13" i="13"/>
  <c r="P13"/>
  <c r="V13" i="12"/>
  <c r="P13" i="11"/>
  <c r="J203" i="17"/>
  <c r="J203" i="10"/>
  <c r="J203" i="8"/>
  <c r="K203" i="7"/>
  <c r="J203" i="9"/>
  <c r="I203" i="6"/>
  <c r="I203" i="5"/>
  <c r="K203" i="4"/>
  <c r="K203" i="3"/>
  <c r="K203" i="24"/>
  <c r="J70" i="17"/>
  <c r="J70" i="10"/>
  <c r="J70" i="8"/>
  <c r="K70" i="7"/>
  <c r="J70" i="9"/>
  <c r="I70" i="6"/>
  <c r="I70" i="5"/>
  <c r="K70" i="4"/>
  <c r="K70" i="3"/>
  <c r="K70" i="24"/>
  <c r="J78" i="17"/>
  <c r="J78" i="10"/>
  <c r="J78" i="8"/>
  <c r="K78" i="7"/>
  <c r="J78" i="9"/>
  <c r="I78" i="6"/>
  <c r="I78" i="5"/>
  <c r="K78" i="4"/>
  <c r="K78" i="3"/>
  <c r="K78" i="24"/>
  <c r="J371" i="17"/>
  <c r="J371" i="10"/>
  <c r="J371" i="8"/>
  <c r="K371" i="7"/>
  <c r="J371" i="9"/>
  <c r="I371" i="6"/>
  <c r="I371" i="5"/>
  <c r="K371" i="4"/>
  <c r="K371" i="3"/>
  <c r="K371" i="24"/>
  <c r="J21" i="17"/>
  <c r="J21" i="10"/>
  <c r="J21" i="8"/>
  <c r="K21" i="7"/>
  <c r="J21" i="9"/>
  <c r="I21" i="6"/>
  <c r="I21" i="5"/>
  <c r="K21" i="4"/>
  <c r="K21" i="3"/>
  <c r="K21" i="24"/>
  <c r="K16" i="7"/>
  <c r="K17"/>
  <c r="K19"/>
  <c r="K22"/>
  <c r="K28"/>
  <c r="K30"/>
  <c r="K31"/>
  <c r="K34"/>
  <c r="K40"/>
  <c r="K43"/>
  <c r="K44"/>
  <c r="K45"/>
  <c r="K46"/>
  <c r="K48"/>
  <c r="K50"/>
  <c r="K53"/>
  <c r="K56"/>
  <c r="K66"/>
  <c r="K67"/>
  <c r="K75"/>
  <c r="K80"/>
  <c r="K81"/>
  <c r="K84"/>
  <c r="K85"/>
  <c r="K88"/>
  <c r="K91"/>
  <c r="K92"/>
  <c r="K93"/>
  <c r="K94"/>
  <c r="K97"/>
  <c r="K101"/>
  <c r="K102"/>
  <c r="K105"/>
  <c r="K109"/>
  <c r="K110"/>
  <c r="K113"/>
  <c r="K114"/>
  <c r="K117"/>
  <c r="K118"/>
  <c r="K119"/>
  <c r="K126"/>
  <c r="K127"/>
  <c r="K128"/>
  <c r="K129"/>
  <c r="K130"/>
  <c r="K133"/>
  <c r="K134"/>
  <c r="K142"/>
  <c r="K145"/>
  <c r="K147"/>
  <c r="K148"/>
  <c r="K150"/>
  <c r="K151"/>
  <c r="K152"/>
  <c r="K156"/>
  <c r="K158"/>
  <c r="K159"/>
  <c r="K165"/>
  <c r="K166"/>
  <c r="K167"/>
  <c r="K169"/>
  <c r="K171"/>
  <c r="K172"/>
  <c r="K174"/>
  <c r="K175"/>
  <c r="K16" i="4"/>
  <c r="K17"/>
  <c r="K19"/>
  <c r="K22"/>
  <c r="K28"/>
  <c r="K30"/>
  <c r="K31"/>
  <c r="K34"/>
  <c r="K40"/>
  <c r="K43"/>
  <c r="K44"/>
  <c r="K45"/>
  <c r="K46"/>
  <c r="K48"/>
  <c r="K50"/>
  <c r="K53"/>
  <c r="K56"/>
  <c r="K66"/>
  <c r="K67"/>
  <c r="K75"/>
  <c r="K80"/>
  <c r="K81"/>
  <c r="K84"/>
  <c r="K85"/>
  <c r="K88"/>
  <c r="K91"/>
  <c r="K92"/>
  <c r="K93"/>
  <c r="K94"/>
  <c r="K97"/>
  <c r="K101"/>
  <c r="K102"/>
  <c r="K105"/>
  <c r="K109"/>
  <c r="K110"/>
  <c r="K113"/>
  <c r="K114"/>
  <c r="K117"/>
  <c r="K118"/>
  <c r="K119"/>
  <c r="K126"/>
  <c r="K127"/>
  <c r="K128"/>
  <c r="K129"/>
  <c r="K130"/>
  <c r="K133"/>
  <c r="K134"/>
  <c r="K142"/>
  <c r="K145"/>
  <c r="K147"/>
  <c r="K148"/>
  <c r="K150"/>
  <c r="K151"/>
  <c r="K152"/>
  <c r="K156"/>
  <c r="K158"/>
  <c r="K159"/>
  <c r="K165"/>
  <c r="K166"/>
  <c r="K167"/>
  <c r="K169"/>
  <c r="K171"/>
  <c r="K172"/>
  <c r="K174"/>
  <c r="K175"/>
  <c r="K16" i="3"/>
  <c r="K17"/>
  <c r="K19"/>
  <c r="K22"/>
  <c r="K28"/>
  <c r="K30"/>
  <c r="K31"/>
  <c r="K34"/>
  <c r="K40"/>
  <c r="K43"/>
  <c r="K44"/>
  <c r="K45"/>
  <c r="K46"/>
  <c r="K48"/>
  <c r="K50"/>
  <c r="K53"/>
  <c r="K56"/>
  <c r="K66"/>
  <c r="K67"/>
  <c r="K75"/>
  <c r="K80"/>
  <c r="K81"/>
  <c r="K84"/>
  <c r="K85"/>
  <c r="K88"/>
  <c r="K91"/>
  <c r="K92"/>
  <c r="K93"/>
  <c r="K94"/>
  <c r="K97"/>
  <c r="K101"/>
  <c r="K102"/>
  <c r="K105"/>
  <c r="K109"/>
  <c r="K110"/>
  <c r="K113"/>
  <c r="K114"/>
  <c r="K117"/>
  <c r="K118"/>
  <c r="K119"/>
  <c r="K126"/>
  <c r="K127"/>
  <c r="K128"/>
  <c r="K129"/>
  <c r="K130"/>
  <c r="K133"/>
  <c r="K134"/>
  <c r="K142"/>
  <c r="K145"/>
  <c r="K147"/>
  <c r="K148"/>
  <c r="K150"/>
  <c r="K151"/>
  <c r="K152"/>
  <c r="K156"/>
  <c r="K158"/>
  <c r="K159"/>
  <c r="K165"/>
  <c r="K166"/>
  <c r="K167"/>
  <c r="K169"/>
  <c r="K171"/>
  <c r="K172"/>
  <c r="K174"/>
  <c r="K175"/>
  <c r="K16" i="24"/>
  <c r="K17"/>
  <c r="K19"/>
  <c r="K22"/>
  <c r="K28"/>
  <c r="K30"/>
  <c r="K31"/>
  <c r="K34"/>
  <c r="K40"/>
  <c r="K43"/>
  <c r="K44"/>
  <c r="K45"/>
  <c r="K46"/>
  <c r="K48"/>
  <c r="K50"/>
  <c r="K53"/>
  <c r="K56"/>
  <c r="K66"/>
  <c r="K67"/>
  <c r="K75"/>
  <c r="K80"/>
  <c r="K81"/>
  <c r="K84"/>
  <c r="K85"/>
  <c r="K88"/>
  <c r="K91"/>
  <c r="K92"/>
  <c r="K93"/>
  <c r="K94"/>
  <c r="K97"/>
  <c r="K101"/>
  <c r="K102"/>
  <c r="K105"/>
  <c r="K109"/>
  <c r="K110"/>
  <c r="K113"/>
  <c r="K114"/>
  <c r="K117"/>
  <c r="K118"/>
  <c r="K119"/>
  <c r="K126"/>
  <c r="K127"/>
  <c r="K128"/>
  <c r="K129"/>
  <c r="K130"/>
  <c r="K133"/>
  <c r="K134"/>
  <c r="K142"/>
  <c r="K145"/>
  <c r="K147"/>
  <c r="K148"/>
  <c r="K150"/>
  <c r="K151"/>
  <c r="K152"/>
  <c r="K156"/>
  <c r="K158"/>
  <c r="K159"/>
  <c r="K165"/>
  <c r="K166"/>
  <c r="K167"/>
  <c r="K169"/>
  <c r="K171"/>
  <c r="K172"/>
  <c r="K174"/>
  <c r="K175"/>
  <c r="K15"/>
  <c r="Q202" i="11" l="1"/>
  <c r="AZ62" i="22"/>
  <c r="AZ263"/>
  <c r="Q318" i="11"/>
  <c r="Q310"/>
  <c r="BA322" i="22"/>
  <c r="BC322" s="1"/>
  <c r="T232"/>
  <c r="Q173" i="11"/>
  <c r="R77"/>
  <c r="T77" i="22"/>
  <c r="R155" i="11"/>
  <c r="T155" i="22"/>
  <c r="R98" i="11"/>
  <c r="T98" i="22"/>
  <c r="R313" i="11"/>
  <c r="T313" i="22"/>
  <c r="R343" i="11"/>
  <c r="T343" i="22"/>
  <c r="R354" i="11"/>
  <c r="T354" i="22"/>
  <c r="R69" i="11"/>
  <c r="T69" i="22"/>
  <c r="R356" i="11"/>
  <c r="T356" i="22"/>
  <c r="R60" i="11"/>
  <c r="T60" i="22"/>
  <c r="R153" i="11"/>
  <c r="T153" i="22"/>
  <c r="R108" i="11"/>
  <c r="T108" i="22"/>
  <c r="R376" i="11"/>
  <c r="T376" i="22"/>
  <c r="R49" i="11"/>
  <c r="T49" i="22"/>
  <c r="R18" i="11"/>
  <c r="T18" i="22"/>
  <c r="R68" i="11"/>
  <c r="T68" i="22"/>
  <c r="R215" i="11"/>
  <c r="T215" i="22"/>
  <c r="R168" i="11"/>
  <c r="T168" i="22"/>
  <c r="R65" i="11"/>
  <c r="T65" i="22"/>
  <c r="R348" i="11"/>
  <c r="T348" i="22"/>
  <c r="R146" i="11"/>
  <c r="T146" i="22"/>
  <c r="R64" i="11"/>
  <c r="T64" i="22"/>
  <c r="R136" i="11"/>
  <c r="T136" i="22"/>
  <c r="R71" i="11"/>
  <c r="T71" i="22"/>
  <c r="R251" i="11"/>
  <c r="T251" i="22"/>
  <c r="R27" i="11"/>
  <c r="T27" i="22"/>
  <c r="R404" i="11"/>
  <c r="T404" i="22"/>
  <c r="R410" i="11"/>
  <c r="T410" i="22"/>
  <c r="BA410" s="1"/>
  <c r="BC410" s="1"/>
  <c r="R143" i="11"/>
  <c r="T143" i="22"/>
  <c r="R23" i="11"/>
  <c r="T23" i="22"/>
  <c r="R418" i="11"/>
  <c r="T418" i="22"/>
  <c r="R178" i="11"/>
  <c r="T178" i="22"/>
  <c r="R262" i="11"/>
  <c r="T262" i="22"/>
  <c r="R235" i="11"/>
  <c r="T235" i="22"/>
  <c r="R123" i="11"/>
  <c r="T123" i="22"/>
  <c r="R125" i="11"/>
  <c r="T125" i="22"/>
  <c r="BA125" s="1"/>
  <c r="BC125" s="1"/>
  <c r="R135" i="11"/>
  <c r="T135" i="22"/>
  <c r="R274" i="11"/>
  <c r="T274" i="22"/>
  <c r="R226" i="11"/>
  <c r="T226" i="22"/>
  <c r="R328" i="11"/>
  <c r="T328" i="22"/>
  <c r="R191" i="11"/>
  <c r="T191" i="22"/>
  <c r="R390" i="11"/>
  <c r="T390" i="22"/>
  <c r="R384" i="11"/>
  <c r="T384" i="22"/>
  <c r="R104" i="11"/>
  <c r="T104" i="22"/>
  <c r="R122" i="11"/>
  <c r="T122" i="22"/>
  <c r="R35" i="11"/>
  <c r="T35" i="22"/>
  <c r="R144" i="11"/>
  <c r="T144" i="22"/>
  <c r="N172"/>
  <c r="K172" i="11"/>
  <c r="Q172" s="1"/>
  <c r="N156" i="22"/>
  <c r="K156" i="11"/>
  <c r="Q156" s="1"/>
  <c r="N134" i="22"/>
  <c r="K134" i="11"/>
  <c r="Q134" s="1"/>
  <c r="N118" i="22"/>
  <c r="K118" i="11"/>
  <c r="Q118" s="1"/>
  <c r="N101" i="22"/>
  <c r="K101" i="11"/>
  <c r="Q101" s="1"/>
  <c r="N84" i="22"/>
  <c r="K84" i="11"/>
  <c r="Q84" s="1"/>
  <c r="N50" i="22"/>
  <c r="K50" i="11"/>
  <c r="Q50" s="1"/>
  <c r="N44" i="22"/>
  <c r="K44" i="11"/>
  <c r="N19" i="22"/>
  <c r="K19" i="11"/>
  <c r="N70" i="22"/>
  <c r="K70" i="11"/>
  <c r="N174" i="22"/>
  <c r="K174" i="11"/>
  <c r="N167" i="22"/>
  <c r="K167" i="11"/>
  <c r="Q167" s="1"/>
  <c r="N158" i="22"/>
  <c r="K158" i="11"/>
  <c r="Q158" s="1"/>
  <c r="N142" i="22"/>
  <c r="K142" i="11"/>
  <c r="Q142" s="1"/>
  <c r="N129" i="22"/>
  <c r="K129" i="11"/>
  <c r="Q129" s="1"/>
  <c r="N119" i="22"/>
  <c r="K119" i="11"/>
  <c r="N113" i="22"/>
  <c r="K113" i="11"/>
  <c r="N102" i="22"/>
  <c r="K102" i="11"/>
  <c r="Q102" s="1"/>
  <c r="N93" i="22"/>
  <c r="K93" i="11"/>
  <c r="Q93" s="1"/>
  <c r="N85" i="22"/>
  <c r="K85" i="11"/>
  <c r="Q85" s="1"/>
  <c r="N53" i="22"/>
  <c r="K53" i="11"/>
  <c r="Q53" s="1"/>
  <c r="N45" i="22"/>
  <c r="K45" i="11"/>
  <c r="Q45" s="1"/>
  <c r="N34" i="22"/>
  <c r="K34" i="11"/>
  <c r="Q34" s="1"/>
  <c r="R279"/>
  <c r="T279" i="22"/>
  <c r="R26" i="11"/>
  <c r="T26" i="22"/>
  <c r="R225" i="11"/>
  <c r="T225" i="22"/>
  <c r="BA225" s="1"/>
  <c r="BC225" s="1"/>
  <c r="R229" i="11"/>
  <c r="T229" i="22"/>
  <c r="BA229" s="1"/>
  <c r="BC229" s="1"/>
  <c r="R248" i="11"/>
  <c r="T248" i="22"/>
  <c r="R66" i="11"/>
  <c r="T66" i="22"/>
  <c r="R24" i="11"/>
  <c r="T24" i="22"/>
  <c r="R32" i="11"/>
  <c r="T32" i="22"/>
  <c r="R331" i="11"/>
  <c r="T331" i="22"/>
  <c r="R379" i="11"/>
  <c r="T379" i="22"/>
  <c r="R283" i="11"/>
  <c r="T283" i="22"/>
  <c r="R149" i="11"/>
  <c r="T149" i="22"/>
  <c r="BA149" s="1"/>
  <c r="BC149" s="1"/>
  <c r="R54" i="11"/>
  <c r="T54" i="22"/>
  <c r="R241" i="11"/>
  <c r="T241" i="22"/>
  <c r="R148" i="11"/>
  <c r="T148" i="22"/>
  <c r="R110" i="11"/>
  <c r="T110" i="22"/>
  <c r="BA110" s="1"/>
  <c r="BC110" s="1"/>
  <c r="R221" i="11"/>
  <c r="T221" i="22"/>
  <c r="R182" i="11"/>
  <c r="T182" i="22"/>
  <c r="R338" i="11"/>
  <c r="T338" i="22"/>
  <c r="R273" i="11"/>
  <c r="T273" i="22"/>
  <c r="BA273" s="1"/>
  <c r="BC273" s="1"/>
  <c r="R304" i="11"/>
  <c r="T304" i="22"/>
  <c r="R174" i="11"/>
  <c r="T174" i="22"/>
  <c r="R339" i="11"/>
  <c r="T339" i="22"/>
  <c r="R117" i="11"/>
  <c r="T117" i="22"/>
  <c r="Q255" i="11"/>
  <c r="Q62"/>
  <c r="Q220"/>
  <c r="Q355"/>
  <c r="N159" i="22"/>
  <c r="K159" i="11"/>
  <c r="N145" i="22"/>
  <c r="K145" i="11"/>
  <c r="N126" i="22"/>
  <c r="K126" i="11"/>
  <c r="Q126" s="1"/>
  <c r="N80" i="22"/>
  <c r="K80" i="11"/>
  <c r="Q80" s="1"/>
  <c r="N40" i="22"/>
  <c r="K40" i="11"/>
  <c r="Q40" s="1"/>
  <c r="R265"/>
  <c r="T265" i="22"/>
  <c r="BA265" s="1"/>
  <c r="BC265" s="1"/>
  <c r="BA279"/>
  <c r="BC279" s="1"/>
  <c r="BA404"/>
  <c r="BC404" s="1"/>
  <c r="BA65"/>
  <c r="BC65" s="1"/>
  <c r="BA348"/>
  <c r="BC348" s="1"/>
  <c r="BA122"/>
  <c r="BC122" s="1"/>
  <c r="BA178"/>
  <c r="BC178" s="1"/>
  <c r="BA331"/>
  <c r="BC331" s="1"/>
  <c r="BA283"/>
  <c r="BC283" s="1"/>
  <c r="BA77"/>
  <c r="BC77" s="1"/>
  <c r="BA60"/>
  <c r="BC60" s="1"/>
  <c r="BA123"/>
  <c r="BC123" s="1"/>
  <c r="BA168"/>
  <c r="BC168" s="1"/>
  <c r="BA148"/>
  <c r="BC148" s="1"/>
  <c r="BA136"/>
  <c r="BC136" s="1"/>
  <c r="BA221"/>
  <c r="BC221" s="1"/>
  <c r="BA338"/>
  <c r="BC338" s="1"/>
  <c r="BA144"/>
  <c r="BC144" s="1"/>
  <c r="BA251"/>
  <c r="BC251" s="1"/>
  <c r="BA35"/>
  <c r="BC35" s="1"/>
  <c r="BA71"/>
  <c r="BC71" s="1"/>
  <c r="BA49"/>
  <c r="BC49" s="1"/>
  <c r="BA328"/>
  <c r="BC328" s="1"/>
  <c r="BA27"/>
  <c r="BC27" s="1"/>
  <c r="BA69"/>
  <c r="BC69" s="1"/>
  <c r="BA235"/>
  <c r="BC235" s="1"/>
  <c r="BA191"/>
  <c r="BC191" s="1"/>
  <c r="N151"/>
  <c r="K151" i="11"/>
  <c r="N114" i="22"/>
  <c r="K114" i="11"/>
  <c r="Q114" s="1"/>
  <c r="N56" i="22"/>
  <c r="K56" i="11"/>
  <c r="Q56" s="1"/>
  <c r="N28" i="22"/>
  <c r="K28" i="11"/>
  <c r="N21" i="22"/>
  <c r="K21" i="11"/>
  <c r="N78" i="22"/>
  <c r="K78" i="11"/>
  <c r="N165" i="22"/>
  <c r="K165" i="11"/>
  <c r="Q165" s="1"/>
  <c r="N152" i="22"/>
  <c r="K152" i="11"/>
  <c r="Q152" s="1"/>
  <c r="N117" i="22"/>
  <c r="K117" i="11"/>
  <c r="N109" i="22"/>
  <c r="K109" i="11"/>
  <c r="Q109" s="1"/>
  <c r="N66" i="22"/>
  <c r="K66" i="11"/>
  <c r="N48" i="22"/>
  <c r="K48" i="11"/>
  <c r="R299"/>
  <c r="T299" i="22"/>
  <c r="R401" i="11"/>
  <c r="T401" i="22"/>
  <c r="R347" i="11"/>
  <c r="T347" i="22"/>
  <c r="BA347" s="1"/>
  <c r="BC347" s="1"/>
  <c r="R47" i="11"/>
  <c r="T47" i="22"/>
  <c r="R15" i="11"/>
  <c r="T15" i="22"/>
  <c r="R194" i="11"/>
  <c r="T194" i="22"/>
  <c r="R119" i="11"/>
  <c r="T119" i="22"/>
  <c r="R288" i="11"/>
  <c r="T288" i="22"/>
  <c r="R407" i="11"/>
  <c r="T407" i="22"/>
  <c r="R99" i="11"/>
  <c r="T99" i="22"/>
  <c r="BA99" s="1"/>
  <c r="BC99" s="1"/>
  <c r="R42" i="11"/>
  <c r="T42" i="22"/>
  <c r="BA42" s="1"/>
  <c r="BC42" s="1"/>
  <c r="R164" i="11"/>
  <c r="T164" i="22"/>
  <c r="R230" i="11"/>
  <c r="T230" i="22"/>
  <c r="R377" i="11"/>
  <c r="T377" i="22"/>
  <c r="R28" i="11"/>
  <c r="T28" i="22"/>
  <c r="R170" i="11"/>
  <c r="T170" i="22"/>
  <c r="R361" i="11"/>
  <c r="T361" i="22"/>
  <c r="R271" i="11"/>
  <c r="T271" i="22"/>
  <c r="R224" i="11"/>
  <c r="T224" i="22"/>
  <c r="R188" i="11"/>
  <c r="T188" i="22"/>
  <c r="R113" i="11"/>
  <c r="T113" i="22"/>
  <c r="R365" i="11"/>
  <c r="T365" i="22"/>
  <c r="R312" i="11"/>
  <c r="T312" i="22"/>
  <c r="R335" i="11"/>
  <c r="T335" i="22"/>
  <c r="R250" i="11"/>
  <c r="T250" i="22"/>
  <c r="R200" i="11"/>
  <c r="T200" i="22"/>
  <c r="R87" i="11"/>
  <c r="T87" i="22"/>
  <c r="R209" i="11"/>
  <c r="T209" i="22"/>
  <c r="R111" i="11"/>
  <c r="T111" i="22"/>
  <c r="AZ36"/>
  <c r="AZ116"/>
  <c r="AZ193"/>
  <c r="Q138" i="11"/>
  <c r="Q305"/>
  <c r="N166" i="22"/>
  <c r="K166" i="11"/>
  <c r="Q166" s="1"/>
  <c r="N148" i="22"/>
  <c r="K148" i="11"/>
  <c r="N128" i="22"/>
  <c r="K128" i="11"/>
  <c r="Q128" s="1"/>
  <c r="N110" i="22"/>
  <c r="K110" i="11"/>
  <c r="N92" i="22"/>
  <c r="K92" i="11"/>
  <c r="Q92" s="1"/>
  <c r="N31" i="22"/>
  <c r="K31" i="11"/>
  <c r="Q31" s="1"/>
  <c r="Q204"/>
  <c r="Q346"/>
  <c r="BA155" i="22"/>
  <c r="BC155" s="1"/>
  <c r="BA47"/>
  <c r="BC47" s="1"/>
  <c r="BA194"/>
  <c r="BC194" s="1"/>
  <c r="BA390"/>
  <c r="BC390" s="1"/>
  <c r="BA384"/>
  <c r="BC384" s="1"/>
  <c r="BA104"/>
  <c r="BC104" s="1"/>
  <c r="BA64"/>
  <c r="BC64" s="1"/>
  <c r="BA313"/>
  <c r="BC313" s="1"/>
  <c r="BA343"/>
  <c r="BC343" s="1"/>
  <c r="BA376"/>
  <c r="BC376" s="1"/>
  <c r="BA18"/>
  <c r="BC18" s="1"/>
  <c r="BA215"/>
  <c r="BC215" s="1"/>
  <c r="BA407"/>
  <c r="BC407" s="1"/>
  <c r="BA164"/>
  <c r="BC164" s="1"/>
  <c r="BA230"/>
  <c r="BC230" s="1"/>
  <c r="BA108"/>
  <c r="BC108" s="1"/>
  <c r="BA170"/>
  <c r="BC170" s="1"/>
  <c r="BA143"/>
  <c r="BC143" s="1"/>
  <c r="BA23"/>
  <c r="BC23" s="1"/>
  <c r="BA98"/>
  <c r="BC98" s="1"/>
  <c r="BA135"/>
  <c r="BC135" s="1"/>
  <c r="BA271"/>
  <c r="BC271" s="1"/>
  <c r="BA224"/>
  <c r="BC224" s="1"/>
  <c r="BA365"/>
  <c r="BC365" s="1"/>
  <c r="BA146"/>
  <c r="BC146" s="1"/>
  <c r="BA418"/>
  <c r="BC418" s="1"/>
  <c r="BA274"/>
  <c r="BC274" s="1"/>
  <c r="BA226"/>
  <c r="BC226" s="1"/>
  <c r="BA68"/>
  <c r="BC68" s="1"/>
  <c r="BA262"/>
  <c r="BC262" s="1"/>
  <c r="BA356"/>
  <c r="BC356" s="1"/>
  <c r="BA153"/>
  <c r="BC153" s="1"/>
  <c r="BA111"/>
  <c r="BC111" s="1"/>
  <c r="R385" i="11"/>
  <c r="T385" i="22"/>
  <c r="BA385" s="1"/>
  <c r="BC385" s="1"/>
  <c r="R380" i="11"/>
  <c r="T380" i="22"/>
  <c r="BA380"/>
  <c r="BC380" s="1"/>
  <c r="R375" i="11"/>
  <c r="T375" i="22"/>
  <c r="N371"/>
  <c r="K371" i="11"/>
  <c r="U269" i="12"/>
  <c r="AI269" i="22"/>
  <c r="U72" i="12"/>
  <c r="AI72" i="22"/>
  <c r="AC67"/>
  <c r="N67" i="12"/>
  <c r="T67" s="1"/>
  <c r="U63"/>
  <c r="AI63" i="22"/>
  <c r="R141" i="11"/>
  <c r="T141" i="22"/>
  <c r="BA141" s="1"/>
  <c r="BC141" s="1"/>
  <c r="N91" i="11"/>
  <c r="Q91" i="22"/>
  <c r="R259" i="11"/>
  <c r="T259" i="22"/>
  <c r="N75"/>
  <c r="K75" i="11"/>
  <c r="Q75" s="1"/>
  <c r="N94" i="22"/>
  <c r="K94" i="11"/>
  <c r="N81" i="22"/>
  <c r="K81" i="11"/>
  <c r="R211"/>
  <c r="T211" i="22"/>
  <c r="BA211" s="1"/>
  <c r="BC211" s="1"/>
  <c r="K150" i="11"/>
  <c r="Q150" s="1"/>
  <c r="N150" i="22"/>
  <c r="N147"/>
  <c r="K147" i="11"/>
  <c r="Q147" s="1"/>
  <c r="R139"/>
  <c r="T139" i="22"/>
  <c r="K321" i="14"/>
  <c r="AN321" i="22"/>
  <c r="AZ321" s="1"/>
  <c r="K359" i="14"/>
  <c r="AN359" i="22"/>
  <c r="AZ359" s="1"/>
  <c r="AZ154"/>
  <c r="AH66"/>
  <c r="AZ66" s="1"/>
  <c r="U307" i="12"/>
  <c r="AI307" i="22"/>
  <c r="AZ307"/>
  <c r="AW200"/>
  <c r="AZ200"/>
  <c r="K30" i="11"/>
  <c r="N30" i="22"/>
  <c r="N22"/>
  <c r="K22" i="11"/>
  <c r="Q20"/>
  <c r="K17"/>
  <c r="N17" i="22"/>
  <c r="K16" i="11"/>
  <c r="N16" i="22"/>
  <c r="N169"/>
  <c r="K169" i="11"/>
  <c r="Q169" s="1"/>
  <c r="N46" i="22"/>
  <c r="K46" i="11"/>
  <c r="N43" i="22"/>
  <c r="K43" i="11"/>
  <c r="R41"/>
  <c r="T41" i="22"/>
  <c r="BA41" s="1"/>
  <c r="BC41" s="1"/>
  <c r="Q36" i="11"/>
  <c r="R336"/>
  <c r="T336" i="22"/>
  <c r="BA336" s="1"/>
  <c r="BC336" s="1"/>
  <c r="R323" i="11"/>
  <c r="T323" i="22"/>
  <c r="Q315" i="11"/>
  <c r="AZ314" i="22"/>
  <c r="R314" i="11"/>
  <c r="T314" i="22"/>
  <c r="Q284" i="11"/>
  <c r="S276" i="22"/>
  <c r="AZ276" s="1"/>
  <c r="BA276" s="1"/>
  <c r="BC276" s="1"/>
  <c r="R269" i="11"/>
  <c r="T269" i="22"/>
  <c r="BA269" s="1"/>
  <c r="BC269" s="1"/>
  <c r="K97" i="11"/>
  <c r="N97" i="22"/>
  <c r="N91"/>
  <c r="K91" i="11"/>
  <c r="Q91" s="1"/>
  <c r="N88" i="22"/>
  <c r="K88" i="11"/>
  <c r="Q88" s="1"/>
  <c r="K67"/>
  <c r="Q67" s="1"/>
  <c r="N67" i="22"/>
  <c r="AZ237"/>
  <c r="U310" i="12"/>
  <c r="AI310" i="22"/>
  <c r="Q205" i="11"/>
  <c r="R364"/>
  <c r="T364" i="22"/>
  <c r="BA364" s="1"/>
  <c r="BC364" s="1"/>
  <c r="K175" i="11"/>
  <c r="N175" i="22"/>
  <c r="AZ173"/>
  <c r="R240" i="11"/>
  <c r="T240" i="22"/>
  <c r="AZ240"/>
  <c r="AZ227"/>
  <c r="R413" i="11"/>
  <c r="T413" i="22"/>
  <c r="BA413" s="1"/>
  <c r="BC413" s="1"/>
  <c r="R411" i="11"/>
  <c r="T411" i="22"/>
  <c r="BA411" s="1"/>
  <c r="BC411" s="1"/>
  <c r="R398" i="11"/>
  <c r="T398" i="22"/>
  <c r="BA398" s="1"/>
  <c r="BC398" s="1"/>
  <c r="R389" i="11"/>
  <c r="T389" i="22"/>
  <c r="BA389" s="1"/>
  <c r="BC389" s="1"/>
  <c r="R388" i="11"/>
  <c r="T388" i="22"/>
  <c r="BA388" s="1"/>
  <c r="BC388" s="1"/>
  <c r="R363" i="11"/>
  <c r="T363" i="22"/>
  <c r="BA363" s="1"/>
  <c r="BC363" s="1"/>
  <c r="R362" i="11"/>
  <c r="T362" i="22"/>
  <c r="BA362" s="1"/>
  <c r="BC362" s="1"/>
  <c r="R357" i="11"/>
  <c r="T357" i="22"/>
  <c r="BA357" s="1"/>
  <c r="BC357" s="1"/>
  <c r="AZ355"/>
  <c r="R355" i="11"/>
  <c r="T355" i="22"/>
  <c r="R74" i="11"/>
  <c r="T74" i="22"/>
  <c r="BA74" s="1"/>
  <c r="BC74" s="1"/>
  <c r="R320" i="11"/>
  <c r="T320" i="22"/>
  <c r="BA320" s="1"/>
  <c r="BC320" s="1"/>
  <c r="R315" i="11"/>
  <c r="T315" i="22"/>
  <c r="BA315" s="1"/>
  <c r="BC315" s="1"/>
  <c r="R309" i="11"/>
  <c r="T309" i="22"/>
  <c r="BA309" s="1"/>
  <c r="BC309" s="1"/>
  <c r="R297" i="11"/>
  <c r="T297" i="22"/>
  <c r="AZ297"/>
  <c r="BA297" s="1"/>
  <c r="BC297" s="1"/>
  <c r="R293" i="11"/>
  <c r="T293" i="22"/>
  <c r="BA293" s="1"/>
  <c r="BC293" s="1"/>
  <c r="R276" i="11"/>
  <c r="T276" i="22"/>
  <c r="R258" i="11"/>
  <c r="T258" i="22"/>
  <c r="BA258" s="1"/>
  <c r="BC258" s="1"/>
  <c r="R243" i="11"/>
  <c r="T243" i="22"/>
  <c r="BA243" s="1"/>
  <c r="BC243" s="1"/>
  <c r="R239" i="11"/>
  <c r="T239" i="22"/>
  <c r="BA239" s="1"/>
  <c r="BC239" s="1"/>
  <c r="R220" i="11"/>
  <c r="T220" i="22"/>
  <c r="BA220" s="1"/>
  <c r="BC220" s="1"/>
  <c r="R193" i="11"/>
  <c r="T193" i="22"/>
  <c r="Q175"/>
  <c r="N175" i="11"/>
  <c r="R173"/>
  <c r="T173" i="22"/>
  <c r="N159" i="11"/>
  <c r="Q159" s="1"/>
  <c r="Q159" i="22"/>
  <c r="N151" i="11"/>
  <c r="Q151" s="1"/>
  <c r="Q151" i="22"/>
  <c r="Q145"/>
  <c r="N145" i="11"/>
  <c r="Q145" s="1"/>
  <c r="R140"/>
  <c r="T140" i="22"/>
  <c r="BA140" s="1"/>
  <c r="BC140" s="1"/>
  <c r="R138" i="11"/>
  <c r="T138" i="22"/>
  <c r="AZ138"/>
  <c r="R137" i="11"/>
  <c r="T137" i="22"/>
  <c r="AZ137"/>
  <c r="R116" i="11"/>
  <c r="T116" i="22"/>
  <c r="Q96" i="11"/>
  <c r="R96" s="1"/>
  <c r="R90"/>
  <c r="T90" i="22"/>
  <c r="BA90" s="1"/>
  <c r="BC90" s="1"/>
  <c r="R79" i="11"/>
  <c r="T79" i="22"/>
  <c r="Q78"/>
  <c r="N78" i="11"/>
  <c r="Q78" s="1"/>
  <c r="Q73"/>
  <c r="T73" i="22" s="1"/>
  <c r="BA73" s="1"/>
  <c r="BC73" s="1"/>
  <c r="N70" i="11"/>
  <c r="Q70" s="1"/>
  <c r="Q70" i="22"/>
  <c r="R61" i="11"/>
  <c r="T61" i="22"/>
  <c r="BA61" s="1"/>
  <c r="BC61" s="1"/>
  <c r="Q48"/>
  <c r="N48" i="11"/>
  <c r="N44"/>
  <c r="Q44" s="1"/>
  <c r="Q44" i="22"/>
  <c r="Q43"/>
  <c r="N43" i="11"/>
  <c r="R39"/>
  <c r="T39" i="22"/>
  <c r="BA39" s="1"/>
  <c r="BC39" s="1"/>
  <c r="R36" i="11"/>
  <c r="T36" i="22"/>
  <c r="N30" i="11"/>
  <c r="Q30" s="1"/>
  <c r="Q30" i="22"/>
  <c r="Q22"/>
  <c r="N22" i="11"/>
  <c r="Q22" s="1"/>
  <c r="AZ22" i="22"/>
  <c r="Q21"/>
  <c r="N21" i="11"/>
  <c r="Q21" s="1"/>
  <c r="R20"/>
  <c r="T20" i="22"/>
  <c r="BA20" s="1"/>
  <c r="BC20" s="1"/>
  <c r="N19" i="11"/>
  <c r="Q19" s="1"/>
  <c r="Q19" i="22"/>
  <c r="R14" i="11"/>
  <c r="T14" i="22"/>
  <c r="BA14" s="1"/>
  <c r="BC14" s="1"/>
  <c r="AZ409"/>
  <c r="U409" i="12"/>
  <c r="AI409" i="22"/>
  <c r="U355" i="12"/>
  <c r="AI355" i="22"/>
  <c r="U354" i="12"/>
  <c r="AI354" i="22"/>
  <c r="BA354" s="1"/>
  <c r="BC354" s="1"/>
  <c r="U351" i="12"/>
  <c r="AI351" i="22"/>
  <c r="U335" i="12"/>
  <c r="AI335" i="22"/>
  <c r="BA335" s="1"/>
  <c r="BC335" s="1"/>
  <c r="U334" i="12"/>
  <c r="AI334" i="22"/>
  <c r="U324" i="12"/>
  <c r="AI324" i="22"/>
  <c r="BA324"/>
  <c r="BC324" s="1"/>
  <c r="U323" i="12"/>
  <c r="AI323" i="22"/>
  <c r="U314" i="12"/>
  <c r="AI314" i="22"/>
  <c r="U297" i="12"/>
  <c r="AI297" i="22"/>
  <c r="U259" i="12"/>
  <c r="AI259" i="22"/>
  <c r="U244" i="12"/>
  <c r="AI244" i="22"/>
  <c r="U241" i="12"/>
  <c r="AI241" i="22"/>
  <c r="BA241" s="1"/>
  <c r="BC241" s="1"/>
  <c r="U240" i="12"/>
  <c r="AI240" i="22"/>
  <c r="BA240"/>
  <c r="BC240" s="1"/>
  <c r="AZ196"/>
  <c r="U196" i="12"/>
  <c r="AI196" i="22"/>
  <c r="U193" i="12"/>
  <c r="AI193" i="22"/>
  <c r="U173" i="12"/>
  <c r="AI173" i="22"/>
  <c r="BA173" s="1"/>
  <c r="BC173" s="1"/>
  <c r="U154" i="12"/>
  <c r="AI154" i="22"/>
  <c r="U139" i="12"/>
  <c r="AI139" i="22"/>
  <c r="BA139" s="1"/>
  <c r="BC139" s="1"/>
  <c r="U138" i="12"/>
  <c r="AI138" i="22"/>
  <c r="BA138" s="1"/>
  <c r="BC138" s="1"/>
  <c r="U137" i="12"/>
  <c r="AI137" i="22"/>
  <c r="AC117"/>
  <c r="N117" i="12"/>
  <c r="U116"/>
  <c r="AI116" i="22"/>
  <c r="U62" i="12"/>
  <c r="AI62" i="22"/>
  <c r="U54" i="12"/>
  <c r="AI54" i="22"/>
  <c r="U36" i="12"/>
  <c r="AI36" i="22"/>
  <c r="U24" i="12"/>
  <c r="AI24" i="22"/>
  <c r="BA24"/>
  <c r="BC24" s="1"/>
  <c r="N22" i="12"/>
  <c r="T22" s="1"/>
  <c r="AC22" i="22"/>
  <c r="U377" i="12"/>
  <c r="AI377" i="22"/>
  <c r="BA377" s="1"/>
  <c r="BC377" s="1"/>
  <c r="U375" i="12"/>
  <c r="AI375" i="22"/>
  <c r="BA375"/>
  <c r="BC375" s="1"/>
  <c r="R62" i="11"/>
  <c r="T62" i="22"/>
  <c r="R420" i="11"/>
  <c r="T420" i="22"/>
  <c r="BA420" s="1"/>
  <c r="BC420" s="1"/>
  <c r="R416" i="11"/>
  <c r="T416" i="22"/>
  <c r="BA416" s="1"/>
  <c r="BC416" s="1"/>
  <c r="Q405" i="11"/>
  <c r="T405" i="22" s="1"/>
  <c r="BA405" s="1"/>
  <c r="BC405" s="1"/>
  <c r="Q400" i="11"/>
  <c r="T400" i="22" s="1"/>
  <c r="BA400" s="1"/>
  <c r="BC400" s="1"/>
  <c r="R374" i="11"/>
  <c r="T374" i="22"/>
  <c r="BA374" s="1"/>
  <c r="BC374" s="1"/>
  <c r="R372" i="11"/>
  <c r="T372" i="22"/>
  <c r="BA372" s="1"/>
  <c r="BC372" s="1"/>
  <c r="K371"/>
  <c r="H371" i="11"/>
  <c r="Q371" s="1"/>
  <c r="R367"/>
  <c r="T367" i="22"/>
  <c r="BA367" s="1"/>
  <c r="BC367" s="1"/>
  <c r="R346" i="11"/>
  <c r="T346" i="22"/>
  <c r="BA346" s="1"/>
  <c r="BC346" s="1"/>
  <c r="R341" i="11"/>
  <c r="T341" i="22"/>
  <c r="BA341" s="1"/>
  <c r="BC341" s="1"/>
  <c r="R334" i="11"/>
  <c r="T334" i="22"/>
  <c r="BA334" s="1"/>
  <c r="BC334" s="1"/>
  <c r="R330" i="11"/>
  <c r="T330" i="22"/>
  <c r="BA330" s="1"/>
  <c r="BC330" s="1"/>
  <c r="R318" i="11"/>
  <c r="T318" i="22"/>
  <c r="BA318" s="1"/>
  <c r="BC318" s="1"/>
  <c r="R310" i="11"/>
  <c r="T310" i="22"/>
  <c r="R307" i="11"/>
  <c r="T307" i="22"/>
  <c r="R306" i="11"/>
  <c r="T306" i="22"/>
  <c r="BA306" s="1"/>
  <c r="BC306" s="1"/>
  <c r="R305" i="11"/>
  <c r="T305" i="22"/>
  <c r="BA305" s="1"/>
  <c r="BC305" s="1"/>
  <c r="R294" i="11"/>
  <c r="T294" i="22"/>
  <c r="BA294" s="1"/>
  <c r="BC294" s="1"/>
  <c r="R290" i="11"/>
  <c r="T290" i="22"/>
  <c r="BA290" s="1"/>
  <c r="BC290" s="1"/>
  <c r="R285" i="11"/>
  <c r="T285" i="22"/>
  <c r="BA285" s="1"/>
  <c r="BC285" s="1"/>
  <c r="R284" i="11"/>
  <c r="T284" i="22"/>
  <c r="BA284" s="1"/>
  <c r="BC284" s="1"/>
  <c r="R275" i="11"/>
  <c r="T275" i="22"/>
  <c r="BA275" s="1"/>
  <c r="BC275" s="1"/>
  <c r="R205" i="11"/>
  <c r="T205" i="22"/>
  <c r="BA205" s="1"/>
  <c r="BC205" s="1"/>
  <c r="K203"/>
  <c r="H203" i="11"/>
  <c r="R187"/>
  <c r="T187" i="22"/>
  <c r="BA187" s="1"/>
  <c r="BC187" s="1"/>
  <c r="R186" i="11"/>
  <c r="T186" i="22"/>
  <c r="BA186" s="1"/>
  <c r="BC186" s="1"/>
  <c r="R185" i="11"/>
  <c r="T185" i="22"/>
  <c r="BA185" s="1"/>
  <c r="BC185" s="1"/>
  <c r="K171"/>
  <c r="H171" i="11"/>
  <c r="R154"/>
  <c r="T154" i="22"/>
  <c r="H133" i="11"/>
  <c r="K133" i="22"/>
  <c r="R131" i="11"/>
  <c r="T131" i="22"/>
  <c r="BA131"/>
  <c r="BC131" s="1"/>
  <c r="H97" i="11"/>
  <c r="Q97" s="1"/>
  <c r="K97" i="22"/>
  <c r="K94"/>
  <c r="H94" i="11"/>
  <c r="Q94" s="1"/>
  <c r="R89"/>
  <c r="T89" i="22"/>
  <c r="BA89" s="1"/>
  <c r="BC89" s="1"/>
  <c r="H81" i="11"/>
  <c r="Q81" s="1"/>
  <c r="K81" i="22"/>
  <c r="R76" i="11"/>
  <c r="T76" i="22"/>
  <c r="BA76" s="1"/>
  <c r="BC76" s="1"/>
  <c r="R73" i="11"/>
  <c r="R72"/>
  <c r="T72" i="22"/>
  <c r="BA72" s="1"/>
  <c r="BC72" s="1"/>
  <c r="R58" i="11"/>
  <c r="T58" i="22"/>
  <c r="BA58"/>
  <c r="BC58" s="1"/>
  <c r="K48"/>
  <c r="H48" i="11"/>
  <c r="Q48" s="1"/>
  <c r="K46" i="22"/>
  <c r="H46" i="11"/>
  <c r="Q46" s="1"/>
  <c r="H43"/>
  <c r="Q43" s="1"/>
  <c r="K43" i="22"/>
  <c r="K17"/>
  <c r="H17" i="11"/>
  <c r="Q17" s="1"/>
  <c r="K16" i="22"/>
  <c r="H16" i="11"/>
  <c r="Q16" s="1"/>
  <c r="R409"/>
  <c r="T409" i="22"/>
  <c r="BA409" s="1"/>
  <c r="BC409" s="1"/>
  <c r="R408" i="11"/>
  <c r="T408" i="22"/>
  <c r="BA408" s="1"/>
  <c r="BC408" s="1"/>
  <c r="R405" i="11"/>
  <c r="R400"/>
  <c r="R396"/>
  <c r="T396" i="22"/>
  <c r="BA396" s="1"/>
  <c r="BC396" s="1"/>
  <c r="R260" i="11"/>
  <c r="T260" i="22"/>
  <c r="BA260" s="1"/>
  <c r="BC260" s="1"/>
  <c r="R257" i="11"/>
  <c r="T257" i="22"/>
  <c r="BA257" s="1"/>
  <c r="BC257" s="1"/>
  <c r="R255" i="11"/>
  <c r="T255" i="22"/>
  <c r="BA255" s="1"/>
  <c r="BC255" s="1"/>
  <c r="R249" i="11"/>
  <c r="T249" i="22"/>
  <c r="BA249" s="1"/>
  <c r="BC249" s="1"/>
  <c r="R254" i="11"/>
  <c r="T254" i="22"/>
  <c r="BA254" s="1"/>
  <c r="BC254" s="1"/>
  <c r="R204" i="11"/>
  <c r="T204" i="22"/>
  <c r="BA204" s="1"/>
  <c r="BC204" s="1"/>
  <c r="K203" i="11"/>
  <c r="N203" i="22"/>
  <c r="R202" i="11"/>
  <c r="T202" i="22"/>
  <c r="BA202" s="1"/>
  <c r="BC202" s="1"/>
  <c r="R196" i="11"/>
  <c r="T196" i="22"/>
  <c r="BA196" s="1"/>
  <c r="BC196" s="1"/>
  <c r="N171"/>
  <c r="K171" i="11"/>
  <c r="K133"/>
  <c r="N133" i="22"/>
  <c r="K130" i="11"/>
  <c r="Q130" s="1"/>
  <c r="N130" i="22"/>
  <c r="K127" i="11"/>
  <c r="Q127" s="1"/>
  <c r="N127" i="22"/>
  <c r="R120" i="11"/>
  <c r="T120" i="22"/>
  <c r="BA120" s="1"/>
  <c r="BC120" s="1"/>
  <c r="R107" i="11"/>
  <c r="T107" i="22"/>
  <c r="BA107" s="1"/>
  <c r="BC107" s="1"/>
  <c r="R106" i="11"/>
  <c r="T106" i="22"/>
  <c r="BA106" s="1"/>
  <c r="BC106" s="1"/>
  <c r="N105"/>
  <c r="K105" i="11"/>
  <c r="Q105" s="1"/>
  <c r="R63"/>
  <c r="T63" i="22"/>
  <c r="BA63" s="1"/>
  <c r="BC63" s="1"/>
  <c r="AW361"/>
  <c r="AW210"/>
  <c r="AZ210" s="1"/>
  <c r="AW130"/>
  <c r="AZ130" s="1"/>
  <c r="AW28"/>
  <c r="AZ28" s="1"/>
  <c r="U288" i="12"/>
  <c r="AI288" i="22"/>
  <c r="BA288"/>
  <c r="BC288" s="1"/>
  <c r="U79" i="12"/>
  <c r="AI79" i="22"/>
  <c r="AH361"/>
  <c r="AW13"/>
  <c r="AY13"/>
  <c r="AJ13"/>
  <c r="S13"/>
  <c r="S13" i="11"/>
  <c r="N13" i="13"/>
  <c r="L158" i="7"/>
  <c r="L114"/>
  <c r="L22"/>
  <c r="L128"/>
  <c r="L110"/>
  <c r="L85"/>
  <c r="L66"/>
  <c r="L45"/>
  <c r="L148"/>
  <c r="L117"/>
  <c r="L88"/>
  <c r="L84"/>
  <c r="L67"/>
  <c r="L75"/>
  <c r="S13" i="12"/>
  <c r="L175" i="24"/>
  <c r="L159"/>
  <c r="L147"/>
  <c r="L145"/>
  <c r="L128"/>
  <c r="L92"/>
  <c r="L85"/>
  <c r="L45"/>
  <c r="L40"/>
  <c r="L19"/>
  <c r="L166"/>
  <c r="L156"/>
  <c r="L151"/>
  <c r="L129"/>
  <c r="L105"/>
  <c r="L101"/>
  <c r="L93"/>
  <c r="L84"/>
  <c r="L48"/>
  <c r="L43"/>
  <c r="L78"/>
  <c r="L118"/>
  <c r="L109"/>
  <c r="L91"/>
  <c r="L80"/>
  <c r="L75"/>
  <c r="L56"/>
  <c r="L30"/>
  <c r="L21"/>
  <c r="L167"/>
  <c r="L165"/>
  <c r="L158"/>
  <c r="L150"/>
  <c r="L127"/>
  <c r="L97"/>
  <c r="L81"/>
  <c r="L44"/>
  <c r="L34"/>
  <c r="L22"/>
  <c r="L70"/>
  <c r="L171" i="4"/>
  <c r="L150"/>
  <c r="L175"/>
  <c r="L159"/>
  <c r="L147"/>
  <c r="L128"/>
  <c r="L94"/>
  <c r="L92"/>
  <c r="L85"/>
  <c r="L53"/>
  <c r="L50"/>
  <c r="L46"/>
  <c r="L45"/>
  <c r="L40"/>
  <c r="L19"/>
  <c r="L78"/>
  <c r="L166"/>
  <c r="L156"/>
  <c r="L151"/>
  <c r="L133"/>
  <c r="L129"/>
  <c r="L126"/>
  <c r="L105"/>
  <c r="L101"/>
  <c r="L93"/>
  <c r="L88"/>
  <c r="L84"/>
  <c r="L67"/>
  <c r="L48"/>
  <c r="L43"/>
  <c r="L21"/>
  <c r="L70"/>
  <c r="L152"/>
  <c r="L130"/>
  <c r="L118"/>
  <c r="L109"/>
  <c r="L91"/>
  <c r="L80"/>
  <c r="L75"/>
  <c r="L56"/>
  <c r="L30"/>
  <c r="L16"/>
  <c r="L169"/>
  <c r="L167"/>
  <c r="L165"/>
  <c r="L158"/>
  <c r="L127"/>
  <c r="L114"/>
  <c r="L102"/>
  <c r="L97"/>
  <c r="L81"/>
  <c r="L44"/>
  <c r="L34"/>
  <c r="L31"/>
  <c r="L22"/>
  <c r="L17"/>
  <c r="L371"/>
  <c r="L203"/>
  <c r="L147" i="3"/>
  <c r="L92"/>
  <c r="L53"/>
  <c r="L46"/>
  <c r="L156"/>
  <c r="L133"/>
  <c r="L105"/>
  <c r="L152"/>
  <c r="L109"/>
  <c r="L80"/>
  <c r="L16"/>
  <c r="L171"/>
  <c r="L102"/>
  <c r="L97"/>
  <c r="L81"/>
  <c r="L44"/>
  <c r="L17"/>
  <c r="L145"/>
  <c r="L94"/>
  <c r="L50"/>
  <c r="L48"/>
  <c r="L43"/>
  <c r="L203"/>
  <c r="L371"/>
  <c r="L78"/>
  <c r="J216" i="17"/>
  <c r="J282"/>
  <c r="J234"/>
  <c r="J339"/>
  <c r="J261" i="10"/>
  <c r="J300"/>
  <c r="J268"/>
  <c r="J194"/>
  <c r="J395"/>
  <c r="J234" i="8"/>
  <c r="J327"/>
  <c r="J216"/>
  <c r="J192"/>
  <c r="J373"/>
  <c r="J342"/>
  <c r="J282"/>
  <c r="K329" i="7"/>
  <c r="K300"/>
  <c r="K268"/>
  <c r="K194"/>
  <c r="K414"/>
  <c r="K345"/>
  <c r="K261"/>
  <c r="J234" i="9"/>
  <c r="J382"/>
  <c r="J327"/>
  <c r="J216"/>
  <c r="J192"/>
  <c r="J368"/>
  <c r="J282"/>
  <c r="I392" i="6"/>
  <c r="I351"/>
  <c r="I270"/>
  <c r="I364"/>
  <c r="I332"/>
  <c r="I238"/>
  <c r="I227"/>
  <c r="I194"/>
  <c r="I349" i="5"/>
  <c r="I301"/>
  <c r="I364"/>
  <c r="I192"/>
  <c r="K234" i="4"/>
  <c r="K327"/>
  <c r="K216"/>
  <c r="K192"/>
  <c r="K381"/>
  <c r="K342"/>
  <c r="K282"/>
  <c r="K300" i="3"/>
  <c r="K268"/>
  <c r="K194"/>
  <c r="K399"/>
  <c r="K370"/>
  <c r="K261"/>
  <c r="K414" i="24"/>
  <c r="K345"/>
  <c r="K261"/>
  <c r="K329"/>
  <c r="K300"/>
  <c r="K268"/>
  <c r="J419" i="17"/>
  <c r="J399"/>
  <c r="J263"/>
  <c r="J250"/>
  <c r="J237"/>
  <c r="J208"/>
  <c r="J197"/>
  <c r="J192"/>
  <c r="J406" i="10"/>
  <c r="J359"/>
  <c r="J210"/>
  <c r="J198"/>
  <c r="J184"/>
  <c r="J417" i="8"/>
  <c r="J395"/>
  <c r="J350"/>
  <c r="J263"/>
  <c r="J250"/>
  <c r="J237"/>
  <c r="J208"/>
  <c r="J197"/>
  <c r="J184"/>
  <c r="K366" i="7"/>
  <c r="K353"/>
  <c r="K210"/>
  <c r="K198"/>
  <c r="K184"/>
  <c r="J394" i="9"/>
  <c r="J378"/>
  <c r="J359"/>
  <c r="J263"/>
  <c r="J250"/>
  <c r="J237"/>
  <c r="J208"/>
  <c r="J197"/>
  <c r="I394" i="6"/>
  <c r="I378"/>
  <c r="I319"/>
  <c r="I317"/>
  <c r="I210"/>
  <c r="I198"/>
  <c r="I184"/>
  <c r="I415" i="5"/>
  <c r="I291"/>
  <c r="I261"/>
  <c r="I242"/>
  <c r="I208"/>
  <c r="I197"/>
  <c r="K393" i="4"/>
  <c r="K353"/>
  <c r="K263"/>
  <c r="K250"/>
  <c r="K237"/>
  <c r="K208"/>
  <c r="K197"/>
  <c r="K379" i="3"/>
  <c r="K361"/>
  <c r="K319"/>
  <c r="K210"/>
  <c r="K198"/>
  <c r="K184"/>
  <c r="K366" i="24"/>
  <c r="K353"/>
  <c r="K210"/>
  <c r="K195"/>
  <c r="K179"/>
  <c r="J419" i="8"/>
  <c r="J415"/>
  <c r="J397"/>
  <c r="J369"/>
  <c r="J360"/>
  <c r="J339"/>
  <c r="J324"/>
  <c r="J302"/>
  <c r="J292"/>
  <c r="J287"/>
  <c r="J270"/>
  <c r="J266"/>
  <c r="J227"/>
  <c r="J195"/>
  <c r="J181"/>
  <c r="J397" i="10"/>
  <c r="J370"/>
  <c r="J366"/>
  <c r="J351"/>
  <c r="J344"/>
  <c r="J317"/>
  <c r="J296"/>
  <c r="J280"/>
  <c r="J271"/>
  <c r="J247"/>
  <c r="J236"/>
  <c r="J231"/>
  <c r="J217"/>
  <c r="J213"/>
  <c r="J206"/>
  <c r="J200"/>
  <c r="J181"/>
  <c r="J414" i="17"/>
  <c r="J382"/>
  <c r="J378"/>
  <c r="J368"/>
  <c r="J350"/>
  <c r="J342"/>
  <c r="J302"/>
  <c r="J292"/>
  <c r="J287"/>
  <c r="J270"/>
  <c r="J266"/>
  <c r="J227"/>
  <c r="J195"/>
  <c r="J179"/>
  <c r="K399" i="24"/>
  <c r="K379"/>
  <c r="K349"/>
  <c r="K317"/>
  <c r="K296"/>
  <c r="K280"/>
  <c r="K271"/>
  <c r="K247"/>
  <c r="K236"/>
  <c r="K231"/>
  <c r="K217"/>
  <c r="K213"/>
  <c r="K197"/>
  <c r="K192"/>
  <c r="K414" i="3"/>
  <c r="K364"/>
  <c r="K351"/>
  <c r="K344"/>
  <c r="K296"/>
  <c r="K280"/>
  <c r="K271"/>
  <c r="K247"/>
  <c r="K236"/>
  <c r="K231"/>
  <c r="K217"/>
  <c r="K213"/>
  <c r="K206"/>
  <c r="K200"/>
  <c r="K181"/>
  <c r="K370" i="4"/>
  <c r="K339"/>
  <c r="K324"/>
  <c r="K302"/>
  <c r="K292"/>
  <c r="K287"/>
  <c r="K270"/>
  <c r="K266"/>
  <c r="K227"/>
  <c r="K195"/>
  <c r="K179"/>
  <c r="I403" i="5"/>
  <c r="I382"/>
  <c r="I353"/>
  <c r="I345"/>
  <c r="I329"/>
  <c r="I299"/>
  <c r="I270"/>
  <c r="I233"/>
  <c r="I218"/>
  <c r="I195"/>
  <c r="I179"/>
  <c r="I414" i="6"/>
  <c r="I382"/>
  <c r="I370"/>
  <c r="I361"/>
  <c r="I299"/>
  <c r="I242"/>
  <c r="I213"/>
  <c r="I206"/>
  <c r="I200"/>
  <c r="I181"/>
  <c r="J414" i="9"/>
  <c r="J393"/>
  <c r="J324"/>
  <c r="J302"/>
  <c r="J292"/>
  <c r="J287"/>
  <c r="J270"/>
  <c r="J266"/>
  <c r="J227"/>
  <c r="J195"/>
  <c r="J179"/>
  <c r="K399" i="7"/>
  <c r="K379"/>
  <c r="K349"/>
  <c r="K317"/>
  <c r="K296"/>
  <c r="K280"/>
  <c r="K271"/>
  <c r="K247"/>
  <c r="K236"/>
  <c r="K231"/>
  <c r="K217"/>
  <c r="K213"/>
  <c r="K206"/>
  <c r="K200"/>
  <c r="K181"/>
  <c r="K419" i="24"/>
  <c r="K417"/>
  <c r="K415"/>
  <c r="K403"/>
  <c r="K394"/>
  <c r="K392"/>
  <c r="K382"/>
  <c r="K378"/>
  <c r="K368"/>
  <c r="K359"/>
  <c r="K332"/>
  <c r="K326"/>
  <c r="K321"/>
  <c r="K304"/>
  <c r="K301"/>
  <c r="K299"/>
  <c r="K291"/>
  <c r="K286"/>
  <c r="K277"/>
  <c r="K272"/>
  <c r="K256"/>
  <c r="K248"/>
  <c r="K244"/>
  <c r="K233"/>
  <c r="K218"/>
  <c r="K207"/>
  <c r="K199"/>
  <c r="K189"/>
  <c r="K183"/>
  <c r="K180"/>
  <c r="K176"/>
  <c r="K419" i="3"/>
  <c r="K417"/>
  <c r="K415"/>
  <c r="K403"/>
  <c r="K394"/>
  <c r="K392"/>
  <c r="K382"/>
  <c r="K378"/>
  <c r="K366"/>
  <c r="K353"/>
  <c r="K349"/>
  <c r="K345"/>
  <c r="K329"/>
  <c r="K316"/>
  <c r="K304"/>
  <c r="K301"/>
  <c r="K299"/>
  <c r="K291"/>
  <c r="K286"/>
  <c r="K277"/>
  <c r="K272"/>
  <c r="K256"/>
  <c r="K250"/>
  <c r="K242"/>
  <c r="K237"/>
  <c r="K234"/>
  <c r="K228"/>
  <c r="K216"/>
  <c r="K208"/>
  <c r="K197"/>
  <c r="K192"/>
  <c r="K189"/>
  <c r="K180"/>
  <c r="K417" i="4"/>
  <c r="K403"/>
  <c r="K397"/>
  <c r="K394"/>
  <c r="K392"/>
  <c r="K369"/>
  <c r="K350"/>
  <c r="K349"/>
  <c r="K332"/>
  <c r="K317"/>
  <c r="K301"/>
  <c r="K296"/>
  <c r="K291"/>
  <c r="K286"/>
  <c r="K280"/>
  <c r="K277"/>
  <c r="K271"/>
  <c r="K247"/>
  <c r="K244"/>
  <c r="K236"/>
  <c r="K231"/>
  <c r="K217"/>
  <c r="K213"/>
  <c r="K206"/>
  <c r="K200"/>
  <c r="K199"/>
  <c r="K406" i="24"/>
  <c r="K397"/>
  <c r="K395"/>
  <c r="K373"/>
  <c r="K369"/>
  <c r="K360"/>
  <c r="K350"/>
  <c r="K342"/>
  <c r="K339"/>
  <c r="K327"/>
  <c r="K324"/>
  <c r="K302"/>
  <c r="K292"/>
  <c r="K287"/>
  <c r="K282"/>
  <c r="K270"/>
  <c r="K266"/>
  <c r="K263"/>
  <c r="K250"/>
  <c r="K237"/>
  <c r="K234"/>
  <c r="K227"/>
  <c r="K216"/>
  <c r="K208"/>
  <c r="K200"/>
  <c r="K194"/>
  <c r="K184"/>
  <c r="K181"/>
  <c r="K406" i="3"/>
  <c r="K397"/>
  <c r="K395"/>
  <c r="K373"/>
  <c r="K368"/>
  <c r="K359"/>
  <c r="K332"/>
  <c r="K326"/>
  <c r="K321"/>
  <c r="K302"/>
  <c r="K292"/>
  <c r="K287"/>
  <c r="K282"/>
  <c r="K270"/>
  <c r="K266"/>
  <c r="K263"/>
  <c r="K393" i="24"/>
  <c r="K381"/>
  <c r="K370"/>
  <c r="K364"/>
  <c r="K361"/>
  <c r="K351"/>
  <c r="K344"/>
  <c r="K319"/>
  <c r="K316"/>
  <c r="K303"/>
  <c r="K279"/>
  <c r="K242"/>
  <c r="K238"/>
  <c r="K228"/>
  <c r="K224"/>
  <c r="K209"/>
  <c r="K206"/>
  <c r="K198"/>
  <c r="K190"/>
  <c r="K188"/>
  <c r="K393" i="3"/>
  <c r="K381"/>
  <c r="K369"/>
  <c r="K360"/>
  <c r="K350"/>
  <c r="K342"/>
  <c r="K339"/>
  <c r="K327"/>
  <c r="K324"/>
  <c r="K317"/>
  <c r="K303"/>
  <c r="K279"/>
  <c r="K238"/>
  <c r="K227"/>
  <c r="K224"/>
  <c r="K209"/>
  <c r="K195"/>
  <c r="K183"/>
  <c r="K179"/>
  <c r="K176"/>
  <c r="K419" i="4"/>
  <c r="K415"/>
  <c r="K406"/>
  <c r="K395"/>
  <c r="K382"/>
  <c r="K378"/>
  <c r="K373"/>
  <c r="K368"/>
  <c r="K364"/>
  <c r="K361"/>
  <c r="K359"/>
  <c r="K351"/>
  <c r="K345"/>
  <c r="K329"/>
  <c r="K326"/>
  <c r="K321"/>
  <c r="K304"/>
  <c r="K300"/>
  <c r="K299"/>
  <c r="K272"/>
  <c r="K268"/>
  <c r="K261"/>
  <c r="K256"/>
  <c r="K248"/>
  <c r="K233"/>
  <c r="K218"/>
  <c r="K210"/>
  <c r="K207"/>
  <c r="K198"/>
  <c r="K248" i="3"/>
  <c r="K244"/>
  <c r="K233"/>
  <c r="K218"/>
  <c r="K207"/>
  <c r="K199"/>
  <c r="K190"/>
  <c r="K188"/>
  <c r="K414" i="4"/>
  <c r="K399"/>
  <c r="K379"/>
  <c r="K366"/>
  <c r="K360"/>
  <c r="K344"/>
  <c r="K319"/>
  <c r="K316"/>
  <c r="K303"/>
  <c r="K279"/>
  <c r="K242"/>
  <c r="K238"/>
  <c r="K228"/>
  <c r="K224"/>
  <c r="K209"/>
  <c r="K189"/>
  <c r="K183"/>
  <c r="K180"/>
  <c r="K176"/>
  <c r="I406" i="5"/>
  <c r="I397"/>
  <c r="I394"/>
  <c r="I393"/>
  <c r="I392"/>
  <c r="I369"/>
  <c r="I366"/>
  <c r="I359"/>
  <c r="I332"/>
  <c r="I326"/>
  <c r="I321"/>
  <c r="I316"/>
  <c r="I302"/>
  <c r="I292"/>
  <c r="I286"/>
  <c r="I282"/>
  <c r="I280"/>
  <c r="I248"/>
  <c r="I237"/>
  <c r="I234"/>
  <c r="I227"/>
  <c r="I216"/>
  <c r="I209"/>
  <c r="I189"/>
  <c r="I183"/>
  <c r="I180"/>
  <c r="I176"/>
  <c r="I417" i="6"/>
  <c r="I415"/>
  <c r="I406"/>
  <c r="I399"/>
  <c r="I395"/>
  <c r="I381"/>
  <c r="I379"/>
  <c r="I366"/>
  <c r="I353"/>
  <c r="I349"/>
  <c r="I342"/>
  <c r="I327"/>
  <c r="I304"/>
  <c r="I302"/>
  <c r="I300"/>
  <c r="I291"/>
  <c r="I286"/>
  <c r="I282"/>
  <c r="I268"/>
  <c r="I256"/>
  <c r="I247"/>
  <c r="I236"/>
  <c r="I234"/>
  <c r="I228"/>
  <c r="I224"/>
  <c r="I218"/>
  <c r="I207"/>
  <c r="I199"/>
  <c r="I190"/>
  <c r="I188"/>
  <c r="J419" i="9"/>
  <c r="J417"/>
  <c r="J415"/>
  <c r="J406"/>
  <c r="J399"/>
  <c r="J395"/>
  <c r="J392"/>
  <c r="J373"/>
  <c r="J369"/>
  <c r="J360"/>
  <c r="J350"/>
  <c r="J344"/>
  <c r="J339"/>
  <c r="J319"/>
  <c r="J316"/>
  <c r="J303"/>
  <c r="J279"/>
  <c r="J242"/>
  <c r="J238"/>
  <c r="J228"/>
  <c r="J224"/>
  <c r="J209"/>
  <c r="J189"/>
  <c r="J183"/>
  <c r="J180"/>
  <c r="J176"/>
  <c r="K419" i="7"/>
  <c r="K417"/>
  <c r="K415"/>
  <c r="K403"/>
  <c r="K394"/>
  <c r="K392"/>
  <c r="K382"/>
  <c r="K378"/>
  <c r="K368"/>
  <c r="K359"/>
  <c r="K324"/>
  <c r="K302"/>
  <c r="K292"/>
  <c r="K287"/>
  <c r="K270"/>
  <c r="K266"/>
  <c r="K238"/>
  <c r="K227"/>
  <c r="K224"/>
  <c r="K194" i="4"/>
  <c r="K184"/>
  <c r="K181"/>
  <c r="I419" i="5"/>
  <c r="I381"/>
  <c r="I379"/>
  <c r="I360"/>
  <c r="I350"/>
  <c r="I342"/>
  <c r="I339"/>
  <c r="I327"/>
  <c r="I324"/>
  <c r="I319"/>
  <c r="I304"/>
  <c r="I287"/>
  <c r="I271"/>
  <c r="I268"/>
  <c r="I244"/>
  <c r="I228"/>
  <c r="I224"/>
  <c r="I213"/>
  <c r="I206"/>
  <c r="I200"/>
  <c r="I198"/>
  <c r="I194"/>
  <c r="I184"/>
  <c r="I181"/>
  <c r="I419" i="6"/>
  <c r="I393"/>
  <c r="I368"/>
  <c r="I359"/>
  <c r="I344"/>
  <c r="I321"/>
  <c r="I303"/>
  <c r="I279"/>
  <c r="I271"/>
  <c r="I248"/>
  <c r="I231"/>
  <c r="I208"/>
  <c r="I197"/>
  <c r="I195"/>
  <c r="I192"/>
  <c r="I179"/>
  <c r="J381" i="9"/>
  <c r="J370"/>
  <c r="J364"/>
  <c r="J361"/>
  <c r="J351"/>
  <c r="J329"/>
  <c r="J317"/>
  <c r="J300"/>
  <c r="J296"/>
  <c r="J280"/>
  <c r="J271"/>
  <c r="J268"/>
  <c r="J261"/>
  <c r="J247"/>
  <c r="J236"/>
  <c r="J231"/>
  <c r="J217"/>
  <c r="J213"/>
  <c r="J210"/>
  <c r="J206"/>
  <c r="J200"/>
  <c r="J198"/>
  <c r="J194"/>
  <c r="J184"/>
  <c r="J181"/>
  <c r="K406" i="7"/>
  <c r="K397"/>
  <c r="K395"/>
  <c r="K373"/>
  <c r="K369"/>
  <c r="K360"/>
  <c r="K350"/>
  <c r="K342"/>
  <c r="K339"/>
  <c r="K190" i="4"/>
  <c r="K188"/>
  <c r="I417" i="5"/>
  <c r="I414"/>
  <c r="I399"/>
  <c r="I395"/>
  <c r="I378"/>
  <c r="I373"/>
  <c r="I370"/>
  <c r="I368"/>
  <c r="I361"/>
  <c r="I351"/>
  <c r="I344"/>
  <c r="I317"/>
  <c r="I303"/>
  <c r="I300"/>
  <c r="I296"/>
  <c r="I279"/>
  <c r="I277"/>
  <c r="I272"/>
  <c r="I266"/>
  <c r="I263"/>
  <c r="I256"/>
  <c r="I250"/>
  <c r="I247"/>
  <c r="I238"/>
  <c r="I236"/>
  <c r="I231"/>
  <c r="I217"/>
  <c r="I210"/>
  <c r="I207"/>
  <c r="I199"/>
  <c r="I190"/>
  <c r="I188"/>
  <c r="I403" i="6"/>
  <c r="I397"/>
  <c r="I373"/>
  <c r="I369"/>
  <c r="I360"/>
  <c r="I350"/>
  <c r="I345"/>
  <c r="I339"/>
  <c r="I329"/>
  <c r="I326"/>
  <c r="I324"/>
  <c r="I316"/>
  <c r="I301"/>
  <c r="I296"/>
  <c r="I292"/>
  <c r="I287"/>
  <c r="I280"/>
  <c r="I277"/>
  <c r="I272"/>
  <c r="I266"/>
  <c r="I263"/>
  <c r="I261"/>
  <c r="I250"/>
  <c r="I244"/>
  <c r="I237"/>
  <c r="I233"/>
  <c r="I217"/>
  <c r="I216"/>
  <c r="I209"/>
  <c r="I189"/>
  <c r="I183"/>
  <c r="I180"/>
  <c r="I176"/>
  <c r="J403" i="9"/>
  <c r="J397"/>
  <c r="J379"/>
  <c r="J366"/>
  <c r="J353"/>
  <c r="J349"/>
  <c r="J345"/>
  <c r="J342"/>
  <c r="J332"/>
  <c r="J326"/>
  <c r="J321"/>
  <c r="J304"/>
  <c r="J301"/>
  <c r="J299"/>
  <c r="J291"/>
  <c r="J286"/>
  <c r="J277"/>
  <c r="J272"/>
  <c r="J256"/>
  <c r="J248"/>
  <c r="J244"/>
  <c r="J233"/>
  <c r="J218"/>
  <c r="J207"/>
  <c r="J199"/>
  <c r="J190"/>
  <c r="J188"/>
  <c r="K393" i="7"/>
  <c r="K381"/>
  <c r="K370"/>
  <c r="K364"/>
  <c r="K361"/>
  <c r="K351"/>
  <c r="K344"/>
  <c r="K327"/>
  <c r="K319"/>
  <c r="K316"/>
  <c r="K303"/>
  <c r="K282"/>
  <c r="K279"/>
  <c r="K263"/>
  <c r="K250"/>
  <c r="K242"/>
  <c r="K237"/>
  <c r="K234"/>
  <c r="K228"/>
  <c r="K216"/>
  <c r="K332"/>
  <c r="K326"/>
  <c r="K321"/>
  <c r="K304"/>
  <c r="K301"/>
  <c r="K299"/>
  <c r="K291"/>
  <c r="K286"/>
  <c r="K277"/>
  <c r="K272"/>
  <c r="K256"/>
  <c r="K248"/>
  <c r="K244"/>
  <c r="K233"/>
  <c r="K218"/>
  <c r="K207"/>
  <c r="K199"/>
  <c r="K190"/>
  <c r="K188"/>
  <c r="J393" i="8"/>
  <c r="J381"/>
  <c r="J370"/>
  <c r="J364"/>
  <c r="J361"/>
  <c r="J351"/>
  <c r="J344"/>
  <c r="J319"/>
  <c r="J316"/>
  <c r="J303"/>
  <c r="J279"/>
  <c r="J242"/>
  <c r="J238"/>
  <c r="J228"/>
  <c r="J224"/>
  <c r="J209"/>
  <c r="J189"/>
  <c r="J180"/>
  <c r="J419" i="10"/>
  <c r="J415"/>
  <c r="J399"/>
  <c r="J382"/>
  <c r="J379"/>
  <c r="J378"/>
  <c r="J369"/>
  <c r="J364"/>
  <c r="J350"/>
  <c r="J342"/>
  <c r="J319"/>
  <c r="J316"/>
  <c r="J303"/>
  <c r="J282"/>
  <c r="J279"/>
  <c r="J263"/>
  <c r="J250"/>
  <c r="J242"/>
  <c r="J237"/>
  <c r="K208" i="7"/>
  <c r="K197"/>
  <c r="K195"/>
  <c r="K192"/>
  <c r="K179"/>
  <c r="J406" i="8"/>
  <c r="J399"/>
  <c r="J379"/>
  <c r="J366"/>
  <c r="J353"/>
  <c r="J349"/>
  <c r="J345"/>
  <c r="J329"/>
  <c r="J317"/>
  <c r="J300"/>
  <c r="J296"/>
  <c r="J280"/>
  <c r="J271"/>
  <c r="J268"/>
  <c r="J261"/>
  <c r="J247"/>
  <c r="J236"/>
  <c r="J231"/>
  <c r="J217"/>
  <c r="J213"/>
  <c r="J210"/>
  <c r="J206"/>
  <c r="J200"/>
  <c r="J198"/>
  <c r="J194"/>
  <c r="K209" i="7"/>
  <c r="K189"/>
  <c r="K183"/>
  <c r="K180"/>
  <c r="K176"/>
  <c r="J414" i="8"/>
  <c r="J403"/>
  <c r="J394"/>
  <c r="J392"/>
  <c r="J382"/>
  <c r="J378"/>
  <c r="J368"/>
  <c r="J359"/>
  <c r="J332"/>
  <c r="J326"/>
  <c r="J321"/>
  <c r="J304"/>
  <c r="J301"/>
  <c r="J299"/>
  <c r="J291"/>
  <c r="J286"/>
  <c r="J277"/>
  <c r="J272"/>
  <c r="J256"/>
  <c r="J248"/>
  <c r="J244"/>
  <c r="J233"/>
  <c r="J218"/>
  <c r="J207"/>
  <c r="J199"/>
  <c r="J190"/>
  <c r="J183"/>
  <c r="J179"/>
  <c r="J176"/>
  <c r="J417" i="10"/>
  <c r="J414"/>
  <c r="J403"/>
  <c r="J394"/>
  <c r="J361"/>
  <c r="J339"/>
  <c r="J329"/>
  <c r="J327"/>
  <c r="J324"/>
  <c r="J302"/>
  <c r="J292"/>
  <c r="J287"/>
  <c r="J270"/>
  <c r="J266"/>
  <c r="J238"/>
  <c r="J228"/>
  <c r="J224"/>
  <c r="J209"/>
  <c r="J189"/>
  <c r="J183"/>
  <c r="J180"/>
  <c r="J176"/>
  <c r="J395" i="17"/>
  <c r="J379"/>
  <c r="J366"/>
  <c r="J361"/>
  <c r="J359"/>
  <c r="J353"/>
  <c r="J332"/>
  <c r="J326"/>
  <c r="J321"/>
  <c r="J304"/>
  <c r="J301"/>
  <c r="J299"/>
  <c r="J291"/>
  <c r="J286"/>
  <c r="J277"/>
  <c r="J272"/>
  <c r="J256"/>
  <c r="J248"/>
  <c r="J244"/>
  <c r="J233"/>
  <c r="J218"/>
  <c r="J207"/>
  <c r="J199"/>
  <c r="J190"/>
  <c r="J188"/>
  <c r="J188" i="8"/>
  <c r="J393" i="10"/>
  <c r="J392"/>
  <c r="J381"/>
  <c r="J373"/>
  <c r="J368"/>
  <c r="J360"/>
  <c r="J353"/>
  <c r="J349"/>
  <c r="J345"/>
  <c r="J332"/>
  <c r="J326"/>
  <c r="J321"/>
  <c r="J304"/>
  <c r="J301"/>
  <c r="J299"/>
  <c r="J291"/>
  <c r="J286"/>
  <c r="J277"/>
  <c r="J272"/>
  <c r="J256"/>
  <c r="J248"/>
  <c r="J244"/>
  <c r="J233"/>
  <c r="J218"/>
  <c r="J207"/>
  <c r="J199"/>
  <c r="J190"/>
  <c r="J188"/>
  <c r="J417" i="17"/>
  <c r="J415"/>
  <c r="J403"/>
  <c r="J397"/>
  <c r="J394"/>
  <c r="J393"/>
  <c r="J392"/>
  <c r="J373"/>
  <c r="J369"/>
  <c r="J364"/>
  <c r="J360"/>
  <c r="J351"/>
  <c r="J344"/>
  <c r="J329"/>
  <c r="J327"/>
  <c r="J324"/>
  <c r="J319"/>
  <c r="J316"/>
  <c r="J303"/>
  <c r="J279"/>
  <c r="J242"/>
  <c r="J238"/>
  <c r="J228"/>
  <c r="J224"/>
  <c r="J209"/>
  <c r="J189"/>
  <c r="J183"/>
  <c r="J180"/>
  <c r="J176"/>
  <c r="J234" i="10"/>
  <c r="J227"/>
  <c r="J216"/>
  <c r="J208"/>
  <c r="J197"/>
  <c r="J195"/>
  <c r="J192"/>
  <c r="J179"/>
  <c r="J406" i="17"/>
  <c r="J381"/>
  <c r="J370"/>
  <c r="J349"/>
  <c r="J345"/>
  <c r="J317"/>
  <c r="J300"/>
  <c r="J296"/>
  <c r="J280"/>
  <c r="J271"/>
  <c r="J268"/>
  <c r="J261"/>
  <c r="J247"/>
  <c r="J236"/>
  <c r="J231"/>
  <c r="J217"/>
  <c r="J213"/>
  <c r="J210"/>
  <c r="J206"/>
  <c r="J200"/>
  <c r="J198"/>
  <c r="J194"/>
  <c r="J184"/>
  <c r="J181"/>
  <c r="Q133" i="11" l="1"/>
  <c r="BA62" i="22"/>
  <c r="BC62" s="1"/>
  <c r="BA116"/>
  <c r="BC116" s="1"/>
  <c r="BA193"/>
  <c r="BC193" s="1"/>
  <c r="BA79"/>
  <c r="BC79" s="1"/>
  <c r="BA355"/>
  <c r="BC355" s="1"/>
  <c r="BA36"/>
  <c r="BC36" s="1"/>
  <c r="Q171" i="11"/>
  <c r="BA314" i="22"/>
  <c r="BC314" s="1"/>
  <c r="N209"/>
  <c r="K209" i="11"/>
  <c r="N379" i="22"/>
  <c r="K379" i="11"/>
  <c r="N272" i="22"/>
  <c r="K272" i="11"/>
  <c r="Q272" s="1"/>
  <c r="N199" i="22"/>
  <c r="K199" i="11"/>
  <c r="Q199" s="1"/>
  <c r="N286" i="22"/>
  <c r="K286" i="11"/>
  <c r="Q286" s="1"/>
  <c r="N188" i="22"/>
  <c r="K188" i="11"/>
  <c r="N181" i="22"/>
  <c r="K181" i="11"/>
  <c r="Q181" s="1"/>
  <c r="N228" i="22"/>
  <c r="K228" i="11"/>
  <c r="Q228" s="1"/>
  <c r="N303" i="22"/>
  <c r="K303" i="11"/>
  <c r="Q303" s="1"/>
  <c r="N360" i="22"/>
  <c r="K360" i="11"/>
  <c r="N261" i="22"/>
  <c r="K261" i="11"/>
  <c r="Q261" s="1"/>
  <c r="N300" i="22"/>
  <c r="K300" i="11"/>
  <c r="Q300" s="1"/>
  <c r="N361" i="22"/>
  <c r="K361" i="11"/>
  <c r="N378" i="22"/>
  <c r="K378" i="11"/>
  <c r="Q378" s="1"/>
  <c r="N296" i="22"/>
  <c r="K296" i="11"/>
  <c r="Q296" s="1"/>
  <c r="N349" i="22"/>
  <c r="K349" i="11"/>
  <c r="Q349" s="1"/>
  <c r="N394" i="22"/>
  <c r="K394" i="11"/>
  <c r="Q394" s="1"/>
  <c r="N195" i="22"/>
  <c r="K195" i="11"/>
  <c r="N287" i="22"/>
  <c r="K287" i="11"/>
  <c r="Q287" s="1"/>
  <c r="N339" i="22"/>
  <c r="K339" i="11"/>
  <c r="N197" i="22"/>
  <c r="K197" i="11"/>
  <c r="Q197" s="1"/>
  <c r="N342" i="22"/>
  <c r="K342" i="11"/>
  <c r="Q342" s="1"/>
  <c r="R45"/>
  <c r="T45" i="22"/>
  <c r="BA45" s="1"/>
  <c r="BC45" s="1"/>
  <c r="R85" i="11"/>
  <c r="T85" i="22"/>
  <c r="BA85" s="1"/>
  <c r="BC85" s="1"/>
  <c r="R102" i="11"/>
  <c r="T102" i="22"/>
  <c r="BA102" s="1"/>
  <c r="BC102" s="1"/>
  <c r="R142" i="11"/>
  <c r="T142" i="22"/>
  <c r="R167" i="11"/>
  <c r="T167" i="22"/>
  <c r="BA167" s="1"/>
  <c r="BC167" s="1"/>
  <c r="R84" i="11"/>
  <c r="T84" i="22"/>
  <c r="BA84" s="1"/>
  <c r="BC84" s="1"/>
  <c r="R118" i="11"/>
  <c r="T118" i="22"/>
  <c r="BA118" s="1"/>
  <c r="BC118" s="1"/>
  <c r="R156" i="11"/>
  <c r="T156" i="22"/>
  <c r="BA156" s="1"/>
  <c r="BC156" s="1"/>
  <c r="N194"/>
  <c r="K194" i="11"/>
  <c r="N180" i="22"/>
  <c r="K180" i="11"/>
  <c r="Q180" s="1"/>
  <c r="N224" i="22"/>
  <c r="K224" i="11"/>
  <c r="N279" i="22"/>
  <c r="K279" i="11"/>
  <c r="N344" i="22"/>
  <c r="K344" i="11"/>
  <c r="Q344" s="1"/>
  <c r="N399" i="22"/>
  <c r="K399" i="11"/>
  <c r="Q399" s="1"/>
  <c r="N299" i="22"/>
  <c r="K299" i="11"/>
  <c r="N373" i="22"/>
  <c r="K373" i="11"/>
  <c r="Q373" s="1"/>
  <c r="N406" i="22"/>
  <c r="K406" i="11"/>
  <c r="N200" i="22"/>
  <c r="K200" i="11"/>
  <c r="N271" i="22"/>
  <c r="K271" i="11"/>
  <c r="N291" i="22"/>
  <c r="K291" i="11"/>
  <c r="N332" i="22"/>
  <c r="K332" i="11"/>
  <c r="Q332" s="1"/>
  <c r="N392" i="22"/>
  <c r="K392" i="11"/>
  <c r="Q392" s="1"/>
  <c r="N179" i="22"/>
  <c r="K179" i="11"/>
  <c r="Q179" s="1"/>
  <c r="N270" i="22"/>
  <c r="K270" i="11"/>
  <c r="Q270" s="1"/>
  <c r="N324" i="22"/>
  <c r="K324" i="11"/>
  <c r="N250" i="22"/>
  <c r="K250" i="11"/>
  <c r="N282" i="22"/>
  <c r="K282" i="11"/>
  <c r="Q282" s="1"/>
  <c r="R31"/>
  <c r="T31" i="22"/>
  <c r="BA31" s="1"/>
  <c r="BC31" s="1"/>
  <c r="R109" i="11"/>
  <c r="T109" i="22"/>
  <c r="BA109" s="1"/>
  <c r="BC109" s="1"/>
  <c r="R152" i="11"/>
  <c r="T152" i="22"/>
  <c r="BA152" s="1"/>
  <c r="BC152" s="1"/>
  <c r="R114" i="11"/>
  <c r="T114" i="22"/>
  <c r="BA114" s="1"/>
  <c r="BC114" s="1"/>
  <c r="R40" i="11"/>
  <c r="T40" i="22"/>
  <c r="BA40" s="1"/>
  <c r="BC40" s="1"/>
  <c r="R126" i="11"/>
  <c r="T126" i="22"/>
  <c r="BA126" s="1"/>
  <c r="BC126" s="1"/>
  <c r="N242"/>
  <c r="K242" i="11"/>
  <c r="Q242" s="1"/>
  <c r="N207" i="22"/>
  <c r="K207" i="11"/>
  <c r="Q207" s="1"/>
  <c r="N368" i="22"/>
  <c r="K368" i="11"/>
  <c r="Q368" s="1"/>
  <c r="N247" i="22"/>
  <c r="K247" i="11"/>
  <c r="Q247" s="1"/>
  <c r="N317" i="22"/>
  <c r="K317" i="11"/>
  <c r="Q317" s="1"/>
  <c r="N403" i="22"/>
  <c r="K403" i="11"/>
  <c r="Q403" s="1"/>
  <c r="N302" i="22"/>
  <c r="K302" i="11"/>
  <c r="Q302" s="1"/>
  <c r="N393" i="22"/>
  <c r="K393" i="11"/>
  <c r="Q393" s="1"/>
  <c r="R34"/>
  <c r="T34" i="22"/>
  <c r="BA34" s="1"/>
  <c r="BC34" s="1"/>
  <c r="R53" i="11"/>
  <c r="T53" i="22"/>
  <c r="BA53" s="1"/>
  <c r="BC53" s="1"/>
  <c r="R93" i="11"/>
  <c r="T93" i="22"/>
  <c r="BA93" s="1"/>
  <c r="BC93" s="1"/>
  <c r="R129" i="11"/>
  <c r="T129" i="22"/>
  <c r="BA129" s="1"/>
  <c r="BC129" s="1"/>
  <c r="R158" i="11"/>
  <c r="T158" i="22"/>
  <c r="BA158" s="1"/>
  <c r="BC158" s="1"/>
  <c r="R50" i="11"/>
  <c r="T50" i="22"/>
  <c r="BA50" s="1"/>
  <c r="BC50" s="1"/>
  <c r="R101" i="11"/>
  <c r="T101" i="22"/>
  <c r="BA101" s="1"/>
  <c r="BC101" s="1"/>
  <c r="R134" i="11"/>
  <c r="T134" i="22"/>
  <c r="R172" i="11"/>
  <c r="T172" i="22"/>
  <c r="N190"/>
  <c r="K190" i="11"/>
  <c r="Q190" s="1"/>
  <c r="N184" i="22"/>
  <c r="K184" i="11"/>
  <c r="Q184" s="1"/>
  <c r="N176" i="22"/>
  <c r="K176" i="11"/>
  <c r="Q176" s="1"/>
  <c r="N319" i="22"/>
  <c r="K319" i="11"/>
  <c r="Q319" s="1"/>
  <c r="N248" i="22"/>
  <c r="K248" i="11"/>
  <c r="N238" i="22"/>
  <c r="K238" i="11"/>
  <c r="Q238" s="1"/>
  <c r="N316" i="22"/>
  <c r="K316" i="11"/>
  <c r="Q316" s="1"/>
  <c r="N366" i="22"/>
  <c r="K366" i="11"/>
  <c r="Q366" s="1"/>
  <c r="N233" i="22"/>
  <c r="K233" i="11"/>
  <c r="Q233" s="1"/>
  <c r="N268" i="22"/>
  <c r="K268" i="11"/>
  <c r="N304" i="22"/>
  <c r="K304" i="11"/>
  <c r="N382" i="22"/>
  <c r="K382" i="11"/>
  <c r="Q382" s="1"/>
  <c r="N244" i="22"/>
  <c r="K244" i="11"/>
  <c r="N280" i="22"/>
  <c r="K280" i="11"/>
  <c r="Q280" s="1"/>
  <c r="N350" i="22"/>
  <c r="K350" i="11"/>
  <c r="N292" i="22"/>
  <c r="K292" i="11"/>
  <c r="N370" i="22"/>
  <c r="K370" i="11"/>
  <c r="Q370" s="1"/>
  <c r="N208" i="22"/>
  <c r="K208" i="11"/>
  <c r="Q208" s="1"/>
  <c r="N353" i="22"/>
  <c r="K353" i="11"/>
  <c r="N381" i="22"/>
  <c r="K381" i="11"/>
  <c r="Q381" s="1"/>
  <c r="N234" i="22"/>
  <c r="K234" i="11"/>
  <c r="Q234" s="1"/>
  <c r="R92"/>
  <c r="T92" i="22"/>
  <c r="BA92" s="1"/>
  <c r="BC92" s="1"/>
  <c r="R128" i="11"/>
  <c r="T128" i="22"/>
  <c r="BA128" s="1"/>
  <c r="BC128" s="1"/>
  <c r="R166" i="11"/>
  <c r="T166" i="22"/>
  <c r="BA166" s="1"/>
  <c r="BC166" s="1"/>
  <c r="R165" i="11"/>
  <c r="T165" i="22"/>
  <c r="BA165" s="1"/>
  <c r="BC165" s="1"/>
  <c r="R56" i="11"/>
  <c r="T56" i="22"/>
  <c r="BA56" s="1"/>
  <c r="BC56" s="1"/>
  <c r="R80" i="11"/>
  <c r="T80" i="22"/>
  <c r="BA80" s="1"/>
  <c r="BC80" s="1"/>
  <c r="BA137"/>
  <c r="BC137" s="1"/>
  <c r="Q175" i="11"/>
  <c r="N369" i="22"/>
  <c r="K369" i="11"/>
  <c r="Q369" s="1"/>
  <c r="N359" i="22"/>
  <c r="K359" i="11"/>
  <c r="Q359" s="1"/>
  <c r="U67" i="12"/>
  <c r="AI67" i="22"/>
  <c r="BA259"/>
  <c r="BC259" s="1"/>
  <c r="N277"/>
  <c r="K277" i="11"/>
  <c r="R75"/>
  <c r="T75" i="22"/>
  <c r="BA75" s="1"/>
  <c r="BC75" s="1"/>
  <c r="N198"/>
  <c r="K198" i="11"/>
  <c r="Q198" s="1"/>
  <c r="N218" i="22"/>
  <c r="K218" i="11"/>
  <c r="Q218" s="1"/>
  <c r="N217" i="22"/>
  <c r="K217" i="11"/>
  <c r="Q217" s="1"/>
  <c r="K216"/>
  <c r="N216" i="22"/>
  <c r="K210" i="11"/>
  <c r="Q210" s="1"/>
  <c r="N210" i="22"/>
  <c r="BA154"/>
  <c r="BC154" s="1"/>
  <c r="R150" i="11"/>
  <c r="T150" i="22"/>
  <c r="BA150" s="1"/>
  <c r="BC150" s="1"/>
  <c r="R147" i="11"/>
  <c r="T147" i="22"/>
  <c r="BA147" s="1"/>
  <c r="BC147" s="1"/>
  <c r="H321" i="14"/>
  <c r="AL321" i="22"/>
  <c r="AO321"/>
  <c r="L321" i="14"/>
  <c r="M321"/>
  <c r="AP321" i="22" s="1"/>
  <c r="BB321" s="1"/>
  <c r="AO359"/>
  <c r="L359" i="14"/>
  <c r="M359"/>
  <c r="AP359" i="22" s="1"/>
  <c r="BB359" s="1"/>
  <c r="AL359"/>
  <c r="H359" i="14"/>
  <c r="BA307" i="22"/>
  <c r="BC307" s="1"/>
  <c r="AR200"/>
  <c r="H200" i="13"/>
  <c r="N200" s="1"/>
  <c r="R169" i="11"/>
  <c r="T169" i="22"/>
  <c r="BA169" s="1"/>
  <c r="BC169" s="1"/>
  <c r="N351"/>
  <c r="K351" i="11"/>
  <c r="Q351" s="1"/>
  <c r="K345"/>
  <c r="N345" i="22"/>
  <c r="N329"/>
  <c r="K329" i="11"/>
  <c r="N327" i="22"/>
  <c r="K327" i="11"/>
  <c r="Q327" s="1"/>
  <c r="K326"/>
  <c r="Q326" s="1"/>
  <c r="N326" i="22"/>
  <c r="BA323"/>
  <c r="BC323" s="1"/>
  <c r="N213"/>
  <c r="K213" i="11"/>
  <c r="Q213" s="1"/>
  <c r="K266"/>
  <c r="N266" i="22"/>
  <c r="N263"/>
  <c r="K263" i="11"/>
  <c r="T96" i="22"/>
  <c r="BA96" s="1"/>
  <c r="BC96" s="1"/>
  <c r="R91" i="11"/>
  <c r="T91" i="22"/>
  <c r="BA91" s="1"/>
  <c r="BC91" s="1"/>
  <c r="R88" i="11"/>
  <c r="T88" i="22"/>
  <c r="BA88" s="1"/>
  <c r="BC88" s="1"/>
  <c r="R67" i="11"/>
  <c r="T67" i="22"/>
  <c r="N237" i="12"/>
  <c r="T237" s="1"/>
  <c r="AC237" i="22"/>
  <c r="BA310"/>
  <c r="BC310" s="1"/>
  <c r="N237"/>
  <c r="K237" i="11"/>
  <c r="N364" i="22"/>
  <c r="K364" i="11"/>
  <c r="N189" i="22"/>
  <c r="K189" i="11"/>
  <c r="Q189" s="1"/>
  <c r="N183" i="22"/>
  <c r="K183" i="11"/>
  <c r="N236" i="22"/>
  <c r="K236" i="11"/>
  <c r="K231"/>
  <c r="Q231" s="1"/>
  <c r="N231" i="22"/>
  <c r="K227" i="11"/>
  <c r="Q227" s="1"/>
  <c r="N227" i="22"/>
  <c r="Q419"/>
  <c r="N419" i="11"/>
  <c r="N417"/>
  <c r="Q417" i="22"/>
  <c r="N415" i="11"/>
  <c r="Q415" i="22"/>
  <c r="Q414"/>
  <c r="N414" i="11"/>
  <c r="Q406" i="22"/>
  <c r="N406" i="11"/>
  <c r="Q406" s="1"/>
  <c r="N397"/>
  <c r="Q397" i="22"/>
  <c r="Q395"/>
  <c r="N395" i="11"/>
  <c r="N360"/>
  <c r="Q360" s="1"/>
  <c r="Q360" i="22"/>
  <c r="Q350"/>
  <c r="N350" i="11"/>
  <c r="N324"/>
  <c r="Q324" i="22"/>
  <c r="Q301"/>
  <c r="N301" i="11"/>
  <c r="Q268" i="22"/>
  <c r="N268" i="11"/>
  <c r="Q268" s="1"/>
  <c r="N292"/>
  <c r="Q292" s="1"/>
  <c r="Q292" i="22"/>
  <c r="Q237"/>
  <c r="N237" i="11"/>
  <c r="Q237" s="1"/>
  <c r="N256"/>
  <c r="Q256" i="22"/>
  <c r="Q244"/>
  <c r="N244" i="11"/>
  <c r="Q244" s="1"/>
  <c r="Q236" i="22"/>
  <c r="N236" i="11"/>
  <c r="Q216" i="22"/>
  <c r="N216" i="11"/>
  <c r="Q216" s="1"/>
  <c r="N321"/>
  <c r="Q321" i="22"/>
  <c r="Q206"/>
  <c r="N206" i="11"/>
  <c r="Q195" i="22"/>
  <c r="N195" i="11"/>
  <c r="Q195" s="1"/>
  <c r="Q183" i="22"/>
  <c r="N183" i="11"/>
  <c r="Q183" s="1"/>
  <c r="R175"/>
  <c r="T175" i="22"/>
  <c r="BA175" s="1"/>
  <c r="BC175" s="1"/>
  <c r="R159" i="11"/>
  <c r="T159" i="22"/>
  <c r="BA159" s="1"/>
  <c r="BC159" s="1"/>
  <c r="R151" i="11"/>
  <c r="T151" i="22"/>
  <c r="BA151" s="1"/>
  <c r="BC151" s="1"/>
  <c r="R145" i="11"/>
  <c r="T145" i="22"/>
  <c r="BA145" s="1"/>
  <c r="BC145" s="1"/>
  <c r="R78" i="11"/>
  <c r="T78" i="22"/>
  <c r="BA78" s="1"/>
  <c r="BC78" s="1"/>
  <c r="R70" i="11"/>
  <c r="T70" i="22"/>
  <c r="BA70" s="1"/>
  <c r="BC70" s="1"/>
  <c r="R44" i="11"/>
  <c r="T44" i="22"/>
  <c r="BA44" s="1"/>
  <c r="BC44" s="1"/>
  <c r="R30" i="11"/>
  <c r="T30" i="22"/>
  <c r="BA30" s="1"/>
  <c r="BC30" s="1"/>
  <c r="R22" i="11"/>
  <c r="T22" i="22"/>
  <c r="R21" i="11"/>
  <c r="T21" i="22"/>
  <c r="R19" i="11"/>
  <c r="T19" i="22"/>
  <c r="BA19" s="1"/>
  <c r="BC19" s="1"/>
  <c r="N359" i="12"/>
  <c r="T359" s="1"/>
  <c r="AC359" i="22"/>
  <c r="AC351"/>
  <c r="N351" i="12"/>
  <c r="N324"/>
  <c r="AC324" i="22"/>
  <c r="AC263"/>
  <c r="N263" i="12"/>
  <c r="T263" s="1"/>
  <c r="AC244" i="22"/>
  <c r="N244" i="12"/>
  <c r="AC227" i="22"/>
  <c r="N227" i="12"/>
  <c r="T227" s="1"/>
  <c r="N200"/>
  <c r="T200" s="1"/>
  <c r="AC200" i="22"/>
  <c r="U22" i="12"/>
  <c r="AI22" i="22"/>
  <c r="K415"/>
  <c r="H415" i="11"/>
  <c r="H397"/>
  <c r="K397" i="22"/>
  <c r="R371" i="11"/>
  <c r="T371" i="22"/>
  <c r="K353"/>
  <c r="H353" i="11"/>
  <c r="Q353" s="1"/>
  <c r="K345" i="22"/>
  <c r="H345" i="11"/>
  <c r="Q345" s="1"/>
  <c r="H329"/>
  <c r="K329" i="22"/>
  <c r="H291" i="11"/>
  <c r="Q291" s="1"/>
  <c r="K291" i="22"/>
  <c r="K277"/>
  <c r="H277" i="11"/>
  <c r="H266"/>
  <c r="K266" i="22"/>
  <c r="H263" i="11"/>
  <c r="K263" i="22"/>
  <c r="K256"/>
  <c r="H256" i="11"/>
  <c r="K236" i="22"/>
  <c r="H236" i="11"/>
  <c r="K321" i="22"/>
  <c r="H321" i="11"/>
  <c r="Q203"/>
  <c r="T203" i="22" s="1"/>
  <c r="BA203" s="1"/>
  <c r="BC203" s="1"/>
  <c r="R97" i="11"/>
  <c r="T97" i="22"/>
  <c r="BA97" s="1"/>
  <c r="BC97" s="1"/>
  <c r="R94" i="11"/>
  <c r="T94" i="22"/>
  <c r="BA94" s="1"/>
  <c r="BC94" s="1"/>
  <c r="R81" i="11"/>
  <c r="T81" i="22"/>
  <c r="BA81" s="1"/>
  <c r="BC81" s="1"/>
  <c r="R48" i="11"/>
  <c r="T48" i="22"/>
  <c r="BA48" s="1"/>
  <c r="BC48" s="1"/>
  <c r="R46" i="11"/>
  <c r="T46" i="22"/>
  <c r="BA46" s="1"/>
  <c r="BC46" s="1"/>
  <c r="R43" i="11"/>
  <c r="T43" i="22"/>
  <c r="BA43" s="1"/>
  <c r="BC43" s="1"/>
  <c r="R17" i="11"/>
  <c r="T17" i="22"/>
  <c r="BA17" s="1"/>
  <c r="BC17" s="1"/>
  <c r="R16" i="11"/>
  <c r="T16" i="22"/>
  <c r="BA16" s="1"/>
  <c r="BC16" s="1"/>
  <c r="N419"/>
  <c r="K419" i="11"/>
  <c r="Q419" s="1"/>
  <c r="K417"/>
  <c r="Q417" s="1"/>
  <c r="N417" i="22"/>
  <c r="K415" i="11"/>
  <c r="N415" i="22"/>
  <c r="N414"/>
  <c r="K414" i="11"/>
  <c r="K397"/>
  <c r="Q397" s="1"/>
  <c r="N397" i="22"/>
  <c r="N395"/>
  <c r="K395" i="11"/>
  <c r="N301" i="22"/>
  <c r="K301" i="11"/>
  <c r="K256"/>
  <c r="Q256" s="1"/>
  <c r="N256" i="22"/>
  <c r="N321"/>
  <c r="K321" i="11"/>
  <c r="K206"/>
  <c r="Q206" s="1"/>
  <c r="N206" i="22"/>
  <c r="R203" i="11"/>
  <c r="N192" i="22"/>
  <c r="K192" i="11"/>
  <c r="Q192" s="1"/>
  <c r="R171"/>
  <c r="T171" i="22"/>
  <c r="BA171" s="1"/>
  <c r="BC171" s="1"/>
  <c r="R133" i="11"/>
  <c r="T133" i="22"/>
  <c r="BA133" s="1"/>
  <c r="BC133" s="1"/>
  <c r="R130" i="11"/>
  <c r="T130" i="22"/>
  <c r="R127" i="11"/>
  <c r="T127" i="22"/>
  <c r="BA127" s="1"/>
  <c r="BC127" s="1"/>
  <c r="R105" i="11"/>
  <c r="T105" i="22"/>
  <c r="BA105" s="1"/>
  <c r="BC105" s="1"/>
  <c r="AU361"/>
  <c r="K361" i="13"/>
  <c r="N361" s="1"/>
  <c r="AZ361" i="22"/>
  <c r="AU210"/>
  <c r="K210" i="13"/>
  <c r="N210" s="1"/>
  <c r="W361" i="22"/>
  <c r="H361" i="12"/>
  <c r="T361" s="1"/>
  <c r="AH13" i="22"/>
  <c r="U13"/>
  <c r="AX13"/>
  <c r="O13" i="13"/>
  <c r="K194" i="17"/>
  <c r="K261"/>
  <c r="K200"/>
  <c r="K324"/>
  <c r="K361"/>
  <c r="K210"/>
  <c r="K349"/>
  <c r="K224" i="10"/>
  <c r="K349"/>
  <c r="K200"/>
  <c r="K361"/>
  <c r="K189"/>
  <c r="K359" i="8"/>
  <c r="K366"/>
  <c r="K349"/>
  <c r="K361"/>
  <c r="K200" i="9"/>
  <c r="K351"/>
  <c r="K364"/>
  <c r="K361"/>
  <c r="K271"/>
  <c r="K194"/>
  <c r="L189" i="7"/>
  <c r="L326"/>
  <c r="L234"/>
  <c r="L344"/>
  <c r="L224"/>
  <c r="L368"/>
  <c r="L184"/>
  <c r="L244"/>
  <c r="L279"/>
  <c r="L370"/>
  <c r="L350"/>
  <c r="L394"/>
  <c r="L261"/>
  <c r="L361"/>
  <c r="L292"/>
  <c r="L237"/>
  <c r="L263"/>
  <c r="L351"/>
  <c r="L364"/>
  <c r="L359"/>
  <c r="L200"/>
  <c r="L231"/>
  <c r="L280"/>
  <c r="L332"/>
  <c r="L227"/>
  <c r="L324"/>
  <c r="L392"/>
  <c r="L271"/>
  <c r="L194"/>
  <c r="T13" i="12"/>
  <c r="J237" i="6"/>
  <c r="J244"/>
  <c r="J392"/>
  <c r="J344"/>
  <c r="J224"/>
  <c r="J361"/>
  <c r="J184"/>
  <c r="J350"/>
  <c r="J231"/>
  <c r="L238" i="24"/>
  <c r="L317"/>
  <c r="L300"/>
  <c r="L228"/>
  <c r="L242"/>
  <c r="L370"/>
  <c r="L208"/>
  <c r="L237"/>
  <c r="L350"/>
  <c r="L395"/>
  <c r="L233"/>
  <c r="L256"/>
  <c r="L392"/>
  <c r="L236"/>
  <c r="L349"/>
  <c r="L270"/>
  <c r="L419"/>
  <c r="L381"/>
  <c r="L231"/>
  <c r="L206"/>
  <c r="L303"/>
  <c r="L319"/>
  <c r="L216"/>
  <c r="L234"/>
  <c r="L282"/>
  <c r="L373"/>
  <c r="L406"/>
  <c r="L199"/>
  <c r="L218"/>
  <c r="L272"/>
  <c r="L321"/>
  <c r="L417"/>
  <c r="L192"/>
  <c r="L217"/>
  <c r="L247"/>
  <c r="L195"/>
  <c r="L366"/>
  <c r="L268"/>
  <c r="L414"/>
  <c r="L190"/>
  <c r="L302"/>
  <c r="L360"/>
  <c r="L292"/>
  <c r="L324"/>
  <c r="L369"/>
  <c r="L397"/>
  <c r="L183"/>
  <c r="L244"/>
  <c r="L286"/>
  <c r="L301"/>
  <c r="L359"/>
  <c r="L378"/>
  <c r="L415"/>
  <c r="L296"/>
  <c r="L179"/>
  <c r="L181" i="4"/>
  <c r="L176"/>
  <c r="L344"/>
  <c r="L261"/>
  <c r="L268"/>
  <c r="L300"/>
  <c r="L329"/>
  <c r="L345"/>
  <c r="L359"/>
  <c r="L368"/>
  <c r="L382"/>
  <c r="L419"/>
  <c r="L206"/>
  <c r="L217"/>
  <c r="L236"/>
  <c r="L247"/>
  <c r="L349"/>
  <c r="L369"/>
  <c r="L397"/>
  <c r="L227"/>
  <c r="L197"/>
  <c r="L381"/>
  <c r="L189"/>
  <c r="L228"/>
  <c r="L242"/>
  <c r="L316"/>
  <c r="L414"/>
  <c r="L256"/>
  <c r="L326"/>
  <c r="L395"/>
  <c r="L286"/>
  <c r="L301"/>
  <c r="L332"/>
  <c r="L394"/>
  <c r="L417"/>
  <c r="L195"/>
  <c r="L270"/>
  <c r="L302"/>
  <c r="L370"/>
  <c r="L237"/>
  <c r="L353"/>
  <c r="L342"/>
  <c r="L216"/>
  <c r="L327"/>
  <c r="L183"/>
  <c r="L238"/>
  <c r="L360"/>
  <c r="L399"/>
  <c r="L198"/>
  <c r="L210"/>
  <c r="L378"/>
  <c r="L415"/>
  <c r="L213"/>
  <c r="L231"/>
  <c r="L280"/>
  <c r="L296"/>
  <c r="L317"/>
  <c r="L266"/>
  <c r="L324"/>
  <c r="L192"/>
  <c r="L190"/>
  <c r="L184"/>
  <c r="L180"/>
  <c r="L303"/>
  <c r="L319"/>
  <c r="L366"/>
  <c r="L207"/>
  <c r="L218"/>
  <c r="L272"/>
  <c r="L321"/>
  <c r="L351"/>
  <c r="L373"/>
  <c r="L406"/>
  <c r="L199"/>
  <c r="L277"/>
  <c r="L291"/>
  <c r="L350"/>
  <c r="L392"/>
  <c r="L403"/>
  <c r="L179"/>
  <c r="L287"/>
  <c r="L208"/>
  <c r="L263"/>
  <c r="L282"/>
  <c r="L176" i="3"/>
  <c r="L263"/>
  <c r="L192"/>
  <c r="L353"/>
  <c r="L366"/>
  <c r="L268"/>
  <c r="L227"/>
  <c r="L287"/>
  <c r="L302"/>
  <c r="L316"/>
  <c r="L247"/>
  <c r="L184"/>
  <c r="L207"/>
  <c r="L238"/>
  <c r="L342"/>
  <c r="L368"/>
  <c r="L397"/>
  <c r="L277"/>
  <c r="L291"/>
  <c r="L329"/>
  <c r="L345"/>
  <c r="L378"/>
  <c r="L415"/>
  <c r="L213"/>
  <c r="L195"/>
  <c r="L266"/>
  <c r="L321"/>
  <c r="L180"/>
  <c r="L272"/>
  <c r="L181"/>
  <c r="L236"/>
  <c r="I17" i="5"/>
  <c r="J34" i="10"/>
  <c r="J17" i="17"/>
  <c r="J97"/>
  <c r="J127" i="8"/>
  <c r="J88" i="9"/>
  <c r="J175" i="17"/>
  <c r="J174"/>
  <c r="J172"/>
  <c r="J169"/>
  <c r="J167"/>
  <c r="J166"/>
  <c r="J165"/>
  <c r="J158"/>
  <c r="J156"/>
  <c r="J151"/>
  <c r="J150"/>
  <c r="J148"/>
  <c r="J133"/>
  <c r="J129"/>
  <c r="J127"/>
  <c r="J126"/>
  <c r="J119"/>
  <c r="J117"/>
  <c r="J114"/>
  <c r="J113"/>
  <c r="J105"/>
  <c r="J94"/>
  <c r="J92"/>
  <c r="J91"/>
  <c r="J85"/>
  <c r="J80"/>
  <c r="J75"/>
  <c r="J66"/>
  <c r="J56"/>
  <c r="J53"/>
  <c r="J50"/>
  <c r="J46"/>
  <c r="J45"/>
  <c r="J43"/>
  <c r="J34"/>
  <c r="J31"/>
  <c r="J22"/>
  <c r="J16"/>
  <c r="J15"/>
  <c r="J171"/>
  <c r="J159"/>
  <c r="J152"/>
  <c r="J147"/>
  <c r="J145"/>
  <c r="J142"/>
  <c r="J134"/>
  <c r="J130"/>
  <c r="J128"/>
  <c r="J118"/>
  <c r="J110"/>
  <c r="J109"/>
  <c r="J102"/>
  <c r="J101"/>
  <c r="J93"/>
  <c r="J88"/>
  <c r="J84"/>
  <c r="J81"/>
  <c r="J67"/>
  <c r="J48"/>
  <c r="J40"/>
  <c r="J30"/>
  <c r="J28"/>
  <c r="J19"/>
  <c r="J44"/>
  <c r="J171" i="10"/>
  <c r="J169"/>
  <c r="J167"/>
  <c r="J166"/>
  <c r="J165"/>
  <c r="J158"/>
  <c r="J156"/>
  <c r="J151"/>
  <c r="J150"/>
  <c r="J148"/>
  <c r="J133"/>
  <c r="J129"/>
  <c r="J127"/>
  <c r="J126"/>
  <c r="J119"/>
  <c r="J117"/>
  <c r="J114"/>
  <c r="J113"/>
  <c r="J105"/>
  <c r="J97"/>
  <c r="J92"/>
  <c r="J91"/>
  <c r="J85"/>
  <c r="J67"/>
  <c r="J48"/>
  <c r="J44"/>
  <c r="J43"/>
  <c r="J30"/>
  <c r="J28"/>
  <c r="J19"/>
  <c r="J16"/>
  <c r="J175"/>
  <c r="J174"/>
  <c r="J172"/>
  <c r="J159"/>
  <c r="J152"/>
  <c r="J147"/>
  <c r="J145"/>
  <c r="J142"/>
  <c r="J134"/>
  <c r="J130"/>
  <c r="J128"/>
  <c r="J118"/>
  <c r="J110"/>
  <c r="J109"/>
  <c r="J102"/>
  <c r="J101"/>
  <c r="J94"/>
  <c r="J93"/>
  <c r="J88"/>
  <c r="J84"/>
  <c r="J80"/>
  <c r="J75"/>
  <c r="J66"/>
  <c r="J56"/>
  <c r="J53"/>
  <c r="J50"/>
  <c r="J46"/>
  <c r="J45"/>
  <c r="J40"/>
  <c r="J31"/>
  <c r="J22"/>
  <c r="J17"/>
  <c r="J81"/>
  <c r="J171" i="8"/>
  <c r="J159"/>
  <c r="J156"/>
  <c r="J151"/>
  <c r="J150"/>
  <c r="J148"/>
  <c r="J133"/>
  <c r="J129"/>
  <c r="J118"/>
  <c r="J110"/>
  <c r="J109"/>
  <c r="J102"/>
  <c r="J101"/>
  <c r="J94"/>
  <c r="J92"/>
  <c r="J91"/>
  <c r="J85"/>
  <c r="J81"/>
  <c r="J67"/>
  <c r="J48"/>
  <c r="J44"/>
  <c r="J43"/>
  <c r="J34"/>
  <c r="J31"/>
  <c r="J19"/>
  <c r="J16"/>
  <c r="J175"/>
  <c r="J174"/>
  <c r="J172"/>
  <c r="J169"/>
  <c r="J167"/>
  <c r="J166"/>
  <c r="J165"/>
  <c r="J152"/>
  <c r="J147"/>
  <c r="J145"/>
  <c r="J142"/>
  <c r="J134"/>
  <c r="J130"/>
  <c r="J128"/>
  <c r="J126"/>
  <c r="J119"/>
  <c r="J117"/>
  <c r="J114"/>
  <c r="J113"/>
  <c r="J105"/>
  <c r="J97"/>
  <c r="J93"/>
  <c r="J88"/>
  <c r="J84"/>
  <c r="J80"/>
  <c r="J75"/>
  <c r="J66"/>
  <c r="J56"/>
  <c r="J53"/>
  <c r="J50"/>
  <c r="J46"/>
  <c r="J45"/>
  <c r="J40"/>
  <c r="J30"/>
  <c r="J28"/>
  <c r="J22"/>
  <c r="J17"/>
  <c r="J158"/>
  <c r="J171" i="9"/>
  <c r="J169"/>
  <c r="J167"/>
  <c r="J166"/>
  <c r="J165"/>
  <c r="J158"/>
  <c r="J156"/>
  <c r="J151"/>
  <c r="J150"/>
  <c r="J148"/>
  <c r="J133"/>
  <c r="J129"/>
  <c r="J127"/>
  <c r="J126"/>
  <c r="J119"/>
  <c r="J117"/>
  <c r="J114"/>
  <c r="J113"/>
  <c r="J105"/>
  <c r="J97"/>
  <c r="J93"/>
  <c r="J85"/>
  <c r="J80"/>
  <c r="J75"/>
  <c r="J66"/>
  <c r="J56"/>
  <c r="J53"/>
  <c r="J50"/>
  <c r="J46"/>
  <c r="J45"/>
  <c r="J40"/>
  <c r="J30"/>
  <c r="J28"/>
  <c r="J19"/>
  <c r="J16"/>
  <c r="J175"/>
  <c r="J174"/>
  <c r="J172"/>
  <c r="J159"/>
  <c r="J152"/>
  <c r="J147"/>
  <c r="J145"/>
  <c r="J142"/>
  <c r="J134"/>
  <c r="J130"/>
  <c r="J128"/>
  <c r="J118"/>
  <c r="J110"/>
  <c r="J109"/>
  <c r="J102"/>
  <c r="J101"/>
  <c r="J94"/>
  <c r="J92"/>
  <c r="J91"/>
  <c r="J84"/>
  <c r="J81"/>
  <c r="J67"/>
  <c r="J48"/>
  <c r="J44"/>
  <c r="J43"/>
  <c r="J34"/>
  <c r="J31"/>
  <c r="J22"/>
  <c r="J17"/>
  <c r="I175" i="6"/>
  <c r="I174"/>
  <c r="I172"/>
  <c r="I159"/>
  <c r="I152"/>
  <c r="I147"/>
  <c r="I145"/>
  <c r="I142"/>
  <c r="I133"/>
  <c r="I129"/>
  <c r="I127"/>
  <c r="I126"/>
  <c r="I119"/>
  <c r="I117"/>
  <c r="I114"/>
  <c r="I113"/>
  <c r="I105"/>
  <c r="I97"/>
  <c r="I93"/>
  <c r="I88"/>
  <c r="I84"/>
  <c r="I81"/>
  <c r="I67"/>
  <c r="I48"/>
  <c r="I44"/>
  <c r="I43"/>
  <c r="I34"/>
  <c r="I31"/>
  <c r="I28"/>
  <c r="I19"/>
  <c r="I16"/>
  <c r="I171"/>
  <c r="I169"/>
  <c r="I167"/>
  <c r="I166"/>
  <c r="I165"/>
  <c r="I158"/>
  <c r="I156"/>
  <c r="I151"/>
  <c r="I150"/>
  <c r="I148"/>
  <c r="I134"/>
  <c r="I130"/>
  <c r="I128"/>
  <c r="I118"/>
  <c r="I110"/>
  <c r="I109"/>
  <c r="I102"/>
  <c r="I101"/>
  <c r="I94"/>
  <c r="I92"/>
  <c r="I91"/>
  <c r="I85"/>
  <c r="I80"/>
  <c r="I75"/>
  <c r="I66"/>
  <c r="I56"/>
  <c r="I53"/>
  <c r="I50"/>
  <c r="I46"/>
  <c r="I45"/>
  <c r="I40"/>
  <c r="I30"/>
  <c r="I22"/>
  <c r="I17"/>
  <c r="I175" i="5"/>
  <c r="I174"/>
  <c r="I172"/>
  <c r="I159"/>
  <c r="I152"/>
  <c r="I147"/>
  <c r="I145"/>
  <c r="I142"/>
  <c r="I134"/>
  <c r="I130"/>
  <c r="I128"/>
  <c r="I118"/>
  <c r="I110"/>
  <c r="I109"/>
  <c r="I97"/>
  <c r="I93"/>
  <c r="I88"/>
  <c r="I84"/>
  <c r="I81"/>
  <c r="I67"/>
  <c r="I48"/>
  <c r="I44"/>
  <c r="I43"/>
  <c r="I34"/>
  <c r="I31"/>
  <c r="I22"/>
  <c r="I16"/>
  <c r="I171"/>
  <c r="I169"/>
  <c r="I167"/>
  <c r="I166"/>
  <c r="I165"/>
  <c r="I158"/>
  <c r="I156"/>
  <c r="I151"/>
  <c r="I150"/>
  <c r="I148"/>
  <c r="I133"/>
  <c r="I129"/>
  <c r="I127"/>
  <c r="I126"/>
  <c r="I119"/>
  <c r="I117"/>
  <c r="I114"/>
  <c r="I113"/>
  <c r="I105"/>
  <c r="I102"/>
  <c r="I101"/>
  <c r="I94"/>
  <c r="I92"/>
  <c r="I91"/>
  <c r="I85"/>
  <c r="I80"/>
  <c r="I75"/>
  <c r="I66"/>
  <c r="I56"/>
  <c r="I53"/>
  <c r="I50"/>
  <c r="I46"/>
  <c r="I45"/>
  <c r="I40"/>
  <c r="I30"/>
  <c r="I28"/>
  <c r="I19"/>
  <c r="Q415" i="11" l="1"/>
  <c r="Q350"/>
  <c r="BA67" i="22"/>
  <c r="BC67" s="1"/>
  <c r="Q266" i="11"/>
  <c r="Q324"/>
  <c r="R324" s="1"/>
  <c r="R234"/>
  <c r="T234" i="22"/>
  <c r="BA234" s="1"/>
  <c r="BC234" s="1"/>
  <c r="R370" i="11"/>
  <c r="T370" i="22"/>
  <c r="BA370" s="1"/>
  <c r="BC370" s="1"/>
  <c r="R233" i="11"/>
  <c r="T233" i="22"/>
  <c r="BA233" s="1"/>
  <c r="BC233" s="1"/>
  <c r="R316" i="11"/>
  <c r="T316" i="22"/>
  <c r="BA316" s="1"/>
  <c r="BC316" s="1"/>
  <c r="R176" i="11"/>
  <c r="T176" i="22"/>
  <c r="BA176" s="1"/>
  <c r="BC176" s="1"/>
  <c r="R190" i="11"/>
  <c r="T190" i="22"/>
  <c r="BA190" s="1"/>
  <c r="BC190" s="1"/>
  <c r="R393" i="11"/>
  <c r="T393" i="22"/>
  <c r="R403" i="11"/>
  <c r="T403" i="22"/>
  <c r="BA403" s="1"/>
  <c r="BC403" s="1"/>
  <c r="R247" i="11"/>
  <c r="T247" i="22"/>
  <c r="BA247" s="1"/>
  <c r="BC247" s="1"/>
  <c r="R207" i="11"/>
  <c r="T207" i="22"/>
  <c r="BA207" s="1"/>
  <c r="BC207" s="1"/>
  <c r="R282" i="11"/>
  <c r="T282" i="22"/>
  <c r="BA282" s="1"/>
  <c r="BC282" s="1"/>
  <c r="R179" i="11"/>
  <c r="T179" i="22"/>
  <c r="BA179" s="1"/>
  <c r="BC179" s="1"/>
  <c r="R332" i="11"/>
  <c r="T332" i="22"/>
  <c r="BA332" s="1"/>
  <c r="BC332" s="1"/>
  <c r="R344" i="11"/>
  <c r="T344" i="22"/>
  <c r="BA344" s="1"/>
  <c r="BC344" s="1"/>
  <c r="R197" i="11"/>
  <c r="T197" i="22"/>
  <c r="BA197" s="1"/>
  <c r="BC197" s="1"/>
  <c r="R287" i="11"/>
  <c r="T287" i="22"/>
  <c r="BA287" s="1"/>
  <c r="BC287" s="1"/>
  <c r="R394" i="11"/>
  <c r="T394" i="22"/>
  <c r="BA394" s="1"/>
  <c r="BC394" s="1"/>
  <c r="R296" i="11"/>
  <c r="T296" i="22"/>
  <c r="BA296" s="1"/>
  <c r="BC296" s="1"/>
  <c r="R261" i="11"/>
  <c r="T261" i="22"/>
  <c r="BA261" s="1"/>
  <c r="BC261" s="1"/>
  <c r="R303" i="11"/>
  <c r="T303" i="22"/>
  <c r="BA303" s="1"/>
  <c r="BC303" s="1"/>
  <c r="R181" i="11"/>
  <c r="T181" i="22"/>
  <c r="BA181" s="1"/>
  <c r="BC181" s="1"/>
  <c r="R286" i="11"/>
  <c r="T286" i="22"/>
  <c r="BA286" s="1"/>
  <c r="BC286" s="1"/>
  <c r="R272" i="11"/>
  <c r="T272" i="22"/>
  <c r="BA272" s="1"/>
  <c r="BC272" s="1"/>
  <c r="R381" i="11"/>
  <c r="T381" i="22"/>
  <c r="BA381" s="1"/>
  <c r="BC381" s="1"/>
  <c r="R208" i="11"/>
  <c r="T208" i="22"/>
  <c r="BA208" s="1"/>
  <c r="BC208" s="1"/>
  <c r="R280" i="11"/>
  <c r="T280" i="22"/>
  <c r="BA280" s="1"/>
  <c r="BC280" s="1"/>
  <c r="R382" i="11"/>
  <c r="T382" i="22"/>
  <c r="BA382" s="1"/>
  <c r="BC382" s="1"/>
  <c r="R366" i="11"/>
  <c r="T366" i="22"/>
  <c r="BA366" s="1"/>
  <c r="BC366" s="1"/>
  <c r="R238" i="11"/>
  <c r="T238" i="22"/>
  <c r="BA238" s="1"/>
  <c r="BC238" s="1"/>
  <c r="R319" i="11"/>
  <c r="T319" i="22"/>
  <c r="BA319" s="1"/>
  <c r="BC319" s="1"/>
  <c r="R184" i="11"/>
  <c r="T184" i="22"/>
  <c r="BA184" s="1"/>
  <c r="BC184" s="1"/>
  <c r="R302" i="11"/>
  <c r="T302" i="22"/>
  <c r="BA302" s="1"/>
  <c r="BC302" s="1"/>
  <c r="R317" i="11"/>
  <c r="T317" i="22"/>
  <c r="BA317" s="1"/>
  <c r="BC317" s="1"/>
  <c r="R368" i="11"/>
  <c r="T368" i="22"/>
  <c r="BA368" s="1"/>
  <c r="BC368" s="1"/>
  <c r="R242" i="11"/>
  <c r="T242" i="22"/>
  <c r="BA242" s="1"/>
  <c r="BC242" s="1"/>
  <c r="R270" i="11"/>
  <c r="T270" i="22"/>
  <c r="BA270" s="1"/>
  <c r="BC270" s="1"/>
  <c r="R392" i="11"/>
  <c r="T392" i="22"/>
  <c r="BA392" s="1"/>
  <c r="BC392" s="1"/>
  <c r="R373" i="11"/>
  <c r="T373" i="22"/>
  <c r="BA373" s="1"/>
  <c r="BC373" s="1"/>
  <c r="R399" i="11"/>
  <c r="T399" i="22"/>
  <c r="BA399" s="1"/>
  <c r="BC399" s="1"/>
  <c r="R180" i="11"/>
  <c r="T180" i="22"/>
  <c r="BA180" s="1"/>
  <c r="BC180" s="1"/>
  <c r="R342" i="11"/>
  <c r="T342" i="22"/>
  <c r="BA342" s="1"/>
  <c r="BC342" s="1"/>
  <c r="R349" i="11"/>
  <c r="T349" i="22"/>
  <c r="BA349" s="1"/>
  <c r="BC349" s="1"/>
  <c r="R378" i="11"/>
  <c r="T378" i="22"/>
  <c r="BA378" s="1"/>
  <c r="BC378" s="1"/>
  <c r="R300" i="11"/>
  <c r="T300" i="22"/>
  <c r="BA300" s="1"/>
  <c r="BC300" s="1"/>
  <c r="R228" i="11"/>
  <c r="T228" i="22"/>
  <c r="BA228" s="1"/>
  <c r="BC228" s="1"/>
  <c r="R199" i="11"/>
  <c r="T199" i="22"/>
  <c r="BA199" s="1"/>
  <c r="BC199" s="1"/>
  <c r="Q236" i="11"/>
  <c r="R369"/>
  <c r="T369" i="22"/>
  <c r="BA369" s="1"/>
  <c r="BC369" s="1"/>
  <c r="R359" i="11"/>
  <c r="T359" i="22"/>
  <c r="Q277" i="11"/>
  <c r="R277" s="1"/>
  <c r="R198"/>
  <c r="T198" i="22"/>
  <c r="BA198" s="1"/>
  <c r="BC198" s="1"/>
  <c r="R218" i="11"/>
  <c r="T218" i="22"/>
  <c r="BA218" s="1"/>
  <c r="BC218" s="1"/>
  <c r="R217" i="11"/>
  <c r="T217" i="22"/>
  <c r="BA217" s="1"/>
  <c r="BC217" s="1"/>
  <c r="R210" i="11"/>
  <c r="T210" i="22"/>
  <c r="Q117" i="12"/>
  <c r="T117" s="1"/>
  <c r="AF117" i="22"/>
  <c r="AF66"/>
  <c r="Q66" i="12"/>
  <c r="T66" s="1"/>
  <c r="O200" i="13"/>
  <c r="AX200" i="22"/>
  <c r="R351" i="11"/>
  <c r="T351" i="22"/>
  <c r="BA351" s="1"/>
  <c r="BC351" s="1"/>
  <c r="Q329" i="11"/>
  <c r="T329" i="22" s="1"/>
  <c r="R327" i="11"/>
  <c r="T327" i="22"/>
  <c r="BA327" s="1"/>
  <c r="BC327" s="1"/>
  <c r="R326" i="11"/>
  <c r="T326" i="22"/>
  <c r="BA326" s="1"/>
  <c r="BC326" s="1"/>
  <c r="R213" i="11"/>
  <c r="T213" i="22"/>
  <c r="BA213" s="1"/>
  <c r="BC213" s="1"/>
  <c r="Q263" i="11"/>
  <c r="R263" s="1"/>
  <c r="U237" i="12"/>
  <c r="AI237" i="22"/>
  <c r="R189" i="11"/>
  <c r="T189" i="22"/>
  <c r="BA189" s="1"/>
  <c r="BC189" s="1"/>
  <c r="R231" i="11"/>
  <c r="T231" i="22"/>
  <c r="BA231" s="1"/>
  <c r="BC231" s="1"/>
  <c r="R227" i="11"/>
  <c r="T227" i="22"/>
  <c r="Q414" i="11"/>
  <c r="R406"/>
  <c r="T406" i="22"/>
  <c r="BA406" s="1"/>
  <c r="BC406" s="1"/>
  <c r="Q395" i="11"/>
  <c r="R395" s="1"/>
  <c r="R360"/>
  <c r="T360" i="22"/>
  <c r="BA360" s="1"/>
  <c r="BC360" s="1"/>
  <c r="R350" i="11"/>
  <c r="T350" i="22"/>
  <c r="BA350" s="1"/>
  <c r="BC350" s="1"/>
  <c r="T324"/>
  <c r="Q301" i="11"/>
  <c r="R301" s="1"/>
  <c r="R268"/>
  <c r="T268" i="22"/>
  <c r="BA268" s="1"/>
  <c r="BC268" s="1"/>
  <c r="R292" i="11"/>
  <c r="T292" i="22"/>
  <c r="BA292" s="1"/>
  <c r="BC292" s="1"/>
  <c r="R237" i="11"/>
  <c r="T237" i="22"/>
  <c r="BA237" s="1"/>
  <c r="BC237" s="1"/>
  <c r="R244" i="11"/>
  <c r="T244" i="22"/>
  <c r="BA244" s="1"/>
  <c r="BC244" s="1"/>
  <c r="R216" i="11"/>
  <c r="T216" i="22"/>
  <c r="BA216" s="1"/>
  <c r="BC216" s="1"/>
  <c r="R195" i="11"/>
  <c r="T195" i="22"/>
  <c r="BA195" s="1"/>
  <c r="BC195" s="1"/>
  <c r="R183" i="11"/>
  <c r="T183" i="22"/>
  <c r="BA183" s="1"/>
  <c r="BC183" s="1"/>
  <c r="BA22"/>
  <c r="BC22" s="1"/>
  <c r="U359" i="12"/>
  <c r="AI359" i="22"/>
  <c r="BA359" s="1"/>
  <c r="BC359" s="1"/>
  <c r="U263" i="12"/>
  <c r="AI263" i="22"/>
  <c r="U227" i="12"/>
  <c r="AI227" i="22"/>
  <c r="U200" i="12"/>
  <c r="AI200" i="22"/>
  <c r="BA200" s="1"/>
  <c r="BC200" s="1"/>
  <c r="R353" i="11"/>
  <c r="T353" i="22"/>
  <c r="BA353" s="1"/>
  <c r="BC353" s="1"/>
  <c r="R345" i="11"/>
  <c r="T345" i="22"/>
  <c r="BA345" s="1"/>
  <c r="BC345" s="1"/>
  <c r="R329" i="11"/>
  <c r="R291"/>
  <c r="T291" i="22"/>
  <c r="BA291" s="1"/>
  <c r="BC291" s="1"/>
  <c r="R266" i="11"/>
  <c r="T266" i="22"/>
  <c r="BA266" s="1"/>
  <c r="BC266" s="1"/>
  <c r="R236" i="11"/>
  <c r="T236" i="22"/>
  <c r="BA236" s="1"/>
  <c r="BC236" s="1"/>
  <c r="Q321" i="11"/>
  <c r="T321" i="22" s="1"/>
  <c r="BA321" s="1"/>
  <c r="BC321" s="1"/>
  <c r="R419" i="11"/>
  <c r="T419" i="22"/>
  <c r="BA419" s="1"/>
  <c r="BC419" s="1"/>
  <c r="R417" i="11"/>
  <c r="T417" i="22"/>
  <c r="BA417" s="1"/>
  <c r="BC417" s="1"/>
  <c r="R415" i="11"/>
  <c r="T415" i="22"/>
  <c r="BA415" s="1"/>
  <c r="BC415" s="1"/>
  <c r="R414" i="11"/>
  <c r="T414" i="22"/>
  <c r="BA414" s="1"/>
  <c r="BC414" s="1"/>
  <c r="R397" i="11"/>
  <c r="T397" i="22"/>
  <c r="BA397" s="1"/>
  <c r="BC397" s="1"/>
  <c r="T301"/>
  <c r="BA301" s="1"/>
  <c r="BC301" s="1"/>
  <c r="R256" i="11"/>
  <c r="T256" i="22"/>
  <c r="BA256" s="1"/>
  <c r="BC256" s="1"/>
  <c r="R206" i="11"/>
  <c r="T206" i="22"/>
  <c r="BA206" s="1"/>
  <c r="BC206" s="1"/>
  <c r="R192" i="11"/>
  <c r="T192" i="22"/>
  <c r="BA192" s="1"/>
  <c r="BC192" s="1"/>
  <c r="O361" i="13"/>
  <c r="AX361" i="22"/>
  <c r="O210" i="13"/>
  <c r="AX210" i="22"/>
  <c r="K130" i="13"/>
  <c r="N130" s="1"/>
  <c r="AU130" i="22"/>
  <c r="AU28"/>
  <c r="K28" i="13"/>
  <c r="N28" s="1"/>
  <c r="U361" i="12"/>
  <c r="AI361" i="22"/>
  <c r="BA361" s="1"/>
  <c r="BC361" s="1"/>
  <c r="AI13"/>
  <c r="U13" i="12"/>
  <c r="K28" i="17"/>
  <c r="K102"/>
  <c r="K109"/>
  <c r="K130"/>
  <c r="K93"/>
  <c r="K34"/>
  <c r="K45"/>
  <c r="K114"/>
  <c r="K150"/>
  <c r="K28" i="10"/>
  <c r="K130" i="8"/>
  <c r="K44"/>
  <c r="K147"/>
  <c r="K66" i="9"/>
  <c r="K117"/>
  <c r="J128" i="5"/>
  <c r="J110"/>
  <c r="J117" i="6"/>
  <c r="J22"/>
  <c r="J31"/>
  <c r="J81"/>
  <c r="K15" i="7"/>
  <c r="J15" i="9"/>
  <c r="J15" i="10"/>
  <c r="I15" i="6"/>
  <c r="K15" i="3"/>
  <c r="I15" i="5"/>
  <c r="K15" i="4"/>
  <c r="BA210" i="22" l="1"/>
  <c r="BC210" s="1"/>
  <c r="T277"/>
  <c r="BA277" s="1"/>
  <c r="BC277" s="1"/>
  <c r="T395"/>
  <c r="BA395" s="1"/>
  <c r="BC395" s="1"/>
  <c r="BA227"/>
  <c r="BC227" s="1"/>
  <c r="T263"/>
  <c r="BA263" s="1"/>
  <c r="BC263" s="1"/>
  <c r="N15"/>
  <c r="K15" i="11"/>
  <c r="U117" i="12"/>
  <c r="AI117" i="22"/>
  <c r="BA117" s="1"/>
  <c r="BC117" s="1"/>
  <c r="U66" i="12"/>
  <c r="AI66" i="22"/>
  <c r="BA66" s="1"/>
  <c r="BC66" s="1"/>
  <c r="R321" i="11"/>
  <c r="O130" i="13"/>
  <c r="AX130" i="22"/>
  <c r="BA130" s="1"/>
  <c r="BC130" s="1"/>
  <c r="O28" i="13"/>
  <c r="AX28" i="22"/>
  <c r="BA28" s="1"/>
  <c r="BC28" s="1"/>
  <c r="Q13" i="11"/>
  <c r="R13" s="1"/>
  <c r="T13" i="22" l="1"/>
  <c r="J15" i="8" l="1"/>
  <c r="J13" i="14" l="1"/>
  <c r="AN13" i="22" l="1"/>
  <c r="AZ13" s="1"/>
  <c r="K13" i="14"/>
  <c r="L13" l="1"/>
  <c r="AO13" i="22"/>
  <c r="BA13" s="1"/>
  <c r="BC13" s="1"/>
  <c r="M13" i="14"/>
  <c r="AP13" i="22" l="1"/>
  <c r="BB13" s="1"/>
</calcChain>
</file>

<file path=xl/sharedStrings.xml><?xml version="1.0" encoding="utf-8"?>
<sst xmlns="http://schemas.openxmlformats.org/spreadsheetml/2006/main" count="27288" uniqueCount="1697">
  <si>
    <t>Université A. MIRA de Bejaia</t>
  </si>
  <si>
    <t>Faculté de Technologie</t>
  </si>
  <si>
    <t>Département de Technologie</t>
  </si>
  <si>
    <t>1ere Année Technologie</t>
  </si>
  <si>
    <t>N°</t>
  </si>
  <si>
    <t>Matricule</t>
  </si>
  <si>
    <t>NOMS</t>
  </si>
  <si>
    <t>Prénoms</t>
  </si>
  <si>
    <t>Niv</t>
  </si>
  <si>
    <t>Résultats</t>
  </si>
  <si>
    <t>Moy Ret</t>
  </si>
  <si>
    <t xml:space="preserve">Créd </t>
  </si>
  <si>
    <t>Créd</t>
  </si>
  <si>
    <t>Résuitats</t>
  </si>
  <si>
    <t>EF</t>
  </si>
  <si>
    <t xml:space="preserve">PV de Jury de Matières en Dettes - NP - </t>
  </si>
  <si>
    <t>Semestre 2</t>
  </si>
  <si>
    <t>Moy Angl2</t>
  </si>
  <si>
    <t>Moy S2</t>
  </si>
  <si>
    <t xml:space="preserve">Matière : Chimie 2 / Thermodynamique et Cinétique </t>
  </si>
  <si>
    <t xml:space="preserve">Matière : Mathématiques 2 / Analyse et Algèbre 2 </t>
  </si>
  <si>
    <t xml:space="preserve">Matière : Physique 2 / Electricité et Magnétisme </t>
  </si>
  <si>
    <t xml:space="preserve">Matière : TP de Chimie 2 </t>
  </si>
  <si>
    <t xml:space="preserve">Matière : TP de Physique 2 </t>
  </si>
  <si>
    <t>Matière : Méthodologie de la Présentation</t>
  </si>
  <si>
    <t xml:space="preserve">Matière : Informatique 2 </t>
  </si>
  <si>
    <t xml:space="preserve">Matière : Les Métiers en Sciences et Technologies 2 </t>
  </si>
  <si>
    <t xml:space="preserve">Matière : Français 2 </t>
  </si>
  <si>
    <t xml:space="preserve">Matière : Anglais 2 </t>
  </si>
  <si>
    <t>Créd S2</t>
  </si>
  <si>
    <t>Moy Fran2</t>
  </si>
  <si>
    <t>Moy MST2</t>
  </si>
  <si>
    <t xml:space="preserve">Procès Verbal du Jury Semestriel de Matières en Dettes - NP </t>
  </si>
  <si>
    <t xml:space="preserve">Unité d'Enseignement : UEF 12 </t>
  </si>
  <si>
    <t xml:space="preserve">Moy UEF12 </t>
  </si>
  <si>
    <t xml:space="preserve">Unité d'Enseignement : UEM 12  </t>
  </si>
  <si>
    <t>Moy UEM12</t>
  </si>
  <si>
    <t xml:space="preserve">Unité d'Enseignement : UET 12 </t>
  </si>
  <si>
    <t>Moy UET12</t>
  </si>
  <si>
    <t xml:space="preserve">Unité d'Enseignement : UED 12 </t>
  </si>
  <si>
    <t>Moy UEF12</t>
  </si>
  <si>
    <t>Créd UEM 12</t>
  </si>
  <si>
    <t>Moy UED12</t>
  </si>
  <si>
    <t>Créd UED 12</t>
  </si>
  <si>
    <t>Créd UET  12</t>
  </si>
  <si>
    <t>Créd UEF 12</t>
  </si>
  <si>
    <t>Moy UEM 12</t>
  </si>
  <si>
    <t>Moy UED 12</t>
  </si>
  <si>
    <t>UEF12</t>
  </si>
  <si>
    <t>UEM12</t>
  </si>
  <si>
    <t>UED12</t>
  </si>
  <si>
    <t>UET12</t>
  </si>
  <si>
    <t>Moy 14/15</t>
  </si>
  <si>
    <t>Année universitaire 2015/2016</t>
  </si>
  <si>
    <t>MP</t>
  </si>
  <si>
    <t>Info2</t>
  </si>
  <si>
    <t>MST2</t>
  </si>
  <si>
    <t>Angl2</t>
  </si>
  <si>
    <t>12T1048</t>
  </si>
  <si>
    <t>ABBANE</t>
  </si>
  <si>
    <t>Amirouche</t>
  </si>
  <si>
    <t>Hayet</t>
  </si>
  <si>
    <t>ACHIOU</t>
  </si>
  <si>
    <t>Karima</t>
  </si>
  <si>
    <t>Kahina</t>
  </si>
  <si>
    <t>Lydia</t>
  </si>
  <si>
    <t>ADJISSA</t>
  </si>
  <si>
    <t>Massinissa</t>
  </si>
  <si>
    <t>Lakhdar</t>
  </si>
  <si>
    <t>Aissa</t>
  </si>
  <si>
    <t>Lilia</t>
  </si>
  <si>
    <t>AISSOU</t>
  </si>
  <si>
    <t>Mounir</t>
  </si>
  <si>
    <t>09ST1288</t>
  </si>
  <si>
    <t>AIT ABDELMALEK</t>
  </si>
  <si>
    <t>Jugurtha</t>
  </si>
  <si>
    <t>Siham</t>
  </si>
  <si>
    <t>Hanane</t>
  </si>
  <si>
    <t>AIT MATEN</t>
  </si>
  <si>
    <t>Atmane</t>
  </si>
  <si>
    <t>Adel</t>
  </si>
  <si>
    <t>ALLAL</t>
  </si>
  <si>
    <t>Lamine</t>
  </si>
  <si>
    <t>Farid</t>
  </si>
  <si>
    <t>AMAMRA</t>
  </si>
  <si>
    <t>Abderachid</t>
  </si>
  <si>
    <t>Yasmina</t>
  </si>
  <si>
    <t>AMSILI</t>
  </si>
  <si>
    <t>Zina</t>
  </si>
  <si>
    <t>Leila</t>
  </si>
  <si>
    <t>AREZKI</t>
  </si>
  <si>
    <t>Rabah</t>
  </si>
  <si>
    <t>Yanis</t>
  </si>
  <si>
    <t>Celia</t>
  </si>
  <si>
    <t>Idir</t>
  </si>
  <si>
    <t>Sonia</t>
  </si>
  <si>
    <t>BAHA</t>
  </si>
  <si>
    <t>Halima</t>
  </si>
  <si>
    <t>BAZIZ</t>
  </si>
  <si>
    <t>Nabil</t>
  </si>
  <si>
    <t>Halim</t>
  </si>
  <si>
    <t>BENAZALA</t>
  </si>
  <si>
    <t>Ahmed</t>
  </si>
  <si>
    <t>Ouarda</t>
  </si>
  <si>
    <t>Amar</t>
  </si>
  <si>
    <t>12T0433</t>
  </si>
  <si>
    <t>BENHAMOUCHE</t>
  </si>
  <si>
    <t>Fateh</t>
  </si>
  <si>
    <t>BENKHELIFA</t>
  </si>
  <si>
    <t>BENLAKEHAL</t>
  </si>
  <si>
    <t>Fares</t>
  </si>
  <si>
    <t>Abdelhak</t>
  </si>
  <si>
    <t>BENYAHIA</t>
  </si>
  <si>
    <t>Chafaa</t>
  </si>
  <si>
    <t>BERKANE</t>
  </si>
  <si>
    <t>Loubna</t>
  </si>
  <si>
    <t>BERKOUK</t>
  </si>
  <si>
    <t>Fatah</t>
  </si>
  <si>
    <t>Said</t>
  </si>
  <si>
    <t>BOUANANI</t>
  </si>
  <si>
    <t>Abd Rahim</t>
  </si>
  <si>
    <t>12T0616</t>
  </si>
  <si>
    <t>BOUBOU</t>
  </si>
  <si>
    <t>Hinda</t>
  </si>
  <si>
    <t>Imad</t>
  </si>
  <si>
    <t>BOUDA</t>
  </si>
  <si>
    <t>Walid</t>
  </si>
  <si>
    <t>Sara</t>
  </si>
  <si>
    <t>Hamza</t>
  </si>
  <si>
    <t>10ST0184</t>
  </si>
  <si>
    <t>BOUKHEZZAR</t>
  </si>
  <si>
    <t>Kamel</t>
  </si>
  <si>
    <t>BOUMAZA</t>
  </si>
  <si>
    <t>Mohand Larbi</t>
  </si>
  <si>
    <t>BOUMEZIRENE</t>
  </si>
  <si>
    <t>Nassim</t>
  </si>
  <si>
    <t>BOUNAB</t>
  </si>
  <si>
    <t>Ferhat</t>
  </si>
  <si>
    <t>Sofiane</t>
  </si>
  <si>
    <t>CHABANE</t>
  </si>
  <si>
    <t>Kaci</t>
  </si>
  <si>
    <t>Mohamed</t>
  </si>
  <si>
    <t>12T0220</t>
  </si>
  <si>
    <t>CHENITI</t>
  </si>
  <si>
    <t>El Aziz</t>
  </si>
  <si>
    <t>Farouk</t>
  </si>
  <si>
    <t>Mourad</t>
  </si>
  <si>
    <t>DALI</t>
  </si>
  <si>
    <t>Boudjema</t>
  </si>
  <si>
    <t>DEBBOU</t>
  </si>
  <si>
    <t>DEGHMOUS</t>
  </si>
  <si>
    <t>Sofie</t>
  </si>
  <si>
    <t>DERGAOUI</t>
  </si>
  <si>
    <t>DJEMADI</t>
  </si>
  <si>
    <t>Zohra</t>
  </si>
  <si>
    <t>DJERROUD</t>
  </si>
  <si>
    <t>DRIES</t>
  </si>
  <si>
    <t>Kousaila</t>
  </si>
  <si>
    <t>FENGAL</t>
  </si>
  <si>
    <t>FETTOUS</t>
  </si>
  <si>
    <t>Karim</t>
  </si>
  <si>
    <t>Fawzi</t>
  </si>
  <si>
    <t>GHAZLI</t>
  </si>
  <si>
    <t>Lounis</t>
  </si>
  <si>
    <t>Tahar</t>
  </si>
  <si>
    <t>HADADI</t>
  </si>
  <si>
    <t>HADDAD</t>
  </si>
  <si>
    <t>HADDADI</t>
  </si>
  <si>
    <t>Abde Rezak</t>
  </si>
  <si>
    <t>HADJED</t>
  </si>
  <si>
    <t>Assalas</t>
  </si>
  <si>
    <t>HADROUG</t>
  </si>
  <si>
    <t>Nesrine</t>
  </si>
  <si>
    <t>Toufik</t>
  </si>
  <si>
    <t>HAMICHE</t>
  </si>
  <si>
    <t>Anissa</t>
  </si>
  <si>
    <t>HAMMACHI</t>
  </si>
  <si>
    <t>Amir</t>
  </si>
  <si>
    <t>HAMOUDI</t>
  </si>
  <si>
    <t>HANI</t>
  </si>
  <si>
    <t>HANOUTI</t>
  </si>
  <si>
    <t>Mouloud</t>
  </si>
  <si>
    <t>IDIR</t>
  </si>
  <si>
    <t>Dihia</t>
  </si>
  <si>
    <t>Ibtissem</t>
  </si>
  <si>
    <t>12T0578</t>
  </si>
  <si>
    <t>IFFOUZAR</t>
  </si>
  <si>
    <t>Athman</t>
  </si>
  <si>
    <t>IHDEN</t>
  </si>
  <si>
    <t>Abdenour</t>
  </si>
  <si>
    <t>Belkacem</t>
  </si>
  <si>
    <t>Thinhinane</t>
  </si>
  <si>
    <t>Larbi</t>
  </si>
  <si>
    <t>IZEM</t>
  </si>
  <si>
    <t>12ST12BA01</t>
  </si>
  <si>
    <t>JUNIOR</t>
  </si>
  <si>
    <t>Abel Sarmento</t>
  </si>
  <si>
    <t>KACI</t>
  </si>
  <si>
    <t>Ouardia</t>
  </si>
  <si>
    <t>Rafik</t>
  </si>
  <si>
    <t>KAID</t>
  </si>
  <si>
    <t>Faham</t>
  </si>
  <si>
    <t>KASRI</t>
  </si>
  <si>
    <t>KENOUCHE</t>
  </si>
  <si>
    <t>Amel</t>
  </si>
  <si>
    <t>Arezki</t>
  </si>
  <si>
    <t>KHELFA</t>
  </si>
  <si>
    <t>KHENTOUS</t>
  </si>
  <si>
    <t>Taous</t>
  </si>
  <si>
    <t>Sabrina</t>
  </si>
  <si>
    <t>KHIARI</t>
  </si>
  <si>
    <t>Yahia</t>
  </si>
  <si>
    <t>Mohand</t>
  </si>
  <si>
    <t>11ST0237</t>
  </si>
  <si>
    <t>LASMI</t>
  </si>
  <si>
    <t>Djebar</t>
  </si>
  <si>
    <t>LOUCIF</t>
  </si>
  <si>
    <t>MAKERIE</t>
  </si>
  <si>
    <t>Djoudi</t>
  </si>
  <si>
    <t>MAKHLOUF</t>
  </si>
  <si>
    <t>MAOUCHE</t>
  </si>
  <si>
    <t>Amal</t>
  </si>
  <si>
    <t>MAZOUZ</t>
  </si>
  <si>
    <t>Meriem</t>
  </si>
  <si>
    <t>MAZRI</t>
  </si>
  <si>
    <t>Nawel</t>
  </si>
  <si>
    <t>MEBARKI</t>
  </si>
  <si>
    <t>MEDJANI</t>
  </si>
  <si>
    <t>Abdelghani</t>
  </si>
  <si>
    <t>MEDJOUDJ</t>
  </si>
  <si>
    <t>Mohand-Akli</t>
  </si>
  <si>
    <t>MOUHOU</t>
  </si>
  <si>
    <t>Hicham</t>
  </si>
  <si>
    <t>Youba</t>
  </si>
  <si>
    <t>Salim</t>
  </si>
  <si>
    <t>MOUSSI</t>
  </si>
  <si>
    <t>OUACHEK</t>
  </si>
  <si>
    <t>Youcef</t>
  </si>
  <si>
    <t>OUALI</t>
  </si>
  <si>
    <t>OUAMARA</t>
  </si>
  <si>
    <t>OUAMRI</t>
  </si>
  <si>
    <t>Mohamed Khalil</t>
  </si>
  <si>
    <t>11ST0683</t>
  </si>
  <si>
    <t>OUATAH</t>
  </si>
  <si>
    <t>Mohand Amokrane</t>
  </si>
  <si>
    <t>OUAZENE</t>
  </si>
  <si>
    <t>Faycal</t>
  </si>
  <si>
    <t>Yacine</t>
  </si>
  <si>
    <t>Ramzi</t>
  </si>
  <si>
    <t>OUCHENE</t>
  </si>
  <si>
    <t>Noureddine</t>
  </si>
  <si>
    <t>OUDIHAT</t>
  </si>
  <si>
    <t>Samia</t>
  </si>
  <si>
    <t>OUHADDAD</t>
  </si>
  <si>
    <t>11ST1132</t>
  </si>
  <si>
    <t>OUICHER</t>
  </si>
  <si>
    <t>Sahim</t>
  </si>
  <si>
    <t>RAMDANI</t>
  </si>
  <si>
    <t>SAADI</t>
  </si>
  <si>
    <t>SACI</t>
  </si>
  <si>
    <t>SADELLI</t>
  </si>
  <si>
    <t>Fayçal</t>
  </si>
  <si>
    <t>SAIFI</t>
  </si>
  <si>
    <t>SALHI</t>
  </si>
  <si>
    <t>Hadjer</t>
  </si>
  <si>
    <t>SAYOUDI</t>
  </si>
  <si>
    <t>Lylia</t>
  </si>
  <si>
    <t>SLIMANI</t>
  </si>
  <si>
    <t>Sid-Ali</t>
  </si>
  <si>
    <t>Abderrahim</t>
  </si>
  <si>
    <t>SMAILI</t>
  </si>
  <si>
    <t>SOUALMI</t>
  </si>
  <si>
    <t>TAKKA</t>
  </si>
  <si>
    <t>TALBI</t>
  </si>
  <si>
    <t>TESSADA</t>
  </si>
  <si>
    <t>TOUATI</t>
  </si>
  <si>
    <t>Abdelaziz</t>
  </si>
  <si>
    <t>YAHIAOUI</t>
  </si>
  <si>
    <t>Lyes</t>
  </si>
  <si>
    <t>YAZID</t>
  </si>
  <si>
    <t>Riad</t>
  </si>
  <si>
    <t>ZEBBOUDJ</t>
  </si>
  <si>
    <t>ZEMMOUR</t>
  </si>
  <si>
    <t>Mohand Ameziane</t>
  </si>
  <si>
    <t>ZERROUGUI</t>
  </si>
  <si>
    <t>ZIANE</t>
  </si>
  <si>
    <t>ZIOUAL</t>
  </si>
  <si>
    <t>Sarra</t>
  </si>
  <si>
    <t>ABDELLADIM</t>
  </si>
  <si>
    <t>Nadjet</t>
  </si>
  <si>
    <t>ABDI</t>
  </si>
  <si>
    <t>ACHOUR</t>
  </si>
  <si>
    <t>Hachemi</t>
  </si>
  <si>
    <t>AICHOUCHE</t>
  </si>
  <si>
    <t>AMI</t>
  </si>
  <si>
    <t>Hamou</t>
  </si>
  <si>
    <t>AMMAOUI</t>
  </si>
  <si>
    <t>Anis</t>
  </si>
  <si>
    <t>BELHOCINE</t>
  </si>
  <si>
    <t>Billal</t>
  </si>
  <si>
    <t>BELLOUT</t>
  </si>
  <si>
    <t>BENABED</t>
  </si>
  <si>
    <t>Islam</t>
  </si>
  <si>
    <t>BENAMARA</t>
  </si>
  <si>
    <t>Raid</t>
  </si>
  <si>
    <t>BENSAI</t>
  </si>
  <si>
    <t>BOUAKACHE</t>
  </si>
  <si>
    <t>BOUAMAMA</t>
  </si>
  <si>
    <t>Elkhier</t>
  </si>
  <si>
    <t>BOUARICHE</t>
  </si>
  <si>
    <t xml:space="preserve">BOUCHEKOUT </t>
  </si>
  <si>
    <t>Oussama</t>
  </si>
  <si>
    <t>Souad</t>
  </si>
  <si>
    <t>Hichem</t>
  </si>
  <si>
    <t>Lamia</t>
  </si>
  <si>
    <t>BOURENANE</t>
  </si>
  <si>
    <t>BOUSSADA</t>
  </si>
  <si>
    <t>Idris</t>
  </si>
  <si>
    <t>CHELHIOUN</t>
  </si>
  <si>
    <t>Khadidja</t>
  </si>
  <si>
    <t>CHEMACHE</t>
  </si>
  <si>
    <t>Abdelhafidh</t>
  </si>
  <si>
    <t>CHERCHEM</t>
  </si>
  <si>
    <t>CHERIFI</t>
  </si>
  <si>
    <t>Redouane</t>
  </si>
  <si>
    <t>DJERRADA</t>
  </si>
  <si>
    <t>Alima</t>
  </si>
  <si>
    <t>Lynda</t>
  </si>
  <si>
    <t>Sylia</t>
  </si>
  <si>
    <t>Samira</t>
  </si>
  <si>
    <t>FERSAOUI</t>
  </si>
  <si>
    <t>Micipsa</t>
  </si>
  <si>
    <t>FOURAR</t>
  </si>
  <si>
    <t>GHANEM</t>
  </si>
  <si>
    <t>HACHEMAOUI</t>
  </si>
  <si>
    <t>Irouane</t>
  </si>
  <si>
    <t>HADJOUT</t>
  </si>
  <si>
    <t>HAMADI</t>
  </si>
  <si>
    <t>HAMMAM</t>
  </si>
  <si>
    <t>HAMMICHE</t>
  </si>
  <si>
    <t>Tirelli</t>
  </si>
  <si>
    <t>Amina</t>
  </si>
  <si>
    <t>Yougourthen</t>
  </si>
  <si>
    <t>HASSANI</t>
  </si>
  <si>
    <t>HOUARI</t>
  </si>
  <si>
    <t>IDOUGHI</t>
  </si>
  <si>
    <t>12T0877</t>
  </si>
  <si>
    <t>KAANIN</t>
  </si>
  <si>
    <t>Rachid</t>
  </si>
  <si>
    <t>KERKOUR</t>
  </si>
  <si>
    <t>LAGGOUNE</t>
  </si>
  <si>
    <t>Hillal</t>
  </si>
  <si>
    <t>LAMRIBEN</t>
  </si>
  <si>
    <t>LIDRICI</t>
  </si>
  <si>
    <t>Oualid</t>
  </si>
  <si>
    <t>MAHMOUDI</t>
  </si>
  <si>
    <t>Assia</t>
  </si>
  <si>
    <t>Kenza</t>
  </si>
  <si>
    <t>MALEK</t>
  </si>
  <si>
    <t>Dehia</t>
  </si>
  <si>
    <t>Juba</t>
  </si>
  <si>
    <t>MEDJEKDOUD</t>
  </si>
  <si>
    <t>MOKRANE</t>
  </si>
  <si>
    <t>NAIT EL DJOUDI</t>
  </si>
  <si>
    <t>RABEHI</t>
  </si>
  <si>
    <t>Abdelmoumen</t>
  </si>
  <si>
    <t>Thanina</t>
  </si>
  <si>
    <t>SEBAIHI</t>
  </si>
  <si>
    <t>SIDER</t>
  </si>
  <si>
    <t>Takfarinas</t>
  </si>
  <si>
    <t>SMATI</t>
  </si>
  <si>
    <t>ABBOUD</t>
  </si>
  <si>
    <t>Fazia</t>
  </si>
  <si>
    <t>Abdelhakim</t>
  </si>
  <si>
    <t>AKROUNE</t>
  </si>
  <si>
    <t>Kaci Ziri</t>
  </si>
  <si>
    <t>ALOUI</t>
  </si>
  <si>
    <t>Mohand Seghir</t>
  </si>
  <si>
    <t>Kamal</t>
  </si>
  <si>
    <t>ARAB</t>
  </si>
  <si>
    <t>Djamal Eddine</t>
  </si>
  <si>
    <t>ARFI</t>
  </si>
  <si>
    <t>Chafik</t>
  </si>
  <si>
    <t>BACHIOUA</t>
  </si>
  <si>
    <t>Wissame</t>
  </si>
  <si>
    <t>Messaoud</t>
  </si>
  <si>
    <t>BELKACEMI</t>
  </si>
  <si>
    <t>BENAISSA</t>
  </si>
  <si>
    <t>Feriel</t>
  </si>
  <si>
    <t>BENMOUHOUB</t>
  </si>
  <si>
    <t>BOUHADJ</t>
  </si>
  <si>
    <t>DERDAR</t>
  </si>
  <si>
    <t>Yebdas</t>
  </si>
  <si>
    <t>Samir</t>
  </si>
  <si>
    <t>GOUDJIL</t>
  </si>
  <si>
    <t>12T0614</t>
  </si>
  <si>
    <t>GUEBRILI</t>
  </si>
  <si>
    <t>Noura</t>
  </si>
  <si>
    <t>HAMMI</t>
  </si>
  <si>
    <t>HASSAINI</t>
  </si>
  <si>
    <t>12T0589</t>
  </si>
  <si>
    <t>HASSAM</t>
  </si>
  <si>
    <t>MAKHLOUFI</t>
  </si>
  <si>
    <t>Fodil</t>
  </si>
  <si>
    <t>MEDJOUBI</t>
  </si>
  <si>
    <t>MEGHARI</t>
  </si>
  <si>
    <t>MEHIANI</t>
  </si>
  <si>
    <t>MOUDACHE</t>
  </si>
  <si>
    <t>Salem</t>
  </si>
  <si>
    <t>OUARET</t>
  </si>
  <si>
    <t>Khellaf</t>
  </si>
  <si>
    <t>OUHADDA</t>
  </si>
  <si>
    <t>Souhila</t>
  </si>
  <si>
    <t>OUKHEMAMOU</t>
  </si>
  <si>
    <t>RACHEK</t>
  </si>
  <si>
    <t>Abdelouahab</t>
  </si>
  <si>
    <t>RAHMOUNE</t>
  </si>
  <si>
    <t>Ilham</t>
  </si>
  <si>
    <t>12T0721</t>
  </si>
  <si>
    <t>Tarek</t>
  </si>
  <si>
    <t>SAID</t>
  </si>
  <si>
    <t>Raouf</t>
  </si>
  <si>
    <t>SAIDANI</t>
  </si>
  <si>
    <t>SAIDI</t>
  </si>
  <si>
    <t>TENBOUKTI</t>
  </si>
  <si>
    <t>Elghani</t>
  </si>
  <si>
    <t>12T0073</t>
  </si>
  <si>
    <t>TITOUAH</t>
  </si>
  <si>
    <t>L2GP</t>
  </si>
  <si>
    <t>L2GM</t>
  </si>
  <si>
    <t>L2ELM</t>
  </si>
  <si>
    <t>L2ELN</t>
  </si>
  <si>
    <t>L2ELT</t>
  </si>
  <si>
    <t>L3GP</t>
  </si>
  <si>
    <t>L3GM</t>
  </si>
  <si>
    <t>L3ELN</t>
  </si>
  <si>
    <t>L3ELT</t>
  </si>
  <si>
    <t>Fran2</t>
  </si>
  <si>
    <t xml:space="preserve">BAZIZ </t>
  </si>
  <si>
    <t>Ratt</t>
  </si>
  <si>
    <t>Session</t>
  </si>
  <si>
    <t>Session Rattrapage</t>
  </si>
  <si>
    <t>Maths2</t>
  </si>
  <si>
    <t>Phys2</t>
  </si>
  <si>
    <t>Cred M2</t>
  </si>
  <si>
    <t>Sess M2</t>
  </si>
  <si>
    <t>Cred Phys2</t>
  </si>
  <si>
    <t>Sess P2</t>
  </si>
  <si>
    <t>Chimie2</t>
  </si>
  <si>
    <t>Cred Chim2</t>
  </si>
  <si>
    <t>Sess Chim2</t>
  </si>
  <si>
    <t>Sess UEF12</t>
  </si>
  <si>
    <t>TP Phys2</t>
  </si>
  <si>
    <t>Cred TP P2</t>
  </si>
  <si>
    <t>Sess TP P2</t>
  </si>
  <si>
    <t>TP Chim2</t>
  </si>
  <si>
    <t>Cred TP C2</t>
  </si>
  <si>
    <t>sess TP C2</t>
  </si>
  <si>
    <t>Cred Inf2</t>
  </si>
  <si>
    <t>Sess Inf2</t>
  </si>
  <si>
    <t>Cred MP</t>
  </si>
  <si>
    <t>sess MP</t>
  </si>
  <si>
    <t>Cred MST2</t>
  </si>
  <si>
    <t>Sess MST2</t>
  </si>
  <si>
    <t>Cred Angl2</t>
  </si>
  <si>
    <t>Sess Agl2</t>
  </si>
  <si>
    <t>Cred Fran2</t>
  </si>
  <si>
    <t>Sess Fr2</t>
  </si>
  <si>
    <t>sess M2</t>
  </si>
  <si>
    <t>Cred P2</t>
  </si>
  <si>
    <t>sess P2</t>
  </si>
  <si>
    <t>Cred C2</t>
  </si>
  <si>
    <t>Sess C2</t>
  </si>
  <si>
    <t>sess TP P2</t>
  </si>
  <si>
    <t>Sess MP</t>
  </si>
  <si>
    <t>Sess UEM12</t>
  </si>
  <si>
    <t>Sess UED12</t>
  </si>
  <si>
    <t>Cred Fr2</t>
  </si>
  <si>
    <t>Sess FR2</t>
  </si>
  <si>
    <t>sess Angl2</t>
  </si>
  <si>
    <t>Sess UET12</t>
  </si>
  <si>
    <t>Sess S2</t>
  </si>
  <si>
    <t>Moy    UET 12</t>
  </si>
  <si>
    <t>Année non validée</t>
  </si>
  <si>
    <t>Semestre acquis</t>
  </si>
  <si>
    <t>Unité acquise</t>
  </si>
  <si>
    <t>acquise 15-16</t>
  </si>
  <si>
    <t xml:space="preserve">TD </t>
  </si>
  <si>
    <t>Exam</t>
  </si>
  <si>
    <t>HAMITOUCHE</t>
  </si>
  <si>
    <t>Ghenima</t>
  </si>
  <si>
    <t>ABBACI</t>
  </si>
  <si>
    <t>Salah</t>
  </si>
  <si>
    <t>IDRICI</t>
  </si>
  <si>
    <t>KHARFALLAH</t>
  </si>
  <si>
    <t>Abdessamed</t>
  </si>
  <si>
    <t>KHELFAOUI</t>
  </si>
  <si>
    <t>Feryal</t>
  </si>
  <si>
    <t>SENOUNE</t>
  </si>
  <si>
    <t>Thiziri</t>
  </si>
  <si>
    <t>BOUSSEKINE</t>
  </si>
  <si>
    <t>Nawal</t>
  </si>
  <si>
    <t>Khaled</t>
  </si>
  <si>
    <t>SAFI</t>
  </si>
  <si>
    <t>Randa</t>
  </si>
  <si>
    <t>MANSEUR</t>
  </si>
  <si>
    <t>OUBERNINE</t>
  </si>
  <si>
    <t>Louanes</t>
  </si>
  <si>
    <t>OULEBSIR</t>
  </si>
  <si>
    <t>Sarah</t>
  </si>
  <si>
    <t>GUENANA</t>
  </si>
  <si>
    <t>Ryma</t>
  </si>
  <si>
    <t>BENDECHACHE</t>
  </si>
  <si>
    <t>Naoual</t>
  </si>
  <si>
    <t>KHALFI</t>
  </si>
  <si>
    <t>YETTOU</t>
  </si>
  <si>
    <t>Baya</t>
  </si>
  <si>
    <t>BAZIZI</t>
  </si>
  <si>
    <t>Mahrez</t>
  </si>
  <si>
    <t>Naouel</t>
  </si>
  <si>
    <t>MEHRAZI</t>
  </si>
  <si>
    <t>BENSADI</t>
  </si>
  <si>
    <t>Abdeslem</t>
  </si>
  <si>
    <t>Abdelkrim</t>
  </si>
  <si>
    <t>Salim Redha</t>
  </si>
  <si>
    <t>AMIR</t>
  </si>
  <si>
    <t>Sana</t>
  </si>
  <si>
    <t>Bilal</t>
  </si>
  <si>
    <t>MEDJDOUB</t>
  </si>
  <si>
    <t>NESSARK</t>
  </si>
  <si>
    <t>Djafar</t>
  </si>
  <si>
    <t>AZERRADJ</t>
  </si>
  <si>
    <t>MOKNECHE</t>
  </si>
  <si>
    <t>Yahia Aniss</t>
  </si>
  <si>
    <t>TAHI</t>
  </si>
  <si>
    <t>DJOUDI</t>
  </si>
  <si>
    <t>MACHOUCHE</t>
  </si>
  <si>
    <t>YOUSFI</t>
  </si>
  <si>
    <t>AFFOUN</t>
  </si>
  <si>
    <t>KHENNICHE</t>
  </si>
  <si>
    <t>Khoutir</t>
  </si>
  <si>
    <t>Nisrine</t>
  </si>
  <si>
    <t>BOUALI</t>
  </si>
  <si>
    <t>Massil</t>
  </si>
  <si>
    <t>BOUKARI</t>
  </si>
  <si>
    <t>HAMCHAOUI</t>
  </si>
  <si>
    <t>MERABET</t>
  </si>
  <si>
    <t>REDJAI</t>
  </si>
  <si>
    <t>Lemnouar</t>
  </si>
  <si>
    <t>BENSAID</t>
  </si>
  <si>
    <t>AIT BRAHAM</t>
  </si>
  <si>
    <t>BEKTACHE</t>
  </si>
  <si>
    <t>Zineddine</t>
  </si>
  <si>
    <t>BOUALLAK</t>
  </si>
  <si>
    <t>SOULALI</t>
  </si>
  <si>
    <t>Syphax</t>
  </si>
  <si>
    <t>BOURAD</t>
  </si>
  <si>
    <t>Amazigh</t>
  </si>
  <si>
    <t>FERROUDJ</t>
  </si>
  <si>
    <t>KHELOUFI</t>
  </si>
  <si>
    <t>TACHOUGAFT</t>
  </si>
  <si>
    <t>BOUHIRED</t>
  </si>
  <si>
    <t>AZZOUG</t>
  </si>
  <si>
    <t>SELLAM</t>
  </si>
  <si>
    <t>Aldja</t>
  </si>
  <si>
    <t>BENIDIR</t>
  </si>
  <si>
    <t>Yasmine</t>
  </si>
  <si>
    <t>OUDAI</t>
  </si>
  <si>
    <t>ZOUGGAR</t>
  </si>
  <si>
    <t>CHIBOUNE</t>
  </si>
  <si>
    <t>OUSID</t>
  </si>
  <si>
    <t>Mohand ousaid</t>
  </si>
  <si>
    <t>El- houari</t>
  </si>
  <si>
    <t>Saïd</t>
  </si>
  <si>
    <t>MOUHOUNE</t>
  </si>
  <si>
    <t>HAMMA</t>
  </si>
  <si>
    <t>ARAT</t>
  </si>
  <si>
    <t>12T1144</t>
  </si>
  <si>
    <t>YOUCEF KHODJA</t>
  </si>
  <si>
    <t>ZAIDI</t>
  </si>
  <si>
    <t>BOUHEDDOU</t>
  </si>
  <si>
    <t>Liticia</t>
  </si>
  <si>
    <t>BOUTARCHA</t>
  </si>
  <si>
    <t>Nour-el Islam</t>
  </si>
  <si>
    <t>IFFIS</t>
  </si>
  <si>
    <t>Dounia</t>
  </si>
  <si>
    <t>BOUZID</t>
  </si>
  <si>
    <t>HANNI</t>
  </si>
  <si>
    <t>IRATEN</t>
  </si>
  <si>
    <t>TISSOUKAI</t>
  </si>
  <si>
    <t>CHEKOUR</t>
  </si>
  <si>
    <t>Aghiles</t>
  </si>
  <si>
    <t>MOKRANI</t>
  </si>
  <si>
    <t>M'SILI</t>
  </si>
  <si>
    <t>ADDALOU</t>
  </si>
  <si>
    <t>Hakim</t>
  </si>
  <si>
    <t>AZIBI</t>
  </si>
  <si>
    <t>Soufiane</t>
  </si>
  <si>
    <t>BENKHELFOUNE</t>
  </si>
  <si>
    <t>M'henni</t>
  </si>
  <si>
    <t>ADJOU</t>
  </si>
  <si>
    <t>BORDJIHANE</t>
  </si>
  <si>
    <t>Badreddine</t>
  </si>
  <si>
    <t>Fouad</t>
  </si>
  <si>
    <t>GOUCHENE</t>
  </si>
  <si>
    <t>KERMOUNE</t>
  </si>
  <si>
    <t>OUCHEMOUKH</t>
  </si>
  <si>
    <t xml:space="preserve">AYACHE </t>
  </si>
  <si>
    <t>Abderraouf</t>
  </si>
  <si>
    <t>BOUZEBRA</t>
  </si>
  <si>
    <t>El-yazid</t>
  </si>
  <si>
    <t>MAMACHE</t>
  </si>
  <si>
    <t>MEZIANE</t>
  </si>
  <si>
    <t>Seghira</t>
  </si>
  <si>
    <t>BAKHOUCHE</t>
  </si>
  <si>
    <t>BOUCHALA</t>
  </si>
  <si>
    <t>Chaouki</t>
  </si>
  <si>
    <t>MADADI</t>
  </si>
  <si>
    <t>Noredine</t>
  </si>
  <si>
    <t>SOUFI</t>
  </si>
  <si>
    <t>Tassadit Anais</t>
  </si>
  <si>
    <t>BELAID</t>
  </si>
  <si>
    <t>Zahra</t>
  </si>
  <si>
    <t>BEKKA</t>
  </si>
  <si>
    <t>Billel</t>
  </si>
  <si>
    <t>Athmane</t>
  </si>
  <si>
    <t>AROUI</t>
  </si>
  <si>
    <t>OUARI</t>
  </si>
  <si>
    <t>KIZI</t>
  </si>
  <si>
    <t>Amira</t>
  </si>
  <si>
    <t>Massyl lyes</t>
  </si>
  <si>
    <t>AITEUR</t>
  </si>
  <si>
    <t>Mahdjouba</t>
  </si>
  <si>
    <t>ABDELLI</t>
  </si>
  <si>
    <t>KARA</t>
  </si>
  <si>
    <t>Smail</t>
  </si>
  <si>
    <t>TOULOUM</t>
  </si>
  <si>
    <t>SAAOUI</t>
  </si>
  <si>
    <t xml:space="preserve">Yasmine </t>
  </si>
  <si>
    <t>ACHEUK</t>
  </si>
  <si>
    <t>Sadji</t>
  </si>
  <si>
    <t>ALIOUA</t>
  </si>
  <si>
    <t>Zakaria</t>
  </si>
  <si>
    <t>AYOUZ</t>
  </si>
  <si>
    <t>Yassine</t>
  </si>
  <si>
    <t>LAOUCHE</t>
  </si>
  <si>
    <t>KERDJA</t>
  </si>
  <si>
    <t>GUENDOUZE</t>
  </si>
  <si>
    <t>Selma</t>
  </si>
  <si>
    <t>12T0165</t>
  </si>
  <si>
    <t>MALOUM</t>
  </si>
  <si>
    <t>BENABDESLAM</t>
  </si>
  <si>
    <t>Moussa</t>
  </si>
  <si>
    <t>ZERGUINI</t>
  </si>
  <si>
    <t>AMOKRANE</t>
  </si>
  <si>
    <t>Mohand said</t>
  </si>
  <si>
    <t>BARKAT</t>
  </si>
  <si>
    <t>TAIB</t>
  </si>
  <si>
    <t>Djalal</t>
  </si>
  <si>
    <t>BOUZIDI</t>
  </si>
  <si>
    <t xml:space="preserve">Abdelbasset </t>
  </si>
  <si>
    <t>HENANE</t>
  </si>
  <si>
    <t>SAIDANE</t>
  </si>
  <si>
    <t>HAMOUCHENE</t>
  </si>
  <si>
    <t>MECEDDED</t>
  </si>
  <si>
    <t>BELKACEM</t>
  </si>
  <si>
    <t>ABBACHE</t>
  </si>
  <si>
    <t>ADJAM</t>
  </si>
  <si>
    <t>Laïd</t>
  </si>
  <si>
    <t>Issam</t>
  </si>
  <si>
    <t>MESSAOUDI</t>
  </si>
  <si>
    <t>Faouzi</t>
  </si>
  <si>
    <t>SAIB</t>
  </si>
  <si>
    <t>Nassima</t>
  </si>
  <si>
    <t>CHILLA</t>
  </si>
  <si>
    <t>KHEYAR</t>
  </si>
  <si>
    <t>Fatima</t>
  </si>
  <si>
    <t>SAMI</t>
  </si>
  <si>
    <t>Hassene</t>
  </si>
  <si>
    <t>SELLI</t>
  </si>
  <si>
    <t>BOUHALOUA</t>
  </si>
  <si>
    <t>Nadjat</t>
  </si>
  <si>
    <t>ELIAS</t>
  </si>
  <si>
    <t>Mohand akli</t>
  </si>
  <si>
    <t>MESSAOUDENE</t>
  </si>
  <si>
    <t>BOUZEKRI</t>
  </si>
  <si>
    <t>CHOUF</t>
  </si>
  <si>
    <t>MEBROUK</t>
  </si>
  <si>
    <t>AIT MOKRANE</t>
  </si>
  <si>
    <t>BENSEHILA</t>
  </si>
  <si>
    <t>Chahrazed</t>
  </si>
  <si>
    <t>BOUTAGHANE</t>
  </si>
  <si>
    <t>Djamel</t>
  </si>
  <si>
    <t>GUERRI</t>
  </si>
  <si>
    <t>Mohand ameziane</t>
  </si>
  <si>
    <t>MAHFOUF</t>
  </si>
  <si>
    <t>REBAI</t>
  </si>
  <si>
    <t>Acquise 15-16</t>
  </si>
  <si>
    <t>Année universitaire 2016-2017</t>
  </si>
  <si>
    <t>Session Normale</t>
  </si>
  <si>
    <t>TD</t>
  </si>
  <si>
    <t>Moy 15-16</t>
  </si>
  <si>
    <t>Note</t>
  </si>
  <si>
    <t xml:space="preserve">TP </t>
  </si>
  <si>
    <t>acquise 15-15</t>
  </si>
  <si>
    <t>Semestre acquis*</t>
  </si>
  <si>
    <t>08ST679</t>
  </si>
  <si>
    <t>AISSANI</t>
  </si>
  <si>
    <t>12T0958</t>
  </si>
  <si>
    <t>AIT CHAIT</t>
  </si>
  <si>
    <t>12T0983</t>
  </si>
  <si>
    <t>AIT MOUFFOK</t>
  </si>
  <si>
    <t>11ST0504</t>
  </si>
  <si>
    <t>AIT TALEB</t>
  </si>
  <si>
    <t>10ST0581</t>
  </si>
  <si>
    <t>AMZAL</t>
  </si>
  <si>
    <t>12T0446</t>
  </si>
  <si>
    <t>AOURFI</t>
  </si>
  <si>
    <t>11ST0617</t>
  </si>
  <si>
    <t>11ST1046</t>
  </si>
  <si>
    <t>12T0264</t>
  </si>
  <si>
    <t>ATTIA</t>
  </si>
  <si>
    <t>11ST0837</t>
  </si>
  <si>
    <t>BENALLAOUA</t>
  </si>
  <si>
    <t>11ST0324</t>
  </si>
  <si>
    <t>BENDAHMANE</t>
  </si>
  <si>
    <t>11ST0062</t>
  </si>
  <si>
    <t>BENNACER</t>
  </si>
  <si>
    <t>12MI042813CT</t>
  </si>
  <si>
    <t>BITOUS</t>
  </si>
  <si>
    <t>09ST1242</t>
  </si>
  <si>
    <t>BOUCHAL</t>
  </si>
  <si>
    <t>BOUHEDDA</t>
  </si>
  <si>
    <t>Rachad Anisse</t>
  </si>
  <si>
    <t>12T0148</t>
  </si>
  <si>
    <t>BOUHRAOUA</t>
  </si>
  <si>
    <t>BOUREGHIT</t>
  </si>
  <si>
    <t>Sarah Farah</t>
  </si>
  <si>
    <t>11ST1072</t>
  </si>
  <si>
    <t>Wassil</t>
  </si>
  <si>
    <t>12T0761</t>
  </si>
  <si>
    <t>11ST0426</t>
  </si>
  <si>
    <t>DIB</t>
  </si>
  <si>
    <t>11ST0483</t>
  </si>
  <si>
    <t>12T0377</t>
  </si>
  <si>
    <t>DJADDA</t>
  </si>
  <si>
    <t>Rima</t>
  </si>
  <si>
    <t>GALOUL</t>
  </si>
  <si>
    <t>11ST1016</t>
  </si>
  <si>
    <t>HAMAME</t>
  </si>
  <si>
    <t>11SM309CF12ST</t>
  </si>
  <si>
    <t>Nadjib Allah</t>
  </si>
  <si>
    <t>11ST0440</t>
  </si>
  <si>
    <t>12T0094</t>
  </si>
  <si>
    <t>HITACHI</t>
  </si>
  <si>
    <t>HOCINI</t>
  </si>
  <si>
    <t>12T0855</t>
  </si>
  <si>
    <t>IFTISSEN</t>
  </si>
  <si>
    <t>KEFFOUS</t>
  </si>
  <si>
    <t>12T1167</t>
  </si>
  <si>
    <t>KELLOUD</t>
  </si>
  <si>
    <t>12T1012</t>
  </si>
  <si>
    <t>KHALED</t>
  </si>
  <si>
    <t>Foudil</t>
  </si>
  <si>
    <t>10ST0181</t>
  </si>
  <si>
    <t>KHIMA</t>
  </si>
  <si>
    <t>08ST430</t>
  </si>
  <si>
    <t>12T0501</t>
  </si>
  <si>
    <t>12T0979</t>
  </si>
  <si>
    <t>Zakia</t>
  </si>
  <si>
    <t>11ST0690</t>
  </si>
  <si>
    <t>12T1155</t>
  </si>
  <si>
    <t>MEDDOURI</t>
  </si>
  <si>
    <t>12T0680</t>
  </si>
  <si>
    <t>MEDJEBAR</t>
  </si>
  <si>
    <t>MERAR</t>
  </si>
  <si>
    <t>Mohand-Seghir</t>
  </si>
  <si>
    <t>12T0949</t>
  </si>
  <si>
    <t>Ouerdia</t>
  </si>
  <si>
    <t>NAIT MEDJMADJ</t>
  </si>
  <si>
    <t>12T1101</t>
  </si>
  <si>
    <t>Habib</t>
  </si>
  <si>
    <t>10ST0390</t>
  </si>
  <si>
    <t>OUGHLIS</t>
  </si>
  <si>
    <t>Cherif</t>
  </si>
  <si>
    <t>11ST1012</t>
  </si>
  <si>
    <t>SABRI</t>
  </si>
  <si>
    <t>12T0744</t>
  </si>
  <si>
    <t>SAD</t>
  </si>
  <si>
    <t>12T0292</t>
  </si>
  <si>
    <t>SOUAMA</t>
  </si>
  <si>
    <t>TABIA</t>
  </si>
  <si>
    <t>Sid Ali</t>
  </si>
  <si>
    <t>11ST0434</t>
  </si>
  <si>
    <t>TABTA</t>
  </si>
  <si>
    <t>Tiziri</t>
  </si>
  <si>
    <t>12T1133</t>
  </si>
  <si>
    <t>TAIBI</t>
  </si>
  <si>
    <t>12MA023013CT</t>
  </si>
  <si>
    <t>YAHI</t>
  </si>
  <si>
    <t>Hocine</t>
  </si>
  <si>
    <t>12T0097</t>
  </si>
  <si>
    <t>12T0575</t>
  </si>
  <si>
    <t>Dalia</t>
  </si>
  <si>
    <t>21/03/1991</t>
  </si>
  <si>
    <t>Akbou</t>
  </si>
  <si>
    <t>Admis</t>
  </si>
  <si>
    <t>10/04/1995</t>
  </si>
  <si>
    <t>Béjaia</t>
  </si>
  <si>
    <t>10/01/1992</t>
  </si>
  <si>
    <t>Sidi Aich</t>
  </si>
  <si>
    <t>Ajourné</t>
  </si>
  <si>
    <t>04/11/1994</t>
  </si>
  <si>
    <t>24/07/1995</t>
  </si>
  <si>
    <t>El Kseur</t>
  </si>
  <si>
    <t>27/11/1996</t>
  </si>
  <si>
    <t>17/06/1994</t>
  </si>
  <si>
    <t>Bouhmama</t>
  </si>
  <si>
    <t>29/04/1992</t>
  </si>
  <si>
    <t>Sidi aich</t>
  </si>
  <si>
    <t>28/03/1992</t>
  </si>
  <si>
    <t>Tazmalt</t>
  </si>
  <si>
    <t>16/04/1993</t>
  </si>
  <si>
    <t>20/11/1994</t>
  </si>
  <si>
    <t>15/06/1992</t>
  </si>
  <si>
    <t>Djermouna</t>
  </si>
  <si>
    <t>15/12/1991</t>
  </si>
  <si>
    <t>AP</t>
  </si>
  <si>
    <t>09/03/1996</t>
  </si>
  <si>
    <t>09/04/1995</t>
  </si>
  <si>
    <t>Kherrata</t>
  </si>
  <si>
    <t>11/12/1992</t>
  </si>
  <si>
    <t>Bejaia</t>
  </si>
  <si>
    <t>01/03/1992</t>
  </si>
  <si>
    <t>01/10/1986</t>
  </si>
  <si>
    <t>19/03/1994</t>
  </si>
  <si>
    <t>21/03/1988</t>
  </si>
  <si>
    <t>09/04/1988</t>
  </si>
  <si>
    <t>Toudja</t>
  </si>
  <si>
    <t>11/04/1991</t>
  </si>
  <si>
    <t>06/10/1995</t>
  </si>
  <si>
    <t>08/08/1992</t>
  </si>
  <si>
    <t>03/04/1988</t>
  </si>
  <si>
    <t>19/04/1996</t>
  </si>
  <si>
    <t>26/05/1994</t>
  </si>
  <si>
    <t>20/08/1996</t>
  </si>
  <si>
    <t>24/06/1996</t>
  </si>
  <si>
    <t>22/02/1993</t>
  </si>
  <si>
    <t>18/02/1995</t>
  </si>
  <si>
    <t>Semaoune</t>
  </si>
  <si>
    <t>17/06/1993</t>
  </si>
  <si>
    <t>El Ouenza</t>
  </si>
  <si>
    <t>03/06/1990</t>
  </si>
  <si>
    <t>27/06/1996</t>
  </si>
  <si>
    <t>Darguina</t>
  </si>
  <si>
    <t>11/02/1993</t>
  </si>
  <si>
    <t>07/06/1993</t>
  </si>
  <si>
    <t>23/10/1993</t>
  </si>
  <si>
    <t>05/11/1989</t>
  </si>
  <si>
    <t>11/11/1991</t>
  </si>
  <si>
    <t>Azazega</t>
  </si>
  <si>
    <t>14/12/1993</t>
  </si>
  <si>
    <t>Cheurfa</t>
  </si>
  <si>
    <t>05/06/1995</t>
  </si>
  <si>
    <t>Beni Maouche</t>
  </si>
  <si>
    <t>02/07/1990</t>
  </si>
  <si>
    <t>31/08/1995</t>
  </si>
  <si>
    <t>14/02/1986</t>
  </si>
  <si>
    <t>Taskriout</t>
  </si>
  <si>
    <t>11/07/1996</t>
  </si>
  <si>
    <t>Aokas</t>
  </si>
  <si>
    <t>09/03/1993</t>
  </si>
  <si>
    <t>24/05/1996</t>
  </si>
  <si>
    <t>Souk El Tenine</t>
  </si>
  <si>
    <t>29/01/1995</t>
  </si>
  <si>
    <t>27/04/1993</t>
  </si>
  <si>
    <t>21/12/1996</t>
  </si>
  <si>
    <t>01/08/1994</t>
  </si>
  <si>
    <t>14/06/1992</t>
  </si>
  <si>
    <t>Draa El Gaid</t>
  </si>
  <si>
    <t>18/10/1993</t>
  </si>
  <si>
    <t>Bouhamza</t>
  </si>
  <si>
    <t>13/04/1995</t>
  </si>
  <si>
    <t>05/06/1993</t>
  </si>
  <si>
    <t>02/10/1994</t>
  </si>
  <si>
    <t>Feraoune</t>
  </si>
  <si>
    <t>03/02/1996</t>
  </si>
  <si>
    <t>28/12/1996</t>
  </si>
  <si>
    <t>22/07/1996</t>
  </si>
  <si>
    <t>23/09/1994</t>
  </si>
  <si>
    <t>06/12/1990</t>
  </si>
  <si>
    <t>Taourirt Ighil</t>
  </si>
  <si>
    <t>27/08/1992</t>
  </si>
  <si>
    <t>20/05/1993</t>
  </si>
  <si>
    <t>06/08/1994</t>
  </si>
  <si>
    <t>Beni djellil</t>
  </si>
  <si>
    <t>10/01/1993</t>
  </si>
  <si>
    <t>04/08/1995</t>
  </si>
  <si>
    <t>09/08/1989</t>
  </si>
  <si>
    <t>04/05/1991</t>
  </si>
  <si>
    <t>13/08/1992</t>
  </si>
  <si>
    <t>02/04/1993</t>
  </si>
  <si>
    <t>Kala Ighil Ali</t>
  </si>
  <si>
    <t>12/09/1991</t>
  </si>
  <si>
    <t>19/11/1994</t>
  </si>
  <si>
    <t>16/04/1988</t>
  </si>
  <si>
    <t>06/02/1995</t>
  </si>
  <si>
    <t>Amizour</t>
  </si>
  <si>
    <t>24/08/1994</t>
  </si>
  <si>
    <t>03/07/1992</t>
  </si>
  <si>
    <t>28/06/1993</t>
  </si>
  <si>
    <t>19/07/1994</t>
  </si>
  <si>
    <t>15/07/1989</t>
  </si>
  <si>
    <t>Ighil Ali</t>
  </si>
  <si>
    <t>12/05/1997</t>
  </si>
  <si>
    <t>08/05/1994</t>
  </si>
  <si>
    <t>09/01/1993</t>
  </si>
  <si>
    <t>27/07/1993</t>
  </si>
  <si>
    <t>24/04/1992</t>
  </si>
  <si>
    <t>20/04/1992</t>
  </si>
  <si>
    <t>29/04/1991</t>
  </si>
  <si>
    <t>Yakouren</t>
  </si>
  <si>
    <t>01/04/1989</t>
  </si>
  <si>
    <t>M'Cisna</t>
  </si>
  <si>
    <t>10/04/1994</t>
  </si>
  <si>
    <t>01/08/1993</t>
  </si>
  <si>
    <t>12/11/1994</t>
  </si>
  <si>
    <t>Kouba</t>
  </si>
  <si>
    <t>26/11/1997</t>
  </si>
  <si>
    <t>24/02/1995</t>
  </si>
  <si>
    <t>Seddouk</t>
  </si>
  <si>
    <t>14/08/1995</t>
  </si>
  <si>
    <t>19/12/1989</t>
  </si>
  <si>
    <t>13/05/1995</t>
  </si>
  <si>
    <t>17/07/1991</t>
  </si>
  <si>
    <t>31/01/1994</t>
  </si>
  <si>
    <t>Alger</t>
  </si>
  <si>
    <t>25/12/1993</t>
  </si>
  <si>
    <t>14/10/1994</t>
  </si>
  <si>
    <t>25/10/1992</t>
  </si>
  <si>
    <t>30/04/1994</t>
  </si>
  <si>
    <t>31/08/1997</t>
  </si>
  <si>
    <t>27/05/1993</t>
  </si>
  <si>
    <t>20/08/1994</t>
  </si>
  <si>
    <t>09/05/1993</t>
  </si>
  <si>
    <t>03/08/1992</t>
  </si>
  <si>
    <t>26/10/1994</t>
  </si>
  <si>
    <t>16/08/1988</t>
  </si>
  <si>
    <t>02/01/1993</t>
  </si>
  <si>
    <t>04/05/1994</t>
  </si>
  <si>
    <t>18/04/1993</t>
  </si>
  <si>
    <t>02/12/1993</t>
  </si>
  <si>
    <t>15/11/1995</t>
  </si>
  <si>
    <t>Chemini</t>
  </si>
  <si>
    <t>10/10/1994</t>
  </si>
  <si>
    <t>23/06/1992</t>
  </si>
  <si>
    <t>16/01/1993</t>
  </si>
  <si>
    <t>Tizi Ouzou</t>
  </si>
  <si>
    <t>05/04/1994</t>
  </si>
  <si>
    <t>Tamoukra</t>
  </si>
  <si>
    <t>30/10/1994</t>
  </si>
  <si>
    <t>03/01/1993</t>
  </si>
  <si>
    <t>06/01/1990</t>
  </si>
  <si>
    <t>Tamridjte</t>
  </si>
  <si>
    <t>30/09/1995</t>
  </si>
  <si>
    <t>23/10/1995</t>
  </si>
  <si>
    <t>Beni Ourtilane</t>
  </si>
  <si>
    <t>26/09/1994</t>
  </si>
  <si>
    <t>05/10/1993</t>
  </si>
  <si>
    <t>12/07/1995</t>
  </si>
  <si>
    <t>Tizi N'Berber</t>
  </si>
  <si>
    <t>08/12/1992</t>
  </si>
  <si>
    <t>Bouira</t>
  </si>
  <si>
    <t>28/12/1993</t>
  </si>
  <si>
    <t>25/07/1994</t>
  </si>
  <si>
    <t>Boudria Bni Yadjis</t>
  </si>
  <si>
    <t>19/08/1990</t>
  </si>
  <si>
    <t>Ait Smail</t>
  </si>
  <si>
    <t>19/09/1992</t>
  </si>
  <si>
    <t>14/07/1987</t>
  </si>
  <si>
    <t>Boutouab</t>
  </si>
  <si>
    <t>06/07/1993</t>
  </si>
  <si>
    <t>Azazga</t>
  </si>
  <si>
    <t>23/04/1992</t>
  </si>
  <si>
    <t>21/02/1995</t>
  </si>
  <si>
    <t>15/03/1997</t>
  </si>
  <si>
    <t>27/03/1995</t>
  </si>
  <si>
    <t>El Biar</t>
  </si>
  <si>
    <t>31/03/1992</t>
  </si>
  <si>
    <t>25/06/1990</t>
  </si>
  <si>
    <t>04/08/1993</t>
  </si>
  <si>
    <t>24/04/1990</t>
  </si>
  <si>
    <t>20/03/1991</t>
  </si>
  <si>
    <t>29/05/1988</t>
  </si>
  <si>
    <t>Bouandas</t>
  </si>
  <si>
    <t>03/06/1991</t>
  </si>
  <si>
    <t>03/12/1994</t>
  </si>
  <si>
    <t>13/06/1989</t>
  </si>
  <si>
    <t>22/10/1987</t>
  </si>
  <si>
    <t>28/07/1992</t>
  </si>
  <si>
    <t>Ouzellaguene</t>
  </si>
  <si>
    <t>17/03/1995</t>
  </si>
  <si>
    <t>06/03/1993</t>
  </si>
  <si>
    <t>12/08/1994</t>
  </si>
  <si>
    <t>24/07/1994</t>
  </si>
  <si>
    <t>25/04/1993</t>
  </si>
  <si>
    <t>Derguina</t>
  </si>
  <si>
    <t>03/10/1996</t>
  </si>
  <si>
    <t>25/10/1993</t>
  </si>
  <si>
    <t>20/04/1994</t>
  </si>
  <si>
    <t>16/09/1994</t>
  </si>
  <si>
    <t>17/06/1991</t>
  </si>
  <si>
    <t>Timezrit</t>
  </si>
  <si>
    <t>28/10/1993</t>
  </si>
  <si>
    <t>29/06/1994</t>
  </si>
  <si>
    <t>04/07/1991</t>
  </si>
  <si>
    <t>Sidi-Aich</t>
  </si>
  <si>
    <t>15/07/1997</t>
  </si>
  <si>
    <t>05/08/1994</t>
  </si>
  <si>
    <t>08/05/1992</t>
  </si>
  <si>
    <t>05/12/1995</t>
  </si>
  <si>
    <t>20/12/1990</t>
  </si>
  <si>
    <t>26/08/1993</t>
  </si>
  <si>
    <t>12/08/1992</t>
  </si>
  <si>
    <t>02/05/1993</t>
  </si>
  <si>
    <t>18/11/1995</t>
  </si>
  <si>
    <t>07/02/1992</t>
  </si>
  <si>
    <t>03/11/1994</t>
  </si>
  <si>
    <t>04/02/1992</t>
  </si>
  <si>
    <t>25/01/1993</t>
  </si>
  <si>
    <t>31/05/1998</t>
  </si>
  <si>
    <t>18/08/1994</t>
  </si>
  <si>
    <t>Tabouda Centre</t>
  </si>
  <si>
    <t>10/04/1992</t>
  </si>
  <si>
    <t>18/03/1994</t>
  </si>
  <si>
    <t>26/10/1991</t>
  </si>
  <si>
    <t>Ifalan</t>
  </si>
  <si>
    <t>09/10/1987</t>
  </si>
  <si>
    <t>27/05/1994</t>
  </si>
  <si>
    <t>28/10/1994</t>
  </si>
  <si>
    <t>02/06/1993</t>
  </si>
  <si>
    <t>25/01/1995</t>
  </si>
  <si>
    <t>Barbacha</t>
  </si>
  <si>
    <t>10/08/1993</t>
  </si>
  <si>
    <t>21/10/1995</t>
  </si>
  <si>
    <t>Beni Djellil</t>
  </si>
  <si>
    <t>17/07/1993</t>
  </si>
  <si>
    <t>27/04/1991</t>
  </si>
  <si>
    <t>Smaoun</t>
  </si>
  <si>
    <t>23/02/1996</t>
  </si>
  <si>
    <t>Tindouf</t>
  </si>
  <si>
    <t>28/03/1994</t>
  </si>
  <si>
    <t>El-Kseur</t>
  </si>
  <si>
    <t>12/08/1995</t>
  </si>
  <si>
    <t>03/02/1992</t>
  </si>
  <si>
    <t>13/02/1993</t>
  </si>
  <si>
    <t>02/12/1992</t>
  </si>
  <si>
    <t>04/02/1994</t>
  </si>
  <si>
    <t>31/07/1993</t>
  </si>
  <si>
    <t>28/05/1995</t>
  </si>
  <si>
    <t>21/04/1991</t>
  </si>
  <si>
    <t>Sidi Aiche</t>
  </si>
  <si>
    <t>11/12/1993</t>
  </si>
  <si>
    <t>22/04/1995</t>
  </si>
  <si>
    <t>27/01/1993</t>
  </si>
  <si>
    <t>11/07/1992</t>
  </si>
  <si>
    <t>25/10/1988</t>
  </si>
  <si>
    <t>05/11/1993</t>
  </si>
  <si>
    <t>20/06/1995</t>
  </si>
  <si>
    <t>09/05/1994</t>
  </si>
  <si>
    <t>03/09/1993</t>
  </si>
  <si>
    <t>25/09/1993</t>
  </si>
  <si>
    <t>21/12/1994</t>
  </si>
  <si>
    <t>03/07/1993</t>
  </si>
  <si>
    <t>05/04/1987</t>
  </si>
  <si>
    <t>Maputo</t>
  </si>
  <si>
    <t>04/03/1991</t>
  </si>
  <si>
    <t>19/02/1992</t>
  </si>
  <si>
    <t>El-harrach</t>
  </si>
  <si>
    <t>03/12/1997</t>
  </si>
  <si>
    <t>26/06/1997</t>
  </si>
  <si>
    <t>12/10/1994</t>
  </si>
  <si>
    <t>26/11/1992</t>
  </si>
  <si>
    <t>01/09/1994</t>
  </si>
  <si>
    <t>20/07/1991</t>
  </si>
  <si>
    <t>19/11/1993</t>
  </si>
  <si>
    <t>16/02/1992</t>
  </si>
  <si>
    <t>08/05/1993</t>
  </si>
  <si>
    <t>04/09/1991</t>
  </si>
  <si>
    <t>11/09/1997</t>
  </si>
  <si>
    <t>04/03/1993</t>
  </si>
  <si>
    <t>09/08/1993</t>
  </si>
  <si>
    <t>28/07/1991</t>
  </si>
  <si>
    <t>15/09/1996</t>
  </si>
  <si>
    <t>12/09/1996</t>
  </si>
  <si>
    <t>15/09/1993</t>
  </si>
  <si>
    <t>12/12/1994</t>
  </si>
  <si>
    <t>Draa el kaid</t>
  </si>
  <si>
    <t>16/03/1993</t>
  </si>
  <si>
    <t>25/11/1995</t>
  </si>
  <si>
    <t>Theniat Enasr</t>
  </si>
  <si>
    <t>08/04/1996</t>
  </si>
  <si>
    <t>Boudjellil</t>
  </si>
  <si>
    <t>26/05/1991</t>
  </si>
  <si>
    <t>Ait Djelil</t>
  </si>
  <si>
    <t>20/01/1995</t>
  </si>
  <si>
    <t>Beni Melikeche</t>
  </si>
  <si>
    <t>05/09/1989</t>
  </si>
  <si>
    <t>31/05/1994</t>
  </si>
  <si>
    <t>29/06/1995</t>
  </si>
  <si>
    <t>05/01/1993</t>
  </si>
  <si>
    <t>13/05/1997</t>
  </si>
  <si>
    <t>07/01/1994</t>
  </si>
  <si>
    <t>29/12/1991</t>
  </si>
  <si>
    <t>12/03/1989</t>
  </si>
  <si>
    <t>Laalam</t>
  </si>
  <si>
    <t>18/06/1992</t>
  </si>
  <si>
    <t>10/06/1989</t>
  </si>
  <si>
    <t>Ait Nawel</t>
  </si>
  <si>
    <t>24/12/1993</t>
  </si>
  <si>
    <t>10/03/1987</t>
  </si>
  <si>
    <t>akbou</t>
  </si>
  <si>
    <t>27/11/1993</t>
  </si>
  <si>
    <t>12/01/1993</t>
  </si>
  <si>
    <t>21/04/1992</t>
  </si>
  <si>
    <t>02/07/1989</t>
  </si>
  <si>
    <t>14/07/1996</t>
  </si>
  <si>
    <t>18/01/1994</t>
  </si>
  <si>
    <t>11/11/1993</t>
  </si>
  <si>
    <t>24/05/1993</t>
  </si>
  <si>
    <t>28/04/1992</t>
  </si>
  <si>
    <t>adekar</t>
  </si>
  <si>
    <t>29/06/1989</t>
  </si>
  <si>
    <t>10/11/1993</t>
  </si>
  <si>
    <t>06/07/1995</t>
  </si>
  <si>
    <t>Mila</t>
  </si>
  <si>
    <t>28/11/1991</t>
  </si>
  <si>
    <t>17/04/1994</t>
  </si>
  <si>
    <t>13/03/1992</t>
  </si>
  <si>
    <t>27/09/1992</t>
  </si>
  <si>
    <t>09/06/1992</t>
  </si>
  <si>
    <t>30/04/1992</t>
  </si>
  <si>
    <t>05/02/1992</t>
  </si>
  <si>
    <t>Bousselam</t>
  </si>
  <si>
    <t>23/01/1993</t>
  </si>
  <si>
    <t>13/06/1993</t>
  </si>
  <si>
    <t>25/08/1993</t>
  </si>
  <si>
    <t>14/02/1995</t>
  </si>
  <si>
    <t>11/02/1997</t>
  </si>
  <si>
    <t>24/05/1992</t>
  </si>
  <si>
    <t>29/11/1993</t>
  </si>
  <si>
    <t>11/01/1996</t>
  </si>
  <si>
    <t>26/01/1994</t>
  </si>
  <si>
    <t>Yakourene</t>
  </si>
  <si>
    <t>31/05/1995</t>
  </si>
  <si>
    <t>23/03/1995</t>
  </si>
  <si>
    <t>Beni messous</t>
  </si>
  <si>
    <t>29/01/1993</t>
  </si>
  <si>
    <t>12/12/1993</t>
  </si>
  <si>
    <t>07/07/1995</t>
  </si>
  <si>
    <t>12/09/1992</t>
  </si>
  <si>
    <t>05/10/1995</t>
  </si>
  <si>
    <t>15/10/1993</t>
  </si>
  <si>
    <t>18/07/1992</t>
  </si>
  <si>
    <t>17/01/1992</t>
  </si>
  <si>
    <t>05/10/1994</t>
  </si>
  <si>
    <t>20/03/1995</t>
  </si>
  <si>
    <t>03/05/1992</t>
  </si>
  <si>
    <t>Elkseur</t>
  </si>
  <si>
    <t>16/09/1996</t>
  </si>
  <si>
    <t>01/01/1990</t>
  </si>
  <si>
    <t>02/08/1991</t>
  </si>
  <si>
    <t>04/03/1995</t>
  </si>
  <si>
    <t>12/11/1996</t>
  </si>
  <si>
    <t>21/01/1994</t>
  </si>
  <si>
    <t>21/08/1994</t>
  </si>
  <si>
    <t>27/02/1991</t>
  </si>
  <si>
    <t>23/11/1992</t>
  </si>
  <si>
    <t>29/05/1994</t>
  </si>
  <si>
    <t>07/05/1993</t>
  </si>
  <si>
    <t>11/01/1995</t>
  </si>
  <si>
    <t>15/07/1991</t>
  </si>
  <si>
    <t>10/05/1995</t>
  </si>
  <si>
    <t>Ain Safra</t>
  </si>
  <si>
    <t>14/08/1996</t>
  </si>
  <si>
    <t>13/02/1995</t>
  </si>
  <si>
    <t>16/05/1993</t>
  </si>
  <si>
    <t>17/11/1992</t>
  </si>
  <si>
    <t>10/11/1995</t>
  </si>
  <si>
    <t>22/08/1993</t>
  </si>
  <si>
    <t>Constantine</t>
  </si>
  <si>
    <t>17/05/1994</t>
  </si>
  <si>
    <t>28/02/1997</t>
  </si>
  <si>
    <t>27/08/1991</t>
  </si>
  <si>
    <t>11/05/1993</t>
  </si>
  <si>
    <t>Bourouba</t>
  </si>
  <si>
    <t>12/08/1989</t>
  </si>
  <si>
    <t>Ahmam</t>
  </si>
  <si>
    <t>24/07/1993</t>
  </si>
  <si>
    <t>20/04/1991</t>
  </si>
  <si>
    <t>11/09/1989</t>
  </si>
  <si>
    <t>31/03/1996</t>
  </si>
  <si>
    <t>17/11/1995</t>
  </si>
  <si>
    <t>17/10/1994</t>
  </si>
  <si>
    <t>Houcine Day</t>
  </si>
  <si>
    <t>11/08/1994</t>
  </si>
  <si>
    <t>01/02/1995</t>
  </si>
  <si>
    <t>12/04/1995</t>
  </si>
  <si>
    <t>11/11/1994</t>
  </si>
  <si>
    <t>25/09/1992</t>
  </si>
  <si>
    <t>29/12/1990</t>
  </si>
  <si>
    <t>07/07/1993</t>
  </si>
  <si>
    <t>24/09/1993</t>
  </si>
  <si>
    <t>11/06/1994</t>
  </si>
  <si>
    <t>14/06/1995</t>
  </si>
  <si>
    <t>28/05/1993</t>
  </si>
  <si>
    <t>10/01/1991</t>
  </si>
  <si>
    <t>24/10/1996</t>
  </si>
  <si>
    <t>05/09/1994</t>
  </si>
  <si>
    <t>23/03/1991</t>
  </si>
  <si>
    <t>12/01/1992</t>
  </si>
  <si>
    <t>20/12/1993</t>
  </si>
  <si>
    <t>18/04/1990</t>
  </si>
  <si>
    <t>09/06/1997</t>
  </si>
  <si>
    <t>08/11/1993</t>
  </si>
  <si>
    <t>16/04/1992</t>
  </si>
  <si>
    <t>01/03/1990</t>
  </si>
  <si>
    <t>10/07/1994</t>
  </si>
  <si>
    <t>18/03/1997</t>
  </si>
  <si>
    <t>05/09/1992</t>
  </si>
  <si>
    <t>Ehl Lekceur</t>
  </si>
  <si>
    <t>05/04/1992</t>
  </si>
  <si>
    <t>29/03/1993</t>
  </si>
  <si>
    <t>04/06/1991</t>
  </si>
  <si>
    <t>Tifra</t>
  </si>
  <si>
    <t>04/04/1993</t>
  </si>
  <si>
    <t>AMIZOUR</t>
  </si>
  <si>
    <t>01/07/1991</t>
  </si>
  <si>
    <t>20/10/1993</t>
  </si>
  <si>
    <t>Rouiba</t>
  </si>
  <si>
    <t>06/09/1991</t>
  </si>
  <si>
    <t>10/03/1995</t>
  </si>
  <si>
    <t>20/08/1992</t>
  </si>
  <si>
    <t>18/01/1992</t>
  </si>
  <si>
    <t>25/02/1992</t>
  </si>
  <si>
    <t>26/10/1993</t>
  </si>
  <si>
    <t>21/03/1993</t>
  </si>
  <si>
    <t>22/05/1994</t>
  </si>
  <si>
    <t>22/02/1997</t>
  </si>
  <si>
    <t>17/08/1996</t>
  </si>
  <si>
    <t>28/10/1991</t>
  </si>
  <si>
    <t>DARGUINA</t>
  </si>
  <si>
    <t>20/02/1996</t>
  </si>
  <si>
    <t>15/02/1994</t>
  </si>
  <si>
    <t>17/10/1992</t>
  </si>
  <si>
    <t>29/05/1996</t>
  </si>
  <si>
    <t>14/05/1993</t>
  </si>
  <si>
    <t>24/06/1992</t>
  </si>
  <si>
    <t>M'Chedallah</t>
  </si>
  <si>
    <t>21/04/1996</t>
  </si>
  <si>
    <t>31/10/1994</t>
  </si>
  <si>
    <t>12/05/1993</t>
  </si>
  <si>
    <t>Chorfa</t>
  </si>
  <si>
    <t>01/05/1993</t>
  </si>
  <si>
    <t>13/04/1997</t>
  </si>
  <si>
    <t>Date de naissance</t>
  </si>
  <si>
    <t>Lieu de naissance</t>
  </si>
  <si>
    <t>Statut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</si>
  <si>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</si>
  <si>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</si>
  <si>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</si>
  <si>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</si>
  <si>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</si>
  <si>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</si>
  <si>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</si>
  <si>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</si>
  <si>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</si>
  <si>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</si>
  <si>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</si>
  <si>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</si>
  <si>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</si>
  <si>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</si>
  <si>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</si>
  <si>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</si>
  <si>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</si>
  <si>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</si>
  <si>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</si>
  <si>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</si>
  <si>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</si>
  <si>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</si>
  <si>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</si>
  <si>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</si>
  <si>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</si>
  <si>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</si>
  <si>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</si>
  <si>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</si>
  <si>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</si>
  <si>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</si>
  <si>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</si>
  <si>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</si>
  <si>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</si>
  <si>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</si>
  <si>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</si>
  <si>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</si>
  <si>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</si>
  <si>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</si>
  <si>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</si>
  <si>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</si>
  <si>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</si>
  <si>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</si>
  <si>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</si>
  <si>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</si>
  <si>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</si>
  <si>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</si>
  <si>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</si>
  <si>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</si>
  <si>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</si>
  <si>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</si>
  <si>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</si>
  <si>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</si>
  <si>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</si>
  <si>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</si>
  <si>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</si>
  <si>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</si>
  <si>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</si>
  <si>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</si>
  <si>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</si>
  <si>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</si>
  <si>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</si>
  <si>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</si>
  <si>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</si>
  <si>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</si>
  <si>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</si>
  <si>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</si>
  <si>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</si>
  <si>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</si>
  <si>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</si>
  <si>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</si>
  <si>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</si>
  <si>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</si>
  <si>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</si>
  <si>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</si>
  <si>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</si>
  <si>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</si>
  <si>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</si>
  <si>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</si>
  <si>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</si>
  <si>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</si>
  <si>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</si>
  <si>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</si>
  <si>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</si>
  <si>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</si>
  <si>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</si>
  <si>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</si>
  <si>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</si>
  <si>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</si>
  <si>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</si>
  <si>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</si>
  <si>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</si>
  <si>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</si>
  <si>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</si>
  <si>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</si>
  <si>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</si>
  <si>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</si>
  <si>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</si>
  <si>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</si>
  <si>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</si>
  <si>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</si>
  <si>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</si>
  <si>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</si>
  <si>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</si>
  <si>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</si>
  <si>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</si>
  <si>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</si>
  <si>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</si>
  <si>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</si>
  <si>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</si>
  <si>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</si>
  <si>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</si>
  <si>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</si>
  <si>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</si>
  <si>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</si>
  <si>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</si>
  <si>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</si>
  <si>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</si>
  <si>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</si>
  <si>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</si>
  <si>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</si>
  <si>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</si>
  <si>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</si>
  <si>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</si>
  <si>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</si>
  <si>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</si>
  <si>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</si>
  <si>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</si>
  <si>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</si>
  <si>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</si>
  <si>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</si>
  <si>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</si>
  <si>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</si>
  <si>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</si>
  <si>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</si>
  <si>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</si>
  <si>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</si>
  <si>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</si>
  <si>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</si>
  <si>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</si>
  <si>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</si>
  <si>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</si>
  <si>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</si>
  <si>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</si>
  <si>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</si>
  <si>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</si>
  <si>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</si>
  <si>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</si>
  <si>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</si>
  <si>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</si>
  <si>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</si>
  <si>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</si>
  <si>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</si>
  <si>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</si>
  <si>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</si>
  <si>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</si>
  <si>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</si>
  <si>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</si>
  <si>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</si>
  <si>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</si>
  <si>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</si>
  <si>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</si>
  <si>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</si>
  <si>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</si>
  <si>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</si>
  <si>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</si>
  <si>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</si>
  <si>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</si>
  <si>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</si>
  <si>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</si>
  <si>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</si>
  <si>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</si>
  <si>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</si>
  <si>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</si>
  <si>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</si>
  <si>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</si>
  <si>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</si>
  <si>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</si>
  <si>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</si>
  <si>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</si>
  <si>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</si>
  <si>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</si>
  <si>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</si>
  <si>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</si>
  <si>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</si>
  <si>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</si>
  <si>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</si>
  <si>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</si>
  <si>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</si>
  <si>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</si>
  <si>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</si>
  <si>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</si>
  <si>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</si>
  <si>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</si>
  <si>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</si>
  <si>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</si>
  <si>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</si>
  <si>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</si>
  <si>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</si>
  <si>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</si>
  <si>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</si>
  <si>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</si>
  <si>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</si>
  <si>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</si>
  <si>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</si>
  <si>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</si>
  <si>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</si>
  <si>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</si>
  <si>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</si>
  <si>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</si>
  <si>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</si>
  <si>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</si>
  <si>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</si>
  <si>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</si>
  <si>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</si>
  <si>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</si>
  <si>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</si>
  <si>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</si>
  <si>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</si>
  <si>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</si>
  <si>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</si>
  <si>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</si>
  <si>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</si>
  <si>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</si>
  <si>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</si>
  <si>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</si>
  <si>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</si>
  <si>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</si>
  <si>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</si>
  <si>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</si>
  <si>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</si>
  <si>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</si>
  <si>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</si>
  <si>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</si>
  <si>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</si>
  <si>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</si>
  <si>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</si>
  <si>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</si>
  <si>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</si>
  <si>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</si>
  <si>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</si>
  <si>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</si>
  <si>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</si>
  <si>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</si>
  <si>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</si>
  <si>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</si>
  <si>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</si>
  <si>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</si>
  <si>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</si>
  <si>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</si>
  <si>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</si>
  <si>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</si>
  <si>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</si>
  <si>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</si>
  <si>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</si>
  <si>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</si>
  <si>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</si>
  <si>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</si>
  <si>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</si>
  <si>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</si>
  <si>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</si>
  <si>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</si>
  <si>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</si>
  <si>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</si>
  <si>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</si>
  <si>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</si>
  <si>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</si>
  <si>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</si>
  <si>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</si>
  <si>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</si>
  <si>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</si>
  <si>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</si>
  <si>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</si>
  <si>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</si>
  <si>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</si>
  <si>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</si>
  <si>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</si>
  <si>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</si>
  <si>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</si>
  <si>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</si>
  <si>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</si>
  <si>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</si>
  <si>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</si>
  <si>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</si>
  <si>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</si>
  <si>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</si>
  <si>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</si>
  <si>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</si>
  <si>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</si>
  <si>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</si>
  <si>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</si>
  <si>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</si>
  <si>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</si>
  <si>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</si>
  <si>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</si>
  <si>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</si>
  <si>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</si>
  <si>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</si>
  <si>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</si>
  <si>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</si>
  <si>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</si>
  <si>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</si>
  <si>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</si>
  <si>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</si>
  <si>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</si>
  <si>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</si>
  <si>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</si>
  <si>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</si>
  <si>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</si>
  <si>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</si>
  <si>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</si>
  <si>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</si>
  <si>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</si>
  <si>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</si>
  <si>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</si>
  <si>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</si>
  <si>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</si>
  <si>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</si>
  <si>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</si>
  <si>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</si>
  <si>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</si>
  <si>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</si>
  <si>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</si>
  <si>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</si>
  <si>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</si>
  <si>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</si>
  <si>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</si>
  <si>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</si>
  <si>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</si>
  <si>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</si>
  <si>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</si>
  <si>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</si>
  <si>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</si>
  <si>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</si>
  <si>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</si>
  <si>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</si>
  <si>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</si>
  <si>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</si>
  <si>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</si>
  <si>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</si>
  <si>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</si>
  <si>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</si>
  <si>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</si>
  <si>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</si>
  <si>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</si>
  <si>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</si>
  <si>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</si>
  <si>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</si>
  <si>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</si>
  <si>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</si>
  <si>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</si>
  <si>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</si>
  <si>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</si>
  <si>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</si>
  <si>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</si>
  <si>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</si>
  <si>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</si>
  <si>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</si>
  <si>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</si>
  <si>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</si>
  <si>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</si>
  <si>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</si>
  <si>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</si>
  <si>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</si>
  <si>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</si>
  <si>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</si>
  <si>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</si>
  <si>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</si>
  <si>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</si>
  <si>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</si>
  <si>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</si>
  <si>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</si>
  <si>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</si>
  <si>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</si>
  <si>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</si>
  <si>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</si>
  <si>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</si>
  <si>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</si>
  <si>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</si>
  <si>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</si>
  <si>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</si>
  <si>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</si>
  <si>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</si>
  <si>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</si>
  <si>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</si>
  <si>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</si>
  <si>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</si>
  <si>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</si>
  <si>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</si>
  <si>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</si>
  <si>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</si>
  <si>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</si>
  <si>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</si>
  <si>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</si>
  <si>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</si>
  <si>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</si>
  <si>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</si>
  <si>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</si>
  <si>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</si>
  <si>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</si>
  <si>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</si>
  <si>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</si>
  <si>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</si>
  <si>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</si>
  <si>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</si>
  <si>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</si>
  <si>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</si>
  <si>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</si>
  <si>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Année universitaire 2016/2017</t>
  </si>
  <si>
    <t>L2GMIN</t>
  </si>
  <si>
    <t>L2GC</t>
  </si>
  <si>
    <t>L3GC</t>
  </si>
  <si>
    <t>L2TEL</t>
  </si>
  <si>
    <t>L3GMIN</t>
  </si>
  <si>
    <t>L2AUT</t>
  </si>
  <si>
    <t>RD</t>
  </si>
  <si>
    <t>L3ELM</t>
  </si>
  <si>
    <t>KHALDI</t>
  </si>
  <si>
    <t xml:space="preserve">BEKOUCHE </t>
  </si>
  <si>
    <t>Mabrouk</t>
  </si>
  <si>
    <t>Acquise 14-15</t>
  </si>
  <si>
    <t>acquise 14-15</t>
  </si>
  <si>
    <t>14/10/1992</t>
  </si>
  <si>
    <t>AHFIR</t>
  </si>
  <si>
    <t>BENTIZI</t>
  </si>
  <si>
    <t>Slimane</t>
  </si>
  <si>
    <t>MERABTINE</t>
  </si>
  <si>
    <t>Mounia</t>
  </si>
  <si>
    <t>01/04/1995</t>
  </si>
  <si>
    <t>22/02/1995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</si>
</sst>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.00"/>
    <numFmt numFmtId="165" formatCode="00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sz val="10"/>
      <name val="MS Sans Serif"/>
      <family val="2"/>
    </font>
    <font>
      <sz val="9"/>
      <name val="Arial"/>
      <family val="2"/>
    </font>
    <font>
      <sz val="9"/>
      <name val="Arial"/>
      <family val="2"/>
      <charset val="238"/>
    </font>
    <font>
      <i/>
      <sz val="9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name val="MS Sans Serif"/>
      <family val="2"/>
      <charset val="238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</font>
    <font>
      <sz val="9"/>
      <color rgb="FF080000"/>
      <name val="Arial"/>
      <family val="2"/>
    </font>
    <font>
      <b/>
      <sz val="9"/>
      <color rgb="FFFF0000"/>
      <name val="Arial"/>
      <family val="2"/>
      <charset val="238"/>
    </font>
    <font>
      <b/>
      <sz val="9"/>
      <color theme="3"/>
      <name val="Arial"/>
      <family val="2"/>
    </font>
    <font>
      <sz val="8"/>
      <color rgb="FFFF0000"/>
      <name val="Arial"/>
      <family val="2"/>
      <charset val="238"/>
    </font>
    <font>
      <sz val="8"/>
      <name val="Arial"/>
      <family val="2"/>
    </font>
    <font>
      <sz val="9"/>
      <color rgb="FF08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9"/>
      <color rgb="FF080000"/>
      <name val="Arial"/>
      <family val="2"/>
    </font>
    <font>
      <i/>
      <sz val="9"/>
      <color theme="1"/>
      <name val="Arial"/>
      <family val="2"/>
    </font>
    <font>
      <i/>
      <sz val="9"/>
      <color rgb="FF000000"/>
      <name val="Arial"/>
      <family val="2"/>
    </font>
    <font>
      <i/>
      <sz val="10"/>
      <name val="Arial"/>
      <family val="2"/>
    </font>
    <font>
      <i/>
      <sz val="9"/>
      <color rgb="FFFF0000"/>
      <name val="Arial"/>
      <family val="2"/>
    </font>
    <font>
      <b/>
      <i/>
      <sz val="9"/>
      <name val="Arial"/>
      <family val="2"/>
    </font>
    <font>
      <b/>
      <i/>
      <sz val="9"/>
      <color theme="3"/>
      <name val="Arial"/>
      <family val="2"/>
    </font>
    <font>
      <sz val="9"/>
      <color rgb="FFFF0000"/>
      <name val="Arial"/>
      <family val="2"/>
    </font>
    <font>
      <sz val="8"/>
      <color rgb="FF080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FF0000"/>
      <name val="Arial"/>
      <family val="2"/>
    </font>
    <font>
      <b/>
      <i/>
      <sz val="9"/>
      <color rgb="FF7030A0"/>
      <name val="Arial"/>
      <family val="2"/>
    </font>
    <font>
      <b/>
      <sz val="9"/>
      <color theme="4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45">
    <xf numFmtId="0" fontId="0" fillId="0" borderId="0"/>
    <xf numFmtId="0" fontId="2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0" borderId="10" applyNumberFormat="0" applyAlignment="0" applyProtection="0"/>
    <xf numFmtId="0" fontId="18" fillId="0" borderId="11" applyNumberFormat="0" applyFill="0" applyAlignment="0" applyProtection="0"/>
    <xf numFmtId="0" fontId="14" fillId="21" borderId="12" applyNumberFormat="0" applyFont="0" applyAlignment="0" applyProtection="0"/>
    <xf numFmtId="0" fontId="19" fillId="7" borderId="10" applyNumberFormat="0" applyAlignment="0" applyProtection="0"/>
    <xf numFmtId="0" fontId="20" fillId="3" borderId="0" applyNumberFormat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22" borderId="0" applyNumberFormat="0" applyBorder="0" applyAlignment="0" applyProtection="0"/>
    <xf numFmtId="0" fontId="1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2" fillId="0" borderId="0"/>
    <xf numFmtId="0" fontId="4" fillId="0" borderId="0"/>
    <xf numFmtId="0" fontId="1" fillId="0" borderId="0"/>
    <xf numFmtId="0" fontId="1" fillId="0" borderId="0"/>
    <xf numFmtId="0" fontId="2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2" fillId="0" borderId="0"/>
    <xf numFmtId="0" fontId="4" fillId="0" borderId="0"/>
    <xf numFmtId="0" fontId="2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" fillId="0" borderId="0"/>
    <xf numFmtId="0" fontId="25" fillId="4" borderId="0" applyNumberFormat="0" applyBorder="0" applyAlignment="0" applyProtection="0"/>
    <xf numFmtId="0" fontId="26" fillId="20" borderId="13" applyNumberFormat="0" applyAlignment="0" applyProtection="0"/>
    <xf numFmtId="0" fontId="4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23" borderId="18" applyNumberFormat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8">
    <xf numFmtId="0" fontId="0" fillId="0" borderId="0" xfId="0"/>
    <xf numFmtId="0" fontId="3" fillId="0" borderId="0" xfId="1" applyFont="1"/>
    <xf numFmtId="0" fontId="5" fillId="0" borderId="0" xfId="1" applyFont="1"/>
    <xf numFmtId="0" fontId="34" fillId="0" borderId="0" xfId="1" applyFont="1"/>
    <xf numFmtId="0" fontId="13" fillId="0" borderId="0" xfId="1" applyFont="1"/>
    <xf numFmtId="0" fontId="34" fillId="0" borderId="0" xfId="1" applyFont="1" applyAlignment="1">
      <alignment horizontal="right" vertical="center"/>
    </xf>
    <xf numFmtId="0" fontId="35" fillId="0" borderId="0" xfId="1" applyFont="1" applyAlignment="1">
      <alignment vertical="center"/>
    </xf>
    <xf numFmtId="0" fontId="37" fillId="0" borderId="0" xfId="1" applyFont="1"/>
    <xf numFmtId="0" fontId="13" fillId="0" borderId="0" xfId="1" applyFont="1" applyAlignment="1">
      <alignment vertical="center"/>
    </xf>
    <xf numFmtId="0" fontId="13" fillId="0" borderId="0" xfId="1" applyFont="1" applyBorder="1" applyAlignment="1">
      <alignment vertical="center"/>
    </xf>
    <xf numFmtId="0" fontId="37" fillId="0" borderId="0" xfId="1" applyFont="1" applyAlignment="1">
      <alignment vertical="center"/>
    </xf>
    <xf numFmtId="0" fontId="39" fillId="0" borderId="0" xfId="1" applyFont="1" applyFill="1" applyBorder="1" applyAlignment="1">
      <alignment horizontal="center" vertical="center"/>
    </xf>
    <xf numFmtId="164" fontId="11" fillId="0" borderId="0" xfId="1" applyNumberFormat="1" applyFont="1" applyBorder="1" applyAlignment="1">
      <alignment horizontal="center" vertical="center"/>
    </xf>
    <xf numFmtId="164" fontId="13" fillId="0" borderId="0" xfId="1" applyNumberFormat="1" applyFont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vertical="center"/>
    </xf>
    <xf numFmtId="0" fontId="8" fillId="0" borderId="5" xfId="1" applyNumberFormat="1" applyFont="1" applyFill="1" applyBorder="1" applyAlignment="1">
      <alignment vertical="center"/>
    </xf>
    <xf numFmtId="0" fontId="8" fillId="0" borderId="4" xfId="1" applyNumberFormat="1" applyFont="1" applyFill="1" applyBorder="1" applyAlignment="1">
      <alignment horizontal="center" vertical="center"/>
    </xf>
    <xf numFmtId="0" fontId="40" fillId="0" borderId="9" xfId="1" applyFont="1" applyFill="1" applyBorder="1" applyAlignment="1">
      <alignment horizontal="center" vertical="center" wrapText="1"/>
    </xf>
    <xf numFmtId="0" fontId="8" fillId="0" borderId="9" xfId="1" applyNumberFormat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37" fillId="0" borderId="0" xfId="1" applyFont="1" applyFill="1"/>
    <xf numFmtId="165" fontId="11" fillId="0" borderId="9" xfId="1" applyNumberFormat="1" applyFont="1" applyBorder="1" applyAlignment="1">
      <alignment horizontal="center" vertical="center"/>
    </xf>
    <xf numFmtId="164" fontId="8" fillId="0" borderId="9" xfId="1" applyNumberFormat="1" applyFont="1" applyBorder="1" applyAlignment="1">
      <alignment horizontal="center" vertical="center"/>
    </xf>
    <xf numFmtId="165" fontId="11" fillId="0" borderId="9" xfId="1" quotePrefix="1" applyNumberFormat="1" applyFont="1" applyBorder="1" applyAlignment="1">
      <alignment horizontal="center" vertical="center"/>
    </xf>
    <xf numFmtId="164" fontId="11" fillId="0" borderId="9" xfId="1" applyNumberFormat="1" applyFont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164" fontId="11" fillId="0" borderId="9" xfId="1" quotePrefix="1" applyNumberFormat="1" applyFont="1" applyBorder="1" applyAlignment="1">
      <alignment horizontal="center" vertical="center"/>
    </xf>
    <xf numFmtId="0" fontId="10" fillId="0" borderId="0" xfId="1" applyFont="1"/>
    <xf numFmtId="0" fontId="6" fillId="0" borderId="0" xfId="1" applyFont="1" applyAlignment="1">
      <alignment vertical="center"/>
    </xf>
    <xf numFmtId="164" fontId="8" fillId="0" borderId="4" xfId="1" applyNumberFormat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49" fontId="8" fillId="0" borderId="9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/>
    </xf>
    <xf numFmtId="0" fontId="36" fillId="0" borderId="0" xfId="1" applyFont="1" applyBorder="1" applyAlignment="1">
      <alignment horizontal="center" vertical="center"/>
    </xf>
    <xf numFmtId="0" fontId="38" fillId="0" borderId="0" xfId="1" applyFont="1" applyBorder="1" applyAlignment="1">
      <alignment horizontal="center" vertical="center"/>
    </xf>
    <xf numFmtId="0" fontId="41" fillId="0" borderId="0" xfId="1" applyFont="1" applyBorder="1" applyAlignment="1">
      <alignment horizontal="center" vertical="center"/>
    </xf>
    <xf numFmtId="164" fontId="11" fillId="0" borderId="4" xfId="1" quotePrefix="1" applyNumberFormat="1" applyFont="1" applyBorder="1" applyAlignment="1">
      <alignment horizontal="center" vertical="center"/>
    </xf>
    <xf numFmtId="0" fontId="36" fillId="0" borderId="0" xfId="1" applyFont="1" applyBorder="1" applyAlignment="1">
      <alignment vertical="center"/>
    </xf>
    <xf numFmtId="0" fontId="34" fillId="0" borderId="3" xfId="1" applyFont="1" applyBorder="1" applyAlignment="1">
      <alignment horizontal="right" vertical="center"/>
    </xf>
    <xf numFmtId="0" fontId="38" fillId="0" borderId="0" xfId="1" applyFont="1" applyBorder="1" applyAlignment="1">
      <alignment vertical="center"/>
    </xf>
    <xf numFmtId="0" fontId="10" fillId="0" borderId="9" xfId="154" applyNumberFormat="1" applyFont="1" applyFill="1" applyBorder="1" applyAlignment="1">
      <alignment horizontal="center" vertical="center"/>
    </xf>
    <xf numFmtId="165" fontId="10" fillId="0" borderId="9" xfId="154" applyNumberFormat="1" applyFont="1" applyBorder="1" applyAlignment="1">
      <alignment horizontal="center" vertical="center"/>
    </xf>
    <xf numFmtId="164" fontId="10" fillId="0" borderId="9" xfId="154" applyNumberFormat="1" applyFont="1" applyBorder="1" applyAlignment="1">
      <alignment horizontal="center" vertical="center"/>
    </xf>
    <xf numFmtId="164" fontId="10" fillId="0" borderId="9" xfId="154" applyNumberFormat="1" applyFont="1" applyFill="1" applyBorder="1" applyAlignment="1">
      <alignment horizontal="center" vertical="center"/>
    </xf>
    <xf numFmtId="0" fontId="10" fillId="0" borderId="6" xfId="154" applyFont="1" applyBorder="1" applyAlignment="1">
      <alignment horizontal="left" vertical="center"/>
    </xf>
    <xf numFmtId="0" fontId="10" fillId="0" borderId="9" xfId="154" applyFont="1" applyBorder="1" applyAlignment="1">
      <alignment horizontal="center" vertical="center"/>
    </xf>
    <xf numFmtId="164" fontId="12" fillId="0" borderId="9" xfId="154" applyNumberFormat="1" applyFont="1" applyFill="1" applyBorder="1" applyAlignment="1">
      <alignment horizontal="center" vertical="center"/>
    </xf>
    <xf numFmtId="164" fontId="10" fillId="0" borderId="9" xfId="125" applyNumberFormat="1" applyFont="1" applyBorder="1" applyAlignment="1">
      <alignment horizontal="center" vertical="center"/>
    </xf>
    <xf numFmtId="0" fontId="10" fillId="0" borderId="5" xfId="154" applyFont="1" applyFill="1" applyBorder="1" applyAlignment="1">
      <alignment horizontal="left" vertical="center"/>
    </xf>
    <xf numFmtId="0" fontId="10" fillId="0" borderId="4" xfId="154" applyFont="1" applyFill="1" applyBorder="1" applyAlignment="1">
      <alignment horizontal="left" vertical="center"/>
    </xf>
    <xf numFmtId="164" fontId="10" fillId="0" borderId="9" xfId="154" applyNumberFormat="1" applyFont="1" applyFill="1" applyBorder="1" applyAlignment="1" applyProtection="1">
      <alignment horizontal="center" vertical="center"/>
    </xf>
    <xf numFmtId="164" fontId="10" fillId="0" borderId="4" xfId="154" applyNumberFormat="1" applyFont="1" applyBorder="1" applyAlignment="1">
      <alignment horizontal="center" vertical="center"/>
    </xf>
    <xf numFmtId="164" fontId="10" fillId="0" borderId="9" xfId="166" applyNumberFormat="1" applyFont="1" applyBorder="1" applyAlignment="1">
      <alignment horizontal="center" vertical="center"/>
    </xf>
    <xf numFmtId="164" fontId="10" fillId="0" borderId="9" xfId="125" applyNumberFormat="1" applyFont="1" applyFill="1" applyBorder="1" applyAlignment="1">
      <alignment horizontal="center" vertical="center"/>
    </xf>
    <xf numFmtId="164" fontId="10" fillId="0" borderId="9" xfId="154" applyNumberFormat="1" applyFont="1" applyFill="1" applyBorder="1" applyAlignment="1" applyProtection="1">
      <alignment horizontal="center"/>
    </xf>
    <xf numFmtId="0" fontId="34" fillId="0" borderId="2" xfId="168" applyFont="1" applyBorder="1"/>
    <xf numFmtId="0" fontId="13" fillId="0" borderId="0" xfId="168" applyFont="1"/>
    <xf numFmtId="0" fontId="3" fillId="0" borderId="20" xfId="168" applyFont="1" applyBorder="1"/>
    <xf numFmtId="0" fontId="13" fillId="0" borderId="0" xfId="168" applyFont="1" applyBorder="1"/>
    <xf numFmtId="0" fontId="13" fillId="0" borderId="19" xfId="168" applyFont="1" applyBorder="1"/>
    <xf numFmtId="0" fontId="5" fillId="0" borderId="20" xfId="168" applyFont="1" applyBorder="1"/>
    <xf numFmtId="0" fontId="6" fillId="0" borderId="0" xfId="168" applyFont="1" applyBorder="1" applyAlignment="1">
      <alignment vertical="center"/>
    </xf>
    <xf numFmtId="0" fontId="35" fillId="0" borderId="0" xfId="168" applyFont="1" applyBorder="1" applyAlignment="1">
      <alignment vertical="center"/>
    </xf>
    <xf numFmtId="0" fontId="42" fillId="0" borderId="0" xfId="168" applyFont="1" applyBorder="1" applyAlignment="1">
      <alignment vertical="center"/>
    </xf>
    <xf numFmtId="0" fontId="35" fillId="0" borderId="20" xfId="168" applyFont="1" applyBorder="1" applyAlignment="1"/>
    <xf numFmtId="0" fontId="13" fillId="0" borderId="20" xfId="168" applyFont="1" applyBorder="1"/>
    <xf numFmtId="0" fontId="36" fillId="0" borderId="0" xfId="168" applyFont="1" applyBorder="1" applyAlignment="1">
      <alignment vertical="center"/>
    </xf>
    <xf numFmtId="0" fontId="37" fillId="0" borderId="20" xfId="168" applyFont="1" applyBorder="1"/>
    <xf numFmtId="0" fontId="37" fillId="0" borderId="0" xfId="168" applyFont="1" applyBorder="1"/>
    <xf numFmtId="0" fontId="37" fillId="0" borderId="0" xfId="168" applyFont="1"/>
    <xf numFmtId="0" fontId="38" fillId="0" borderId="0" xfId="168" applyFont="1" applyBorder="1" applyAlignment="1">
      <alignment vertical="center"/>
    </xf>
    <xf numFmtId="0" fontId="37" fillId="0" borderId="7" xfId="168" applyFont="1" applyBorder="1" applyAlignment="1">
      <alignment vertical="center"/>
    </xf>
    <xf numFmtId="0" fontId="37" fillId="0" borderId="21" xfId="168" applyFont="1" applyBorder="1" applyAlignment="1">
      <alignment vertical="center"/>
    </xf>
    <xf numFmtId="0" fontId="38" fillId="0" borderId="21" xfId="168" applyFont="1" applyBorder="1" applyAlignment="1">
      <alignment vertical="center"/>
    </xf>
    <xf numFmtId="0" fontId="41" fillId="0" borderId="21" xfId="168" applyFont="1" applyBorder="1" applyAlignment="1">
      <alignment vertical="center"/>
    </xf>
    <xf numFmtId="0" fontId="41" fillId="0" borderId="21" xfId="168" applyFont="1" applyBorder="1" applyAlignment="1">
      <alignment horizontal="center" vertical="center"/>
    </xf>
    <xf numFmtId="0" fontId="41" fillId="0" borderId="8" xfId="168" applyFont="1" applyBorder="1" applyAlignment="1">
      <alignment vertical="center"/>
    </xf>
    <xf numFmtId="0" fontId="37" fillId="0" borderId="0" xfId="168" applyFont="1" applyAlignment="1">
      <alignment vertical="center"/>
    </xf>
    <xf numFmtId="0" fontId="11" fillId="0" borderId="0" xfId="168" applyFont="1"/>
    <xf numFmtId="0" fontId="11" fillId="0" borderId="0" xfId="168" applyFont="1" applyBorder="1" applyAlignment="1">
      <alignment horizontal="center"/>
    </xf>
    <xf numFmtId="0" fontId="37" fillId="0" borderId="0" xfId="168" applyFont="1" applyFill="1" applyAlignment="1">
      <alignment vertical="center"/>
    </xf>
    <xf numFmtId="165" fontId="11" fillId="0" borderId="9" xfId="168" applyNumberFormat="1" applyFont="1" applyBorder="1" applyAlignment="1">
      <alignment horizontal="center" vertical="center"/>
    </xf>
    <xf numFmtId="164" fontId="11" fillId="0" borderId="9" xfId="168" applyNumberFormat="1" applyFont="1" applyBorder="1" applyAlignment="1">
      <alignment horizontal="center" vertical="center"/>
    </xf>
    <xf numFmtId="164" fontId="11" fillId="0" borderId="9" xfId="168" applyNumberFormat="1" applyFont="1" applyBorder="1" applyAlignment="1">
      <alignment horizontal="center" vertical="center" wrapText="1"/>
    </xf>
    <xf numFmtId="0" fontId="37" fillId="0" borderId="0" xfId="168" applyFont="1" applyFill="1"/>
    <xf numFmtId="0" fontId="13" fillId="0" borderId="22" xfId="168" applyFont="1" applyBorder="1"/>
    <xf numFmtId="0" fontId="34" fillId="0" borderId="22" xfId="168" applyFont="1" applyBorder="1"/>
    <xf numFmtId="164" fontId="12" fillId="0" borderId="9" xfId="168" applyNumberFormat="1" applyFont="1" applyBorder="1" applyAlignment="1">
      <alignment horizontal="center" vertical="center"/>
    </xf>
    <xf numFmtId="164" fontId="10" fillId="0" borderId="9" xfId="176" applyNumberFormat="1" applyFont="1" applyBorder="1" applyAlignment="1">
      <alignment horizontal="center" vertical="center"/>
    </xf>
    <xf numFmtId="164" fontId="12" fillId="0" borderId="9" xfId="168" applyNumberFormat="1" applyFont="1" applyBorder="1" applyAlignment="1">
      <alignment horizontal="center" vertical="center" wrapText="1"/>
    </xf>
    <xf numFmtId="164" fontId="10" fillId="0" borderId="4" xfId="177" applyNumberFormat="1" applyFont="1" applyBorder="1" applyAlignment="1">
      <alignment horizontal="center" vertical="center"/>
    </xf>
    <xf numFmtId="164" fontId="10" fillId="0" borderId="9" xfId="178" applyNumberFormat="1" applyFont="1" applyBorder="1" applyAlignment="1">
      <alignment horizontal="center" vertical="center"/>
    </xf>
    <xf numFmtId="164" fontId="10" fillId="0" borderId="9" xfId="179" applyNumberFormat="1" applyFont="1" applyBorder="1" applyAlignment="1">
      <alignment horizontal="center" vertical="center"/>
    </xf>
    <xf numFmtId="164" fontId="10" fillId="0" borderId="9" xfId="180" applyNumberFormat="1" applyFont="1" applyFill="1" applyBorder="1" applyAlignment="1">
      <alignment horizontal="center" vertical="center"/>
    </xf>
    <xf numFmtId="164" fontId="10" fillId="0" borderId="9" xfId="176" applyNumberFormat="1" applyFont="1" applyBorder="1" applyAlignment="1">
      <alignment horizontal="center"/>
    </xf>
    <xf numFmtId="164" fontId="10" fillId="0" borderId="9" xfId="180" applyNumberFormat="1" applyFont="1" applyFill="1" applyBorder="1" applyAlignment="1">
      <alignment horizontal="center"/>
    </xf>
    <xf numFmtId="0" fontId="10" fillId="0" borderId="4" xfId="154" applyFont="1" applyBorder="1" applyAlignment="1">
      <alignment horizontal="left" vertical="center"/>
    </xf>
    <xf numFmtId="0" fontId="10" fillId="0" borderId="5" xfId="154" applyFont="1" applyBorder="1" applyAlignment="1">
      <alignment horizontal="left" vertical="center"/>
    </xf>
    <xf numFmtId="0" fontId="10" fillId="0" borderId="6" xfId="154" applyFont="1" applyFill="1" applyBorder="1" applyAlignment="1">
      <alignment horizontal="left" vertical="center"/>
    </xf>
    <xf numFmtId="164" fontId="10" fillId="0" borderId="4" xfId="177" applyNumberFormat="1" applyFont="1" applyFill="1" applyBorder="1" applyAlignment="1">
      <alignment horizontal="center" vertical="center"/>
    </xf>
    <xf numFmtId="164" fontId="10" fillId="0" borderId="4" xfId="222" applyNumberFormat="1" applyFont="1" applyBorder="1" applyAlignment="1">
      <alignment horizontal="center" vertical="center"/>
    </xf>
    <xf numFmtId="164" fontId="10" fillId="0" borderId="9" xfId="222" applyNumberFormat="1" applyFont="1" applyFill="1" applyBorder="1" applyAlignment="1" applyProtection="1">
      <alignment horizontal="center" vertical="center"/>
      <protection locked="0"/>
    </xf>
    <xf numFmtId="164" fontId="10" fillId="0" borderId="9" xfId="223" applyNumberFormat="1" applyFont="1" applyFill="1" applyBorder="1" applyAlignment="1">
      <alignment horizontal="center"/>
    </xf>
    <xf numFmtId="164" fontId="10" fillId="0" borderId="9" xfId="225" applyNumberFormat="1" applyFont="1" applyBorder="1" applyAlignment="1">
      <alignment horizontal="center" vertical="center"/>
    </xf>
    <xf numFmtId="164" fontId="10" fillId="24" borderId="9" xfId="154" applyNumberFormat="1" applyFont="1" applyFill="1" applyBorder="1" applyAlignment="1">
      <alignment horizontal="center" vertical="center"/>
    </xf>
    <xf numFmtId="164" fontId="10" fillId="0" borderId="9" xfId="222" applyNumberFormat="1" applyFont="1" applyBorder="1" applyAlignment="1">
      <alignment horizontal="center" vertical="center"/>
    </xf>
    <xf numFmtId="164" fontId="10" fillId="0" borderId="9" xfId="226" applyNumberFormat="1" applyFont="1" applyBorder="1" applyAlignment="1">
      <alignment horizontal="center" vertical="center"/>
    </xf>
    <xf numFmtId="164" fontId="10" fillId="0" borderId="5" xfId="223" applyNumberFormat="1" applyFont="1" applyFill="1" applyBorder="1" applyAlignment="1">
      <alignment horizontal="center"/>
    </xf>
    <xf numFmtId="164" fontId="10" fillId="0" borderId="5" xfId="154" applyNumberFormat="1" applyFont="1" applyFill="1" applyBorder="1" applyAlignment="1">
      <alignment horizontal="center" vertical="center"/>
    </xf>
    <xf numFmtId="164" fontId="10" fillId="0" borderId="5" xfId="154" applyNumberFormat="1" applyFont="1" applyBorder="1" applyAlignment="1">
      <alignment horizontal="center" vertical="center"/>
    </xf>
    <xf numFmtId="164" fontId="10" fillId="0" borderId="9" xfId="61" applyNumberFormat="1" applyFont="1" applyBorder="1" applyAlignment="1">
      <alignment horizontal="center" vertical="center"/>
    </xf>
    <xf numFmtId="164" fontId="10" fillId="0" borderId="9" xfId="227" applyNumberFormat="1" applyFont="1" applyBorder="1" applyAlignment="1">
      <alignment horizontal="center" vertical="center"/>
    </xf>
    <xf numFmtId="0" fontId="10" fillId="0" borderId="6" xfId="228" applyFont="1" applyFill="1" applyBorder="1" applyAlignment="1">
      <alignment horizontal="left" vertical="center"/>
    </xf>
    <xf numFmtId="164" fontId="10" fillId="0" borderId="5" xfId="178" applyNumberFormat="1" applyFont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10" fillId="0" borderId="9" xfId="169" applyFont="1" applyFill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45" fillId="0" borderId="9" xfId="0" applyNumberFormat="1" applyFont="1" applyBorder="1" applyAlignment="1">
      <alignment horizontal="center" vertical="center"/>
    </xf>
    <xf numFmtId="0" fontId="44" fillId="24" borderId="9" xfId="0" applyFont="1" applyFill="1" applyBorder="1" applyAlignment="1">
      <alignment horizontal="center" vertical="center"/>
    </xf>
    <xf numFmtId="0" fontId="10" fillId="0" borderId="9" xfId="184" applyFont="1" applyBorder="1" applyAlignment="1">
      <alignment horizontal="center" vertical="center"/>
    </xf>
    <xf numFmtId="0" fontId="46" fillId="25" borderId="9" xfId="1" applyFont="1" applyFill="1" applyBorder="1" applyAlignment="1">
      <alignment horizontal="center" vertical="center" wrapText="1"/>
    </xf>
    <xf numFmtId="164" fontId="43" fillId="25" borderId="9" xfId="1" quotePrefix="1" applyNumberFormat="1" applyFont="1" applyFill="1" applyBorder="1" applyAlignment="1">
      <alignment horizontal="center" vertical="center"/>
    </xf>
    <xf numFmtId="164" fontId="43" fillId="25" borderId="9" xfId="1" applyNumberFormat="1" applyFont="1" applyFill="1" applyBorder="1" applyAlignment="1">
      <alignment horizontal="center" vertical="center"/>
    </xf>
    <xf numFmtId="164" fontId="43" fillId="25" borderId="4" xfId="1" applyNumberFormat="1" applyFont="1" applyFill="1" applyBorder="1" applyAlignment="1">
      <alignment horizontal="center" vertical="center"/>
    </xf>
    <xf numFmtId="0" fontId="11" fillId="26" borderId="0" xfId="1" applyFont="1" applyFill="1" applyAlignment="1">
      <alignment horizontal="center"/>
    </xf>
    <xf numFmtId="0" fontId="47" fillId="26" borderId="0" xfId="1" applyFont="1" applyFill="1" applyAlignment="1">
      <alignment horizontal="center"/>
    </xf>
    <xf numFmtId="165" fontId="11" fillId="0" borderId="4" xfId="1" quotePrefix="1" applyNumberFormat="1" applyFont="1" applyBorder="1" applyAlignment="1">
      <alignment horizontal="center" vertical="center"/>
    </xf>
    <xf numFmtId="0" fontId="11" fillId="0" borderId="4" xfId="1" quotePrefix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/>
    </xf>
    <xf numFmtId="0" fontId="11" fillId="0" borderId="4" xfId="1" applyNumberFormat="1" applyFont="1" applyBorder="1" applyAlignment="1">
      <alignment horizontal="center" vertical="center"/>
    </xf>
    <xf numFmtId="0" fontId="11" fillId="0" borderId="9" xfId="168" applyNumberFormat="1" applyFont="1" applyBorder="1" applyAlignment="1">
      <alignment horizontal="center" vertical="center"/>
    </xf>
    <xf numFmtId="164" fontId="7" fillId="0" borderId="9" xfId="168" applyNumberFormat="1" applyFont="1" applyBorder="1" applyAlignment="1">
      <alignment horizontal="center" vertical="center"/>
    </xf>
    <xf numFmtId="0" fontId="38" fillId="0" borderId="0" xfId="168" applyFont="1" applyBorder="1" applyAlignment="1">
      <alignment horizontal="center" vertical="center"/>
    </xf>
    <xf numFmtId="0" fontId="7" fillId="0" borderId="9" xfId="168" applyNumberFormat="1" applyFont="1" applyBorder="1" applyAlignment="1">
      <alignment horizontal="center" vertical="center" wrapText="1"/>
    </xf>
    <xf numFmtId="164" fontId="7" fillId="0" borderId="9" xfId="168" applyNumberFormat="1" applyFont="1" applyBorder="1" applyAlignment="1">
      <alignment horizontal="center" vertical="center" wrapText="1"/>
    </xf>
    <xf numFmtId="0" fontId="8" fillId="0" borderId="0" xfId="168" applyFont="1" applyBorder="1" applyAlignment="1">
      <alignment horizontal="center" vertical="center"/>
    </xf>
    <xf numFmtId="0" fontId="36" fillId="0" borderId="19" xfId="1" applyFont="1" applyBorder="1" applyAlignment="1">
      <alignment horizontal="center" vertical="center"/>
    </xf>
    <xf numFmtId="0" fontId="38" fillId="0" borderId="19" xfId="1" applyFont="1" applyFill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 wrapText="1"/>
    </xf>
    <xf numFmtId="0" fontId="8" fillId="0" borderId="22" xfId="168" applyFont="1" applyBorder="1" applyAlignment="1">
      <alignment horizontal="center" vertical="center"/>
    </xf>
    <xf numFmtId="0" fontId="8" fillId="0" borderId="23" xfId="168" applyFont="1" applyFill="1" applyBorder="1" applyAlignment="1">
      <alignment horizontal="center" vertical="center"/>
    </xf>
    <xf numFmtId="0" fontId="8" fillId="0" borderId="24" xfId="168" applyNumberFormat="1" applyFont="1" applyFill="1" applyBorder="1" applyAlignment="1">
      <alignment horizontal="center" vertical="center"/>
    </xf>
    <xf numFmtId="0" fontId="8" fillId="0" borderId="25" xfId="168" applyNumberFormat="1" applyFont="1" applyFill="1" applyBorder="1" applyAlignment="1">
      <alignment vertical="center"/>
    </xf>
    <xf numFmtId="0" fontId="8" fillId="0" borderId="26" xfId="168" applyNumberFormat="1" applyFont="1" applyFill="1" applyBorder="1" applyAlignment="1">
      <alignment vertical="center"/>
    </xf>
    <xf numFmtId="0" fontId="8" fillId="0" borderId="24" xfId="168" applyFont="1" applyFill="1" applyBorder="1" applyAlignment="1">
      <alignment horizontal="center" vertical="top" textRotation="90" wrapText="1"/>
    </xf>
    <xf numFmtId="0" fontId="8" fillId="0" borderId="24" xfId="1" applyFont="1" applyFill="1" applyBorder="1" applyAlignment="1">
      <alignment horizontal="center" vertical="top" textRotation="90" wrapText="1"/>
    </xf>
    <xf numFmtId="0" fontId="8" fillId="0" borderId="24" xfId="168" applyFont="1" applyFill="1" applyBorder="1" applyAlignment="1">
      <alignment horizontal="center" vertical="center" wrapText="1"/>
    </xf>
    <xf numFmtId="49" fontId="8" fillId="0" borderId="27" xfId="168" applyNumberFormat="1" applyFont="1" applyFill="1" applyBorder="1" applyAlignment="1">
      <alignment horizontal="center" vertical="center" wrapText="1"/>
    </xf>
    <xf numFmtId="165" fontId="11" fillId="0" borderId="28" xfId="168" applyNumberFormat="1" applyFont="1" applyBorder="1" applyAlignment="1">
      <alignment horizontal="center" vertical="center"/>
    </xf>
    <xf numFmtId="0" fontId="10" fillId="0" borderId="29" xfId="154" applyFont="1" applyFill="1" applyBorder="1" applyAlignment="1">
      <alignment horizontal="center" vertical="center"/>
    </xf>
    <xf numFmtId="0" fontId="40" fillId="0" borderId="25" xfId="1" applyFont="1" applyFill="1" applyBorder="1" applyAlignment="1">
      <alignment horizontal="center" vertical="center" wrapText="1"/>
    </xf>
    <xf numFmtId="164" fontId="12" fillId="0" borderId="4" xfId="1" applyNumberFormat="1" applyFont="1" applyBorder="1" applyAlignment="1">
      <alignment horizontal="center" vertical="center"/>
    </xf>
    <xf numFmtId="164" fontId="12" fillId="0" borderId="4" xfId="154" applyNumberFormat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top" textRotation="90" wrapText="1"/>
    </xf>
    <xf numFmtId="0" fontId="7" fillId="0" borderId="5" xfId="168" applyNumberFormat="1" applyFont="1" applyBorder="1" applyAlignment="1">
      <alignment horizontal="center" vertical="center" wrapText="1"/>
    </xf>
    <xf numFmtId="0" fontId="8" fillId="0" borderId="23" xfId="168" applyFont="1" applyFill="1" applyBorder="1" applyAlignment="1">
      <alignment horizontal="center" vertical="top" textRotation="90" wrapText="1"/>
    </xf>
    <xf numFmtId="0" fontId="8" fillId="0" borderId="27" xfId="1" applyFont="1" applyFill="1" applyBorder="1" applyAlignment="1">
      <alignment horizontal="center" vertical="top" textRotation="90" wrapText="1"/>
    </xf>
    <xf numFmtId="164" fontId="11" fillId="0" borderId="28" xfId="168" applyNumberFormat="1" applyFont="1" applyBorder="1" applyAlignment="1">
      <alignment horizontal="center" vertical="center"/>
    </xf>
    <xf numFmtId="165" fontId="7" fillId="0" borderId="29" xfId="168" applyNumberFormat="1" applyFont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top" textRotation="90" wrapText="1"/>
    </xf>
    <xf numFmtId="0" fontId="7" fillId="0" borderId="6" xfId="168" applyNumberFormat="1" applyFont="1" applyBorder="1" applyAlignment="1">
      <alignment horizontal="center" vertical="center" wrapText="1"/>
    </xf>
    <xf numFmtId="164" fontId="11" fillId="0" borderId="28" xfId="168" applyNumberFormat="1" applyFont="1" applyBorder="1" applyAlignment="1">
      <alignment horizontal="center" vertical="center" wrapText="1"/>
    </xf>
    <xf numFmtId="0" fontId="48" fillId="0" borderId="0" xfId="1" applyFont="1"/>
    <xf numFmtId="0" fontId="48" fillId="0" borderId="0" xfId="1" applyFont="1" applyFill="1"/>
    <xf numFmtId="165" fontId="49" fillId="0" borderId="9" xfId="154" applyNumberFormat="1" applyFont="1" applyBorder="1" applyAlignment="1">
      <alignment horizontal="left" vertical="center"/>
    </xf>
    <xf numFmtId="0" fontId="49" fillId="0" borderId="9" xfId="154" applyNumberFormat="1" applyFont="1" applyFill="1" applyBorder="1" applyAlignment="1">
      <alignment horizontal="center" vertical="center"/>
    </xf>
    <xf numFmtId="0" fontId="49" fillId="0" borderId="9" xfId="154" applyNumberFormat="1" applyFont="1" applyFill="1" applyBorder="1" applyAlignment="1">
      <alignment horizontal="left" vertical="center"/>
    </xf>
    <xf numFmtId="165" fontId="49" fillId="0" borderId="9" xfId="154" applyNumberFormat="1" applyFont="1" applyBorder="1" applyAlignment="1">
      <alignment horizontal="center" vertical="center"/>
    </xf>
    <xf numFmtId="164" fontId="12" fillId="0" borderId="5" xfId="168" applyNumberFormat="1" applyFont="1" applyBorder="1" applyAlignment="1">
      <alignment horizontal="center" vertical="center"/>
    </xf>
    <xf numFmtId="164" fontId="12" fillId="0" borderId="5" xfId="154" applyNumberFormat="1" applyFont="1" applyFill="1" applyBorder="1" applyAlignment="1">
      <alignment horizontal="center" vertical="center"/>
    </xf>
    <xf numFmtId="0" fontId="50" fillId="0" borderId="9" xfId="0" applyNumberFormat="1" applyFont="1" applyFill="1" applyBorder="1" applyAlignment="1">
      <alignment horizontal="left"/>
    </xf>
    <xf numFmtId="49" fontId="50" fillId="0" borderId="9" xfId="0" applyNumberFormat="1" applyFont="1" applyFill="1" applyBorder="1" applyAlignment="1"/>
    <xf numFmtId="49" fontId="50" fillId="0" borderId="4" xfId="0" applyNumberFormat="1" applyFont="1" applyFill="1" applyBorder="1" applyAlignment="1"/>
    <xf numFmtId="0" fontId="50" fillId="0" borderId="9" xfId="0" applyNumberFormat="1" applyFont="1" applyFill="1" applyBorder="1" applyAlignment="1">
      <alignment horizontal="left" vertical="center"/>
    </xf>
    <xf numFmtId="49" fontId="50" fillId="0" borderId="9" xfId="0" applyNumberFormat="1" applyFont="1" applyFill="1" applyBorder="1" applyAlignment="1">
      <alignment vertical="center"/>
    </xf>
    <xf numFmtId="49" fontId="50" fillId="0" borderId="4" xfId="0" applyNumberFormat="1" applyFont="1" applyFill="1" applyBorder="1" applyAlignment="1">
      <alignment vertical="center"/>
    </xf>
    <xf numFmtId="0" fontId="51" fillId="0" borderId="9" xfId="124" applyNumberFormat="1" applyFont="1" applyFill="1" applyBorder="1" applyAlignment="1">
      <alignment horizontal="left"/>
    </xf>
    <xf numFmtId="0" fontId="51" fillId="0" borderId="9" xfId="124" applyFont="1" applyFill="1" applyBorder="1"/>
    <xf numFmtId="0" fontId="51" fillId="0" borderId="4" xfId="124" applyFont="1" applyFill="1" applyBorder="1"/>
    <xf numFmtId="0" fontId="52" fillId="0" borderId="9" xfId="237" applyNumberFormat="1" applyFont="1" applyFill="1" applyBorder="1" applyAlignment="1">
      <alignment horizontal="left" vertical="center"/>
    </xf>
    <xf numFmtId="0" fontId="52" fillId="0" borderId="4" xfId="237" applyNumberFormat="1" applyFont="1" applyFill="1" applyBorder="1" applyAlignment="1">
      <alignment horizontal="left" vertical="center"/>
    </xf>
    <xf numFmtId="0" fontId="51" fillId="0" borderId="9" xfId="124" applyFont="1" applyFill="1" applyBorder="1" applyAlignment="1">
      <alignment horizontal="left"/>
    </xf>
    <xf numFmtId="0" fontId="53" fillId="0" borderId="0" xfId="124" applyNumberFormat="1" applyFont="1"/>
    <xf numFmtId="0" fontId="54" fillId="0" borderId="0" xfId="124" applyNumberFormat="1" applyFont="1"/>
    <xf numFmtId="49" fontId="50" fillId="0" borderId="0" xfId="0" applyNumberFormat="1" applyFont="1" applyFill="1" applyBorder="1" applyAlignment="1"/>
    <xf numFmtId="0" fontId="53" fillId="0" borderId="0" xfId="124" applyNumberFormat="1" applyFont="1" applyFill="1"/>
    <xf numFmtId="0" fontId="54" fillId="0" borderId="0" xfId="124" applyNumberFormat="1" applyFont="1" applyFill="1"/>
    <xf numFmtId="164" fontId="12" fillId="0" borderId="4" xfId="168" applyNumberFormat="1" applyFont="1" applyBorder="1" applyAlignment="1">
      <alignment horizontal="center" vertical="center" wrapText="1"/>
    </xf>
    <xf numFmtId="0" fontId="10" fillId="0" borderId="6" xfId="4" applyFont="1" applyBorder="1" applyAlignment="1">
      <alignment horizontal="left" vertical="center"/>
    </xf>
    <xf numFmtId="164" fontId="12" fillId="0" borderId="9" xfId="154" applyNumberFormat="1" applyFont="1" applyBorder="1" applyAlignment="1">
      <alignment horizontal="center" vertical="center"/>
    </xf>
    <xf numFmtId="164" fontId="10" fillId="0" borderId="9" xfId="187" applyNumberFormat="1" applyFont="1" applyBorder="1" applyAlignment="1">
      <alignment horizontal="center" vertical="center"/>
    </xf>
    <xf numFmtId="0" fontId="11" fillId="0" borderId="6" xfId="104" applyNumberFormat="1" applyFont="1" applyFill="1" applyBorder="1" applyAlignment="1">
      <alignment horizontal="left" vertical="center"/>
    </xf>
    <xf numFmtId="164" fontId="10" fillId="0" borderId="9" xfId="169" applyNumberFormat="1" applyFont="1" applyBorder="1" applyAlignment="1">
      <alignment horizontal="center" vertical="center"/>
    </xf>
    <xf numFmtId="0" fontId="10" fillId="0" borderId="6" xfId="241" applyFont="1" applyBorder="1" applyAlignment="1">
      <alignment horizontal="left" vertical="center"/>
    </xf>
    <xf numFmtId="0" fontId="10" fillId="0" borderId="6" xfId="187" applyFont="1" applyBorder="1" applyAlignment="1">
      <alignment horizontal="left" vertical="center"/>
    </xf>
    <xf numFmtId="0" fontId="12" fillId="0" borderId="6" xfId="4" applyFont="1" applyBorder="1" applyAlignment="1">
      <alignment horizontal="left" vertical="center"/>
    </xf>
    <xf numFmtId="164" fontId="12" fillId="0" borderId="9" xfId="61" quotePrefix="1" applyNumberFormat="1" applyFont="1" applyBorder="1" applyAlignment="1">
      <alignment horizontal="center" vertical="center"/>
    </xf>
    <xf numFmtId="164" fontId="12" fillId="0" borderId="9" xfId="187" applyNumberFormat="1" applyFont="1" applyBorder="1" applyAlignment="1">
      <alignment horizontal="center" vertical="center"/>
    </xf>
    <xf numFmtId="0" fontId="12" fillId="0" borderId="6" xfId="104" applyNumberFormat="1" applyFont="1" applyFill="1" applyBorder="1" applyAlignment="1">
      <alignment horizontal="left" vertical="center"/>
    </xf>
    <xf numFmtId="0" fontId="12" fillId="0" borderId="9" xfId="169" applyFont="1" applyFill="1" applyBorder="1" applyAlignment="1">
      <alignment horizontal="center" vertical="center"/>
    </xf>
    <xf numFmtId="164" fontId="12" fillId="0" borderId="9" xfId="169" applyNumberFormat="1" applyFont="1" applyBorder="1" applyAlignment="1">
      <alignment horizontal="center" vertical="center"/>
    </xf>
    <xf numFmtId="0" fontId="12" fillId="0" borderId="6" xfId="239" applyFont="1" applyBorder="1" applyAlignment="1">
      <alignment horizontal="left" vertical="center"/>
    </xf>
    <xf numFmtId="0" fontId="12" fillId="0" borderId="6" xfId="240" applyFont="1" applyBorder="1" applyAlignment="1">
      <alignment horizontal="left" vertical="center"/>
    </xf>
    <xf numFmtId="164" fontId="12" fillId="0" borderId="9" xfId="187" applyNumberFormat="1" applyFont="1" applyFill="1" applyBorder="1" applyAlignment="1">
      <alignment horizontal="center" vertical="center"/>
    </xf>
    <xf numFmtId="164" fontId="12" fillId="0" borderId="9" xfId="169" applyNumberFormat="1" applyFont="1" applyFill="1" applyBorder="1" applyAlignment="1">
      <alignment horizontal="center" vertical="center"/>
    </xf>
    <xf numFmtId="0" fontId="12" fillId="0" borderId="4" xfId="241" applyFont="1" applyBorder="1" applyAlignment="1">
      <alignment horizontal="left" vertical="center"/>
    </xf>
    <xf numFmtId="0" fontId="12" fillId="0" borderId="6" xfId="241" applyFont="1" applyBorder="1" applyAlignment="1">
      <alignment horizontal="left" vertical="center"/>
    </xf>
    <xf numFmtId="164" fontId="58" fillId="0" borderId="9" xfId="187" applyNumberFormat="1" applyFont="1" applyBorder="1" applyAlignment="1">
      <alignment horizontal="center"/>
    </xf>
    <xf numFmtId="0" fontId="12" fillId="0" borderId="6" xfId="104" applyFont="1" applyFill="1" applyBorder="1" applyAlignment="1">
      <alignment horizontal="left" vertical="center"/>
    </xf>
    <xf numFmtId="164" fontId="12" fillId="0" borderId="9" xfId="52" applyNumberFormat="1" applyFont="1" applyBorder="1" applyAlignment="1">
      <alignment horizontal="center" vertical="center"/>
    </xf>
    <xf numFmtId="0" fontId="12" fillId="0" borderId="6" xfId="239" applyNumberFormat="1" applyFont="1" applyBorder="1" applyAlignment="1">
      <alignment horizontal="left" vertical="center"/>
    </xf>
    <xf numFmtId="164" fontId="12" fillId="0" borderId="9" xfId="13" quotePrefix="1" applyNumberFormat="1" applyFont="1" applyBorder="1" applyAlignment="1">
      <alignment horizontal="center" vertical="center"/>
    </xf>
    <xf numFmtId="0" fontId="12" fillId="0" borderId="6" xfId="187" applyFont="1" applyBorder="1" applyAlignment="1">
      <alignment horizontal="left" vertical="center"/>
    </xf>
    <xf numFmtId="164" fontId="59" fillId="25" borderId="9" xfId="1" quotePrefix="1" applyNumberFormat="1" applyFont="1" applyFill="1" applyBorder="1" applyAlignment="1">
      <alignment horizontal="center" vertical="center"/>
    </xf>
    <xf numFmtId="164" fontId="60" fillId="0" borderId="9" xfId="1" applyNumberFormat="1" applyFont="1" applyBorder="1" applyAlignment="1">
      <alignment horizontal="center" vertical="center"/>
    </xf>
    <xf numFmtId="165" fontId="12" fillId="0" borderId="9" xfId="1" quotePrefix="1" applyNumberFormat="1" applyFont="1" applyBorder="1" applyAlignment="1">
      <alignment horizontal="center" vertical="center"/>
    </xf>
    <xf numFmtId="0" fontId="12" fillId="0" borderId="9" xfId="154" applyNumberFormat="1" applyFont="1" applyFill="1" applyBorder="1" applyAlignment="1">
      <alignment horizontal="center" vertical="center"/>
    </xf>
    <xf numFmtId="0" fontId="61" fillId="26" borderId="0" xfId="1" applyFont="1" applyFill="1" applyAlignment="1">
      <alignment horizontal="center"/>
    </xf>
    <xf numFmtId="164" fontId="62" fillId="25" borderId="9" xfId="1" quotePrefix="1" applyNumberFormat="1" applyFont="1" applyFill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5" fontId="10" fillId="0" borderId="9" xfId="1" quotePrefix="1" applyNumberFormat="1" applyFont="1" applyBorder="1" applyAlignment="1">
      <alignment horizontal="center" vertical="center"/>
    </xf>
    <xf numFmtId="164" fontId="12" fillId="0" borderId="9" xfId="61" applyNumberFormat="1" applyFont="1" applyBorder="1" applyAlignment="1">
      <alignment horizontal="center" vertical="center"/>
    </xf>
    <xf numFmtId="164" fontId="12" fillId="0" borderId="9" xfId="169" quotePrefix="1" applyNumberFormat="1" applyFont="1" applyFill="1" applyBorder="1" applyAlignment="1">
      <alignment horizontal="center" vertical="center"/>
    </xf>
    <xf numFmtId="164" fontId="12" fillId="0" borderId="9" xfId="74" quotePrefix="1" applyNumberFormat="1" applyFont="1" applyBorder="1" applyAlignment="1">
      <alignment horizontal="center" vertical="center"/>
    </xf>
    <xf numFmtId="164" fontId="59" fillId="25" borderId="9" xfId="1" applyNumberFormat="1" applyFont="1" applyFill="1" applyBorder="1" applyAlignment="1">
      <alignment horizontal="center" vertical="center"/>
    </xf>
    <xf numFmtId="164" fontId="62" fillId="25" borderId="9" xfId="1" applyNumberFormat="1" applyFont="1" applyFill="1" applyBorder="1" applyAlignment="1">
      <alignment horizontal="center" vertical="center"/>
    </xf>
    <xf numFmtId="164" fontId="12" fillId="0" borderId="9" xfId="187" applyNumberFormat="1" applyFont="1" applyBorder="1" applyAlignment="1">
      <alignment horizontal="center"/>
    </xf>
    <xf numFmtId="164" fontId="12" fillId="28" borderId="9" xfId="169" applyNumberFormat="1" applyFont="1" applyFill="1" applyBorder="1" applyAlignment="1">
      <alignment horizontal="center" vertical="center"/>
    </xf>
    <xf numFmtId="2" fontId="12" fillId="0" borderId="9" xfId="187" applyNumberFormat="1" applyFont="1" applyFill="1" applyBorder="1" applyAlignment="1">
      <alignment horizontal="center" vertical="center"/>
    </xf>
    <xf numFmtId="164" fontId="12" fillId="0" borderId="9" xfId="166" applyNumberFormat="1" applyFont="1" applyBorder="1" applyAlignment="1">
      <alignment horizontal="center" vertical="center"/>
    </xf>
    <xf numFmtId="164" fontId="12" fillId="0" borderId="9" xfId="74" quotePrefix="1" applyNumberFormat="1" applyFont="1" applyFill="1" applyBorder="1" applyAlignment="1">
      <alignment horizontal="center" vertical="center"/>
    </xf>
    <xf numFmtId="164" fontId="10" fillId="28" borderId="9" xfId="0" applyNumberFormat="1" applyFont="1" applyFill="1" applyBorder="1" applyAlignment="1">
      <alignment horizontal="center" vertical="center"/>
    </xf>
    <xf numFmtId="0" fontId="10" fillId="0" borderId="6" xfId="195" applyFont="1" applyBorder="1" applyAlignment="1">
      <alignment horizontal="left" vertical="center"/>
    </xf>
    <xf numFmtId="0" fontId="10" fillId="0" borderId="6" xfId="198" applyFont="1" applyBorder="1" applyAlignment="1">
      <alignment horizontal="left" vertical="center"/>
    </xf>
    <xf numFmtId="49" fontId="55" fillId="0" borderId="9" xfId="0" applyNumberFormat="1" applyFont="1" applyBorder="1" applyAlignment="1">
      <alignment horizontal="center" vertical="center"/>
    </xf>
    <xf numFmtId="164" fontId="12" fillId="28" borderId="9" xfId="0" applyNumberFormat="1" applyFont="1" applyFill="1" applyBorder="1" applyAlignment="1">
      <alignment horizontal="center" vertical="center"/>
    </xf>
    <xf numFmtId="0" fontId="12" fillId="0" borderId="6" xfId="195" applyFont="1" applyBorder="1" applyAlignment="1">
      <alignment horizontal="left" vertical="center"/>
    </xf>
    <xf numFmtId="0" fontId="56" fillId="24" borderId="9" xfId="0" applyFont="1" applyFill="1" applyBorder="1" applyAlignment="1">
      <alignment horizontal="center" vertical="center"/>
    </xf>
    <xf numFmtId="0" fontId="56" fillId="0" borderId="9" xfId="0" applyFont="1" applyFill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12" fillId="0" borderId="6" xfId="198" applyFont="1" applyBorder="1" applyAlignment="1">
      <alignment horizontal="left" vertical="center"/>
    </xf>
    <xf numFmtId="49" fontId="12" fillId="0" borderId="9" xfId="0" applyNumberFormat="1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4" fontId="60" fillId="0" borderId="4" xfId="1" applyNumberFormat="1" applyFont="1" applyBorder="1" applyAlignment="1">
      <alignment horizontal="center" vertical="center"/>
    </xf>
    <xf numFmtId="165" fontId="12" fillId="0" borderId="9" xfId="1" applyNumberFormat="1" applyFont="1" applyBorder="1" applyAlignment="1">
      <alignment horizontal="center" vertical="center"/>
    </xf>
    <xf numFmtId="165" fontId="12" fillId="0" borderId="9" xfId="154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5" fontId="10" fillId="0" borderId="9" xfId="1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Fill="1" applyBorder="1" applyAlignment="1">
      <alignment horizontal="center" vertical="center"/>
    </xf>
    <xf numFmtId="164" fontId="12" fillId="0" borderId="9" xfId="154" applyNumberFormat="1" applyFont="1" applyBorder="1" applyAlignment="1">
      <alignment horizontal="center" vertical="center" wrapText="1"/>
    </xf>
    <xf numFmtId="164" fontId="60" fillId="29" borderId="9" xfId="154" applyNumberFormat="1" applyFont="1" applyFill="1" applyBorder="1" applyAlignment="1">
      <alignment horizontal="center" vertical="center" wrapText="1"/>
    </xf>
    <xf numFmtId="164" fontId="12" fillId="27" borderId="9" xfId="154" applyNumberFormat="1" applyFont="1" applyFill="1" applyBorder="1" applyAlignment="1">
      <alignment horizontal="center" vertical="center" wrapText="1"/>
    </xf>
    <xf numFmtId="164" fontId="60" fillId="30" borderId="9" xfId="154" applyNumberFormat="1" applyFont="1" applyFill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/>
    </xf>
    <xf numFmtId="164" fontId="12" fillId="28" borderId="4" xfId="0" applyNumberFormat="1" applyFont="1" applyFill="1" applyBorder="1" applyAlignment="1">
      <alignment horizontal="center" vertical="center"/>
    </xf>
    <xf numFmtId="0" fontId="57" fillId="27" borderId="9" xfId="0" applyFont="1" applyFill="1" applyBorder="1" applyAlignment="1">
      <alignment horizontal="center" vertical="center"/>
    </xf>
    <xf numFmtId="164" fontId="12" fillId="0" borderId="9" xfId="0" applyNumberFormat="1" applyFont="1" applyFill="1" applyBorder="1" applyAlignment="1">
      <alignment horizontal="center" vertical="center"/>
    </xf>
    <xf numFmtId="0" fontId="12" fillId="30" borderId="6" xfId="4" applyFont="1" applyFill="1" applyBorder="1" applyAlignment="1">
      <alignment horizontal="left" vertical="center"/>
    </xf>
    <xf numFmtId="0" fontId="12" fillId="30" borderId="6" xfId="241" applyFont="1" applyFill="1" applyBorder="1" applyAlignment="1">
      <alignment horizontal="left" vertical="center"/>
    </xf>
    <xf numFmtId="0" fontId="12" fillId="30" borderId="6" xfId="195" applyFont="1" applyFill="1" applyBorder="1" applyAlignment="1">
      <alignment horizontal="left" vertical="center"/>
    </xf>
    <xf numFmtId="164" fontId="12" fillId="30" borderId="9" xfId="154" applyNumberFormat="1" applyFont="1" applyFill="1" applyBorder="1" applyAlignment="1">
      <alignment horizontal="center" vertical="center" wrapText="1"/>
    </xf>
    <xf numFmtId="165" fontId="12" fillId="0" borderId="9" xfId="1" applyNumberFormat="1" applyFont="1" applyFill="1" applyBorder="1" applyAlignment="1">
      <alignment horizontal="center" vertical="center"/>
    </xf>
    <xf numFmtId="165" fontId="10" fillId="0" borderId="9" xfId="1" applyNumberFormat="1" applyFont="1" applyFill="1" applyBorder="1" applyAlignment="1">
      <alignment horizontal="center" vertical="center"/>
    </xf>
    <xf numFmtId="164" fontId="60" fillId="27" borderId="9" xfId="154" applyNumberFormat="1" applyFont="1" applyFill="1" applyBorder="1" applyAlignment="1">
      <alignment horizontal="center" vertical="center" wrapText="1"/>
    </xf>
    <xf numFmtId="0" fontId="12" fillId="27" borderId="6" xfId="4" applyFont="1" applyFill="1" applyBorder="1" applyAlignment="1">
      <alignment horizontal="left" vertical="center"/>
    </xf>
    <xf numFmtId="49" fontId="50" fillId="0" borderId="6" xfId="0" applyNumberFormat="1" applyFont="1" applyFill="1" applyBorder="1" applyAlignment="1">
      <alignment vertical="center"/>
    </xf>
    <xf numFmtId="49" fontId="63" fillId="0" borderId="9" xfId="0" applyNumberFormat="1" applyFont="1" applyFill="1" applyBorder="1" applyAlignment="1"/>
    <xf numFmtId="49" fontId="64" fillId="0" borderId="6" xfId="0" applyNumberFormat="1" applyFont="1" applyFill="1" applyBorder="1" applyAlignment="1">
      <alignment horizontal="center"/>
    </xf>
    <xf numFmtId="49" fontId="50" fillId="0" borderId="6" xfId="0" applyNumberFormat="1" applyFont="1" applyFill="1" applyBorder="1" applyAlignment="1"/>
    <xf numFmtId="49" fontId="63" fillId="0" borderId="9" xfId="0" applyNumberFormat="1" applyFont="1" applyBorder="1" applyAlignment="1"/>
    <xf numFmtId="0" fontId="10" fillId="0" borderId="9" xfId="154" applyFont="1" applyBorder="1" applyAlignment="1">
      <alignment horizontal="left" vertical="center"/>
    </xf>
    <xf numFmtId="0" fontId="65" fillId="0" borderId="6" xfId="154" applyFont="1" applyBorder="1" applyAlignment="1">
      <alignment horizontal="center" vertical="center"/>
    </xf>
    <xf numFmtId="0" fontId="10" fillId="0" borderId="9" xfId="154" applyNumberFormat="1" applyFont="1" applyFill="1" applyBorder="1" applyAlignment="1">
      <alignment horizontal="left" vertical="center"/>
    </xf>
    <xf numFmtId="0" fontId="10" fillId="0" borderId="9" xfId="154" applyFont="1" applyFill="1" applyBorder="1" applyAlignment="1">
      <alignment vertical="center"/>
    </xf>
    <xf numFmtId="0" fontId="10" fillId="0" borderId="1" xfId="154" applyFont="1" applyFill="1" applyBorder="1" applyAlignment="1">
      <alignment vertical="center"/>
    </xf>
    <xf numFmtId="0" fontId="12" fillId="0" borderId="9" xfId="4" applyNumberFormat="1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14" fontId="12" fillId="0" borderId="9" xfId="0" applyNumberFormat="1" applyFont="1" applyFill="1" applyBorder="1" applyAlignment="1">
      <alignment horizontal="left" vertical="center"/>
    </xf>
    <xf numFmtId="0" fontId="66" fillId="0" borderId="6" xfId="4" applyFont="1" applyBorder="1" applyAlignment="1">
      <alignment horizontal="center" vertical="center"/>
    </xf>
    <xf numFmtId="0" fontId="12" fillId="0" borderId="9" xfId="175" applyNumberFormat="1" applyFont="1" applyFill="1" applyBorder="1" applyAlignment="1">
      <alignment horizontal="left" vertical="center"/>
    </xf>
    <xf numFmtId="0" fontId="12" fillId="0" borderId="6" xfId="175" applyNumberFormat="1" applyFont="1" applyFill="1" applyBorder="1" applyAlignment="1">
      <alignment horizontal="left" vertical="center"/>
    </xf>
    <xf numFmtId="14" fontId="12" fillId="0" borderId="9" xfId="123" applyNumberFormat="1" applyFont="1" applyFill="1" applyBorder="1" applyAlignment="1">
      <alignment horizontal="left" vertical="center"/>
    </xf>
    <xf numFmtId="0" fontId="10" fillId="0" borderId="9" xfId="154" applyNumberFormat="1" applyFont="1" applyBorder="1" applyAlignment="1">
      <alignment horizontal="left" vertical="center"/>
    </xf>
    <xf numFmtId="0" fontId="51" fillId="0" borderId="6" xfId="124" applyFont="1" applyFill="1" applyBorder="1"/>
    <xf numFmtId="0" fontId="12" fillId="0" borderId="9" xfId="10" applyFont="1" applyBorder="1" applyAlignment="1">
      <alignment horizontal="left" vertical="center"/>
    </xf>
    <xf numFmtId="0" fontId="12" fillId="0" borderId="6" xfId="10" applyFont="1" applyBorder="1" applyAlignment="1">
      <alignment horizontal="left" vertical="center"/>
    </xf>
    <xf numFmtId="0" fontId="12" fillId="0" borderId="9" xfId="59" applyFont="1" applyBorder="1" applyAlignment="1">
      <alignment horizontal="left" vertical="center"/>
    </xf>
    <xf numFmtId="0" fontId="12" fillId="0" borderId="9" xfId="4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9" xfId="10" applyFont="1" applyFill="1" applyBorder="1" applyAlignment="1">
      <alignment horizontal="left" vertical="center"/>
    </xf>
    <xf numFmtId="14" fontId="12" fillId="0" borderId="9" xfId="123" applyNumberFormat="1" applyFont="1" applyBorder="1" applyAlignment="1">
      <alignment horizontal="left" vertical="center"/>
    </xf>
    <xf numFmtId="0" fontId="12" fillId="0" borderId="9" xfId="123" applyFont="1" applyBorder="1" applyAlignment="1">
      <alignment horizontal="left" vertical="center"/>
    </xf>
    <xf numFmtId="0" fontId="51" fillId="0" borderId="5" xfId="124" applyFont="1" applyFill="1" applyBorder="1"/>
    <xf numFmtId="49" fontId="50" fillId="0" borderId="0" xfId="0" applyNumberFormat="1" applyFont="1" applyFill="1" applyBorder="1" applyAlignment="1">
      <alignment vertical="center"/>
    </xf>
    <xf numFmtId="0" fontId="10" fillId="0" borderId="9" xfId="154" applyFont="1" applyFill="1" applyBorder="1" applyAlignment="1">
      <alignment horizontal="left" vertical="center"/>
    </xf>
    <xf numFmtId="0" fontId="65" fillId="0" borderId="4" xfId="154" applyFont="1" applyBorder="1" applyAlignment="1">
      <alignment horizontal="center" vertical="center"/>
    </xf>
    <xf numFmtId="49" fontId="64" fillId="0" borderId="4" xfId="0" applyNumberFormat="1" applyFont="1" applyFill="1" applyBorder="1" applyAlignment="1">
      <alignment horizontal="center"/>
    </xf>
    <xf numFmtId="49" fontId="63" fillId="31" borderId="9" xfId="0" applyNumberFormat="1" applyFont="1" applyFill="1" applyBorder="1" applyAlignment="1"/>
    <xf numFmtId="0" fontId="12" fillId="0" borderId="9" xfId="4" applyFont="1" applyBorder="1" applyAlignment="1">
      <alignment horizontal="left" vertical="center"/>
    </xf>
    <xf numFmtId="0" fontId="12" fillId="0" borderId="4" xfId="4" applyFont="1" applyBorder="1" applyAlignment="1">
      <alignment horizontal="left" vertical="center"/>
    </xf>
    <xf numFmtId="0" fontId="66" fillId="0" borderId="4" xfId="4" applyFont="1" applyBorder="1" applyAlignment="1">
      <alignment horizontal="center" vertical="center"/>
    </xf>
    <xf numFmtId="0" fontId="10" fillId="0" borderId="9" xfId="228" applyNumberFormat="1" applyFont="1" applyFill="1" applyBorder="1" applyAlignment="1">
      <alignment horizontal="left" vertical="center"/>
    </xf>
    <xf numFmtId="0" fontId="10" fillId="0" borderId="9" xfId="228" applyFont="1" applyFill="1" applyBorder="1" applyAlignment="1">
      <alignment horizontal="left" vertical="center"/>
    </xf>
    <xf numFmtId="14" fontId="10" fillId="0" borderId="9" xfId="154" applyNumberFormat="1" applyFont="1" applyFill="1" applyBorder="1" applyAlignment="1">
      <alignment horizontal="left" vertical="center"/>
    </xf>
    <xf numFmtId="14" fontId="12" fillId="0" borderId="9" xfId="4" applyNumberFormat="1" applyFont="1" applyBorder="1" applyAlignment="1">
      <alignment horizontal="left" vertical="center"/>
    </xf>
    <xf numFmtId="0" fontId="12" fillId="0" borderId="9" xfId="169" applyFont="1" applyFill="1" applyBorder="1" applyAlignment="1">
      <alignment horizontal="center" vertical="center" shrinkToFit="1"/>
    </xf>
    <xf numFmtId="0" fontId="12" fillId="0" borderId="9" xfId="175" applyFont="1" applyFill="1" applyBorder="1" applyAlignment="1">
      <alignment horizontal="left" vertical="center"/>
    </xf>
    <xf numFmtId="0" fontId="12" fillId="0" borderId="4" xfId="175" applyFont="1" applyFill="1" applyBorder="1" applyAlignment="1">
      <alignment horizontal="left" vertical="center"/>
    </xf>
    <xf numFmtId="14" fontId="12" fillId="0" borderId="9" xfId="212" applyNumberFormat="1" applyFont="1" applyFill="1" applyBorder="1" applyAlignment="1">
      <alignment horizontal="left" vertical="center"/>
    </xf>
    <xf numFmtId="0" fontId="12" fillId="0" borderId="9" xfId="10" applyNumberFormat="1" applyFont="1" applyBorder="1" applyAlignment="1">
      <alignment horizontal="left" vertical="center"/>
    </xf>
    <xf numFmtId="0" fontId="12" fillId="0" borderId="4" xfId="10" applyNumberFormat="1" applyFont="1" applyBorder="1" applyAlignment="1">
      <alignment horizontal="left" vertical="center"/>
    </xf>
    <xf numFmtId="0" fontId="12" fillId="0" borderId="4" xfId="10" applyFont="1" applyBorder="1" applyAlignment="1">
      <alignment horizontal="left" vertical="center"/>
    </xf>
    <xf numFmtId="0" fontId="51" fillId="0" borderId="0" xfId="124" applyNumberFormat="1" applyFont="1" applyFill="1" applyBorder="1" applyAlignment="1">
      <alignment horizontal="left"/>
    </xf>
    <xf numFmtId="0" fontId="51" fillId="0" borderId="0" xfId="124" applyFont="1" applyFill="1" applyBorder="1"/>
    <xf numFmtId="0" fontId="12" fillId="0" borderId="5" xfId="10" applyFont="1" applyBorder="1" applyAlignment="1">
      <alignment horizontal="left" vertical="center"/>
    </xf>
    <xf numFmtId="0" fontId="66" fillId="0" borderId="5" xfId="4" applyFont="1" applyBorder="1" applyAlignment="1">
      <alignment horizontal="center" vertical="center"/>
    </xf>
    <xf numFmtId="0" fontId="65" fillId="0" borderId="5" xfId="154" applyFont="1" applyBorder="1" applyAlignment="1">
      <alignment horizontal="center" vertical="center"/>
    </xf>
    <xf numFmtId="49" fontId="50" fillId="0" borderId="5" xfId="0" applyNumberFormat="1" applyFont="1" applyFill="1" applyBorder="1" applyAlignment="1"/>
    <xf numFmtId="49" fontId="64" fillId="0" borderId="5" xfId="0" applyNumberFormat="1" applyFont="1" applyFill="1" applyBorder="1" applyAlignment="1">
      <alignment horizontal="center"/>
    </xf>
    <xf numFmtId="49" fontId="50" fillId="0" borderId="5" xfId="0" applyNumberFormat="1" applyFont="1" applyFill="1" applyBorder="1" applyAlignment="1">
      <alignment vertical="center"/>
    </xf>
    <xf numFmtId="0" fontId="44" fillId="0" borderId="5" xfId="0" applyFont="1" applyFill="1" applyBorder="1" applyAlignment="1">
      <alignment horizontal="center" vertical="center"/>
    </xf>
    <xf numFmtId="0" fontId="12" fillId="0" borderId="5" xfId="4" applyFont="1" applyBorder="1" applyAlignment="1">
      <alignment horizontal="left" vertical="center"/>
    </xf>
    <xf numFmtId="0" fontId="12" fillId="0" borderId="9" xfId="4" applyNumberFormat="1" applyFont="1" applyBorder="1" applyAlignment="1">
      <alignment horizontal="left" vertical="center"/>
    </xf>
    <xf numFmtId="49" fontId="63" fillId="0" borderId="5" xfId="0" applyNumberFormat="1" applyFont="1" applyBorder="1" applyAlignment="1"/>
    <xf numFmtId="0" fontId="12" fillId="0" borderId="5" xfId="59" applyFont="1" applyBorder="1" applyAlignment="1">
      <alignment horizontal="left" vertical="center"/>
    </xf>
    <xf numFmtId="14" fontId="12" fillId="0" borderId="5" xfId="0" applyNumberFormat="1" applyFont="1" applyFill="1" applyBorder="1" applyAlignment="1">
      <alignment horizontal="left" vertical="center"/>
    </xf>
    <xf numFmtId="0" fontId="10" fillId="0" borderId="8" xfId="154" applyFont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center" vertical="center"/>
    </xf>
    <xf numFmtId="0" fontId="12" fillId="0" borderId="4" xfId="239" applyFont="1" applyBorder="1" applyAlignment="1">
      <alignment horizontal="left" vertical="center"/>
    </xf>
    <xf numFmtId="0" fontId="12" fillId="0" borderId="4" xfId="104" applyNumberFormat="1" applyFont="1" applyFill="1" applyBorder="1" applyAlignment="1">
      <alignment horizontal="left" vertical="center"/>
    </xf>
    <xf numFmtId="0" fontId="12" fillId="0" borderId="4" xfId="104" applyFont="1" applyFill="1" applyBorder="1" applyAlignment="1">
      <alignment horizontal="left" vertical="center"/>
    </xf>
    <xf numFmtId="0" fontId="12" fillId="0" borderId="9" xfId="104" applyFont="1" applyFill="1" applyBorder="1" applyAlignment="1">
      <alignment horizontal="left" vertical="center"/>
    </xf>
    <xf numFmtId="0" fontId="10" fillId="0" borderId="0" xfId="154" applyFont="1" applyFill="1" applyBorder="1" applyAlignment="1">
      <alignment horizontal="left" vertical="center"/>
    </xf>
    <xf numFmtId="0" fontId="12" fillId="0" borderId="9" xfId="239" applyFont="1" applyBorder="1" applyAlignment="1">
      <alignment horizontal="left" vertical="center"/>
    </xf>
    <xf numFmtId="0" fontId="12" fillId="0" borderId="4" xfId="240" applyFont="1" applyBorder="1" applyAlignment="1">
      <alignment horizontal="left" vertical="center"/>
    </xf>
    <xf numFmtId="0" fontId="12" fillId="0" borderId="4" xfId="239" applyNumberFormat="1" applyFont="1" applyBorder="1" applyAlignment="1">
      <alignment horizontal="left" vertical="center"/>
    </xf>
    <xf numFmtId="0" fontId="12" fillId="0" borderId="9" xfId="239" applyNumberFormat="1" applyFont="1" applyBorder="1" applyAlignment="1">
      <alignment horizontal="left" vertical="center"/>
    </xf>
    <xf numFmtId="0" fontId="12" fillId="0" borderId="5" xfId="239" applyFont="1" applyBorder="1" applyAlignment="1">
      <alignment horizontal="left" vertical="center"/>
    </xf>
    <xf numFmtId="0" fontId="12" fillId="0" borderId="5" xfId="104" applyNumberFormat="1" applyFont="1" applyFill="1" applyBorder="1" applyAlignment="1">
      <alignment horizontal="left" vertical="center"/>
    </xf>
    <xf numFmtId="0" fontId="12" fillId="0" borderId="5" xfId="241" applyFont="1" applyBorder="1" applyAlignment="1">
      <alignment horizontal="left" vertical="center"/>
    </xf>
    <xf numFmtId="0" fontId="12" fillId="0" borderId="5" xfId="240" applyFont="1" applyBorder="1" applyAlignment="1">
      <alignment horizontal="left" vertical="center"/>
    </xf>
    <xf numFmtId="164" fontId="12" fillId="0" borderId="5" xfId="61" quotePrefix="1" applyNumberFormat="1" applyFont="1" applyBorder="1" applyAlignment="1">
      <alignment horizontal="center" vertical="center"/>
    </xf>
    <xf numFmtId="164" fontId="12" fillId="0" borderId="5" xfId="169" applyNumberFormat="1" applyFont="1" applyBorder="1" applyAlignment="1">
      <alignment horizontal="center" vertical="center"/>
    </xf>
    <xf numFmtId="164" fontId="12" fillId="0" borderId="5" xfId="187" applyNumberFormat="1" applyFont="1" applyBorder="1" applyAlignment="1">
      <alignment horizontal="center" vertical="center"/>
    </xf>
    <xf numFmtId="164" fontId="12" fillId="0" borderId="5" xfId="187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left"/>
    </xf>
    <xf numFmtId="0" fontId="35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8" fillId="0" borderId="9" xfId="1" applyNumberFormat="1" applyFont="1" applyFill="1" applyBorder="1" applyAlignment="1">
      <alignment horizontal="left" vertical="center"/>
    </xf>
    <xf numFmtId="0" fontId="12" fillId="0" borderId="9" xfId="104" applyNumberFormat="1" applyFont="1" applyFill="1" applyBorder="1" applyAlignment="1">
      <alignment horizontal="left" vertical="center"/>
    </xf>
    <xf numFmtId="0" fontId="12" fillId="0" borderId="9" xfId="240" applyFont="1" applyBorder="1" applyAlignment="1">
      <alignment horizontal="left" vertical="center"/>
    </xf>
    <xf numFmtId="0" fontId="12" fillId="0" borderId="9" xfId="241" applyFont="1" applyBorder="1" applyAlignment="1">
      <alignment horizontal="left" vertical="center"/>
    </xf>
    <xf numFmtId="0" fontId="12" fillId="0" borderId="9" xfId="187" applyNumberFormat="1" applyFont="1" applyFill="1" applyBorder="1" applyAlignment="1">
      <alignment horizontal="left" vertical="center"/>
    </xf>
    <xf numFmtId="0" fontId="37" fillId="0" borderId="0" xfId="1" applyFont="1" applyAlignment="1">
      <alignment horizontal="left"/>
    </xf>
    <xf numFmtId="164" fontId="12" fillId="0" borderId="5" xfId="61" applyNumberFormat="1" applyFont="1" applyBorder="1" applyAlignment="1">
      <alignment horizontal="center" vertical="center"/>
    </xf>
    <xf numFmtId="164" fontId="43" fillId="25" borderId="1" xfId="1" applyNumberFormat="1" applyFont="1" applyFill="1" applyBorder="1" applyAlignment="1">
      <alignment horizontal="center" vertical="center"/>
    </xf>
    <xf numFmtId="0" fontId="12" fillId="0" borderId="9" xfId="195" applyFont="1" applyBorder="1" applyAlignment="1">
      <alignment horizontal="left" vertical="center"/>
    </xf>
    <xf numFmtId="0" fontId="12" fillId="0" borderId="9" xfId="195" applyNumberFormat="1" applyFont="1" applyBorder="1" applyAlignment="1">
      <alignment horizontal="left" vertical="center"/>
    </xf>
    <xf numFmtId="0" fontId="12" fillId="0" borderId="4" xfId="195" applyFont="1" applyBorder="1" applyAlignment="1">
      <alignment horizontal="left" vertical="center"/>
    </xf>
    <xf numFmtId="0" fontId="12" fillId="0" borderId="4" xfId="195" applyNumberFormat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/>
    </xf>
    <xf numFmtId="0" fontId="12" fillId="0" borderId="9" xfId="198" applyFont="1" applyBorder="1" applyAlignment="1">
      <alignment horizontal="left" vertical="center"/>
    </xf>
    <xf numFmtId="0" fontId="37" fillId="0" borderId="9" xfId="1" quotePrefix="1" applyFont="1" applyBorder="1"/>
    <xf numFmtId="0" fontId="11" fillId="0" borderId="9" xfId="104" applyFont="1" applyFill="1" applyBorder="1" applyAlignment="1">
      <alignment horizontal="left" vertical="center"/>
    </xf>
    <xf numFmtId="0" fontId="10" fillId="0" borderId="9" xfId="4" applyFont="1" applyBorder="1" applyAlignment="1">
      <alignment horizontal="left" vertical="center"/>
    </xf>
    <xf numFmtId="0" fontId="10" fillId="0" borderId="9" xfId="195" applyFont="1" applyBorder="1" applyAlignment="1">
      <alignment horizontal="left" vertical="center"/>
    </xf>
    <xf numFmtId="0" fontId="11" fillId="0" borderId="9" xfId="195" applyNumberFormat="1" applyFont="1" applyBorder="1" applyAlignment="1">
      <alignment horizontal="left" vertical="center"/>
    </xf>
    <xf numFmtId="0" fontId="11" fillId="0" borderId="4" xfId="104" applyFont="1" applyFill="1" applyBorder="1" applyAlignment="1">
      <alignment horizontal="left" vertical="center"/>
    </xf>
    <xf numFmtId="0" fontId="10" fillId="0" borderId="4" xfId="4" applyFont="1" applyBorder="1" applyAlignment="1">
      <alignment horizontal="left" vertical="center"/>
    </xf>
    <xf numFmtId="0" fontId="10" fillId="0" borderId="4" xfId="195" applyFont="1" applyBorder="1" applyAlignment="1">
      <alignment horizontal="left" vertical="center"/>
    </xf>
    <xf numFmtId="0" fontId="11" fillId="0" borderId="4" xfId="195" applyNumberFormat="1" applyFont="1" applyBorder="1" applyAlignment="1">
      <alignment horizontal="left" vertical="center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187" applyNumberFormat="1" applyFont="1" applyBorder="1" applyAlignment="1">
      <alignment horizontal="center" vertical="center"/>
    </xf>
    <xf numFmtId="164" fontId="10" fillId="0" borderId="4" xfId="74" applyNumberFormat="1" applyFont="1" applyBorder="1" applyAlignment="1">
      <alignment horizontal="center" vertical="center"/>
    </xf>
    <xf numFmtId="164" fontId="10" fillId="0" borderId="4" xfId="52" applyNumberFormat="1" applyFont="1" applyBorder="1" applyAlignment="1">
      <alignment horizontal="center" vertical="center"/>
    </xf>
    <xf numFmtId="164" fontId="10" fillId="0" borderId="4" xfId="169" applyNumberFormat="1" applyFont="1" applyBorder="1" applyAlignment="1">
      <alignment horizontal="center" vertical="center"/>
    </xf>
    <xf numFmtId="164" fontId="10" fillId="0" borderId="9" xfId="177" applyNumberFormat="1" applyFont="1" applyBorder="1" applyAlignment="1">
      <alignment horizontal="center" vertical="center"/>
    </xf>
    <xf numFmtId="164" fontId="10" fillId="0" borderId="9" xfId="177" applyNumberFormat="1" applyFont="1" applyFill="1" applyBorder="1" applyAlignment="1">
      <alignment horizontal="center" vertical="center"/>
    </xf>
    <xf numFmtId="164" fontId="10" fillId="0" borderId="4" xfId="13" applyNumberFormat="1" applyFont="1" applyBorder="1" applyAlignment="1">
      <alignment horizontal="center" vertical="center"/>
    </xf>
    <xf numFmtId="0" fontId="10" fillId="0" borderId="9" xfId="4" applyNumberFormat="1" applyFont="1" applyFill="1" applyBorder="1" applyAlignment="1">
      <alignment horizontal="left" vertical="center"/>
    </xf>
    <xf numFmtId="0" fontId="11" fillId="0" borderId="9" xfId="104" applyNumberFormat="1" applyFont="1" applyFill="1" applyBorder="1" applyAlignment="1">
      <alignment horizontal="left" vertical="center"/>
    </xf>
    <xf numFmtId="0" fontId="10" fillId="0" borderId="9" xfId="198" applyFont="1" applyBorder="1" applyAlignment="1">
      <alignment horizontal="left" vertical="center"/>
    </xf>
    <xf numFmtId="0" fontId="10" fillId="0" borderId="9" xfId="4" applyFont="1" applyFill="1" applyBorder="1" applyAlignment="1">
      <alignment horizontal="left" vertical="center"/>
    </xf>
    <xf numFmtId="0" fontId="10" fillId="0" borderId="9" xfId="241" applyFont="1" applyBorder="1" applyAlignment="1">
      <alignment horizontal="left" vertical="center"/>
    </xf>
    <xf numFmtId="0" fontId="10" fillId="0" borderId="9" xfId="187" applyNumberFormat="1" applyFont="1" applyFill="1" applyBorder="1" applyAlignment="1">
      <alignment horizontal="left" vertical="center"/>
    </xf>
    <xf numFmtId="0" fontId="60" fillId="30" borderId="9" xfId="4" applyFont="1" applyFill="1" applyBorder="1" applyAlignment="1">
      <alignment horizontal="left" vertical="center"/>
    </xf>
    <xf numFmtId="0" fontId="12" fillId="27" borderId="9" xfId="195" applyFont="1" applyFill="1" applyBorder="1" applyAlignment="1">
      <alignment horizontal="left" vertical="center"/>
    </xf>
    <xf numFmtId="0" fontId="12" fillId="29" borderId="9" xfId="195" applyFont="1" applyFill="1" applyBorder="1" applyAlignment="1">
      <alignment horizontal="left" vertical="center"/>
    </xf>
    <xf numFmtId="0" fontId="60" fillId="30" borderId="4" xfId="4" applyFont="1" applyFill="1" applyBorder="1" applyAlignment="1">
      <alignment horizontal="left" vertical="center"/>
    </xf>
    <xf numFmtId="0" fontId="12" fillId="27" borderId="4" xfId="195" applyFont="1" applyFill="1" applyBorder="1" applyAlignment="1">
      <alignment horizontal="left" vertical="center"/>
    </xf>
    <xf numFmtId="0" fontId="12" fillId="29" borderId="4" xfId="195" applyFont="1" applyFill="1" applyBorder="1" applyAlignment="1">
      <alignment horizontal="left" vertical="center"/>
    </xf>
    <xf numFmtId="0" fontId="12" fillId="30" borderId="9" xfId="4" applyFont="1" applyFill="1" applyBorder="1" applyAlignment="1">
      <alignment horizontal="left" vertical="center"/>
    </xf>
    <xf numFmtId="0" fontId="12" fillId="30" borderId="4" xfId="4" applyFont="1" applyFill="1" applyBorder="1" applyAlignment="1">
      <alignment horizontal="left" vertical="center"/>
    </xf>
    <xf numFmtId="0" fontId="12" fillId="30" borderId="9" xfId="241" applyFont="1" applyFill="1" applyBorder="1" applyAlignment="1">
      <alignment horizontal="left" vertical="center"/>
    </xf>
    <xf numFmtId="0" fontId="12" fillId="30" borderId="9" xfId="195" applyFont="1" applyFill="1" applyBorder="1" applyAlignment="1">
      <alignment horizontal="left" vertical="center"/>
    </xf>
    <xf numFmtId="0" fontId="12" fillId="30" borderId="4" xfId="195" applyFont="1" applyFill="1" applyBorder="1" applyAlignment="1">
      <alignment horizontal="left" vertical="center"/>
    </xf>
    <xf numFmtId="0" fontId="12" fillId="30" borderId="9" xfId="4" applyNumberFormat="1" applyFont="1" applyFill="1" applyBorder="1" applyAlignment="1">
      <alignment horizontal="left" vertical="center"/>
    </xf>
    <xf numFmtId="0" fontId="12" fillId="27" borderId="9" xfId="4" applyFont="1" applyFill="1" applyBorder="1" applyAlignment="1">
      <alignment horizontal="left" vertical="center"/>
    </xf>
    <xf numFmtId="0" fontId="12" fillId="27" borderId="4" xfId="4" applyFont="1" applyFill="1" applyBorder="1" applyAlignment="1">
      <alignment horizontal="left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56" fillId="27" borderId="9" xfId="0" applyFont="1" applyFill="1" applyBorder="1" applyAlignment="1">
      <alignment horizontal="center" vertical="center"/>
    </xf>
    <xf numFmtId="49" fontId="55" fillId="27" borderId="9" xfId="0" applyNumberFormat="1" applyFont="1" applyFill="1" applyBorder="1" applyAlignment="1">
      <alignment horizontal="center" vertical="center"/>
    </xf>
    <xf numFmtId="0" fontId="10" fillId="0" borderId="0" xfId="154" applyNumberFormat="1" applyFont="1" applyBorder="1" applyAlignment="1">
      <alignment horizontal="left" vertical="center"/>
    </xf>
    <xf numFmtId="0" fontId="10" fillId="0" borderId="0" xfId="154" applyFont="1" applyBorder="1" applyAlignment="1">
      <alignment horizontal="left" vertical="center"/>
    </xf>
    <xf numFmtId="49" fontId="63" fillId="0" borderId="8" xfId="0" applyNumberFormat="1" applyFont="1" applyBorder="1" applyAlignment="1"/>
    <xf numFmtId="165" fontId="11" fillId="31" borderId="9" xfId="1" applyNumberFormat="1" applyFont="1" applyFill="1" applyBorder="1" applyAlignment="1">
      <alignment horizontal="center" vertical="center"/>
    </xf>
    <xf numFmtId="0" fontId="50" fillId="31" borderId="9" xfId="0" applyNumberFormat="1" applyFont="1" applyFill="1" applyBorder="1" applyAlignment="1">
      <alignment horizontal="left"/>
    </xf>
    <xf numFmtId="49" fontId="50" fillId="31" borderId="4" xfId="0" applyNumberFormat="1" applyFont="1" applyFill="1" applyBorder="1" applyAlignment="1"/>
    <xf numFmtId="49" fontId="50" fillId="31" borderId="5" xfId="0" applyNumberFormat="1" applyFont="1" applyFill="1" applyBorder="1" applyAlignment="1"/>
    <xf numFmtId="49" fontId="50" fillId="27" borderId="4" xfId="0" applyNumberFormat="1" applyFont="1" applyFill="1" applyBorder="1" applyAlignment="1"/>
    <xf numFmtId="49" fontId="50" fillId="27" borderId="5" xfId="0" applyNumberFormat="1" applyFont="1" applyFill="1" applyBorder="1" applyAlignment="1"/>
    <xf numFmtId="0" fontId="65" fillId="31" borderId="5" xfId="154" applyFont="1" applyFill="1" applyBorder="1" applyAlignment="1">
      <alignment horizontal="center" vertical="center"/>
    </xf>
    <xf numFmtId="0" fontId="44" fillId="31" borderId="9" xfId="0" applyFont="1" applyFill="1" applyBorder="1" applyAlignment="1">
      <alignment horizontal="center" vertical="center"/>
    </xf>
    <xf numFmtId="0" fontId="67" fillId="31" borderId="5" xfId="154" applyFont="1" applyFill="1" applyBorder="1" applyAlignment="1">
      <alignment horizontal="center" vertical="center"/>
    </xf>
    <xf numFmtId="164" fontId="12" fillId="31" borderId="9" xfId="154" applyNumberFormat="1" applyFont="1" applyFill="1" applyBorder="1" applyAlignment="1">
      <alignment horizontal="center" vertical="center"/>
    </xf>
    <xf numFmtId="164" fontId="12" fillId="31" borderId="9" xfId="61" applyNumberFormat="1" applyFont="1" applyFill="1" applyBorder="1" applyAlignment="1">
      <alignment horizontal="center" vertical="center"/>
    </xf>
    <xf numFmtId="164" fontId="12" fillId="31" borderId="9" xfId="168" applyNumberFormat="1" applyFont="1" applyFill="1" applyBorder="1" applyAlignment="1">
      <alignment horizontal="center" vertical="center"/>
    </xf>
    <xf numFmtId="164" fontId="12" fillId="31" borderId="9" xfId="61" quotePrefix="1" applyNumberFormat="1" applyFont="1" applyFill="1" applyBorder="1" applyAlignment="1">
      <alignment horizontal="center" vertical="center"/>
    </xf>
    <xf numFmtId="0" fontId="50" fillId="24" borderId="9" xfId="0" applyNumberFormat="1" applyFont="1" applyFill="1" applyBorder="1" applyAlignment="1">
      <alignment horizontal="left"/>
    </xf>
    <xf numFmtId="49" fontId="50" fillId="24" borderId="4" xfId="0" applyNumberFormat="1" applyFont="1" applyFill="1" applyBorder="1" applyAlignment="1"/>
    <xf numFmtId="49" fontId="50" fillId="24" borderId="5" xfId="0" applyNumberFormat="1" applyFont="1" applyFill="1" applyBorder="1" applyAlignment="1"/>
    <xf numFmtId="0" fontId="38" fillId="0" borderId="4" xfId="1" applyFont="1" applyBorder="1" applyAlignment="1">
      <alignment horizontal="center" vertical="center"/>
    </xf>
    <xf numFmtId="0" fontId="38" fillId="0" borderId="6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6" fillId="0" borderId="4" xfId="1" applyFont="1" applyBorder="1" applyAlignment="1">
      <alignment horizontal="center" vertical="center"/>
    </xf>
    <xf numFmtId="0" fontId="36" fillId="0" borderId="6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8" fillId="0" borderId="30" xfId="168" applyFont="1" applyBorder="1" applyAlignment="1">
      <alignment horizontal="center" vertical="center"/>
    </xf>
    <xf numFmtId="0" fontId="8" fillId="0" borderId="31" xfId="168" applyFont="1" applyBorder="1" applyAlignment="1">
      <alignment horizontal="center" vertical="center"/>
    </xf>
    <xf numFmtId="0" fontId="8" fillId="0" borderId="32" xfId="168" applyFont="1" applyBorder="1" applyAlignment="1">
      <alignment horizontal="center" vertical="center"/>
    </xf>
    <xf numFmtId="0" fontId="38" fillId="0" borderId="4" xfId="168" applyFont="1" applyBorder="1" applyAlignment="1">
      <alignment horizontal="center" vertical="center"/>
    </xf>
    <xf numFmtId="0" fontId="38" fillId="0" borderId="6" xfId="168" applyFont="1" applyBorder="1" applyAlignment="1">
      <alignment horizontal="center" vertical="center"/>
    </xf>
    <xf numFmtId="0" fontId="38" fillId="0" borderId="5" xfId="168" applyFont="1" applyBorder="1" applyAlignment="1">
      <alignment horizontal="center" vertical="center"/>
    </xf>
    <xf numFmtId="0" fontId="38" fillId="0" borderId="4" xfId="1" applyFont="1" applyFill="1" applyBorder="1" applyAlignment="1">
      <alignment horizontal="center" vertical="center"/>
    </xf>
    <xf numFmtId="0" fontId="38" fillId="0" borderId="6" xfId="1" applyFont="1" applyFill="1" applyBorder="1" applyAlignment="1">
      <alignment horizontal="center" vertical="center"/>
    </xf>
    <xf numFmtId="0" fontId="38" fillId="0" borderId="5" xfId="1" applyFont="1" applyFill="1" applyBorder="1" applyAlignment="1">
      <alignment horizontal="center" vertical="center"/>
    </xf>
    <xf numFmtId="49" fontId="63" fillId="24" borderId="9" xfId="0" applyNumberFormat="1" applyFont="1" applyFill="1" applyBorder="1" applyAlignment="1"/>
    <xf numFmtId="0" fontId="67" fillId="24" borderId="5" xfId="154" applyFont="1" applyFill="1" applyBorder="1" applyAlignment="1">
      <alignment horizontal="center" vertical="center"/>
    </xf>
  </cellXfs>
  <cellStyles count="245">
    <cellStyle name="20 % - Accent1 2" xfId="17"/>
    <cellStyle name="20 % - Accent2 2" xfId="18"/>
    <cellStyle name="20 % - Accent3 2" xfId="19"/>
    <cellStyle name="20 % - Accent4 2" xfId="20"/>
    <cellStyle name="20 % - Accent5 2" xfId="21"/>
    <cellStyle name="20 % - Accent6 2" xfId="22"/>
    <cellStyle name="40 % - Accent1 2" xfId="23"/>
    <cellStyle name="40 % - Accent2 2" xfId="24"/>
    <cellStyle name="40 % - Accent3 2" xfId="25"/>
    <cellStyle name="40 % - Accent4 2" xfId="26"/>
    <cellStyle name="40 % - Accent5 2" xfId="27"/>
    <cellStyle name="40 % - Accent6 2" xfId="28"/>
    <cellStyle name="60 % - Accent1 2" xfId="29"/>
    <cellStyle name="60 % - Accent2 2" xfId="30"/>
    <cellStyle name="60 % - Accent3 2" xfId="31"/>
    <cellStyle name="60 % - Accent4 2" xfId="32"/>
    <cellStyle name="60 % - Accent5 2" xfId="33"/>
    <cellStyle name="60 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Avertissement 2" xfId="41"/>
    <cellStyle name="Calcul 2" xfId="42"/>
    <cellStyle name="Cellule liée 2" xfId="43"/>
    <cellStyle name="Commentaire 2" xfId="44"/>
    <cellStyle name="Entrée 2" xfId="45"/>
    <cellStyle name="Insatisfaisant 2" xfId="46"/>
    <cellStyle name="Milliers 2" xfId="47"/>
    <cellStyle name="Monétaire 2" xfId="48"/>
    <cellStyle name="Neutre 2" xfId="49"/>
    <cellStyle name="Normal" xfId="0" builtinId="0"/>
    <cellStyle name="Normal 10" xfId="50"/>
    <cellStyle name="Normal 10 2" xfId="51"/>
    <cellStyle name="Normal 10 2 2" xfId="5"/>
    <cellStyle name="Normal 10 2 2 2" xfId="169"/>
    <cellStyle name="Normal 10 2 3" xfId="1"/>
    <cellStyle name="Normal 10 2 3 2" xfId="182"/>
    <cellStyle name="Normal 10 2 3 2 2" xfId="183"/>
    <cellStyle name="Normal 10 2 4" xfId="154"/>
    <cellStyle name="Normal 10 2 4 2" xfId="184"/>
    <cellStyle name="Normal 10 3" xfId="52"/>
    <cellStyle name="Normal 10 4" xfId="156"/>
    <cellStyle name="Normal 10 4 2" xfId="185"/>
    <cellStyle name="Normal 10 4 2 3" xfId="242"/>
    <cellStyle name="Normal 10 4 2 4" xfId="244"/>
    <cellStyle name="Normal 10 4 3" xfId="232"/>
    <cellStyle name="Normal 11" xfId="53"/>
    <cellStyle name="Normal 11 2" xfId="125"/>
    <cellStyle name="Normal 12" xfId="54"/>
    <cellStyle name="Normal 12 2" xfId="6"/>
    <cellStyle name="Normal 12 2 2" xfId="14"/>
    <cellStyle name="Normal 12 2 2 2" xfId="170"/>
    <cellStyle name="Normal 12 2 2 2 2" xfId="186"/>
    <cellStyle name="Normal 12 2 2 3" xfId="187"/>
    <cellStyle name="Normal 12 2 3" xfId="171"/>
    <cellStyle name="Normal 12 2 3 2" xfId="188"/>
    <cellStyle name="Normal 12 2 3 2 2" xfId="189"/>
    <cellStyle name="Normal 12 2 4" xfId="190"/>
    <cellStyle name="Normal 12 3" xfId="4"/>
    <cellStyle name="Normal 12 3 2" xfId="234"/>
    <cellStyle name="Normal 12 4" xfId="55"/>
    <cellStyle name="Normal 12 4 2" xfId="159"/>
    <cellStyle name="Normal 12 4 2 2" xfId="191"/>
    <cellStyle name="Normal 12 4 2 3" xfId="192"/>
    <cellStyle name="Normal 12 4 2 4" xfId="178"/>
    <cellStyle name="Normal 12 4 3" xfId="230"/>
    <cellStyle name="Normal 12 5" xfId="172"/>
    <cellStyle name="Normal 12 5 2" xfId="193"/>
    <cellStyle name="Normal 13" xfId="56"/>
    <cellStyle name="Normal 13 2" xfId="10"/>
    <cellStyle name="Normal 13 2 2" xfId="123"/>
    <cellStyle name="Normal 13 2 2 2" xfId="194"/>
    <cellStyle name="Normal 13 2 2 3" xfId="195"/>
    <cellStyle name="Normal 13 2 2 3 2" xfId="239"/>
    <cellStyle name="Normal 13 2 2 3 3" xfId="243"/>
    <cellStyle name="Normal 13 2 2 4" xfId="196"/>
    <cellStyle name="Normal 13 2 3" xfId="197"/>
    <cellStyle name="Normal 13 2 3 2" xfId="198"/>
    <cellStyle name="Normal 13 2 3 2 2" xfId="240"/>
    <cellStyle name="Normal 13 2 4" xfId="199"/>
    <cellStyle name="Normal 13 2 5" xfId="200"/>
    <cellStyle name="Normal 13 3" xfId="57"/>
    <cellStyle name="Normal 13 3 2" xfId="201"/>
    <cellStyle name="Normal 13 3 2 2" xfId="202"/>
    <cellStyle name="Normal 13 3 3" xfId="203"/>
    <cellStyle name="Normal 13 3 3 2 2" xfId="241"/>
    <cellStyle name="Normal 13 4" xfId="58"/>
    <cellStyle name="Normal 13 5" xfId="204"/>
    <cellStyle name="Normal 13 6" xfId="225"/>
    <cellStyle name="Normal 14" xfId="59"/>
    <cellStyle name="Normal 14 2" xfId="205"/>
    <cellStyle name="Normal 14 3" xfId="227"/>
    <cellStyle name="Normal 15" xfId="60"/>
    <cellStyle name="Normal 15 2" xfId="126"/>
    <cellStyle name="Normal 15 2 2" xfId="127"/>
    <cellStyle name="Normal 15 3" xfId="128"/>
    <cellStyle name="Normal 15 4" xfId="129"/>
    <cellStyle name="Normal 15 5" xfId="206"/>
    <cellStyle name="Normal 15 6" xfId="229"/>
    <cellStyle name="Normal 16" xfId="124"/>
    <cellStyle name="Normal 16 2" xfId="130"/>
    <cellStyle name="Normal 16 2 2" xfId="160"/>
    <cellStyle name="Normal 16 3" xfId="131"/>
    <cellStyle name="Normal 16 3 2" xfId="132"/>
    <cellStyle name="Normal 16 3 2 2" xfId="161"/>
    <cellStyle name="Normal 16 4" xfId="133"/>
    <cellStyle name="Normal 16 5" xfId="134"/>
    <cellStyle name="Normal 16 5 2" xfId="135"/>
    <cellStyle name="Normal 16 5 2 2" xfId="162"/>
    <cellStyle name="Normal 16 5 2_Groupes  14-15 16-11-14" xfId="207"/>
    <cellStyle name="Normal 16 5 3" xfId="136"/>
    <cellStyle name="Normal 16 5 3 2" xfId="163"/>
    <cellStyle name="Normal 16 5 3 2 2" xfId="177"/>
    <cellStyle name="Normal 16 5 3 3" xfId="222"/>
    <cellStyle name="Normal 16 6" xfId="137"/>
    <cellStyle name="Normal 16 6 2" xfId="235"/>
    <cellStyle name="Normal 16 6_Groupes  14-15 16-11-14" xfId="236"/>
    <cellStyle name="Normal 16 7" xfId="155"/>
    <cellStyle name="Normal 16 7 2" xfId="208"/>
    <cellStyle name="Normal 16 7 3" xfId="209"/>
    <cellStyle name="Normal 16 7 3 2" xfId="210"/>
    <cellStyle name="Normal 16 7 3 3" xfId="181"/>
    <cellStyle name="Normal 16 7 3 3 2" xfId="233"/>
    <cellStyle name="Normal 16 7 4" xfId="231"/>
    <cellStyle name="Normal 16 8" xfId="168"/>
    <cellStyle name="Normal 16 9" xfId="228"/>
    <cellStyle name="Normal 17" xfId="138"/>
    <cellStyle name="Normal 17 2" xfId="139"/>
    <cellStyle name="Normal 17 2 2" xfId="164"/>
    <cellStyle name="Normal 17 2 2 2" xfId="176"/>
    <cellStyle name="Normal 17 2 3" xfId="223"/>
    <cellStyle name="Normal 18" xfId="211"/>
    <cellStyle name="Normal 2" xfId="2"/>
    <cellStyle name="Normal 2 2" xfId="61"/>
    <cellStyle name="Normal 2 2 2" xfId="13"/>
    <cellStyle name="Normal 2 2 3" xfId="62"/>
    <cellStyle name="Normal 2 2 3 2" xfId="11"/>
    <cellStyle name="Normal 2 2 3 2 2" xfId="237"/>
    <cellStyle name="Normal 2 2 3 3" xfId="158"/>
    <cellStyle name="Normal 2 2 4" xfId="63"/>
    <cellStyle name="Normal 2 2 5" xfId="64"/>
    <cellStyle name="Normal 2 2 6" xfId="238"/>
    <cellStyle name="Normal 2 2_BASE MD S3 11-12" xfId="65"/>
    <cellStyle name="Normal 2 3" xfId="66"/>
    <cellStyle name="Normal 2 3 2" xfId="7"/>
    <cellStyle name="Normal 2 3 2 2" xfId="67"/>
    <cellStyle name="Normal 2 3 2 2 2" xfId="212"/>
    <cellStyle name="Normal 2 3 2 3" xfId="173"/>
    <cellStyle name="Normal 2 3 3" xfId="68"/>
    <cellStyle name="Normal 2 4" xfId="69"/>
    <cellStyle name="Normal 2 5" xfId="70"/>
    <cellStyle name="Normal 2 6" xfId="71"/>
    <cellStyle name="Normal 2 7" xfId="72"/>
    <cellStyle name="Normal 2 7 2" xfId="213"/>
    <cellStyle name="Normal 2_BASE MD S3 11-12" xfId="73"/>
    <cellStyle name="Normal 3" xfId="74"/>
    <cellStyle name="Normal 3 2" xfId="75"/>
    <cellStyle name="Normal 3 2 2" xfId="76"/>
    <cellStyle name="Normal 3 3" xfId="8"/>
    <cellStyle name="Normal 3 3 2" xfId="166"/>
    <cellStyle name="Normal 4" xfId="77"/>
    <cellStyle name="Normal 4 2" xfId="78"/>
    <cellStyle name="Normal 4 2 10" xfId="79"/>
    <cellStyle name="Normal 4 2 10 2" xfId="140"/>
    <cellStyle name="Normal 4 2 10 3" xfId="141"/>
    <cellStyle name="Normal 4 2 10 4" xfId="142"/>
    <cellStyle name="Normal 4 2 10 4 2" xfId="143"/>
    <cellStyle name="Normal 4 2 10 5" xfId="144"/>
    <cellStyle name="Normal 4 2 10 6" xfId="145"/>
    <cellStyle name="Normal 4 2 10 7" xfId="146"/>
    <cellStyle name="Normal 4 2 11" xfId="214"/>
    <cellStyle name="Normal 4 2 12" xfId="80"/>
    <cellStyle name="Normal 4 2 12 2" xfId="147"/>
    <cellStyle name="Normal 4 2 13" xfId="81"/>
    <cellStyle name="Normal 4 2 2" xfId="82"/>
    <cellStyle name="Normal 4 2 2 2" xfId="83"/>
    <cellStyle name="Normal 4 2 2 3" xfId="215"/>
    <cellStyle name="Normal 4 2 3" xfId="84"/>
    <cellStyle name="Normal 4 2 4" xfId="85"/>
    <cellStyle name="Normal 4 2 4 2" xfId="86"/>
    <cellStyle name="Normal 4 2 5" xfId="87"/>
    <cellStyle name="Normal 4 2 5 2" xfId="148"/>
    <cellStyle name="Normal 4 2 5 4" xfId="88"/>
    <cellStyle name="Normal 4 2 5 5" xfId="89"/>
    <cellStyle name="Normal 4 2 6" xfId="90"/>
    <cellStyle name="Normal 4 2 6 2" xfId="91"/>
    <cellStyle name="Normal 4 2 7" xfId="92"/>
    <cellStyle name="Normal 4 2 8" xfId="93"/>
    <cellStyle name="Normal 4 2 9" xfId="94"/>
    <cellStyle name="Normal 4 2_Copie de Xl0000068" xfId="95"/>
    <cellStyle name="Normal 4 3" xfId="96"/>
    <cellStyle name="Normal 4 3 10" xfId="149"/>
    <cellStyle name="Normal 4 3 11" xfId="97"/>
    <cellStyle name="Normal 4 3 12" xfId="98"/>
    <cellStyle name="Normal 4 3 2" xfId="99"/>
    <cellStyle name="Normal 4 3 4" xfId="100"/>
    <cellStyle name="Normal 4 3 8" xfId="150"/>
    <cellStyle name="Normal 4 3 8 2" xfId="151"/>
    <cellStyle name="Normal 4 3 8 3" xfId="152"/>
    <cellStyle name="Normal 4 4" xfId="101"/>
    <cellStyle name="Normal 4 4 2" xfId="216"/>
    <cellStyle name="Normal 4 5" xfId="217"/>
    <cellStyle name="Normal 4 6" xfId="218"/>
    <cellStyle name="Normal 5" xfId="9"/>
    <cellStyle name="Normal 5 2" xfId="16"/>
    <cellStyle name="Normal 5 2 2" xfId="102"/>
    <cellStyle name="Normal 5 2 2 2" xfId="219"/>
    <cellStyle name="Normal 5 2 3" xfId="174"/>
    <cellStyle name="Normal 5 3" xfId="103"/>
    <cellStyle name="Normal 5 4" xfId="157"/>
    <cellStyle name="Normal 6" xfId="15"/>
    <cellStyle name="Normal 6 2" xfId="104"/>
    <cellStyle name="Normal 6 3" xfId="105"/>
    <cellStyle name="Normal 6 4" xfId="175"/>
    <cellStyle name="Normal 7" xfId="106"/>
    <cellStyle name="Normal 7 2" xfId="107"/>
    <cellStyle name="Normal 7 3" xfId="3"/>
    <cellStyle name="Normal 7 3 2" xfId="108"/>
    <cellStyle name="Normal 7 4" xfId="109"/>
    <cellStyle name="Normal 8" xfId="110"/>
    <cellStyle name="Normal 8 2" xfId="12"/>
    <cellStyle name="Normal 8 2 2" xfId="167"/>
    <cellStyle name="Normal 8 2 2 2" xfId="220"/>
    <cellStyle name="Normal 8 2 2 3" xfId="221"/>
    <cellStyle name="Normal 8 2 2 4" xfId="180"/>
    <cellStyle name="Normal 8 3" xfId="224"/>
    <cellStyle name="Normal 9" xfId="111"/>
    <cellStyle name="Normal 9 2" xfId="153"/>
    <cellStyle name="Normal 9 2 2" xfId="165"/>
    <cellStyle name="Normal 9 2 2 2" xfId="179"/>
    <cellStyle name="Normal 9 2 3" xfId="226"/>
    <cellStyle name="Satisfaisant 2" xfId="112"/>
    <cellStyle name="Sortie 2" xfId="113"/>
    <cellStyle name="TableStyleLight1" xfId="114"/>
    <cellStyle name="Texte explicatif 2" xfId="115"/>
    <cellStyle name="Titre 2" xfId="116"/>
    <cellStyle name="Titre 1 2" xfId="117"/>
    <cellStyle name="Titre 2 2" xfId="118"/>
    <cellStyle name="Titre 3 2" xfId="119"/>
    <cellStyle name="Titre 4 2" xfId="120"/>
    <cellStyle name="Total 2" xfId="121"/>
    <cellStyle name="Vérification 2" xfId="1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4"/>
  <sheetViews>
    <sheetView topLeftCell="A392" workbookViewId="0">
      <selection activeCell="B424" sqref="B424"/>
    </sheetView>
  </sheetViews>
  <sheetFormatPr baseColWidth="10" defaultColWidth="11.42578125" defaultRowHeight="11.25"/>
  <cols>
    <col min="1" max="1" width="4.7109375" style="7" customWidth="1"/>
    <col min="2" max="2" width="14.7109375" style="360" customWidth="1"/>
    <col min="3" max="3" width="17.140625" style="7" customWidth="1"/>
    <col min="4" max="4" width="16.7109375" style="7" customWidth="1"/>
    <col min="5" max="5" width="8.7109375" style="7" customWidth="1"/>
    <col min="6" max="7" width="5.7109375" style="7" customWidth="1"/>
    <col min="8" max="8" width="6.140625" style="7" customWidth="1"/>
    <col min="9" max="9" width="6.42578125" style="7" customWidth="1"/>
    <col min="10" max="10" width="6.7109375" style="7" customWidth="1"/>
    <col min="11" max="11" width="5.28515625" style="7" customWidth="1"/>
    <col min="12" max="12" width="10.7109375" style="7" customWidth="1"/>
    <col min="13" max="16384" width="11.42578125" style="7"/>
  </cols>
  <sheetData>
    <row r="1" spans="1:16" s="4" customFormat="1" ht="12.75" customHeight="1">
      <c r="A1" s="3" t="s">
        <v>0</v>
      </c>
      <c r="B1" s="352"/>
      <c r="I1" s="3"/>
      <c r="L1" s="5" t="s">
        <v>698</v>
      </c>
    </row>
    <row r="2" spans="1:16" s="4" customFormat="1" ht="12.75" customHeight="1">
      <c r="A2" s="1" t="s">
        <v>1</v>
      </c>
      <c r="B2" s="352"/>
    </row>
    <row r="3" spans="1:16" s="4" customFormat="1" ht="12.75" customHeight="1">
      <c r="A3" s="1" t="s">
        <v>2</v>
      </c>
      <c r="B3" s="352"/>
    </row>
    <row r="4" spans="1:16" s="4" customFormat="1" ht="18" customHeight="1">
      <c r="A4" s="2" t="s">
        <v>3</v>
      </c>
      <c r="B4" s="353"/>
      <c r="C4" s="6"/>
    </row>
    <row r="5" spans="1:16" s="4" customFormat="1" ht="12.75" customHeight="1">
      <c r="A5" s="2"/>
      <c r="B5" s="353"/>
      <c r="C5" s="6"/>
    </row>
    <row r="6" spans="1:16" s="4" customFormat="1" ht="24" customHeight="1">
      <c r="B6" s="352"/>
      <c r="C6" s="434" t="s">
        <v>15</v>
      </c>
      <c r="D6" s="435"/>
      <c r="E6" s="435"/>
      <c r="F6" s="435"/>
      <c r="G6" s="435"/>
      <c r="H6" s="435"/>
      <c r="I6" s="435"/>
      <c r="J6" s="435"/>
      <c r="K6" s="436"/>
    </row>
    <row r="7" spans="1:16" ht="12.75" customHeight="1">
      <c r="A7" s="4"/>
      <c r="B7" s="352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6" s="10" customFormat="1" ht="18" customHeight="1">
      <c r="A8" s="8"/>
      <c r="B8" s="354"/>
      <c r="C8" s="430" t="s">
        <v>16</v>
      </c>
      <c r="D8" s="432"/>
      <c r="E8" s="9"/>
      <c r="F8" s="430" t="s">
        <v>699</v>
      </c>
      <c r="G8" s="431"/>
      <c r="H8" s="431"/>
      <c r="I8" s="431"/>
      <c r="J8" s="431"/>
      <c r="K8" s="432"/>
      <c r="L8" s="8"/>
    </row>
    <row r="9" spans="1:16" ht="12.75" customHeight="1">
      <c r="A9" s="4"/>
      <c r="B9" s="352"/>
      <c r="C9" s="4"/>
      <c r="D9" s="4"/>
      <c r="E9" s="4"/>
      <c r="F9" s="4"/>
      <c r="G9" s="4"/>
      <c r="H9" s="4"/>
      <c r="I9" s="4"/>
      <c r="J9" s="4"/>
      <c r="K9" s="4"/>
      <c r="L9" s="4"/>
      <c r="M9" s="11"/>
      <c r="N9" s="11"/>
    </row>
    <row r="10" spans="1:16" ht="18" customHeight="1">
      <c r="A10" s="4"/>
      <c r="B10" s="352"/>
      <c r="C10" s="4"/>
      <c r="D10" s="433" t="s">
        <v>20</v>
      </c>
      <c r="E10" s="433"/>
      <c r="F10" s="433"/>
      <c r="G10" s="433"/>
      <c r="H10" s="433"/>
      <c r="I10" s="433"/>
      <c r="J10" s="433"/>
      <c r="K10" s="433"/>
      <c r="L10" s="4"/>
      <c r="M10" s="13"/>
      <c r="N10" s="13"/>
    </row>
    <row r="11" spans="1:16" ht="12.75" customHeight="1">
      <c r="A11" s="4"/>
      <c r="B11" s="352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6" s="22" customFormat="1" ht="24" customHeight="1">
      <c r="A12" s="14" t="s">
        <v>4</v>
      </c>
      <c r="B12" s="355" t="s">
        <v>5</v>
      </c>
      <c r="C12" s="16" t="s">
        <v>6</v>
      </c>
      <c r="D12" s="17" t="s">
        <v>7</v>
      </c>
      <c r="E12" s="18" t="s">
        <v>8</v>
      </c>
      <c r="F12" s="19" t="s">
        <v>52</v>
      </c>
      <c r="G12" s="19" t="s">
        <v>488</v>
      </c>
      <c r="H12" s="20" t="s">
        <v>487</v>
      </c>
      <c r="I12" s="124" t="s">
        <v>439</v>
      </c>
      <c r="J12" s="27" t="s">
        <v>10</v>
      </c>
      <c r="K12" s="21" t="s">
        <v>12</v>
      </c>
      <c r="L12" s="21" t="s">
        <v>9</v>
      </c>
      <c r="M12" s="128" t="s">
        <v>440</v>
      </c>
      <c r="N12" s="83" t="s">
        <v>9</v>
      </c>
    </row>
    <row r="13" spans="1:16" ht="13.5" customHeight="1">
      <c r="A13" s="23">
        <v>1</v>
      </c>
      <c r="B13" s="178">
        <v>1433017018</v>
      </c>
      <c r="C13" s="180" t="s">
        <v>666</v>
      </c>
      <c r="D13" s="326" t="s">
        <v>192</v>
      </c>
      <c r="E13" s="117" t="s">
        <v>428</v>
      </c>
      <c r="F13" s="49">
        <v>8.1999999999999993</v>
      </c>
      <c r="G13" s="49"/>
      <c r="H13" s="46">
        <v>13</v>
      </c>
      <c r="I13" s="125"/>
      <c r="J13" s="24">
        <f t="shared" ref="J13:J76" si="0">IF(AND(H13&gt;G13,H13&gt;I13),MAX(F13,(H13*2+G13*3)/5,(H13*2+I13*3)/5),MAX(F13,G13,I13))</f>
        <v>8.1999999999999993</v>
      </c>
      <c r="K13" s="25">
        <f t="shared" ref="K13:K76" si="1">IF(J13&gt;=9.995,6,0)</f>
        <v>0</v>
      </c>
      <c r="L13" s="43" t="str">
        <f>IF(K13=6,"acquise"," ")</f>
        <v xml:space="preserve"> </v>
      </c>
      <c r="M13" s="129">
        <f t="shared" ref="M13:M76" si="2">IF(I13&lt;&gt;"",2,1)</f>
        <v>1</v>
      </c>
      <c r="O13" s="187">
        <v>11</v>
      </c>
      <c r="P13" s="188">
        <v>6</v>
      </c>
    </row>
    <row r="14" spans="1:16" ht="13.5" customHeight="1">
      <c r="A14" s="23">
        <v>2</v>
      </c>
      <c r="B14" s="175">
        <v>1533006763</v>
      </c>
      <c r="C14" s="177" t="s">
        <v>491</v>
      </c>
      <c r="D14" s="324" t="s">
        <v>492</v>
      </c>
      <c r="E14" s="117" t="s">
        <v>1676</v>
      </c>
      <c r="F14" s="49">
        <v>10</v>
      </c>
      <c r="G14" s="49"/>
      <c r="H14" s="46"/>
      <c r="I14" s="125"/>
      <c r="J14" s="24">
        <f t="shared" si="0"/>
        <v>10</v>
      </c>
      <c r="K14" s="25">
        <f t="shared" si="1"/>
        <v>6</v>
      </c>
      <c r="L14" s="171" t="s">
        <v>697</v>
      </c>
      <c r="M14" s="129">
        <f t="shared" si="2"/>
        <v>1</v>
      </c>
      <c r="O14" s="187">
        <v>14</v>
      </c>
      <c r="P14" s="188">
        <v>6</v>
      </c>
    </row>
    <row r="15" spans="1:16" ht="13.5" customHeight="1">
      <c r="A15" s="23">
        <v>3</v>
      </c>
      <c r="B15" s="277" t="s">
        <v>58</v>
      </c>
      <c r="C15" s="99" t="s">
        <v>59</v>
      </c>
      <c r="D15" s="100" t="s">
        <v>60</v>
      </c>
      <c r="E15" s="117" t="s">
        <v>434</v>
      </c>
      <c r="F15" s="90">
        <v>11</v>
      </c>
      <c r="G15" s="90"/>
      <c r="H15" s="91"/>
      <c r="I15" s="125"/>
      <c r="J15" s="24">
        <f t="shared" si="0"/>
        <v>11</v>
      </c>
      <c r="K15" s="25">
        <f t="shared" si="1"/>
        <v>6</v>
      </c>
      <c r="L15" s="169" t="s">
        <v>484</v>
      </c>
      <c r="M15" s="129">
        <f t="shared" si="2"/>
        <v>1</v>
      </c>
      <c r="N15" s="72" t="s">
        <v>483</v>
      </c>
      <c r="O15" s="7">
        <v>30</v>
      </c>
      <c r="P15" s="167">
        <v>18</v>
      </c>
    </row>
    <row r="16" spans="1:16" ht="13.5" customHeight="1">
      <c r="A16" s="23">
        <v>4</v>
      </c>
      <c r="B16" s="279">
        <v>1433000807</v>
      </c>
      <c r="C16" s="52" t="s">
        <v>371</v>
      </c>
      <c r="D16" s="51" t="s">
        <v>372</v>
      </c>
      <c r="E16" s="118" t="s">
        <v>433</v>
      </c>
      <c r="F16" s="49">
        <v>8.3000000000000007</v>
      </c>
      <c r="G16" s="49">
        <v>1.5</v>
      </c>
      <c r="H16" s="46">
        <v>11</v>
      </c>
      <c r="I16" s="125"/>
      <c r="J16" s="24">
        <f t="shared" si="0"/>
        <v>8.3000000000000007</v>
      </c>
      <c r="K16" s="25">
        <f t="shared" si="1"/>
        <v>0</v>
      </c>
      <c r="L16" s="44" t="str">
        <f>IF(K16=6,"acquise"," ")</f>
        <v xml:space="preserve"> </v>
      </c>
      <c r="M16" s="129">
        <f t="shared" si="2"/>
        <v>1</v>
      </c>
      <c r="N16" s="72" t="s">
        <v>483</v>
      </c>
      <c r="O16" s="7">
        <v>18</v>
      </c>
      <c r="P16" s="167">
        <v>6</v>
      </c>
    </row>
    <row r="17" spans="1:16" ht="13.5" customHeight="1">
      <c r="A17" s="23">
        <v>5</v>
      </c>
      <c r="B17" s="279">
        <v>1433005614</v>
      </c>
      <c r="C17" s="52" t="s">
        <v>288</v>
      </c>
      <c r="D17" s="51" t="s">
        <v>289</v>
      </c>
      <c r="E17" s="118" t="s">
        <v>433</v>
      </c>
      <c r="F17" s="49">
        <v>5.2</v>
      </c>
      <c r="G17" s="49">
        <v>1.5</v>
      </c>
      <c r="H17" s="46">
        <v>8.5</v>
      </c>
      <c r="I17" s="125"/>
      <c r="J17" s="24">
        <f t="shared" si="0"/>
        <v>5.2</v>
      </c>
      <c r="K17" s="25">
        <f t="shared" si="1"/>
        <v>0</v>
      </c>
      <c r="L17" s="43" t="str">
        <f>IF(K17=6,"acquise"," ")</f>
        <v xml:space="preserve"> </v>
      </c>
      <c r="M17" s="129">
        <f t="shared" si="2"/>
        <v>1</v>
      </c>
      <c r="N17" s="72" t="s">
        <v>483</v>
      </c>
      <c r="O17" s="7">
        <v>18</v>
      </c>
      <c r="P17" s="167">
        <v>6</v>
      </c>
    </row>
    <row r="18" spans="1:16" ht="13.5" customHeight="1">
      <c r="A18" s="23">
        <v>6</v>
      </c>
      <c r="B18" s="178">
        <v>1433017739</v>
      </c>
      <c r="C18" s="180" t="s">
        <v>633</v>
      </c>
      <c r="D18" s="326" t="s">
        <v>177</v>
      </c>
      <c r="E18" s="117" t="s">
        <v>428</v>
      </c>
      <c r="F18" s="49">
        <v>6.2</v>
      </c>
      <c r="G18" s="49"/>
      <c r="H18" s="46">
        <v>14</v>
      </c>
      <c r="I18" s="125"/>
      <c r="J18" s="24">
        <f t="shared" si="0"/>
        <v>6.2</v>
      </c>
      <c r="K18" s="25">
        <f t="shared" si="1"/>
        <v>0</v>
      </c>
      <c r="L18" s="43" t="str">
        <f>IF(K18=6,"acquise"," ")</f>
        <v xml:space="preserve"> </v>
      </c>
      <c r="M18" s="129">
        <f t="shared" si="2"/>
        <v>1</v>
      </c>
      <c r="O18" s="187">
        <v>12</v>
      </c>
      <c r="P18" s="188">
        <v>6</v>
      </c>
    </row>
    <row r="19" spans="1:16" ht="13.5" customHeight="1">
      <c r="A19" s="23">
        <v>7</v>
      </c>
      <c r="B19" s="279">
        <v>1334054874</v>
      </c>
      <c r="C19" s="52" t="s">
        <v>290</v>
      </c>
      <c r="D19" s="51" t="s">
        <v>68</v>
      </c>
      <c r="E19" s="117" t="s">
        <v>429</v>
      </c>
      <c r="F19" s="49">
        <v>10</v>
      </c>
      <c r="G19" s="49"/>
      <c r="H19" s="46"/>
      <c r="I19" s="125"/>
      <c r="J19" s="24">
        <f t="shared" si="0"/>
        <v>10</v>
      </c>
      <c r="K19" s="25">
        <f t="shared" si="1"/>
        <v>6</v>
      </c>
      <c r="L19" s="169" t="s">
        <v>486</v>
      </c>
      <c r="M19" s="129">
        <f t="shared" si="2"/>
        <v>1</v>
      </c>
      <c r="N19" s="72" t="s">
        <v>483</v>
      </c>
      <c r="O19" s="7">
        <v>18</v>
      </c>
      <c r="P19" s="167">
        <v>6</v>
      </c>
    </row>
    <row r="20" spans="1:16" ht="13.5" customHeight="1">
      <c r="A20" s="23">
        <v>8</v>
      </c>
      <c r="B20" s="178">
        <v>123011242</v>
      </c>
      <c r="C20" s="180" t="s">
        <v>639</v>
      </c>
      <c r="D20" s="326" t="s">
        <v>640</v>
      </c>
      <c r="E20" s="117" t="s">
        <v>428</v>
      </c>
      <c r="F20" s="49">
        <v>10</v>
      </c>
      <c r="G20" s="49"/>
      <c r="H20" s="46"/>
      <c r="I20" s="125"/>
      <c r="J20" s="24">
        <f t="shared" si="0"/>
        <v>10</v>
      </c>
      <c r="K20" s="25">
        <f t="shared" si="1"/>
        <v>6</v>
      </c>
      <c r="L20" s="171" t="s">
        <v>697</v>
      </c>
      <c r="M20" s="129">
        <f t="shared" si="2"/>
        <v>1</v>
      </c>
      <c r="O20" s="187">
        <v>18</v>
      </c>
      <c r="P20" s="188">
        <v>6</v>
      </c>
    </row>
    <row r="21" spans="1:16" ht="13.5" customHeight="1">
      <c r="A21" s="23">
        <v>9</v>
      </c>
      <c r="B21" s="279">
        <v>1333016516</v>
      </c>
      <c r="C21" s="99" t="s">
        <v>62</v>
      </c>
      <c r="D21" s="100" t="s">
        <v>63</v>
      </c>
      <c r="E21" s="119" t="s">
        <v>433</v>
      </c>
      <c r="F21" s="90">
        <v>10</v>
      </c>
      <c r="G21" s="90"/>
      <c r="H21" s="94"/>
      <c r="I21" s="125"/>
      <c r="J21" s="24">
        <f t="shared" si="0"/>
        <v>10</v>
      </c>
      <c r="K21" s="25">
        <f t="shared" si="1"/>
        <v>6</v>
      </c>
      <c r="L21" s="169" t="s">
        <v>486</v>
      </c>
      <c r="M21" s="129">
        <f t="shared" si="2"/>
        <v>1</v>
      </c>
      <c r="N21" s="72" t="s">
        <v>483</v>
      </c>
      <c r="O21" s="7">
        <v>18</v>
      </c>
      <c r="P21" s="167">
        <v>6</v>
      </c>
    </row>
    <row r="22" spans="1:16" ht="13.5" customHeight="1">
      <c r="A22" s="23">
        <v>10</v>
      </c>
      <c r="B22" s="279">
        <v>1333000881</v>
      </c>
      <c r="C22" s="52" t="s">
        <v>291</v>
      </c>
      <c r="D22" s="51" t="s">
        <v>292</v>
      </c>
      <c r="E22" s="117" t="s">
        <v>434</v>
      </c>
      <c r="F22" s="49">
        <v>13.666666666666666</v>
      </c>
      <c r="G22" s="49"/>
      <c r="H22" s="105"/>
      <c r="I22" s="125"/>
      <c r="J22" s="24">
        <f t="shared" si="0"/>
        <v>13.666666666666666</v>
      </c>
      <c r="K22" s="25">
        <f t="shared" si="1"/>
        <v>6</v>
      </c>
      <c r="L22" s="169" t="s">
        <v>486</v>
      </c>
      <c r="M22" s="129">
        <f t="shared" si="2"/>
        <v>1</v>
      </c>
      <c r="N22" s="72" t="s">
        <v>483</v>
      </c>
      <c r="O22" s="7">
        <v>12</v>
      </c>
      <c r="P22" s="167">
        <v>6</v>
      </c>
    </row>
    <row r="23" spans="1:16" ht="13.5" customHeight="1">
      <c r="A23" s="23">
        <v>11</v>
      </c>
      <c r="B23" s="175">
        <v>1433018125</v>
      </c>
      <c r="C23" s="177" t="s">
        <v>594</v>
      </c>
      <c r="D23" s="324" t="s">
        <v>595</v>
      </c>
      <c r="E23" s="117" t="s">
        <v>428</v>
      </c>
      <c r="F23" s="49">
        <v>11</v>
      </c>
      <c r="G23" s="49"/>
      <c r="H23" s="46"/>
      <c r="I23" s="125"/>
      <c r="J23" s="24">
        <f t="shared" si="0"/>
        <v>11</v>
      </c>
      <c r="K23" s="25">
        <f t="shared" si="1"/>
        <v>6</v>
      </c>
      <c r="L23" s="171" t="s">
        <v>697</v>
      </c>
      <c r="M23" s="129">
        <f t="shared" si="2"/>
        <v>1</v>
      </c>
      <c r="O23" s="187">
        <v>13</v>
      </c>
      <c r="P23" s="188">
        <v>6</v>
      </c>
    </row>
    <row r="24" spans="1:16" ht="13.5" customHeight="1">
      <c r="A24" s="23">
        <v>12</v>
      </c>
      <c r="B24" s="175">
        <v>1533012510</v>
      </c>
      <c r="C24" s="177" t="s">
        <v>667</v>
      </c>
      <c r="D24" s="324" t="s">
        <v>668</v>
      </c>
      <c r="E24" s="117" t="s">
        <v>428</v>
      </c>
      <c r="F24" s="49">
        <v>9.5</v>
      </c>
      <c r="G24" s="49"/>
      <c r="H24" s="46"/>
      <c r="I24" s="125"/>
      <c r="J24" s="24">
        <f t="shared" si="0"/>
        <v>9.5</v>
      </c>
      <c r="K24" s="25">
        <f t="shared" si="1"/>
        <v>0</v>
      </c>
      <c r="L24" s="171" t="s">
        <v>485</v>
      </c>
      <c r="M24" s="129">
        <f t="shared" si="2"/>
        <v>1</v>
      </c>
      <c r="O24" s="187">
        <v>22</v>
      </c>
      <c r="P24" s="188">
        <v>18</v>
      </c>
    </row>
    <row r="25" spans="1:16" ht="13.5" customHeight="1">
      <c r="A25" s="23">
        <v>13</v>
      </c>
      <c r="B25" s="282">
        <v>123004012</v>
      </c>
      <c r="C25" s="306" t="s">
        <v>66</v>
      </c>
      <c r="D25" s="328" t="s">
        <v>557</v>
      </c>
      <c r="E25" s="239" t="s">
        <v>431</v>
      </c>
      <c r="F25" s="194">
        <v>11.333333333333334</v>
      </c>
      <c r="G25" s="201"/>
      <c r="H25" s="202"/>
      <c r="I25" s="218"/>
      <c r="J25" s="219">
        <f t="shared" si="0"/>
        <v>11.333333333333334</v>
      </c>
      <c r="K25" s="220">
        <f t="shared" si="1"/>
        <v>6</v>
      </c>
      <c r="L25" s="221" t="str">
        <f>IF(K25=6,"acquise"," ")</f>
        <v>acquise</v>
      </c>
      <c r="M25" s="222">
        <f t="shared" si="2"/>
        <v>1</v>
      </c>
    </row>
    <row r="26" spans="1:16" ht="13.5" customHeight="1">
      <c r="A26" s="23">
        <v>14</v>
      </c>
      <c r="B26" s="175">
        <v>1533019464</v>
      </c>
      <c r="C26" s="177" t="s">
        <v>600</v>
      </c>
      <c r="D26" s="324" t="s">
        <v>199</v>
      </c>
      <c r="E26" s="117" t="s">
        <v>429</v>
      </c>
      <c r="F26" s="49">
        <v>12.6</v>
      </c>
      <c r="G26" s="49"/>
      <c r="H26" s="46"/>
      <c r="I26" s="125"/>
      <c r="J26" s="24">
        <f t="shared" si="0"/>
        <v>12.6</v>
      </c>
      <c r="K26" s="25">
        <f t="shared" si="1"/>
        <v>6</v>
      </c>
      <c r="L26" s="171" t="s">
        <v>484</v>
      </c>
      <c r="M26" s="129">
        <f t="shared" si="2"/>
        <v>1</v>
      </c>
      <c r="O26" s="187">
        <v>30</v>
      </c>
      <c r="P26" s="188">
        <v>18</v>
      </c>
    </row>
    <row r="27" spans="1:16" ht="13.5" customHeight="1">
      <c r="A27" s="23">
        <v>15</v>
      </c>
      <c r="B27" s="175">
        <v>1533012539</v>
      </c>
      <c r="C27" s="177" t="s">
        <v>538</v>
      </c>
      <c r="D27" s="324" t="s">
        <v>317</v>
      </c>
      <c r="E27" s="117" t="s">
        <v>429</v>
      </c>
      <c r="F27" s="49">
        <v>10</v>
      </c>
      <c r="G27" s="49"/>
      <c r="H27" s="46"/>
      <c r="I27" s="125"/>
      <c r="J27" s="24">
        <f t="shared" si="0"/>
        <v>10</v>
      </c>
      <c r="K27" s="25">
        <f t="shared" si="1"/>
        <v>6</v>
      </c>
      <c r="L27" s="171" t="s">
        <v>697</v>
      </c>
      <c r="M27" s="129">
        <f t="shared" si="2"/>
        <v>1</v>
      </c>
      <c r="O27" s="187">
        <v>18</v>
      </c>
      <c r="P27" s="188">
        <v>6</v>
      </c>
    </row>
    <row r="28" spans="1:16" ht="13.5" customHeight="1">
      <c r="A28" s="23">
        <v>16</v>
      </c>
      <c r="B28" s="279">
        <v>1333015719</v>
      </c>
      <c r="C28" s="52" t="s">
        <v>293</v>
      </c>
      <c r="D28" s="51" t="s">
        <v>138</v>
      </c>
      <c r="E28" s="117" t="s">
        <v>434</v>
      </c>
      <c r="F28" s="49">
        <v>9.9</v>
      </c>
      <c r="G28" s="49"/>
      <c r="H28" s="46"/>
      <c r="I28" s="125"/>
      <c r="J28" s="24">
        <f t="shared" si="0"/>
        <v>9.9</v>
      </c>
      <c r="K28" s="25">
        <f t="shared" si="1"/>
        <v>0</v>
      </c>
      <c r="L28" s="171" t="s">
        <v>485</v>
      </c>
      <c r="M28" s="129">
        <f t="shared" si="2"/>
        <v>1</v>
      </c>
      <c r="N28" s="72" t="s">
        <v>483</v>
      </c>
      <c r="O28" s="7">
        <v>28</v>
      </c>
      <c r="P28" s="167">
        <v>18</v>
      </c>
    </row>
    <row r="29" spans="1:16" ht="13.5" customHeight="1">
      <c r="A29" s="23">
        <v>17</v>
      </c>
      <c r="B29" s="356" t="s">
        <v>706</v>
      </c>
      <c r="C29" s="336" t="s">
        <v>707</v>
      </c>
      <c r="D29" s="345" t="s">
        <v>79</v>
      </c>
      <c r="E29" s="204" t="s">
        <v>436</v>
      </c>
      <c r="F29" s="194">
        <v>10</v>
      </c>
      <c r="G29" s="201"/>
      <c r="H29" s="205"/>
      <c r="I29" s="218"/>
      <c r="J29" s="219">
        <f t="shared" si="0"/>
        <v>10</v>
      </c>
      <c r="K29" s="220">
        <f t="shared" si="1"/>
        <v>6</v>
      </c>
      <c r="L29" s="221" t="str">
        <f>IF(K29=6,"acquise"," ")</f>
        <v>acquise</v>
      </c>
      <c r="M29" s="222">
        <f t="shared" si="2"/>
        <v>1</v>
      </c>
    </row>
    <row r="30" spans="1:16" ht="13.5" customHeight="1">
      <c r="A30" s="23">
        <v>18</v>
      </c>
      <c r="B30" s="289">
        <v>123003488</v>
      </c>
      <c r="C30" s="99" t="s">
        <v>71</v>
      </c>
      <c r="D30" s="100" t="s">
        <v>72</v>
      </c>
      <c r="E30" s="118" t="s">
        <v>433</v>
      </c>
      <c r="F30" s="90">
        <v>11</v>
      </c>
      <c r="G30" s="90"/>
      <c r="H30" s="91"/>
      <c r="I30" s="125"/>
      <c r="J30" s="24">
        <f t="shared" si="0"/>
        <v>11</v>
      </c>
      <c r="K30" s="25">
        <f t="shared" si="1"/>
        <v>6</v>
      </c>
      <c r="L30" s="169" t="s">
        <v>486</v>
      </c>
      <c r="M30" s="129">
        <f t="shared" si="2"/>
        <v>1</v>
      </c>
      <c r="N30" s="72" t="s">
        <v>483</v>
      </c>
      <c r="O30" s="7">
        <v>18</v>
      </c>
      <c r="P30" s="167">
        <v>6</v>
      </c>
    </row>
    <row r="31" spans="1:16" ht="13.5" customHeight="1">
      <c r="A31" s="23">
        <v>19</v>
      </c>
      <c r="B31" s="277" t="s">
        <v>73</v>
      </c>
      <c r="C31" s="99" t="s">
        <v>74</v>
      </c>
      <c r="D31" s="100" t="s">
        <v>75</v>
      </c>
      <c r="E31" s="117" t="s">
        <v>429</v>
      </c>
      <c r="F31" s="90">
        <v>11.666666666666666</v>
      </c>
      <c r="G31" s="90"/>
      <c r="H31" s="91"/>
      <c r="I31" s="125"/>
      <c r="J31" s="24">
        <f t="shared" si="0"/>
        <v>11.666666666666666</v>
      </c>
      <c r="K31" s="25">
        <f t="shared" si="1"/>
        <v>6</v>
      </c>
      <c r="L31" s="169" t="s">
        <v>486</v>
      </c>
      <c r="M31" s="129">
        <f t="shared" si="2"/>
        <v>1</v>
      </c>
      <c r="N31" s="72" t="s">
        <v>483</v>
      </c>
      <c r="O31" s="7">
        <v>22</v>
      </c>
      <c r="P31" s="167">
        <v>12</v>
      </c>
    </row>
    <row r="32" spans="1:16" ht="13.5" customHeight="1">
      <c r="A32" s="23">
        <v>20</v>
      </c>
      <c r="B32" s="181">
        <v>1333016483</v>
      </c>
      <c r="C32" s="183" t="s">
        <v>550</v>
      </c>
      <c r="D32" s="299" t="s">
        <v>373</v>
      </c>
      <c r="E32" s="117" t="s">
        <v>1676</v>
      </c>
      <c r="F32" s="49">
        <v>6.4</v>
      </c>
      <c r="G32" s="49"/>
      <c r="H32" s="46"/>
      <c r="I32" s="125"/>
      <c r="J32" s="24">
        <f t="shared" si="0"/>
        <v>6.4</v>
      </c>
      <c r="K32" s="25">
        <f t="shared" si="1"/>
        <v>0</v>
      </c>
      <c r="L32" s="171" t="s">
        <v>484</v>
      </c>
      <c r="M32" s="129">
        <f t="shared" si="2"/>
        <v>1</v>
      </c>
      <c r="O32" s="187">
        <v>30</v>
      </c>
      <c r="P32" s="188">
        <v>6</v>
      </c>
    </row>
    <row r="33" spans="1:16" ht="13.5" customHeight="1">
      <c r="A33" s="23">
        <v>21</v>
      </c>
      <c r="B33" s="340" t="s">
        <v>708</v>
      </c>
      <c r="C33" s="335" t="s">
        <v>709</v>
      </c>
      <c r="D33" s="344" t="s">
        <v>64</v>
      </c>
      <c r="E33" s="242" t="s">
        <v>432</v>
      </c>
      <c r="F33" s="194">
        <v>3.6666666666666665</v>
      </c>
      <c r="G33" s="201">
        <v>2.5</v>
      </c>
      <c r="H33" s="205">
        <v>4</v>
      </c>
      <c r="I33" s="218"/>
      <c r="J33" s="219">
        <f t="shared" si="0"/>
        <v>3.6666666666666665</v>
      </c>
      <c r="K33" s="220">
        <f t="shared" si="1"/>
        <v>0</v>
      </c>
      <c r="L33" s="221" t="str">
        <f>IF(K33=6,"acquise"," ")</f>
        <v xml:space="preserve"> </v>
      </c>
      <c r="M33" s="222">
        <f t="shared" si="2"/>
        <v>1</v>
      </c>
    </row>
    <row r="34" spans="1:16" ht="13.5" customHeight="1">
      <c r="A34" s="23">
        <v>22</v>
      </c>
      <c r="B34" s="289">
        <v>123003378</v>
      </c>
      <c r="C34" s="99" t="s">
        <v>78</v>
      </c>
      <c r="D34" s="100" t="s">
        <v>79</v>
      </c>
      <c r="E34" s="117" t="s">
        <v>429</v>
      </c>
      <c r="F34" s="90">
        <v>10</v>
      </c>
      <c r="G34" s="90"/>
      <c r="H34" s="97"/>
      <c r="I34" s="125"/>
      <c r="J34" s="24">
        <f t="shared" si="0"/>
        <v>10</v>
      </c>
      <c r="K34" s="25">
        <f t="shared" si="1"/>
        <v>6</v>
      </c>
      <c r="L34" s="169" t="s">
        <v>486</v>
      </c>
      <c r="M34" s="129">
        <f t="shared" si="2"/>
        <v>1</v>
      </c>
      <c r="N34" s="72" t="s">
        <v>483</v>
      </c>
      <c r="O34" s="7">
        <v>17</v>
      </c>
      <c r="P34" s="167">
        <v>6</v>
      </c>
    </row>
    <row r="35" spans="1:16" ht="13.5" customHeight="1">
      <c r="A35" s="23">
        <v>23</v>
      </c>
      <c r="B35" s="186">
        <v>123002925</v>
      </c>
      <c r="C35" s="183" t="s">
        <v>78</v>
      </c>
      <c r="D35" s="299" t="s">
        <v>212</v>
      </c>
      <c r="E35" s="117" t="s">
        <v>428</v>
      </c>
      <c r="F35" s="49">
        <v>4.2</v>
      </c>
      <c r="G35" s="49"/>
      <c r="H35" s="46">
        <v>10.5</v>
      </c>
      <c r="I35" s="125"/>
      <c r="J35" s="24">
        <f t="shared" si="0"/>
        <v>4.2</v>
      </c>
      <c r="K35" s="25">
        <f t="shared" si="1"/>
        <v>0</v>
      </c>
      <c r="L35" s="43" t="str">
        <f>IF(K35=6,"acquise"," ")</f>
        <v xml:space="preserve"> </v>
      </c>
      <c r="M35" s="129">
        <f t="shared" si="2"/>
        <v>1</v>
      </c>
      <c r="O35" s="187">
        <v>12</v>
      </c>
      <c r="P35" s="188">
        <v>0</v>
      </c>
    </row>
    <row r="36" spans="1:16" ht="13.5" customHeight="1">
      <c r="A36" s="23">
        <v>24</v>
      </c>
      <c r="B36" s="175">
        <v>1533005854</v>
      </c>
      <c r="C36" s="177" t="s">
        <v>688</v>
      </c>
      <c r="D36" s="324" t="s">
        <v>299</v>
      </c>
      <c r="E36" s="117" t="s">
        <v>1676</v>
      </c>
      <c r="F36" s="49">
        <v>10.9</v>
      </c>
      <c r="G36" s="49"/>
      <c r="H36" s="46"/>
      <c r="I36" s="125"/>
      <c r="J36" s="24">
        <f t="shared" si="0"/>
        <v>10.9</v>
      </c>
      <c r="K36" s="25">
        <f t="shared" si="1"/>
        <v>6</v>
      </c>
      <c r="L36" s="171" t="s">
        <v>697</v>
      </c>
      <c r="M36" s="129">
        <f t="shared" si="2"/>
        <v>1</v>
      </c>
      <c r="O36" s="187">
        <v>13</v>
      </c>
      <c r="P36" s="188">
        <v>6</v>
      </c>
    </row>
    <row r="37" spans="1:16" ht="13.5" customHeight="1">
      <c r="A37" s="23">
        <v>25</v>
      </c>
      <c r="B37" s="282" t="s">
        <v>710</v>
      </c>
      <c r="C37" s="306" t="s">
        <v>711</v>
      </c>
      <c r="D37" s="328" t="s">
        <v>221</v>
      </c>
      <c r="E37" s="243" t="s">
        <v>429</v>
      </c>
      <c r="F37" s="194">
        <v>11</v>
      </c>
      <c r="G37" s="201"/>
      <c r="H37" s="202"/>
      <c r="I37" s="218"/>
      <c r="J37" s="219">
        <f t="shared" si="0"/>
        <v>11</v>
      </c>
      <c r="K37" s="220">
        <f t="shared" si="1"/>
        <v>6</v>
      </c>
      <c r="L37" s="221" t="str">
        <f>IF(K37=6,"acquise"," ")</f>
        <v>acquise</v>
      </c>
      <c r="M37" s="222">
        <f t="shared" si="2"/>
        <v>1</v>
      </c>
    </row>
    <row r="38" spans="1:16" ht="13.5" customHeight="1">
      <c r="A38" s="23">
        <v>26</v>
      </c>
      <c r="B38" s="340" t="s">
        <v>712</v>
      </c>
      <c r="C38" s="335" t="s">
        <v>713</v>
      </c>
      <c r="D38" s="344" t="s">
        <v>198</v>
      </c>
      <c r="E38" s="244" t="s">
        <v>433</v>
      </c>
      <c r="F38" s="194">
        <v>7.333333333333333</v>
      </c>
      <c r="G38" s="201"/>
      <c r="H38" s="205">
        <v>10</v>
      </c>
      <c r="I38" s="218"/>
      <c r="J38" s="219">
        <f t="shared" si="0"/>
        <v>7.333333333333333</v>
      </c>
      <c r="K38" s="220">
        <f t="shared" si="1"/>
        <v>0</v>
      </c>
      <c r="L38" s="221" t="str">
        <f>IF(K38=6,"acquise"," ")</f>
        <v xml:space="preserve"> </v>
      </c>
      <c r="M38" s="222">
        <f t="shared" si="2"/>
        <v>1</v>
      </c>
    </row>
    <row r="39" spans="1:16" ht="13.5" customHeight="1">
      <c r="A39" s="23">
        <v>27</v>
      </c>
      <c r="B39" s="175">
        <v>1533012525</v>
      </c>
      <c r="C39" s="177" t="s">
        <v>631</v>
      </c>
      <c r="D39" s="324" t="s">
        <v>632</v>
      </c>
      <c r="E39" s="117" t="s">
        <v>428</v>
      </c>
      <c r="F39" s="49">
        <v>9.9980000000000011</v>
      </c>
      <c r="G39" s="49"/>
      <c r="H39" s="46"/>
      <c r="I39" s="125"/>
      <c r="J39" s="24">
        <f t="shared" si="0"/>
        <v>9.9980000000000011</v>
      </c>
      <c r="K39" s="25">
        <f t="shared" si="1"/>
        <v>6</v>
      </c>
      <c r="L39" s="171" t="s">
        <v>697</v>
      </c>
      <c r="M39" s="129">
        <f t="shared" si="2"/>
        <v>1</v>
      </c>
      <c r="O39" s="187">
        <v>17</v>
      </c>
      <c r="P39" s="188">
        <v>6</v>
      </c>
    </row>
    <row r="40" spans="1:16" ht="13.5" customHeight="1">
      <c r="A40" s="23">
        <v>28</v>
      </c>
      <c r="B40" s="279">
        <v>1333011568</v>
      </c>
      <c r="C40" s="52" t="s">
        <v>374</v>
      </c>
      <c r="D40" s="51" t="s">
        <v>375</v>
      </c>
      <c r="E40" s="117" t="s">
        <v>434</v>
      </c>
      <c r="F40" s="49">
        <v>10.8</v>
      </c>
      <c r="G40" s="49"/>
      <c r="H40" s="46"/>
      <c r="I40" s="125"/>
      <c r="J40" s="24">
        <f t="shared" si="0"/>
        <v>10.8</v>
      </c>
      <c r="K40" s="25">
        <f t="shared" si="1"/>
        <v>6</v>
      </c>
      <c r="L40" s="169" t="s">
        <v>486</v>
      </c>
      <c r="M40" s="129">
        <f t="shared" si="2"/>
        <v>1</v>
      </c>
      <c r="N40" s="72" t="s">
        <v>483</v>
      </c>
      <c r="O40" s="7">
        <v>18</v>
      </c>
      <c r="P40" s="167">
        <v>6</v>
      </c>
    </row>
    <row r="41" spans="1:16" ht="13.5" customHeight="1">
      <c r="A41" s="23">
        <v>29</v>
      </c>
      <c r="B41" s="175">
        <v>1533014031</v>
      </c>
      <c r="C41" s="177" t="s">
        <v>374</v>
      </c>
      <c r="D41" s="324" t="s">
        <v>92</v>
      </c>
      <c r="E41" s="117" t="s">
        <v>429</v>
      </c>
      <c r="F41" s="49">
        <v>10.3</v>
      </c>
      <c r="G41" s="49"/>
      <c r="H41" s="46"/>
      <c r="I41" s="125"/>
      <c r="J41" s="24">
        <f t="shared" si="0"/>
        <v>10.3</v>
      </c>
      <c r="K41" s="25">
        <f t="shared" si="1"/>
        <v>6</v>
      </c>
      <c r="L41" s="171" t="s">
        <v>697</v>
      </c>
      <c r="M41" s="129">
        <f t="shared" si="2"/>
        <v>1</v>
      </c>
      <c r="O41" s="187">
        <v>14</v>
      </c>
      <c r="P41" s="188">
        <v>6</v>
      </c>
    </row>
    <row r="42" spans="1:16" ht="13.5" customHeight="1">
      <c r="A42" s="23">
        <v>30</v>
      </c>
      <c r="B42" s="175">
        <v>1533012543</v>
      </c>
      <c r="C42" s="177" t="s">
        <v>641</v>
      </c>
      <c r="D42" s="324" t="s">
        <v>642</v>
      </c>
      <c r="E42" s="117" t="s">
        <v>428</v>
      </c>
      <c r="F42" s="49">
        <v>10.199999999999999</v>
      </c>
      <c r="G42" s="49"/>
      <c r="H42" s="46"/>
      <c r="I42" s="125"/>
      <c r="J42" s="24">
        <f t="shared" si="0"/>
        <v>10.199999999999999</v>
      </c>
      <c r="K42" s="25">
        <f t="shared" si="1"/>
        <v>6</v>
      </c>
      <c r="L42" s="171" t="s">
        <v>697</v>
      </c>
      <c r="M42" s="129">
        <f t="shared" si="2"/>
        <v>1</v>
      </c>
      <c r="O42" s="187">
        <v>12</v>
      </c>
      <c r="P42" s="188">
        <v>6</v>
      </c>
    </row>
    <row r="43" spans="1:16" ht="13.5" customHeight="1">
      <c r="A43" s="23">
        <v>31</v>
      </c>
      <c r="B43" s="289">
        <v>1333006646</v>
      </c>
      <c r="C43" s="99" t="s">
        <v>81</v>
      </c>
      <c r="D43" s="100" t="s">
        <v>82</v>
      </c>
      <c r="E43" s="120" t="s">
        <v>434</v>
      </c>
      <c r="F43" s="90">
        <v>7.75</v>
      </c>
      <c r="G43" s="90">
        <v>8</v>
      </c>
      <c r="H43" s="91">
        <v>10.25</v>
      </c>
      <c r="I43" s="125"/>
      <c r="J43" s="24">
        <f t="shared" si="0"/>
        <v>8.9</v>
      </c>
      <c r="K43" s="25">
        <f t="shared" si="1"/>
        <v>0</v>
      </c>
      <c r="L43" s="44" t="str">
        <f>IF(K43=6,"acquise"," ")</f>
        <v xml:space="preserve"> </v>
      </c>
      <c r="M43" s="129">
        <f t="shared" si="2"/>
        <v>1</v>
      </c>
      <c r="N43" s="72" t="s">
        <v>483</v>
      </c>
      <c r="O43" s="7">
        <v>12</v>
      </c>
      <c r="P43" s="167">
        <v>0</v>
      </c>
    </row>
    <row r="44" spans="1:16" ht="13.5" customHeight="1">
      <c r="A44" s="23">
        <v>32</v>
      </c>
      <c r="B44" s="279">
        <v>1433007175</v>
      </c>
      <c r="C44" s="52" t="s">
        <v>376</v>
      </c>
      <c r="D44" s="51" t="s">
        <v>377</v>
      </c>
      <c r="E44" s="117" t="s">
        <v>434</v>
      </c>
      <c r="F44" s="49">
        <v>5.7</v>
      </c>
      <c r="G44" s="49"/>
      <c r="H44" s="46">
        <v>13.5</v>
      </c>
      <c r="I44" s="125"/>
      <c r="J44" s="24">
        <f t="shared" si="0"/>
        <v>5.7</v>
      </c>
      <c r="K44" s="25">
        <f t="shared" si="1"/>
        <v>0</v>
      </c>
      <c r="L44" s="43" t="str">
        <f>IF(K44=6,"acquise"," ")</f>
        <v xml:space="preserve"> </v>
      </c>
      <c r="M44" s="129">
        <f t="shared" si="2"/>
        <v>1</v>
      </c>
      <c r="N44" s="72" t="s">
        <v>483</v>
      </c>
      <c r="O44" s="7">
        <v>11</v>
      </c>
      <c r="P44" s="167">
        <v>0</v>
      </c>
    </row>
    <row r="45" spans="1:16" ht="13.5" customHeight="1">
      <c r="A45" s="23">
        <v>33</v>
      </c>
      <c r="B45" s="289">
        <v>123000712</v>
      </c>
      <c r="C45" s="99" t="s">
        <v>84</v>
      </c>
      <c r="D45" s="100" t="s">
        <v>85</v>
      </c>
      <c r="E45" s="117" t="s">
        <v>434</v>
      </c>
      <c r="F45" s="90">
        <v>14.5</v>
      </c>
      <c r="G45" s="90"/>
      <c r="H45" s="46"/>
      <c r="I45" s="125"/>
      <c r="J45" s="24">
        <f t="shared" si="0"/>
        <v>14.5</v>
      </c>
      <c r="K45" s="25">
        <f t="shared" si="1"/>
        <v>6</v>
      </c>
      <c r="L45" s="169" t="s">
        <v>486</v>
      </c>
      <c r="M45" s="129">
        <f t="shared" si="2"/>
        <v>1</v>
      </c>
      <c r="N45" s="72" t="s">
        <v>483</v>
      </c>
      <c r="O45" s="7">
        <v>13</v>
      </c>
      <c r="P45" s="167">
        <v>6</v>
      </c>
    </row>
    <row r="46" spans="1:16" ht="13.5" customHeight="1">
      <c r="A46" s="23">
        <v>34</v>
      </c>
      <c r="B46" s="279">
        <v>1333004753</v>
      </c>
      <c r="C46" s="52" t="s">
        <v>294</v>
      </c>
      <c r="D46" s="51" t="s">
        <v>295</v>
      </c>
      <c r="E46" s="118" t="s">
        <v>433</v>
      </c>
      <c r="F46" s="49">
        <v>6.7</v>
      </c>
      <c r="G46" s="49">
        <v>2.5</v>
      </c>
      <c r="H46" s="46">
        <v>7</v>
      </c>
      <c r="I46" s="125"/>
      <c r="J46" s="24">
        <f t="shared" si="0"/>
        <v>6.7</v>
      </c>
      <c r="K46" s="25">
        <f t="shared" si="1"/>
        <v>0</v>
      </c>
      <c r="L46" s="43" t="str">
        <f>IF(K46=6,"acquise"," ")</f>
        <v xml:space="preserve"> </v>
      </c>
      <c r="M46" s="129">
        <f t="shared" si="2"/>
        <v>1</v>
      </c>
      <c r="N46" s="72" t="s">
        <v>483</v>
      </c>
      <c r="O46" s="7">
        <v>18</v>
      </c>
      <c r="P46" s="167">
        <v>6</v>
      </c>
    </row>
    <row r="47" spans="1:16" ht="13.5" customHeight="1">
      <c r="A47" s="23">
        <v>35</v>
      </c>
      <c r="B47" s="175">
        <v>1533011550</v>
      </c>
      <c r="C47" s="177" t="s">
        <v>525</v>
      </c>
      <c r="D47" s="324" t="s">
        <v>526</v>
      </c>
      <c r="E47" s="117" t="s">
        <v>428</v>
      </c>
      <c r="F47" s="49">
        <v>6.4</v>
      </c>
      <c r="G47" s="49"/>
      <c r="H47" s="46">
        <v>10</v>
      </c>
      <c r="I47" s="125"/>
      <c r="J47" s="24">
        <f t="shared" si="0"/>
        <v>6.4</v>
      </c>
      <c r="K47" s="25">
        <f t="shared" si="1"/>
        <v>0</v>
      </c>
      <c r="L47" s="43" t="str">
        <f>IF(K47=6,"acquise"," ")</f>
        <v xml:space="preserve"> </v>
      </c>
      <c r="M47" s="129">
        <f t="shared" si="2"/>
        <v>1</v>
      </c>
      <c r="O47" s="187">
        <v>18</v>
      </c>
      <c r="P47" s="188">
        <v>6</v>
      </c>
    </row>
    <row r="48" spans="1:16" ht="13.5" customHeight="1">
      <c r="A48" s="23">
        <v>36</v>
      </c>
      <c r="B48" s="279">
        <v>1333006010</v>
      </c>
      <c r="C48" s="52" t="s">
        <v>296</v>
      </c>
      <c r="D48" s="51" t="s">
        <v>378</v>
      </c>
      <c r="E48" s="117" t="s">
        <v>429</v>
      </c>
      <c r="F48" s="49">
        <v>4.7</v>
      </c>
      <c r="G48" s="49">
        <v>2</v>
      </c>
      <c r="H48" s="46">
        <v>8</v>
      </c>
      <c r="I48" s="125"/>
      <c r="J48" s="24">
        <f t="shared" si="0"/>
        <v>4.7</v>
      </c>
      <c r="K48" s="25">
        <f t="shared" si="1"/>
        <v>0</v>
      </c>
      <c r="L48" s="43" t="str">
        <f>IF(K48=6,"acquise"," ")</f>
        <v xml:space="preserve"> </v>
      </c>
      <c r="M48" s="129">
        <f t="shared" si="2"/>
        <v>1</v>
      </c>
      <c r="N48" s="72" t="s">
        <v>483</v>
      </c>
      <c r="O48" s="7">
        <v>12</v>
      </c>
      <c r="P48" s="167">
        <v>0</v>
      </c>
    </row>
    <row r="49" spans="1:16" ht="13.5" customHeight="1">
      <c r="A49" s="23">
        <v>37</v>
      </c>
      <c r="B49" s="175">
        <v>1533004202</v>
      </c>
      <c r="C49" s="177" t="s">
        <v>654</v>
      </c>
      <c r="D49" s="324" t="s">
        <v>655</v>
      </c>
      <c r="E49" s="117" t="s">
        <v>1676</v>
      </c>
      <c r="F49" s="49">
        <v>11.2</v>
      </c>
      <c r="G49" s="49"/>
      <c r="H49" s="46"/>
      <c r="I49" s="125"/>
      <c r="J49" s="24">
        <f t="shared" si="0"/>
        <v>11.2</v>
      </c>
      <c r="K49" s="25">
        <f t="shared" si="1"/>
        <v>6</v>
      </c>
      <c r="L49" s="171" t="s">
        <v>697</v>
      </c>
      <c r="M49" s="129">
        <f t="shared" si="2"/>
        <v>1</v>
      </c>
      <c r="O49" s="187">
        <v>14</v>
      </c>
      <c r="P49" s="188">
        <v>6</v>
      </c>
    </row>
    <row r="50" spans="1:16" ht="13.5" customHeight="1">
      <c r="A50" s="23">
        <v>38</v>
      </c>
      <c r="B50" s="289">
        <v>1333011714</v>
      </c>
      <c r="C50" s="99" t="s">
        <v>87</v>
      </c>
      <c r="D50" s="100" t="s">
        <v>88</v>
      </c>
      <c r="E50" s="118" t="s">
        <v>433</v>
      </c>
      <c r="F50" s="90">
        <v>5.666666666666667</v>
      </c>
      <c r="G50" s="90"/>
      <c r="H50" s="94">
        <v>6</v>
      </c>
      <c r="I50" s="125"/>
      <c r="J50" s="24">
        <f t="shared" si="0"/>
        <v>5.666666666666667</v>
      </c>
      <c r="K50" s="25">
        <f t="shared" si="1"/>
        <v>0</v>
      </c>
      <c r="L50" s="44" t="str">
        <f>IF(K50=6,"acquise"," ")</f>
        <v xml:space="preserve"> </v>
      </c>
      <c r="M50" s="129">
        <f t="shared" si="2"/>
        <v>1</v>
      </c>
      <c r="N50" s="72" t="s">
        <v>483</v>
      </c>
      <c r="O50" s="7">
        <v>18</v>
      </c>
      <c r="P50" s="167">
        <v>6</v>
      </c>
    </row>
    <row r="51" spans="1:16" ht="13.5" customHeight="1">
      <c r="A51" s="23">
        <v>39</v>
      </c>
      <c r="B51" s="357" t="s">
        <v>714</v>
      </c>
      <c r="C51" s="341" t="s">
        <v>715</v>
      </c>
      <c r="D51" s="347" t="s">
        <v>60</v>
      </c>
      <c r="E51" s="246" t="s">
        <v>434</v>
      </c>
      <c r="F51" s="194">
        <v>6</v>
      </c>
      <c r="G51" s="201"/>
      <c r="H51" s="205">
        <v>6</v>
      </c>
      <c r="I51" s="218"/>
      <c r="J51" s="219">
        <f t="shared" si="0"/>
        <v>6</v>
      </c>
      <c r="K51" s="220">
        <f t="shared" si="1"/>
        <v>0</v>
      </c>
      <c r="L51" s="221" t="str">
        <f>IF(K51=6,"acquise"," ")</f>
        <v xml:space="preserve"> </v>
      </c>
      <c r="M51" s="222">
        <f t="shared" si="2"/>
        <v>1</v>
      </c>
    </row>
    <row r="52" spans="1:16" ht="13.5" customHeight="1">
      <c r="A52" s="23">
        <v>40</v>
      </c>
      <c r="B52" s="294" t="s">
        <v>716</v>
      </c>
      <c r="C52" s="306" t="s">
        <v>717</v>
      </c>
      <c r="D52" s="328" t="s">
        <v>138</v>
      </c>
      <c r="E52" s="247" t="s">
        <v>1677</v>
      </c>
      <c r="F52" s="194">
        <v>11.833333333333334</v>
      </c>
      <c r="G52" s="348"/>
      <c r="H52" s="351"/>
      <c r="I52" s="218"/>
      <c r="J52" s="219">
        <f t="shared" si="0"/>
        <v>11.833333333333334</v>
      </c>
      <c r="K52" s="220">
        <f t="shared" si="1"/>
        <v>6</v>
      </c>
      <c r="L52" s="221" t="str">
        <f>IF(K52=6,"acquise"," ")</f>
        <v>acquise</v>
      </c>
      <c r="M52" s="222">
        <f t="shared" si="2"/>
        <v>1</v>
      </c>
    </row>
    <row r="53" spans="1:16" ht="13.5" customHeight="1">
      <c r="A53" s="23">
        <v>41</v>
      </c>
      <c r="B53" s="279">
        <v>1333026522</v>
      </c>
      <c r="C53" s="52" t="s">
        <v>379</v>
      </c>
      <c r="D53" s="51" t="s">
        <v>380</v>
      </c>
      <c r="E53" s="117" t="s">
        <v>429</v>
      </c>
      <c r="F53" s="49">
        <v>8.1999999999999993</v>
      </c>
      <c r="G53" s="49"/>
      <c r="H53" s="46">
        <v>11.5</v>
      </c>
      <c r="I53" s="125"/>
      <c r="J53" s="24">
        <f t="shared" si="0"/>
        <v>8.1999999999999993</v>
      </c>
      <c r="K53" s="25">
        <f t="shared" si="1"/>
        <v>0</v>
      </c>
      <c r="L53" s="43" t="str">
        <f>IF(K53=6,"acquise"," ")</f>
        <v xml:space="preserve"> </v>
      </c>
      <c r="M53" s="129">
        <f t="shared" si="2"/>
        <v>1</v>
      </c>
      <c r="N53" s="72" t="s">
        <v>483</v>
      </c>
      <c r="O53" s="7">
        <v>18</v>
      </c>
      <c r="P53" s="167">
        <v>6</v>
      </c>
    </row>
    <row r="54" spans="1:16" ht="13.5" customHeight="1">
      <c r="A54" s="23">
        <v>42</v>
      </c>
      <c r="B54" s="175">
        <v>1533015821</v>
      </c>
      <c r="C54" s="177" t="s">
        <v>576</v>
      </c>
      <c r="D54" s="324" t="s">
        <v>357</v>
      </c>
      <c r="E54" s="117" t="s">
        <v>428</v>
      </c>
      <c r="F54" s="49">
        <v>11.85</v>
      </c>
      <c r="G54" s="49"/>
      <c r="H54" s="46"/>
      <c r="I54" s="125"/>
      <c r="J54" s="24">
        <f t="shared" si="0"/>
        <v>11.85</v>
      </c>
      <c r="K54" s="25">
        <f t="shared" si="1"/>
        <v>6</v>
      </c>
      <c r="L54" s="171" t="s">
        <v>485</v>
      </c>
      <c r="M54" s="129">
        <f t="shared" si="2"/>
        <v>1</v>
      </c>
      <c r="O54" s="187">
        <v>22</v>
      </c>
      <c r="P54" s="188">
        <v>18</v>
      </c>
    </row>
    <row r="55" spans="1:16" ht="13.5" customHeight="1">
      <c r="A55" s="23">
        <v>43</v>
      </c>
      <c r="B55" s="282" t="s">
        <v>718</v>
      </c>
      <c r="C55" s="306" t="s">
        <v>90</v>
      </c>
      <c r="D55" s="328" t="s">
        <v>373</v>
      </c>
      <c r="E55" s="246" t="s">
        <v>434</v>
      </c>
      <c r="F55" s="194">
        <v>7.333333333333333</v>
      </c>
      <c r="G55" s="348">
        <v>5</v>
      </c>
      <c r="H55" s="350">
        <v>10</v>
      </c>
      <c r="I55" s="218"/>
      <c r="J55" s="219">
        <f t="shared" si="0"/>
        <v>7.333333333333333</v>
      </c>
      <c r="K55" s="220">
        <f t="shared" si="1"/>
        <v>0</v>
      </c>
      <c r="L55" s="221" t="str">
        <f>IF(K55=6,"acquise"," ")</f>
        <v xml:space="preserve"> </v>
      </c>
      <c r="M55" s="222">
        <f t="shared" si="2"/>
        <v>1</v>
      </c>
    </row>
    <row r="56" spans="1:16" ht="13.5" customHeight="1">
      <c r="A56" s="23">
        <v>44</v>
      </c>
      <c r="B56" s="279">
        <v>1433010412</v>
      </c>
      <c r="C56" s="52" t="s">
        <v>381</v>
      </c>
      <c r="D56" s="51" t="s">
        <v>382</v>
      </c>
      <c r="E56" s="117" t="s">
        <v>429</v>
      </c>
      <c r="F56" s="49">
        <v>10</v>
      </c>
      <c r="G56" s="49"/>
      <c r="H56" s="46"/>
      <c r="I56" s="125"/>
      <c r="J56" s="24">
        <f t="shared" si="0"/>
        <v>10</v>
      </c>
      <c r="K56" s="25">
        <f t="shared" si="1"/>
        <v>6</v>
      </c>
      <c r="L56" s="169" t="s">
        <v>486</v>
      </c>
      <c r="M56" s="129">
        <f t="shared" si="2"/>
        <v>1</v>
      </c>
      <c r="N56" s="72" t="s">
        <v>483</v>
      </c>
      <c r="O56" s="7">
        <v>18</v>
      </c>
      <c r="P56" s="167">
        <v>6</v>
      </c>
    </row>
    <row r="57" spans="1:16" ht="13.5" customHeight="1">
      <c r="A57" s="23">
        <v>45</v>
      </c>
      <c r="B57" s="294" t="s">
        <v>719</v>
      </c>
      <c r="C57" s="306" t="s">
        <v>381</v>
      </c>
      <c r="D57" s="328" t="s">
        <v>72</v>
      </c>
      <c r="E57" s="247" t="s">
        <v>1678</v>
      </c>
      <c r="F57" s="194">
        <v>10</v>
      </c>
      <c r="G57" s="201"/>
      <c r="H57" s="202"/>
      <c r="I57" s="218"/>
      <c r="J57" s="219">
        <f t="shared" si="0"/>
        <v>10</v>
      </c>
      <c r="K57" s="220">
        <f t="shared" si="1"/>
        <v>6</v>
      </c>
      <c r="L57" s="221" t="str">
        <f>IF(K57=6,"acquise"," ")</f>
        <v>acquise</v>
      </c>
      <c r="M57" s="222">
        <f t="shared" si="2"/>
        <v>1</v>
      </c>
    </row>
    <row r="58" spans="1:16" ht="13.5" customHeight="1">
      <c r="A58" s="23">
        <v>46</v>
      </c>
      <c r="B58" s="175">
        <v>1533009327</v>
      </c>
      <c r="C58" s="177" t="s">
        <v>626</v>
      </c>
      <c r="D58" s="324" t="s">
        <v>93</v>
      </c>
      <c r="E58" s="117" t="s">
        <v>428</v>
      </c>
      <c r="F58" s="49">
        <v>4.4000000000000004</v>
      </c>
      <c r="G58" s="49">
        <v>4.5</v>
      </c>
      <c r="H58" s="46">
        <v>8</v>
      </c>
      <c r="I58" s="125"/>
      <c r="J58" s="24">
        <f t="shared" si="0"/>
        <v>5.9</v>
      </c>
      <c r="K58" s="25">
        <f t="shared" si="1"/>
        <v>0</v>
      </c>
      <c r="L58" s="43" t="str">
        <f>IF(K58=6,"acquise"," ")</f>
        <v xml:space="preserve"> </v>
      </c>
      <c r="M58" s="129">
        <f t="shared" si="2"/>
        <v>1</v>
      </c>
      <c r="O58" s="187">
        <v>11</v>
      </c>
      <c r="P58" s="188">
        <v>0</v>
      </c>
    </row>
    <row r="59" spans="1:16" ht="13.5" customHeight="1">
      <c r="A59" s="23">
        <v>47</v>
      </c>
      <c r="B59" s="282" t="s">
        <v>720</v>
      </c>
      <c r="C59" s="306" t="s">
        <v>721</v>
      </c>
      <c r="D59" s="328" t="s">
        <v>113</v>
      </c>
      <c r="E59" s="242" t="s">
        <v>432</v>
      </c>
      <c r="F59" s="194">
        <v>10.5</v>
      </c>
      <c r="G59" s="348"/>
      <c r="H59" s="350"/>
      <c r="I59" s="218"/>
      <c r="J59" s="219">
        <f t="shared" si="0"/>
        <v>10.5</v>
      </c>
      <c r="K59" s="220">
        <f t="shared" si="1"/>
        <v>6</v>
      </c>
      <c r="L59" s="221" t="str">
        <f>IF(K59=6,"acquise"," ")</f>
        <v>acquise</v>
      </c>
      <c r="M59" s="222">
        <f t="shared" si="2"/>
        <v>1</v>
      </c>
    </row>
    <row r="60" spans="1:16" ht="13.5" customHeight="1">
      <c r="A60" s="23">
        <v>48</v>
      </c>
      <c r="B60" s="178">
        <v>1433010258</v>
      </c>
      <c r="C60" s="180" t="s">
        <v>607</v>
      </c>
      <c r="D60" s="326" t="s">
        <v>225</v>
      </c>
      <c r="E60" s="117" t="s">
        <v>1676</v>
      </c>
      <c r="F60" s="49">
        <v>6.1</v>
      </c>
      <c r="G60" s="49"/>
      <c r="H60" s="46">
        <v>10</v>
      </c>
      <c r="I60" s="125"/>
      <c r="J60" s="24">
        <f t="shared" si="0"/>
        <v>6.1</v>
      </c>
      <c r="K60" s="25">
        <f t="shared" si="1"/>
        <v>0</v>
      </c>
      <c r="L60" s="43" t="str">
        <f>IF(K60=6,"acquise"," ")</f>
        <v xml:space="preserve"> </v>
      </c>
      <c r="M60" s="129">
        <f t="shared" si="2"/>
        <v>1</v>
      </c>
      <c r="O60" s="187">
        <v>12</v>
      </c>
      <c r="P60" s="188">
        <v>0</v>
      </c>
    </row>
    <row r="61" spans="1:16" ht="13.5" customHeight="1">
      <c r="A61" s="23">
        <v>49</v>
      </c>
      <c r="B61" s="175">
        <v>1533011503</v>
      </c>
      <c r="C61" s="177" t="s">
        <v>643</v>
      </c>
      <c r="D61" s="324" t="s">
        <v>555</v>
      </c>
      <c r="E61" s="117" t="s">
        <v>429</v>
      </c>
      <c r="F61" s="49">
        <v>10.3</v>
      </c>
      <c r="G61" s="49"/>
      <c r="H61" s="46"/>
      <c r="I61" s="125"/>
      <c r="J61" s="24">
        <f t="shared" si="0"/>
        <v>10.3</v>
      </c>
      <c r="K61" s="25">
        <f t="shared" si="1"/>
        <v>6</v>
      </c>
      <c r="L61" s="171" t="s">
        <v>697</v>
      </c>
      <c r="M61" s="129">
        <f t="shared" si="2"/>
        <v>1</v>
      </c>
      <c r="O61" s="187">
        <v>18</v>
      </c>
      <c r="P61" s="188">
        <v>6</v>
      </c>
    </row>
    <row r="62" spans="1:16" ht="13.5" customHeight="1">
      <c r="A62" s="23">
        <v>50</v>
      </c>
      <c r="B62" s="175">
        <v>1533019462</v>
      </c>
      <c r="C62" s="177" t="s">
        <v>531</v>
      </c>
      <c r="D62" s="324" t="s">
        <v>299</v>
      </c>
      <c r="E62" s="117" t="s">
        <v>429</v>
      </c>
      <c r="F62" s="49">
        <v>6</v>
      </c>
      <c r="G62" s="49">
        <v>0</v>
      </c>
      <c r="H62" s="46">
        <v>9</v>
      </c>
      <c r="I62" s="125"/>
      <c r="J62" s="24">
        <f t="shared" si="0"/>
        <v>6</v>
      </c>
      <c r="K62" s="25">
        <f t="shared" si="1"/>
        <v>0</v>
      </c>
      <c r="L62" s="43" t="str">
        <f>IF(K62=6,"acquise"," ")</f>
        <v xml:space="preserve"> </v>
      </c>
      <c r="M62" s="129">
        <f t="shared" si="2"/>
        <v>1</v>
      </c>
      <c r="O62" s="187">
        <v>14</v>
      </c>
      <c r="P62" s="188">
        <v>6</v>
      </c>
    </row>
    <row r="63" spans="1:16" ht="13.5" customHeight="1">
      <c r="A63" s="23">
        <v>51</v>
      </c>
      <c r="B63" s="175">
        <v>1533010439</v>
      </c>
      <c r="C63" s="177" t="s">
        <v>596</v>
      </c>
      <c r="D63" s="324" t="s">
        <v>597</v>
      </c>
      <c r="E63" s="117" t="s">
        <v>1676</v>
      </c>
      <c r="F63" s="49">
        <v>11.5</v>
      </c>
      <c r="G63" s="49"/>
      <c r="H63" s="46"/>
      <c r="I63" s="125"/>
      <c r="J63" s="24">
        <f t="shared" si="0"/>
        <v>11.5</v>
      </c>
      <c r="K63" s="25">
        <f t="shared" si="1"/>
        <v>6</v>
      </c>
      <c r="L63" s="171" t="s">
        <v>697</v>
      </c>
      <c r="M63" s="129">
        <f t="shared" si="2"/>
        <v>1</v>
      </c>
      <c r="O63" s="187">
        <v>14</v>
      </c>
      <c r="P63" s="188">
        <v>6</v>
      </c>
    </row>
    <row r="64" spans="1:16" ht="13.5" customHeight="1">
      <c r="A64" s="23">
        <v>52</v>
      </c>
      <c r="B64" s="175">
        <v>1533003693</v>
      </c>
      <c r="C64" s="177" t="s">
        <v>562</v>
      </c>
      <c r="D64" s="324" t="s">
        <v>327</v>
      </c>
      <c r="E64" s="117" t="s">
        <v>1676</v>
      </c>
      <c r="F64" s="49">
        <v>7.15</v>
      </c>
      <c r="G64" s="49"/>
      <c r="H64" s="46">
        <v>10</v>
      </c>
      <c r="I64" s="125"/>
      <c r="J64" s="24">
        <f t="shared" si="0"/>
        <v>7.15</v>
      </c>
      <c r="K64" s="25">
        <f t="shared" si="1"/>
        <v>0</v>
      </c>
      <c r="L64" s="43" t="str">
        <f>IF(K64=6,"acquise"," ")</f>
        <v xml:space="preserve"> </v>
      </c>
      <c r="M64" s="129">
        <f t="shared" si="2"/>
        <v>1</v>
      </c>
      <c r="O64" s="187">
        <v>14</v>
      </c>
      <c r="P64" s="188">
        <v>6</v>
      </c>
    </row>
    <row r="65" spans="1:16" ht="13.5" customHeight="1">
      <c r="A65" s="23">
        <v>53</v>
      </c>
      <c r="B65" s="175">
        <v>1533023336</v>
      </c>
      <c r="C65" s="177" t="s">
        <v>562</v>
      </c>
      <c r="D65" s="324" t="s">
        <v>331</v>
      </c>
      <c r="E65" s="117" t="s">
        <v>429</v>
      </c>
      <c r="F65" s="49">
        <v>5.5</v>
      </c>
      <c r="G65" s="49"/>
      <c r="H65" s="46">
        <v>10</v>
      </c>
      <c r="I65" s="125"/>
      <c r="J65" s="24">
        <f t="shared" si="0"/>
        <v>5.5</v>
      </c>
      <c r="K65" s="25">
        <f t="shared" si="1"/>
        <v>0</v>
      </c>
      <c r="L65" s="43" t="str">
        <f>IF(K65=6,"acquise"," ")</f>
        <v xml:space="preserve"> </v>
      </c>
      <c r="M65" s="129">
        <f t="shared" si="2"/>
        <v>1</v>
      </c>
      <c r="O65" s="187">
        <v>18</v>
      </c>
      <c r="P65" s="188">
        <v>6</v>
      </c>
    </row>
    <row r="66" spans="1:16" ht="13.5" customHeight="1">
      <c r="A66" s="23">
        <v>54</v>
      </c>
      <c r="B66" s="279">
        <v>1433011170</v>
      </c>
      <c r="C66" s="52" t="s">
        <v>383</v>
      </c>
      <c r="D66" s="51" t="s">
        <v>250</v>
      </c>
      <c r="E66" s="117" t="s">
        <v>434</v>
      </c>
      <c r="F66" s="49">
        <v>12.6</v>
      </c>
      <c r="G66" s="49"/>
      <c r="H66" s="46"/>
      <c r="I66" s="125"/>
      <c r="J66" s="24">
        <f t="shared" si="0"/>
        <v>12.6</v>
      </c>
      <c r="K66" s="25">
        <f t="shared" si="1"/>
        <v>6</v>
      </c>
      <c r="L66" s="171" t="s">
        <v>485</v>
      </c>
      <c r="M66" s="129">
        <f t="shared" si="2"/>
        <v>1</v>
      </c>
      <c r="N66" s="72" t="s">
        <v>483</v>
      </c>
      <c r="O66" s="7">
        <v>25</v>
      </c>
      <c r="P66" s="167">
        <v>18</v>
      </c>
    </row>
    <row r="67" spans="1:16" ht="13.5" customHeight="1">
      <c r="A67" s="23">
        <v>55</v>
      </c>
      <c r="B67" s="289">
        <v>123012584</v>
      </c>
      <c r="C67" s="99" t="s">
        <v>96</v>
      </c>
      <c r="D67" s="100" t="s">
        <v>77</v>
      </c>
      <c r="E67" s="118" t="s">
        <v>433</v>
      </c>
      <c r="F67" s="90">
        <v>10.666666666666666</v>
      </c>
      <c r="G67" s="90"/>
      <c r="H67" s="94"/>
      <c r="I67" s="125"/>
      <c r="J67" s="24">
        <f t="shared" si="0"/>
        <v>10.666666666666666</v>
      </c>
      <c r="K67" s="25">
        <f t="shared" si="1"/>
        <v>6</v>
      </c>
      <c r="L67" s="169" t="s">
        <v>486</v>
      </c>
      <c r="M67" s="129">
        <f t="shared" si="2"/>
        <v>1</v>
      </c>
      <c r="N67" s="72" t="s">
        <v>483</v>
      </c>
      <c r="O67" s="7">
        <v>20</v>
      </c>
      <c r="P67" s="167">
        <v>12</v>
      </c>
    </row>
    <row r="68" spans="1:16" ht="13.5" customHeight="1">
      <c r="A68" s="23">
        <v>56</v>
      </c>
      <c r="B68" s="175">
        <v>1533011473</v>
      </c>
      <c r="C68" s="177" t="s">
        <v>614</v>
      </c>
      <c r="D68" s="324" t="s">
        <v>76</v>
      </c>
      <c r="E68" s="117" t="s">
        <v>429</v>
      </c>
      <c r="F68" s="49">
        <v>6.1</v>
      </c>
      <c r="G68" s="49"/>
      <c r="H68" s="46">
        <v>7</v>
      </c>
      <c r="I68" s="125"/>
      <c r="J68" s="24">
        <f t="shared" si="0"/>
        <v>6.1</v>
      </c>
      <c r="K68" s="25">
        <f t="shared" si="1"/>
        <v>0</v>
      </c>
      <c r="L68" s="43" t="str">
        <f>IF(K68=6,"acquise"," ")</f>
        <v xml:space="preserve"> </v>
      </c>
      <c r="M68" s="129">
        <f t="shared" si="2"/>
        <v>1</v>
      </c>
      <c r="O68" s="187">
        <v>18</v>
      </c>
      <c r="P68" s="188">
        <v>6</v>
      </c>
    </row>
    <row r="69" spans="1:16" ht="13.5" customHeight="1">
      <c r="A69" s="23">
        <v>57</v>
      </c>
      <c r="B69" s="175">
        <v>1533011076</v>
      </c>
      <c r="C69" s="177" t="s">
        <v>656</v>
      </c>
      <c r="D69" s="324" t="s">
        <v>94</v>
      </c>
      <c r="E69" s="117" t="s">
        <v>429</v>
      </c>
      <c r="F69" s="49">
        <v>10.199999999999999</v>
      </c>
      <c r="G69" s="49"/>
      <c r="H69" s="46"/>
      <c r="I69" s="125"/>
      <c r="J69" s="24">
        <f t="shared" si="0"/>
        <v>10.199999999999999</v>
      </c>
      <c r="K69" s="25">
        <f t="shared" si="1"/>
        <v>6</v>
      </c>
      <c r="L69" s="171" t="s">
        <v>697</v>
      </c>
      <c r="M69" s="129">
        <f t="shared" si="2"/>
        <v>1</v>
      </c>
      <c r="O69" s="187">
        <v>20</v>
      </c>
      <c r="P69" s="188">
        <v>12</v>
      </c>
    </row>
    <row r="70" spans="1:16" ht="13.5" customHeight="1">
      <c r="A70" s="23">
        <v>58</v>
      </c>
      <c r="B70" s="279">
        <v>1433004654</v>
      </c>
      <c r="C70" s="52" t="s">
        <v>438</v>
      </c>
      <c r="D70" s="51" t="s">
        <v>131</v>
      </c>
      <c r="E70" s="121" t="s">
        <v>434</v>
      </c>
      <c r="F70" s="90">
        <v>10.5</v>
      </c>
      <c r="G70" s="90"/>
      <c r="H70" s="94"/>
      <c r="I70" s="125"/>
      <c r="J70" s="24">
        <f t="shared" si="0"/>
        <v>10.5</v>
      </c>
      <c r="K70" s="25">
        <f t="shared" si="1"/>
        <v>6</v>
      </c>
      <c r="L70" s="169" t="s">
        <v>486</v>
      </c>
      <c r="M70" s="129">
        <f t="shared" si="2"/>
        <v>1</v>
      </c>
      <c r="N70" s="72" t="s">
        <v>483</v>
      </c>
      <c r="O70" s="7">
        <v>18</v>
      </c>
      <c r="P70" s="167">
        <v>6</v>
      </c>
    </row>
    <row r="71" spans="1:16" ht="13.5" customHeight="1">
      <c r="A71" s="23">
        <v>59</v>
      </c>
      <c r="B71" s="175">
        <v>1533001044</v>
      </c>
      <c r="C71" s="177" t="s">
        <v>517</v>
      </c>
      <c r="D71" s="324" t="s">
        <v>518</v>
      </c>
      <c r="E71" s="117" t="s">
        <v>429</v>
      </c>
      <c r="F71" s="49">
        <v>7.9</v>
      </c>
      <c r="G71" s="49"/>
      <c r="H71" s="46">
        <v>10</v>
      </c>
      <c r="I71" s="125"/>
      <c r="J71" s="24">
        <f t="shared" si="0"/>
        <v>7.9</v>
      </c>
      <c r="K71" s="25">
        <f t="shared" si="1"/>
        <v>0</v>
      </c>
      <c r="L71" s="43" t="str">
        <f>IF(K71=6,"acquise"," ")</f>
        <v xml:space="preserve"> </v>
      </c>
      <c r="M71" s="129">
        <f t="shared" si="2"/>
        <v>1</v>
      </c>
      <c r="O71" s="187">
        <v>11</v>
      </c>
      <c r="P71" s="188">
        <v>0</v>
      </c>
    </row>
    <row r="72" spans="1:16" ht="13.5" customHeight="1">
      <c r="A72" s="23">
        <v>60</v>
      </c>
      <c r="B72" s="175">
        <v>1533004322</v>
      </c>
      <c r="C72" s="177" t="s">
        <v>623</v>
      </c>
      <c r="D72" s="324" t="s">
        <v>77</v>
      </c>
      <c r="E72" s="117" t="s">
        <v>428</v>
      </c>
      <c r="F72" s="49">
        <v>8.3000000000000007</v>
      </c>
      <c r="G72" s="49">
        <v>7.5</v>
      </c>
      <c r="H72" s="46">
        <v>9.5</v>
      </c>
      <c r="I72" s="125"/>
      <c r="J72" s="24">
        <f t="shared" si="0"/>
        <v>8.3000000000000007</v>
      </c>
      <c r="K72" s="25">
        <f t="shared" si="1"/>
        <v>0</v>
      </c>
      <c r="L72" s="43" t="str">
        <f>IF(K72=6,"acquise"," ")</f>
        <v xml:space="preserve"> </v>
      </c>
      <c r="M72" s="129">
        <f t="shared" si="2"/>
        <v>1</v>
      </c>
      <c r="O72" s="187">
        <v>14</v>
      </c>
      <c r="P72" s="188">
        <v>6</v>
      </c>
    </row>
    <row r="73" spans="1:16" ht="13.5" customHeight="1">
      <c r="A73" s="23">
        <v>61</v>
      </c>
      <c r="B73" s="175">
        <v>1533009697</v>
      </c>
      <c r="C73" s="177" t="s">
        <v>551</v>
      </c>
      <c r="D73" s="324" t="s">
        <v>552</v>
      </c>
      <c r="E73" s="117" t="s">
        <v>428</v>
      </c>
      <c r="F73" s="49">
        <v>4</v>
      </c>
      <c r="G73" s="49">
        <v>5.5</v>
      </c>
      <c r="H73" s="46">
        <v>4</v>
      </c>
      <c r="I73" s="125"/>
      <c r="J73" s="24">
        <f t="shared" si="0"/>
        <v>5.5</v>
      </c>
      <c r="K73" s="25">
        <f t="shared" si="1"/>
        <v>0</v>
      </c>
      <c r="L73" s="43" t="str">
        <f>IF(K73=6,"acquise"," ")</f>
        <v xml:space="preserve"> </v>
      </c>
      <c r="M73" s="129">
        <f t="shared" si="2"/>
        <v>1</v>
      </c>
      <c r="O73" s="187">
        <v>12</v>
      </c>
      <c r="P73" s="188">
        <v>0</v>
      </c>
    </row>
    <row r="74" spans="1:16" ht="13.5" customHeight="1">
      <c r="A74" s="23">
        <v>62</v>
      </c>
      <c r="B74" s="175">
        <v>1533009756</v>
      </c>
      <c r="C74" s="177" t="s">
        <v>621</v>
      </c>
      <c r="D74" s="324" t="s">
        <v>378</v>
      </c>
      <c r="E74" s="117" t="s">
        <v>429</v>
      </c>
      <c r="F74" s="49">
        <v>10</v>
      </c>
      <c r="G74" s="49"/>
      <c r="H74" s="46"/>
      <c r="I74" s="125"/>
      <c r="J74" s="24">
        <f t="shared" si="0"/>
        <v>10</v>
      </c>
      <c r="K74" s="25">
        <f t="shared" si="1"/>
        <v>6</v>
      </c>
      <c r="L74" s="171" t="s">
        <v>697</v>
      </c>
      <c r="M74" s="129">
        <f t="shared" si="2"/>
        <v>1</v>
      </c>
      <c r="O74" s="187">
        <v>18</v>
      </c>
      <c r="P74" s="188">
        <v>6</v>
      </c>
    </row>
    <row r="75" spans="1:16" ht="13.5" customHeight="1">
      <c r="A75" s="23">
        <v>63</v>
      </c>
      <c r="B75" s="279">
        <v>123011918</v>
      </c>
      <c r="C75" s="52" t="s">
        <v>298</v>
      </c>
      <c r="D75" s="51" t="s">
        <v>83</v>
      </c>
      <c r="E75" s="117" t="s">
        <v>429</v>
      </c>
      <c r="F75" s="49">
        <v>11.4</v>
      </c>
      <c r="G75" s="49"/>
      <c r="H75" s="46"/>
      <c r="I75" s="125"/>
      <c r="J75" s="24">
        <f t="shared" si="0"/>
        <v>11.4</v>
      </c>
      <c r="K75" s="25">
        <f t="shared" si="1"/>
        <v>6</v>
      </c>
      <c r="L75" s="169" t="s">
        <v>486</v>
      </c>
      <c r="M75" s="129">
        <f t="shared" si="2"/>
        <v>1</v>
      </c>
      <c r="N75" s="72" t="s">
        <v>483</v>
      </c>
      <c r="O75" s="7">
        <v>14</v>
      </c>
      <c r="P75" s="167">
        <v>6</v>
      </c>
    </row>
    <row r="76" spans="1:16" ht="13.5" customHeight="1">
      <c r="A76" s="23">
        <v>64</v>
      </c>
      <c r="B76" s="178">
        <v>1433006291</v>
      </c>
      <c r="C76" s="180" t="s">
        <v>386</v>
      </c>
      <c r="D76" s="326" t="s">
        <v>527</v>
      </c>
      <c r="E76" s="117" t="s">
        <v>429</v>
      </c>
      <c r="F76" s="49">
        <v>8</v>
      </c>
      <c r="G76" s="49">
        <v>10.5</v>
      </c>
      <c r="H76" s="46">
        <v>11</v>
      </c>
      <c r="I76" s="125"/>
      <c r="J76" s="24">
        <f t="shared" si="0"/>
        <v>10.7</v>
      </c>
      <c r="K76" s="25">
        <f t="shared" si="1"/>
        <v>6</v>
      </c>
      <c r="L76" s="43" t="str">
        <f>IF(K76=6,"acquise"," ")</f>
        <v>acquise</v>
      </c>
      <c r="M76" s="129">
        <f t="shared" si="2"/>
        <v>1</v>
      </c>
      <c r="O76" s="187">
        <v>18</v>
      </c>
      <c r="P76" s="188">
        <v>6</v>
      </c>
    </row>
    <row r="77" spans="1:16" ht="13.5" customHeight="1">
      <c r="A77" s="23">
        <v>65</v>
      </c>
      <c r="B77" s="178">
        <v>1433006412</v>
      </c>
      <c r="C77" s="180" t="s">
        <v>386</v>
      </c>
      <c r="D77" s="326" t="s">
        <v>519</v>
      </c>
      <c r="E77" s="117" t="s">
        <v>428</v>
      </c>
      <c r="F77" s="49">
        <v>2.7</v>
      </c>
      <c r="G77" s="49"/>
      <c r="H77" s="46"/>
      <c r="I77" s="125"/>
      <c r="J77" s="24">
        <f t="shared" ref="J77:J140" si="3">IF(AND(H77&gt;G77,H77&gt;I77),MAX(F77,(H77*2+G77*3)/5,(H77*2+I77*3)/5),MAX(F77,G77,I77))</f>
        <v>2.7</v>
      </c>
      <c r="K77" s="25">
        <f t="shared" ref="K77:K140" si="4">IF(J77&gt;=9.995,6,0)</f>
        <v>0</v>
      </c>
      <c r="L77" s="43" t="str">
        <f>IF(K77=6,"acquise"," ")</f>
        <v xml:space="preserve"> </v>
      </c>
      <c r="M77" s="129">
        <f t="shared" ref="M77:M140" si="5">IF(I77&lt;&gt;"",2,1)</f>
        <v>1</v>
      </c>
      <c r="O77" s="187">
        <v>12</v>
      </c>
      <c r="P77" s="188">
        <v>0</v>
      </c>
    </row>
    <row r="78" spans="1:16" ht="13.5" customHeight="1">
      <c r="A78" s="23">
        <v>66</v>
      </c>
      <c r="B78" s="279">
        <v>123008134</v>
      </c>
      <c r="C78" s="52" t="s">
        <v>300</v>
      </c>
      <c r="D78" s="51" t="s">
        <v>126</v>
      </c>
      <c r="E78" s="122" t="s">
        <v>428</v>
      </c>
      <c r="F78" s="49">
        <v>4</v>
      </c>
      <c r="G78" s="49"/>
      <c r="H78" s="46">
        <v>10</v>
      </c>
      <c r="I78" s="125"/>
      <c r="J78" s="24">
        <f t="shared" si="3"/>
        <v>4</v>
      </c>
      <c r="K78" s="25">
        <f t="shared" si="4"/>
        <v>0</v>
      </c>
      <c r="L78" s="43" t="str">
        <f>IF(K78=6,"acquise"," ")</f>
        <v xml:space="preserve"> </v>
      </c>
      <c r="M78" s="129">
        <f t="shared" si="5"/>
        <v>1</v>
      </c>
      <c r="N78" s="72" t="s">
        <v>483</v>
      </c>
      <c r="O78" s="7">
        <v>12</v>
      </c>
      <c r="P78" s="167">
        <v>0</v>
      </c>
    </row>
    <row r="79" spans="1:16" ht="13.5" customHeight="1">
      <c r="A79" s="23">
        <v>67</v>
      </c>
      <c r="B79" s="175">
        <v>1533006859</v>
      </c>
      <c r="C79" s="177" t="s">
        <v>651</v>
      </c>
      <c r="D79" s="324" t="s">
        <v>652</v>
      </c>
      <c r="E79" s="117" t="s">
        <v>1676</v>
      </c>
      <c r="F79" s="49">
        <v>9.9980000000000011</v>
      </c>
      <c r="G79" s="49"/>
      <c r="H79" s="46"/>
      <c r="I79" s="125"/>
      <c r="J79" s="24">
        <f t="shared" si="3"/>
        <v>9.9980000000000011</v>
      </c>
      <c r="K79" s="25">
        <f t="shared" si="4"/>
        <v>6</v>
      </c>
      <c r="L79" s="171" t="s">
        <v>697</v>
      </c>
      <c r="M79" s="129">
        <f t="shared" si="5"/>
        <v>1</v>
      </c>
      <c r="O79" s="187">
        <v>10</v>
      </c>
      <c r="P79" s="188">
        <v>6</v>
      </c>
    </row>
    <row r="80" spans="1:16" ht="13.5" customHeight="1">
      <c r="A80" s="23">
        <v>68</v>
      </c>
      <c r="B80" s="279">
        <v>1333003198</v>
      </c>
      <c r="C80" s="52" t="s">
        <v>301</v>
      </c>
      <c r="D80" s="51" t="s">
        <v>302</v>
      </c>
      <c r="E80" s="117" t="s">
        <v>429</v>
      </c>
      <c r="F80" s="49">
        <v>7.6</v>
      </c>
      <c r="G80" s="49"/>
      <c r="H80" s="46">
        <v>11.5</v>
      </c>
      <c r="I80" s="125"/>
      <c r="J80" s="24">
        <f t="shared" si="3"/>
        <v>7.6</v>
      </c>
      <c r="K80" s="25">
        <f t="shared" si="4"/>
        <v>0</v>
      </c>
      <c r="L80" s="43" t="str">
        <f>IF(K80=6,"acquise"," ")</f>
        <v xml:space="preserve"> </v>
      </c>
      <c r="M80" s="129">
        <f t="shared" si="5"/>
        <v>1</v>
      </c>
      <c r="N80" s="72" t="s">
        <v>483</v>
      </c>
      <c r="O80" s="22">
        <v>12</v>
      </c>
      <c r="P80" s="168">
        <v>0</v>
      </c>
    </row>
    <row r="81" spans="1:16" ht="13.5" customHeight="1">
      <c r="A81" s="23">
        <v>69</v>
      </c>
      <c r="B81" s="279">
        <v>1433003071</v>
      </c>
      <c r="C81" s="52" t="s">
        <v>387</v>
      </c>
      <c r="D81" s="51" t="s">
        <v>388</v>
      </c>
      <c r="E81" s="117" t="s">
        <v>434</v>
      </c>
      <c r="F81" s="49">
        <v>6.5</v>
      </c>
      <c r="G81" s="49">
        <v>0</v>
      </c>
      <c r="H81" s="46">
        <v>9.5</v>
      </c>
      <c r="I81" s="125"/>
      <c r="J81" s="24">
        <f t="shared" si="3"/>
        <v>6.5</v>
      </c>
      <c r="K81" s="25">
        <f t="shared" si="4"/>
        <v>0</v>
      </c>
      <c r="L81" s="43" t="str">
        <f>IF(K81=6,"acquise"," ")</f>
        <v xml:space="preserve"> </v>
      </c>
      <c r="M81" s="129">
        <f t="shared" si="5"/>
        <v>1</v>
      </c>
      <c r="N81" s="72" t="s">
        <v>483</v>
      </c>
      <c r="O81" s="7">
        <v>10</v>
      </c>
      <c r="P81" s="167">
        <v>0</v>
      </c>
    </row>
    <row r="82" spans="1:16" ht="13.5" customHeight="1">
      <c r="A82" s="23">
        <v>70</v>
      </c>
      <c r="B82" s="340" t="s">
        <v>722</v>
      </c>
      <c r="C82" s="335" t="s">
        <v>723</v>
      </c>
      <c r="D82" s="344" t="s">
        <v>128</v>
      </c>
      <c r="E82" s="246" t="s">
        <v>434</v>
      </c>
      <c r="F82" s="194">
        <v>5.5</v>
      </c>
      <c r="G82" s="201">
        <v>0.5</v>
      </c>
      <c r="H82" s="209">
        <v>9.5</v>
      </c>
      <c r="I82" s="218"/>
      <c r="J82" s="219">
        <f t="shared" si="3"/>
        <v>5.5</v>
      </c>
      <c r="K82" s="220">
        <f t="shared" si="4"/>
        <v>0</v>
      </c>
      <c r="L82" s="221" t="str">
        <f>IF(K82=6,"acquise"," ")</f>
        <v xml:space="preserve"> </v>
      </c>
      <c r="M82" s="222">
        <f t="shared" si="5"/>
        <v>1</v>
      </c>
    </row>
    <row r="83" spans="1:16" ht="13.5" customHeight="1">
      <c r="A83" s="23">
        <v>71</v>
      </c>
      <c r="B83" s="282">
        <v>123015012</v>
      </c>
      <c r="C83" s="306" t="s">
        <v>303</v>
      </c>
      <c r="D83" s="328" t="s">
        <v>163</v>
      </c>
      <c r="E83" s="239" t="s">
        <v>1679</v>
      </c>
      <c r="F83" s="194">
        <v>10</v>
      </c>
      <c r="G83" s="348"/>
      <c r="H83" s="350"/>
      <c r="I83" s="218"/>
      <c r="J83" s="219">
        <f t="shared" si="3"/>
        <v>10</v>
      </c>
      <c r="K83" s="220">
        <f t="shared" si="4"/>
        <v>6</v>
      </c>
      <c r="L83" s="221" t="str">
        <f>IF(K83=6,"acquise"," ")</f>
        <v>acquise</v>
      </c>
      <c r="M83" s="222">
        <f t="shared" si="5"/>
        <v>1</v>
      </c>
    </row>
    <row r="84" spans="1:16" ht="13.5" customHeight="1">
      <c r="A84" s="23">
        <v>72</v>
      </c>
      <c r="B84" s="279">
        <v>123014995</v>
      </c>
      <c r="C84" s="52" t="s">
        <v>303</v>
      </c>
      <c r="D84" s="51" t="s">
        <v>304</v>
      </c>
      <c r="E84" s="117" t="s">
        <v>429</v>
      </c>
      <c r="F84" s="49">
        <v>10</v>
      </c>
      <c r="G84" s="174"/>
      <c r="H84" s="110"/>
      <c r="I84" s="125"/>
      <c r="J84" s="24">
        <f t="shared" si="3"/>
        <v>10</v>
      </c>
      <c r="K84" s="25">
        <f t="shared" si="4"/>
        <v>6</v>
      </c>
      <c r="L84" s="169" t="s">
        <v>486</v>
      </c>
      <c r="M84" s="129">
        <f t="shared" si="5"/>
        <v>1</v>
      </c>
      <c r="N84" s="72" t="s">
        <v>483</v>
      </c>
      <c r="O84" s="7">
        <v>14</v>
      </c>
      <c r="P84" s="167">
        <v>6</v>
      </c>
    </row>
    <row r="85" spans="1:16" ht="13.5" customHeight="1">
      <c r="A85" s="23">
        <v>73</v>
      </c>
      <c r="B85" s="289">
        <v>123015349</v>
      </c>
      <c r="C85" s="99" t="s">
        <v>101</v>
      </c>
      <c r="D85" s="100" t="s">
        <v>102</v>
      </c>
      <c r="E85" s="117" t="s">
        <v>429</v>
      </c>
      <c r="F85" s="90">
        <v>10</v>
      </c>
      <c r="G85" s="90"/>
      <c r="H85" s="97"/>
      <c r="I85" s="125"/>
      <c r="J85" s="24">
        <f t="shared" si="3"/>
        <v>10</v>
      </c>
      <c r="K85" s="25">
        <f t="shared" si="4"/>
        <v>6</v>
      </c>
      <c r="L85" s="169" t="s">
        <v>486</v>
      </c>
      <c r="M85" s="129">
        <f t="shared" si="5"/>
        <v>1</v>
      </c>
      <c r="N85" s="72" t="s">
        <v>483</v>
      </c>
      <c r="O85" s="7">
        <v>14</v>
      </c>
      <c r="P85" s="167">
        <v>6</v>
      </c>
    </row>
    <row r="86" spans="1:16" ht="13.5" customHeight="1">
      <c r="A86" s="23">
        <v>74</v>
      </c>
      <c r="B86" s="282" t="s">
        <v>724</v>
      </c>
      <c r="C86" s="306" t="s">
        <v>725</v>
      </c>
      <c r="D86" s="328" t="s">
        <v>138</v>
      </c>
      <c r="E86" s="244" t="s">
        <v>433</v>
      </c>
      <c r="F86" s="194">
        <v>4.416666666666667</v>
      </c>
      <c r="G86" s="201"/>
      <c r="H86" s="202">
        <v>4.25</v>
      </c>
      <c r="I86" s="218"/>
      <c r="J86" s="219">
        <f t="shared" si="3"/>
        <v>4.416666666666667</v>
      </c>
      <c r="K86" s="220">
        <f t="shared" si="4"/>
        <v>0</v>
      </c>
      <c r="L86" s="221" t="str">
        <f>IF(K86=6,"acquise"," ")</f>
        <v xml:space="preserve"> </v>
      </c>
      <c r="M86" s="222">
        <f t="shared" si="5"/>
        <v>1</v>
      </c>
    </row>
    <row r="87" spans="1:16" ht="13.5" customHeight="1">
      <c r="A87" s="23">
        <v>75</v>
      </c>
      <c r="B87" s="175">
        <v>1533017936</v>
      </c>
      <c r="C87" s="177" t="s">
        <v>512</v>
      </c>
      <c r="D87" s="324" t="s">
        <v>513</v>
      </c>
      <c r="E87" s="117" t="s">
        <v>428</v>
      </c>
      <c r="F87" s="49">
        <v>10</v>
      </c>
      <c r="G87" s="49"/>
      <c r="H87" s="46"/>
      <c r="I87" s="125"/>
      <c r="J87" s="24">
        <f t="shared" si="3"/>
        <v>10</v>
      </c>
      <c r="K87" s="25">
        <f t="shared" si="4"/>
        <v>6</v>
      </c>
      <c r="L87" s="171" t="s">
        <v>484</v>
      </c>
      <c r="M87" s="129">
        <f t="shared" si="5"/>
        <v>1</v>
      </c>
      <c r="O87" s="187">
        <v>30</v>
      </c>
      <c r="P87" s="188">
        <v>12</v>
      </c>
    </row>
    <row r="88" spans="1:16" ht="13.5" customHeight="1">
      <c r="A88" s="23">
        <v>76</v>
      </c>
      <c r="B88" s="277" t="s">
        <v>105</v>
      </c>
      <c r="C88" s="99" t="s">
        <v>106</v>
      </c>
      <c r="D88" s="100" t="s">
        <v>107</v>
      </c>
      <c r="E88" s="118" t="s">
        <v>433</v>
      </c>
      <c r="F88" s="90">
        <v>10.333333333333334</v>
      </c>
      <c r="G88" s="173"/>
      <c r="H88" s="116"/>
      <c r="I88" s="125"/>
      <c r="J88" s="24">
        <f t="shared" si="3"/>
        <v>10.333333333333334</v>
      </c>
      <c r="K88" s="25">
        <f t="shared" si="4"/>
        <v>6</v>
      </c>
      <c r="L88" s="169" t="s">
        <v>486</v>
      </c>
      <c r="M88" s="129">
        <f t="shared" si="5"/>
        <v>1</v>
      </c>
      <c r="N88" s="72" t="s">
        <v>483</v>
      </c>
      <c r="O88" s="7">
        <v>20</v>
      </c>
      <c r="P88" s="167">
        <v>12</v>
      </c>
    </row>
    <row r="89" spans="1:16" ht="13.5" customHeight="1">
      <c r="A89" s="23">
        <v>77</v>
      </c>
      <c r="B89" s="175">
        <v>1533005921</v>
      </c>
      <c r="C89" s="177" t="s">
        <v>565</v>
      </c>
      <c r="D89" s="324" t="s">
        <v>566</v>
      </c>
      <c r="E89" s="117" t="s">
        <v>1676</v>
      </c>
      <c r="F89" s="49">
        <v>4.9000000000000004</v>
      </c>
      <c r="G89" s="49">
        <v>2</v>
      </c>
      <c r="H89" s="46">
        <v>6.25</v>
      </c>
      <c r="I89" s="125"/>
      <c r="J89" s="24">
        <f t="shared" si="3"/>
        <v>4.9000000000000004</v>
      </c>
      <c r="K89" s="25">
        <f t="shared" si="4"/>
        <v>0</v>
      </c>
      <c r="L89" s="43" t="str">
        <f>IF(K89=6,"acquise"," ")</f>
        <v xml:space="preserve"> </v>
      </c>
      <c r="M89" s="129">
        <f t="shared" si="5"/>
        <v>1</v>
      </c>
      <c r="O89" s="187">
        <v>12</v>
      </c>
      <c r="P89" s="188">
        <v>0</v>
      </c>
    </row>
    <row r="90" spans="1:16" s="22" customFormat="1" ht="13.5" customHeight="1">
      <c r="A90" s="23">
        <v>78</v>
      </c>
      <c r="B90" s="178">
        <v>1433009353</v>
      </c>
      <c r="C90" s="180" t="s">
        <v>598</v>
      </c>
      <c r="D90" s="326" t="s">
        <v>124</v>
      </c>
      <c r="E90" s="117" t="s">
        <v>429</v>
      </c>
      <c r="F90" s="49">
        <v>8.6</v>
      </c>
      <c r="G90" s="49"/>
      <c r="H90" s="46">
        <v>14</v>
      </c>
      <c r="I90" s="125"/>
      <c r="J90" s="24">
        <f t="shared" si="3"/>
        <v>8.6</v>
      </c>
      <c r="K90" s="25">
        <f t="shared" si="4"/>
        <v>0</v>
      </c>
      <c r="L90" s="43" t="str">
        <f>IF(K90=6,"acquise"," ")</f>
        <v xml:space="preserve"> </v>
      </c>
      <c r="M90" s="129">
        <f t="shared" si="5"/>
        <v>1</v>
      </c>
      <c r="N90" s="7"/>
      <c r="O90" s="187">
        <v>12</v>
      </c>
      <c r="P90" s="188">
        <v>0</v>
      </c>
    </row>
    <row r="91" spans="1:16" ht="13.5" customHeight="1">
      <c r="A91" s="23">
        <v>79</v>
      </c>
      <c r="B91" s="289">
        <v>123002486</v>
      </c>
      <c r="C91" s="99" t="s">
        <v>108</v>
      </c>
      <c r="D91" s="100" t="s">
        <v>77</v>
      </c>
      <c r="E91" s="48" t="s">
        <v>1680</v>
      </c>
      <c r="F91" s="90">
        <v>10.083333333333334</v>
      </c>
      <c r="G91" s="90"/>
      <c r="H91" s="91"/>
      <c r="I91" s="125"/>
      <c r="J91" s="24">
        <f t="shared" si="3"/>
        <v>10.083333333333334</v>
      </c>
      <c r="K91" s="25">
        <f t="shared" si="4"/>
        <v>6</v>
      </c>
      <c r="L91" s="169" t="s">
        <v>486</v>
      </c>
      <c r="M91" s="129">
        <f t="shared" si="5"/>
        <v>1</v>
      </c>
      <c r="N91" s="72" t="s">
        <v>483</v>
      </c>
      <c r="O91" s="7">
        <v>18</v>
      </c>
      <c r="P91" s="167">
        <v>6</v>
      </c>
    </row>
    <row r="92" spans="1:16" ht="13.5" customHeight="1">
      <c r="A92" s="23">
        <v>80</v>
      </c>
      <c r="B92" s="289">
        <v>123006121</v>
      </c>
      <c r="C92" s="99" t="s">
        <v>109</v>
      </c>
      <c r="D92" s="100" t="s">
        <v>110</v>
      </c>
      <c r="E92" s="117" t="s">
        <v>429</v>
      </c>
      <c r="F92" s="90">
        <v>7</v>
      </c>
      <c r="G92" s="90"/>
      <c r="H92" s="94">
        <v>8</v>
      </c>
      <c r="I92" s="125"/>
      <c r="J92" s="24">
        <f t="shared" si="3"/>
        <v>7</v>
      </c>
      <c r="K92" s="25">
        <f t="shared" si="4"/>
        <v>0</v>
      </c>
      <c r="L92" s="44" t="str">
        <f>IF(K92=6,"acquise"," ")</f>
        <v xml:space="preserve"> </v>
      </c>
      <c r="M92" s="129">
        <f t="shared" si="5"/>
        <v>1</v>
      </c>
      <c r="N92" s="72" t="s">
        <v>483</v>
      </c>
      <c r="O92" s="7">
        <v>12</v>
      </c>
      <c r="P92" s="167">
        <v>0</v>
      </c>
    </row>
    <row r="93" spans="1:16" ht="13.5" customHeight="1">
      <c r="A93" s="23">
        <v>81</v>
      </c>
      <c r="B93" s="289">
        <v>1333006122</v>
      </c>
      <c r="C93" s="99" t="s">
        <v>109</v>
      </c>
      <c r="D93" s="100" t="s">
        <v>92</v>
      </c>
      <c r="E93" s="121" t="s">
        <v>431</v>
      </c>
      <c r="F93" s="90">
        <v>11.333333333333334</v>
      </c>
      <c r="G93" s="173"/>
      <c r="H93" s="116"/>
      <c r="I93" s="125"/>
      <c r="J93" s="24">
        <f t="shared" si="3"/>
        <v>11.333333333333334</v>
      </c>
      <c r="K93" s="25">
        <f t="shared" si="4"/>
        <v>6</v>
      </c>
      <c r="L93" s="169" t="s">
        <v>486</v>
      </c>
      <c r="M93" s="129">
        <f t="shared" si="5"/>
        <v>1</v>
      </c>
      <c r="N93" s="72" t="s">
        <v>483</v>
      </c>
      <c r="O93" s="7">
        <v>17</v>
      </c>
      <c r="P93" s="167">
        <v>6</v>
      </c>
    </row>
    <row r="94" spans="1:16" ht="13.5" customHeight="1">
      <c r="A94" s="23">
        <v>82</v>
      </c>
      <c r="B94" s="279">
        <v>1333003996</v>
      </c>
      <c r="C94" s="52" t="s">
        <v>389</v>
      </c>
      <c r="D94" s="51" t="s">
        <v>97</v>
      </c>
      <c r="E94" s="118" t="s">
        <v>433</v>
      </c>
      <c r="F94" s="49">
        <v>4.9000000000000004</v>
      </c>
      <c r="G94" s="49">
        <v>5.5</v>
      </c>
      <c r="H94" s="46">
        <v>7</v>
      </c>
      <c r="I94" s="125"/>
      <c r="J94" s="24">
        <f t="shared" si="3"/>
        <v>6.1</v>
      </c>
      <c r="K94" s="25">
        <f t="shared" si="4"/>
        <v>0</v>
      </c>
      <c r="L94" s="43" t="str">
        <f>IF(K94=6,"acquise"," ")</f>
        <v xml:space="preserve"> </v>
      </c>
      <c r="M94" s="129">
        <f t="shared" si="5"/>
        <v>1</v>
      </c>
      <c r="N94" s="72" t="s">
        <v>483</v>
      </c>
      <c r="O94" s="7">
        <v>18</v>
      </c>
      <c r="P94" s="167">
        <v>6</v>
      </c>
    </row>
    <row r="95" spans="1:16" ht="13.5" customHeight="1">
      <c r="A95" s="23">
        <v>83</v>
      </c>
      <c r="B95" s="340" t="s">
        <v>726</v>
      </c>
      <c r="C95" s="335" t="s">
        <v>727</v>
      </c>
      <c r="D95" s="344" t="s">
        <v>513</v>
      </c>
      <c r="E95" s="248" t="s">
        <v>433</v>
      </c>
      <c r="F95" s="194">
        <v>10</v>
      </c>
      <c r="G95" s="201"/>
      <c r="H95" s="205"/>
      <c r="I95" s="218"/>
      <c r="J95" s="219">
        <f t="shared" si="3"/>
        <v>10</v>
      </c>
      <c r="K95" s="220">
        <f t="shared" si="4"/>
        <v>6</v>
      </c>
      <c r="L95" s="221" t="str">
        <f>IF(K95=6,"acquise"," ")</f>
        <v>acquise</v>
      </c>
      <c r="M95" s="222">
        <f t="shared" si="5"/>
        <v>1</v>
      </c>
    </row>
    <row r="96" spans="1:16" ht="13.5" customHeight="1">
      <c r="A96" s="23">
        <v>84</v>
      </c>
      <c r="B96" s="175">
        <v>1533003442</v>
      </c>
      <c r="C96" s="177" t="s">
        <v>521</v>
      </c>
      <c r="D96" s="324" t="s">
        <v>522</v>
      </c>
      <c r="E96" s="117" t="s">
        <v>429</v>
      </c>
      <c r="F96" s="49">
        <v>4.7</v>
      </c>
      <c r="G96" s="49">
        <v>6</v>
      </c>
      <c r="H96" s="46">
        <v>11</v>
      </c>
      <c r="I96" s="125"/>
      <c r="J96" s="24">
        <f t="shared" si="3"/>
        <v>8</v>
      </c>
      <c r="K96" s="25">
        <f t="shared" si="4"/>
        <v>0</v>
      </c>
      <c r="L96" s="43" t="str">
        <f>IF(K96=6,"acquise"," ")</f>
        <v xml:space="preserve"> </v>
      </c>
      <c r="M96" s="129">
        <f t="shared" si="5"/>
        <v>1</v>
      </c>
      <c r="O96" s="187">
        <v>11</v>
      </c>
      <c r="P96" s="188">
        <v>0</v>
      </c>
    </row>
    <row r="97" spans="1:16" ht="13.5" customHeight="1">
      <c r="A97" s="23">
        <v>85</v>
      </c>
      <c r="B97" s="279">
        <v>1333008143</v>
      </c>
      <c r="C97" s="52" t="s">
        <v>305</v>
      </c>
      <c r="D97" s="51" t="s">
        <v>67</v>
      </c>
      <c r="E97" s="117" t="s">
        <v>434</v>
      </c>
      <c r="F97" s="49">
        <v>5.6</v>
      </c>
      <c r="G97" s="174">
        <v>1.5</v>
      </c>
      <c r="H97" s="111">
        <v>9.5</v>
      </c>
      <c r="I97" s="125"/>
      <c r="J97" s="24">
        <f t="shared" si="3"/>
        <v>5.6</v>
      </c>
      <c r="K97" s="25">
        <f t="shared" si="4"/>
        <v>0</v>
      </c>
      <c r="L97" s="43" t="str">
        <f>IF(K97=6,"acquise"," ")</f>
        <v xml:space="preserve"> </v>
      </c>
      <c r="M97" s="129">
        <f t="shared" si="5"/>
        <v>1</v>
      </c>
      <c r="N97" s="72" t="s">
        <v>483</v>
      </c>
      <c r="O97" s="7">
        <v>12</v>
      </c>
      <c r="P97" s="167">
        <v>0</v>
      </c>
    </row>
    <row r="98" spans="1:16" ht="13.5" customHeight="1">
      <c r="A98" s="23">
        <v>86</v>
      </c>
      <c r="B98" s="178">
        <v>1433008806</v>
      </c>
      <c r="C98" s="180" t="s">
        <v>549</v>
      </c>
      <c r="D98" s="326" t="s">
        <v>103</v>
      </c>
      <c r="E98" s="117" t="s">
        <v>428</v>
      </c>
      <c r="F98" s="49">
        <v>5.7</v>
      </c>
      <c r="G98" s="49"/>
      <c r="H98" s="46">
        <v>9</v>
      </c>
      <c r="I98" s="125"/>
      <c r="J98" s="24">
        <f t="shared" si="3"/>
        <v>5.7</v>
      </c>
      <c r="K98" s="25">
        <f t="shared" si="4"/>
        <v>0</v>
      </c>
      <c r="L98" s="43" t="str">
        <f>IF(K98=6,"acquise"," ")</f>
        <v xml:space="preserve"> </v>
      </c>
      <c r="M98" s="129">
        <f t="shared" si="5"/>
        <v>1</v>
      </c>
      <c r="O98" s="187">
        <v>14</v>
      </c>
      <c r="P98" s="188">
        <v>6</v>
      </c>
    </row>
    <row r="99" spans="1:16" ht="13.5" customHeight="1">
      <c r="A99" s="23">
        <v>87</v>
      </c>
      <c r="B99" s="175">
        <v>1533019171</v>
      </c>
      <c r="C99" s="177" t="s">
        <v>689</v>
      </c>
      <c r="D99" s="324" t="s">
        <v>690</v>
      </c>
      <c r="E99" s="117" t="s">
        <v>1676</v>
      </c>
      <c r="F99" s="49">
        <v>10.001999999999999</v>
      </c>
      <c r="G99" s="49"/>
      <c r="H99" s="46"/>
      <c r="I99" s="125"/>
      <c r="J99" s="24">
        <f t="shared" si="3"/>
        <v>10.001999999999999</v>
      </c>
      <c r="K99" s="25">
        <f t="shared" si="4"/>
        <v>6</v>
      </c>
      <c r="L99" s="171" t="s">
        <v>697</v>
      </c>
      <c r="M99" s="129">
        <f t="shared" si="5"/>
        <v>1</v>
      </c>
      <c r="O99" s="187">
        <v>12</v>
      </c>
      <c r="P99" s="188">
        <v>6</v>
      </c>
    </row>
    <row r="100" spans="1:16" ht="13.5" customHeight="1">
      <c r="A100" s="23">
        <v>88</v>
      </c>
      <c r="B100" s="294" t="s">
        <v>728</v>
      </c>
      <c r="C100" s="306" t="s">
        <v>112</v>
      </c>
      <c r="D100" s="328" t="s">
        <v>135</v>
      </c>
      <c r="E100" s="247" t="s">
        <v>1678</v>
      </c>
      <c r="F100" s="194">
        <v>10</v>
      </c>
      <c r="G100" s="201"/>
      <c r="H100" s="202"/>
      <c r="I100" s="218"/>
      <c r="J100" s="219">
        <f t="shared" si="3"/>
        <v>10</v>
      </c>
      <c r="K100" s="220">
        <f t="shared" si="4"/>
        <v>6</v>
      </c>
      <c r="L100" s="221" t="str">
        <f>IF(K100=6,"acquise"," ")</f>
        <v>acquise</v>
      </c>
      <c r="M100" s="222">
        <f t="shared" si="5"/>
        <v>1</v>
      </c>
    </row>
    <row r="101" spans="1:16" ht="13.5" customHeight="1">
      <c r="A101" s="23">
        <v>89</v>
      </c>
      <c r="B101" s="289">
        <v>123009941</v>
      </c>
      <c r="C101" s="99" t="s">
        <v>114</v>
      </c>
      <c r="D101" s="100" t="s">
        <v>115</v>
      </c>
      <c r="E101" s="118" t="s">
        <v>428</v>
      </c>
      <c r="F101" s="90">
        <v>10.167777777777777</v>
      </c>
      <c r="G101" s="90"/>
      <c r="H101" s="97"/>
      <c r="I101" s="125"/>
      <c r="J101" s="24">
        <f t="shared" si="3"/>
        <v>10.167777777777777</v>
      </c>
      <c r="K101" s="25">
        <f t="shared" si="4"/>
        <v>6</v>
      </c>
      <c r="L101" s="169" t="s">
        <v>486</v>
      </c>
      <c r="M101" s="129">
        <f t="shared" si="5"/>
        <v>1</v>
      </c>
      <c r="N101" s="72" t="s">
        <v>483</v>
      </c>
      <c r="O101" s="7">
        <v>18</v>
      </c>
      <c r="P101" s="167">
        <v>6</v>
      </c>
    </row>
    <row r="102" spans="1:16" ht="13.5" customHeight="1">
      <c r="A102" s="23">
        <v>90</v>
      </c>
      <c r="B102" s="289">
        <v>123005662</v>
      </c>
      <c r="C102" s="99" t="s">
        <v>116</v>
      </c>
      <c r="D102" s="100" t="s">
        <v>117</v>
      </c>
      <c r="E102" s="118" t="s">
        <v>433</v>
      </c>
      <c r="F102" s="90">
        <v>8.6666666666666661</v>
      </c>
      <c r="G102" s="90"/>
      <c r="H102" s="91">
        <v>8</v>
      </c>
      <c r="I102" s="125"/>
      <c r="J102" s="24">
        <f t="shared" si="3"/>
        <v>8.6666666666666661</v>
      </c>
      <c r="K102" s="25">
        <f t="shared" si="4"/>
        <v>0</v>
      </c>
      <c r="L102" s="44" t="str">
        <f>IF(K102=6,"acquise"," ")</f>
        <v xml:space="preserve"> </v>
      </c>
      <c r="M102" s="129">
        <f t="shared" si="5"/>
        <v>1</v>
      </c>
      <c r="N102" s="72" t="s">
        <v>483</v>
      </c>
      <c r="O102" s="7">
        <v>17</v>
      </c>
      <c r="P102" s="167">
        <v>6</v>
      </c>
    </row>
    <row r="103" spans="1:16" ht="13.5" customHeight="1">
      <c r="A103" s="23">
        <v>91</v>
      </c>
      <c r="B103" s="282">
        <v>123020144</v>
      </c>
      <c r="C103" s="306" t="s">
        <v>729</v>
      </c>
      <c r="D103" s="328" t="s">
        <v>595</v>
      </c>
      <c r="E103" s="247" t="s">
        <v>1678</v>
      </c>
      <c r="F103" s="194">
        <v>10</v>
      </c>
      <c r="G103" s="201"/>
      <c r="H103" s="202"/>
      <c r="I103" s="218"/>
      <c r="J103" s="219">
        <f t="shared" si="3"/>
        <v>10</v>
      </c>
      <c r="K103" s="220">
        <f t="shared" si="4"/>
        <v>6</v>
      </c>
      <c r="L103" s="221" t="str">
        <f>IF(K103=6,"acquise"," ")</f>
        <v>acquise</v>
      </c>
      <c r="M103" s="222">
        <f t="shared" si="5"/>
        <v>1</v>
      </c>
    </row>
    <row r="104" spans="1:16" ht="13.5" customHeight="1">
      <c r="A104" s="23">
        <v>92</v>
      </c>
      <c r="B104" s="175">
        <v>1533005287</v>
      </c>
      <c r="C104" s="177" t="s">
        <v>601</v>
      </c>
      <c r="D104" s="324" t="s">
        <v>602</v>
      </c>
      <c r="E104" s="117" t="s">
        <v>429</v>
      </c>
      <c r="F104" s="49">
        <v>10.3</v>
      </c>
      <c r="G104" s="49"/>
      <c r="H104" s="46"/>
      <c r="I104" s="125"/>
      <c r="J104" s="24">
        <f t="shared" si="3"/>
        <v>10.3</v>
      </c>
      <c r="K104" s="25">
        <f t="shared" si="4"/>
        <v>6</v>
      </c>
      <c r="L104" s="171" t="s">
        <v>697</v>
      </c>
      <c r="M104" s="129">
        <f t="shared" si="5"/>
        <v>1</v>
      </c>
      <c r="O104" s="187">
        <v>24</v>
      </c>
      <c r="P104" s="188">
        <v>12</v>
      </c>
    </row>
    <row r="105" spans="1:16" ht="13.5" customHeight="1">
      <c r="A105" s="23">
        <v>93</v>
      </c>
      <c r="B105" s="279">
        <v>123016442</v>
      </c>
      <c r="C105" s="52" t="s">
        <v>306</v>
      </c>
      <c r="D105" s="51" t="s">
        <v>297</v>
      </c>
      <c r="E105" s="117" t="s">
        <v>434</v>
      </c>
      <c r="F105" s="49">
        <v>7.4</v>
      </c>
      <c r="G105" s="49"/>
      <c r="H105" s="46">
        <v>11</v>
      </c>
      <c r="I105" s="125"/>
      <c r="J105" s="24">
        <f t="shared" si="3"/>
        <v>7.4</v>
      </c>
      <c r="K105" s="25">
        <f t="shared" si="4"/>
        <v>0</v>
      </c>
      <c r="L105" s="43" t="str">
        <f>IF(K105=6,"acquise"," ")</f>
        <v xml:space="preserve"> </v>
      </c>
      <c r="M105" s="129">
        <f t="shared" si="5"/>
        <v>1</v>
      </c>
      <c r="N105" s="72" t="s">
        <v>483</v>
      </c>
      <c r="O105" s="7">
        <v>12</v>
      </c>
      <c r="P105" s="167">
        <v>0</v>
      </c>
    </row>
    <row r="106" spans="1:16" ht="13.5" customHeight="1">
      <c r="A106" s="23">
        <v>94</v>
      </c>
      <c r="B106" s="175">
        <v>1531090856</v>
      </c>
      <c r="C106" s="177" t="s">
        <v>542</v>
      </c>
      <c r="D106" s="324" t="s">
        <v>608</v>
      </c>
      <c r="E106" s="117" t="s">
        <v>429</v>
      </c>
      <c r="F106" s="49">
        <v>10</v>
      </c>
      <c r="G106" s="174"/>
      <c r="H106" s="111"/>
      <c r="I106" s="125"/>
      <c r="J106" s="24">
        <f t="shared" si="3"/>
        <v>10</v>
      </c>
      <c r="K106" s="25">
        <f t="shared" si="4"/>
        <v>6</v>
      </c>
      <c r="L106" s="171" t="s">
        <v>697</v>
      </c>
      <c r="M106" s="129">
        <f t="shared" si="5"/>
        <v>1</v>
      </c>
      <c r="O106" s="187">
        <v>18</v>
      </c>
      <c r="P106" s="188">
        <v>6</v>
      </c>
    </row>
    <row r="107" spans="1:16" ht="13.5" customHeight="1">
      <c r="A107" s="23">
        <v>95</v>
      </c>
      <c r="B107" s="175">
        <v>1533003764</v>
      </c>
      <c r="C107" s="177" t="s">
        <v>542</v>
      </c>
      <c r="D107" s="324" t="s">
        <v>543</v>
      </c>
      <c r="E107" s="117" t="s">
        <v>429</v>
      </c>
      <c r="F107" s="49">
        <v>7</v>
      </c>
      <c r="G107" s="174">
        <v>10</v>
      </c>
      <c r="H107" s="111">
        <v>10</v>
      </c>
      <c r="I107" s="125"/>
      <c r="J107" s="24">
        <f t="shared" si="3"/>
        <v>10</v>
      </c>
      <c r="K107" s="25">
        <f t="shared" si="4"/>
        <v>6</v>
      </c>
      <c r="L107" s="43" t="str">
        <f>IF(K107=6,"acquise"," ")</f>
        <v>acquise</v>
      </c>
      <c r="M107" s="129">
        <f t="shared" si="5"/>
        <v>1</v>
      </c>
      <c r="O107" s="187">
        <v>18</v>
      </c>
      <c r="P107" s="188">
        <v>6</v>
      </c>
    </row>
    <row r="108" spans="1:16" ht="13.5" customHeight="1">
      <c r="A108" s="23">
        <v>96</v>
      </c>
      <c r="B108" s="178">
        <v>1433013964</v>
      </c>
      <c r="C108" s="180" t="s">
        <v>553</v>
      </c>
      <c r="D108" s="326" t="s">
        <v>201</v>
      </c>
      <c r="E108" s="117" t="s">
        <v>428</v>
      </c>
      <c r="F108" s="49">
        <v>7.3</v>
      </c>
      <c r="G108" s="49"/>
      <c r="H108" s="46">
        <v>11.5</v>
      </c>
      <c r="I108" s="125"/>
      <c r="J108" s="24">
        <f t="shared" si="3"/>
        <v>7.3</v>
      </c>
      <c r="K108" s="25">
        <f t="shared" si="4"/>
        <v>0</v>
      </c>
      <c r="L108" s="43" t="str">
        <f>IF(K108=6,"acquise"," ")</f>
        <v xml:space="preserve"> </v>
      </c>
      <c r="M108" s="129">
        <f t="shared" si="5"/>
        <v>1</v>
      </c>
      <c r="O108" s="187">
        <v>12</v>
      </c>
      <c r="P108" s="188">
        <v>6</v>
      </c>
    </row>
    <row r="109" spans="1:16" ht="13.5" customHeight="1">
      <c r="A109" s="23">
        <v>97</v>
      </c>
      <c r="B109" s="279">
        <v>1433009474</v>
      </c>
      <c r="C109" s="52" t="s">
        <v>307</v>
      </c>
      <c r="D109" s="51" t="s">
        <v>308</v>
      </c>
      <c r="E109" s="118" t="s">
        <v>428</v>
      </c>
      <c r="F109" s="49">
        <v>7.8</v>
      </c>
      <c r="G109" s="49"/>
      <c r="H109" s="46">
        <v>12</v>
      </c>
      <c r="I109" s="125"/>
      <c r="J109" s="24">
        <f t="shared" si="3"/>
        <v>7.8</v>
      </c>
      <c r="K109" s="25">
        <f t="shared" si="4"/>
        <v>0</v>
      </c>
      <c r="L109" s="43" t="str">
        <f>IF(K109=6,"acquise"," ")</f>
        <v xml:space="preserve"> </v>
      </c>
      <c r="M109" s="129">
        <f t="shared" si="5"/>
        <v>1</v>
      </c>
      <c r="N109" s="72" t="s">
        <v>483</v>
      </c>
      <c r="O109" s="7">
        <v>11</v>
      </c>
      <c r="P109" s="167">
        <v>0</v>
      </c>
    </row>
    <row r="110" spans="1:16" ht="13.5" customHeight="1">
      <c r="A110" s="23">
        <v>98</v>
      </c>
      <c r="B110" s="289">
        <v>1333004969</v>
      </c>
      <c r="C110" s="99" t="s">
        <v>119</v>
      </c>
      <c r="D110" s="100" t="s">
        <v>120</v>
      </c>
      <c r="E110" s="408" t="s">
        <v>434</v>
      </c>
      <c r="F110" s="90">
        <v>11.666666666666666</v>
      </c>
      <c r="G110" s="90"/>
      <c r="H110" s="46"/>
      <c r="I110" s="125"/>
      <c r="J110" s="24">
        <f t="shared" si="3"/>
        <v>11.666666666666666</v>
      </c>
      <c r="K110" s="25">
        <f t="shared" si="4"/>
        <v>6</v>
      </c>
      <c r="L110" s="171" t="s">
        <v>485</v>
      </c>
      <c r="M110" s="129">
        <f t="shared" si="5"/>
        <v>1</v>
      </c>
      <c r="N110" s="72" t="s">
        <v>483</v>
      </c>
      <c r="O110" s="7">
        <v>24</v>
      </c>
      <c r="P110" s="167">
        <v>18</v>
      </c>
    </row>
    <row r="111" spans="1:16" ht="13.5" customHeight="1">
      <c r="A111" s="23">
        <v>99</v>
      </c>
      <c r="B111" s="178">
        <v>1433007062</v>
      </c>
      <c r="C111" s="180" t="s">
        <v>119</v>
      </c>
      <c r="D111" s="326" t="s">
        <v>92</v>
      </c>
      <c r="E111" s="117" t="s">
        <v>429</v>
      </c>
      <c r="F111" s="49">
        <v>10.3</v>
      </c>
      <c r="G111" s="49"/>
      <c r="H111" s="46"/>
      <c r="I111" s="125"/>
      <c r="J111" s="24">
        <f t="shared" si="3"/>
        <v>10.3</v>
      </c>
      <c r="K111" s="25">
        <f t="shared" si="4"/>
        <v>6</v>
      </c>
      <c r="L111" s="171" t="s">
        <v>697</v>
      </c>
      <c r="M111" s="129">
        <f t="shared" si="5"/>
        <v>1</v>
      </c>
      <c r="O111" s="187">
        <v>14</v>
      </c>
      <c r="P111" s="188">
        <v>6</v>
      </c>
    </row>
    <row r="112" spans="1:16" ht="13.5" customHeight="1">
      <c r="A112" s="23">
        <v>100</v>
      </c>
      <c r="B112" s="358" t="s">
        <v>730</v>
      </c>
      <c r="C112" s="210" t="s">
        <v>309</v>
      </c>
      <c r="D112" s="346" t="s">
        <v>67</v>
      </c>
      <c r="E112" s="246" t="s">
        <v>1678</v>
      </c>
      <c r="F112" s="194">
        <v>8</v>
      </c>
      <c r="G112" s="201"/>
      <c r="H112" s="202">
        <v>10</v>
      </c>
      <c r="I112" s="218"/>
      <c r="J112" s="219">
        <f t="shared" si="3"/>
        <v>8</v>
      </c>
      <c r="K112" s="220">
        <f t="shared" si="4"/>
        <v>0</v>
      </c>
      <c r="L112" s="221" t="str">
        <f>IF(K112=6,"acquise"," ")</f>
        <v xml:space="preserve"> </v>
      </c>
      <c r="M112" s="222">
        <f t="shared" si="5"/>
        <v>1</v>
      </c>
    </row>
    <row r="113" spans="1:16" ht="13.5" customHeight="1">
      <c r="A113" s="23">
        <v>101</v>
      </c>
      <c r="B113" s="279">
        <v>1333007462</v>
      </c>
      <c r="C113" s="52" t="s">
        <v>309</v>
      </c>
      <c r="D113" s="51" t="s">
        <v>209</v>
      </c>
      <c r="E113" s="117" t="s">
        <v>434</v>
      </c>
      <c r="F113" s="49">
        <v>10.583333333333334</v>
      </c>
      <c r="G113" s="174"/>
      <c r="H113" s="110"/>
      <c r="I113" s="125"/>
      <c r="J113" s="24">
        <f t="shared" si="3"/>
        <v>10.583333333333334</v>
      </c>
      <c r="K113" s="25">
        <f t="shared" si="4"/>
        <v>6</v>
      </c>
      <c r="L113" s="169" t="s">
        <v>484</v>
      </c>
      <c r="M113" s="129">
        <f t="shared" si="5"/>
        <v>1</v>
      </c>
      <c r="N113" s="72" t="s">
        <v>483</v>
      </c>
      <c r="O113" s="7">
        <v>30</v>
      </c>
      <c r="P113" s="167">
        <v>18</v>
      </c>
    </row>
    <row r="114" spans="1:16" ht="13.5" customHeight="1">
      <c r="A114" s="23">
        <v>102</v>
      </c>
      <c r="B114" s="277" t="s">
        <v>121</v>
      </c>
      <c r="C114" s="99" t="s">
        <v>122</v>
      </c>
      <c r="D114" s="100" t="s">
        <v>123</v>
      </c>
      <c r="E114" s="118" t="s">
        <v>433</v>
      </c>
      <c r="F114" s="90">
        <v>10</v>
      </c>
      <c r="G114" s="90"/>
      <c r="H114" s="94"/>
      <c r="I114" s="125"/>
      <c r="J114" s="24">
        <f t="shared" si="3"/>
        <v>10</v>
      </c>
      <c r="K114" s="25">
        <f t="shared" si="4"/>
        <v>6</v>
      </c>
      <c r="L114" s="169" t="s">
        <v>486</v>
      </c>
      <c r="M114" s="129">
        <f t="shared" si="5"/>
        <v>1</v>
      </c>
      <c r="N114" s="72" t="s">
        <v>483</v>
      </c>
      <c r="O114" s="7">
        <v>19</v>
      </c>
      <c r="P114" s="167">
        <v>12</v>
      </c>
    </row>
    <row r="115" spans="1:16" ht="13.5" customHeight="1">
      <c r="A115" s="23">
        <v>103</v>
      </c>
      <c r="B115" s="294">
        <v>123012055</v>
      </c>
      <c r="C115" s="306" t="s">
        <v>731</v>
      </c>
      <c r="D115" s="328" t="s">
        <v>67</v>
      </c>
      <c r="E115" s="204" t="s">
        <v>436</v>
      </c>
      <c r="F115" s="194">
        <v>11</v>
      </c>
      <c r="G115" s="201"/>
      <c r="H115" s="202"/>
      <c r="I115" s="218"/>
      <c r="J115" s="219">
        <f t="shared" si="3"/>
        <v>11</v>
      </c>
      <c r="K115" s="220">
        <f t="shared" si="4"/>
        <v>6</v>
      </c>
      <c r="L115" s="221" t="str">
        <f>IF(K115=6,"acquise"," ")</f>
        <v>acquise</v>
      </c>
      <c r="M115" s="222">
        <f t="shared" si="5"/>
        <v>1</v>
      </c>
    </row>
    <row r="116" spans="1:16" ht="13.5" customHeight="1">
      <c r="A116" s="23">
        <v>104</v>
      </c>
      <c r="B116" s="178">
        <v>1433000987</v>
      </c>
      <c r="C116" s="180" t="s">
        <v>615</v>
      </c>
      <c r="D116" s="326" t="s">
        <v>616</v>
      </c>
      <c r="E116" s="117" t="s">
        <v>1676</v>
      </c>
      <c r="F116" s="49">
        <v>10</v>
      </c>
      <c r="G116" s="174"/>
      <c r="H116" s="111"/>
      <c r="I116" s="125"/>
      <c r="J116" s="24">
        <f t="shared" si="3"/>
        <v>10</v>
      </c>
      <c r="K116" s="25">
        <f t="shared" si="4"/>
        <v>6</v>
      </c>
      <c r="L116" s="171" t="s">
        <v>697</v>
      </c>
      <c r="M116" s="129">
        <f t="shared" si="5"/>
        <v>1</v>
      </c>
      <c r="O116" s="187">
        <v>14</v>
      </c>
      <c r="P116" s="188">
        <v>6</v>
      </c>
    </row>
    <row r="117" spans="1:16" ht="13.5" customHeight="1">
      <c r="A117" s="23">
        <v>105</v>
      </c>
      <c r="B117" s="279">
        <v>1433009252</v>
      </c>
      <c r="C117" s="52" t="s">
        <v>310</v>
      </c>
      <c r="D117" s="51" t="s">
        <v>311</v>
      </c>
      <c r="E117" s="117" t="s">
        <v>434</v>
      </c>
      <c r="F117" s="49">
        <v>8</v>
      </c>
      <c r="G117" s="49"/>
      <c r="H117" s="46"/>
      <c r="I117" s="125"/>
      <c r="J117" s="24">
        <f t="shared" si="3"/>
        <v>8</v>
      </c>
      <c r="K117" s="25">
        <f t="shared" si="4"/>
        <v>0</v>
      </c>
      <c r="L117" s="171" t="s">
        <v>485</v>
      </c>
      <c r="M117" s="129">
        <f t="shared" si="5"/>
        <v>1</v>
      </c>
      <c r="N117" s="72" t="s">
        <v>483</v>
      </c>
      <c r="O117" s="7">
        <v>23</v>
      </c>
      <c r="P117" s="167">
        <v>18</v>
      </c>
    </row>
    <row r="118" spans="1:16" ht="13.5" customHeight="1">
      <c r="A118" s="23">
        <v>106</v>
      </c>
      <c r="B118" s="289">
        <v>1333012941</v>
      </c>
      <c r="C118" s="99" t="s">
        <v>125</v>
      </c>
      <c r="D118" s="100" t="s">
        <v>126</v>
      </c>
      <c r="E118" s="118" t="s">
        <v>433</v>
      </c>
      <c r="F118" s="90">
        <v>10.333333333333334</v>
      </c>
      <c r="G118" s="173"/>
      <c r="H118" s="116"/>
      <c r="I118" s="125"/>
      <c r="J118" s="24">
        <f t="shared" si="3"/>
        <v>10.333333333333334</v>
      </c>
      <c r="K118" s="25">
        <f t="shared" si="4"/>
        <v>6</v>
      </c>
      <c r="L118" s="169" t="s">
        <v>486</v>
      </c>
      <c r="M118" s="129">
        <f t="shared" si="5"/>
        <v>1</v>
      </c>
      <c r="N118" s="72" t="s">
        <v>483</v>
      </c>
      <c r="O118" s="7">
        <v>18</v>
      </c>
      <c r="P118" s="167">
        <v>6</v>
      </c>
    </row>
    <row r="119" spans="1:16" ht="13.5" customHeight="1">
      <c r="A119" s="23">
        <v>107</v>
      </c>
      <c r="B119" s="279">
        <v>1433007023</v>
      </c>
      <c r="C119" s="52" t="s">
        <v>390</v>
      </c>
      <c r="D119" s="51" t="s">
        <v>327</v>
      </c>
      <c r="E119" s="118" t="s">
        <v>433</v>
      </c>
      <c r="F119" s="49">
        <v>10.1</v>
      </c>
      <c r="G119" s="49"/>
      <c r="H119" s="46"/>
      <c r="I119" s="125"/>
      <c r="J119" s="24">
        <f t="shared" si="3"/>
        <v>10.1</v>
      </c>
      <c r="K119" s="25">
        <f t="shared" si="4"/>
        <v>6</v>
      </c>
      <c r="L119" s="169" t="s">
        <v>484</v>
      </c>
      <c r="M119" s="129">
        <f t="shared" si="5"/>
        <v>1</v>
      </c>
      <c r="N119" s="72" t="s">
        <v>483</v>
      </c>
      <c r="O119" s="7">
        <v>30</v>
      </c>
      <c r="P119" s="167">
        <v>18</v>
      </c>
    </row>
    <row r="120" spans="1:16" ht="13.5" customHeight="1">
      <c r="A120" s="23">
        <v>108</v>
      </c>
      <c r="B120" s="175">
        <v>1533015363</v>
      </c>
      <c r="C120" s="177" t="s">
        <v>680</v>
      </c>
      <c r="D120" s="324" t="s">
        <v>681</v>
      </c>
      <c r="E120" s="117" t="s">
        <v>428</v>
      </c>
      <c r="F120" s="49">
        <v>10</v>
      </c>
      <c r="G120" s="49"/>
      <c r="H120" s="46"/>
      <c r="I120" s="125"/>
      <c r="J120" s="24">
        <f t="shared" si="3"/>
        <v>10</v>
      </c>
      <c r="K120" s="25">
        <f t="shared" si="4"/>
        <v>6</v>
      </c>
      <c r="L120" s="171" t="s">
        <v>697</v>
      </c>
      <c r="M120" s="129">
        <f t="shared" si="5"/>
        <v>1</v>
      </c>
      <c r="O120" s="187">
        <v>23</v>
      </c>
      <c r="P120" s="188">
        <v>12</v>
      </c>
    </row>
    <row r="121" spans="1:16" ht="13.5" customHeight="1">
      <c r="A121" s="23">
        <v>109</v>
      </c>
      <c r="B121" s="282">
        <v>123009823</v>
      </c>
      <c r="C121" s="306" t="s">
        <v>732</v>
      </c>
      <c r="D121" s="328" t="s">
        <v>733</v>
      </c>
      <c r="E121" s="243" t="s">
        <v>434</v>
      </c>
      <c r="F121" s="194">
        <v>10.5</v>
      </c>
      <c r="G121" s="201"/>
      <c r="H121" s="202"/>
      <c r="I121" s="218"/>
      <c r="J121" s="219">
        <f t="shared" si="3"/>
        <v>10.5</v>
      </c>
      <c r="K121" s="220">
        <f t="shared" si="4"/>
        <v>6</v>
      </c>
      <c r="L121" s="221" t="str">
        <f>IF(K121=6,"acquise"," ")</f>
        <v>acquise</v>
      </c>
      <c r="M121" s="222">
        <f t="shared" si="5"/>
        <v>1</v>
      </c>
    </row>
    <row r="122" spans="1:16" ht="13.5" customHeight="1">
      <c r="A122" s="23">
        <v>110</v>
      </c>
      <c r="B122" s="178">
        <v>1433004674</v>
      </c>
      <c r="C122" s="180" t="s">
        <v>580</v>
      </c>
      <c r="D122" s="326" t="s">
        <v>581</v>
      </c>
      <c r="E122" s="117" t="s">
        <v>428</v>
      </c>
      <c r="F122" s="49">
        <v>3.2</v>
      </c>
      <c r="G122" s="174"/>
      <c r="H122" s="111">
        <v>5</v>
      </c>
      <c r="I122" s="125"/>
      <c r="J122" s="24">
        <f t="shared" si="3"/>
        <v>3.2</v>
      </c>
      <c r="K122" s="25">
        <f t="shared" si="4"/>
        <v>0</v>
      </c>
      <c r="L122" s="43" t="str">
        <f>IF(K122=6,"acquise"," ")</f>
        <v xml:space="preserve"> </v>
      </c>
      <c r="M122" s="129">
        <f t="shared" si="5"/>
        <v>1</v>
      </c>
      <c r="O122" s="187">
        <v>18</v>
      </c>
      <c r="P122" s="188">
        <v>6</v>
      </c>
    </row>
    <row r="123" spans="1:16" ht="13.5" customHeight="1">
      <c r="A123" s="23">
        <v>111</v>
      </c>
      <c r="B123" s="175">
        <v>1533010441</v>
      </c>
      <c r="C123" s="177" t="s">
        <v>561</v>
      </c>
      <c r="D123" s="324" t="s">
        <v>76</v>
      </c>
      <c r="E123" s="117" t="s">
        <v>428</v>
      </c>
      <c r="F123" s="49">
        <v>10.001999999999999</v>
      </c>
      <c r="G123" s="49"/>
      <c r="H123" s="46"/>
      <c r="I123" s="125"/>
      <c r="J123" s="24">
        <f t="shared" si="3"/>
        <v>10.001999999999999</v>
      </c>
      <c r="K123" s="25">
        <f t="shared" si="4"/>
        <v>6</v>
      </c>
      <c r="L123" s="171" t="s">
        <v>697</v>
      </c>
      <c r="M123" s="129">
        <f t="shared" si="5"/>
        <v>1</v>
      </c>
      <c r="O123" s="187">
        <v>23</v>
      </c>
      <c r="P123" s="188">
        <v>12</v>
      </c>
    </row>
    <row r="124" spans="1:16" ht="13.5" customHeight="1">
      <c r="A124" s="23">
        <v>112</v>
      </c>
      <c r="B124" s="294" t="s">
        <v>734</v>
      </c>
      <c r="C124" s="306" t="s">
        <v>735</v>
      </c>
      <c r="D124" s="328" t="s">
        <v>80</v>
      </c>
      <c r="E124" s="247" t="s">
        <v>1678</v>
      </c>
      <c r="F124" s="194">
        <v>8.8333333333333339</v>
      </c>
      <c r="G124" s="201">
        <v>0</v>
      </c>
      <c r="H124" s="208">
        <v>9.5</v>
      </c>
      <c r="I124" s="218"/>
      <c r="J124" s="219">
        <f t="shared" si="3"/>
        <v>8.8333333333333339</v>
      </c>
      <c r="K124" s="220">
        <f t="shared" si="4"/>
        <v>0</v>
      </c>
      <c r="L124" s="221" t="str">
        <f>IF(K124=6,"acquise"," ")</f>
        <v xml:space="preserve"> </v>
      </c>
      <c r="M124" s="222">
        <f t="shared" si="5"/>
        <v>1</v>
      </c>
    </row>
    <row r="125" spans="1:16" ht="13.5" customHeight="1">
      <c r="A125" s="23">
        <v>113</v>
      </c>
      <c r="B125" s="175">
        <v>1533014512</v>
      </c>
      <c r="C125" s="177" t="s">
        <v>544</v>
      </c>
      <c r="D125" s="324" t="s">
        <v>412</v>
      </c>
      <c r="E125" s="117" t="s">
        <v>1676</v>
      </c>
      <c r="F125" s="49">
        <v>5.6</v>
      </c>
      <c r="G125" s="49"/>
      <c r="H125" s="46">
        <v>8</v>
      </c>
      <c r="I125" s="125"/>
      <c r="J125" s="24">
        <f t="shared" si="3"/>
        <v>5.6</v>
      </c>
      <c r="K125" s="25">
        <f t="shared" si="4"/>
        <v>0</v>
      </c>
      <c r="L125" s="43" t="str">
        <f>IF(K125=6,"acquise"," ")</f>
        <v xml:space="preserve"> </v>
      </c>
      <c r="M125" s="129">
        <f t="shared" si="5"/>
        <v>1</v>
      </c>
      <c r="O125" s="187">
        <v>18</v>
      </c>
      <c r="P125" s="188">
        <v>6</v>
      </c>
    </row>
    <row r="126" spans="1:16" ht="13.5" customHeight="1">
      <c r="A126" s="23">
        <v>114</v>
      </c>
      <c r="B126" s="277" t="s">
        <v>129</v>
      </c>
      <c r="C126" s="99" t="s">
        <v>130</v>
      </c>
      <c r="D126" s="100" t="s">
        <v>131</v>
      </c>
      <c r="E126" s="117" t="s">
        <v>429</v>
      </c>
      <c r="F126" s="90">
        <v>11.333333333333334</v>
      </c>
      <c r="G126" s="90"/>
      <c r="H126" s="94"/>
      <c r="I126" s="125"/>
      <c r="J126" s="24">
        <f t="shared" si="3"/>
        <v>11.333333333333334</v>
      </c>
      <c r="K126" s="25">
        <f t="shared" si="4"/>
        <v>6</v>
      </c>
      <c r="L126" s="169" t="s">
        <v>486</v>
      </c>
      <c r="M126" s="129">
        <f t="shared" si="5"/>
        <v>1</v>
      </c>
      <c r="N126" s="72" t="s">
        <v>483</v>
      </c>
      <c r="O126" s="7">
        <v>24</v>
      </c>
      <c r="P126" s="167">
        <v>12</v>
      </c>
    </row>
    <row r="127" spans="1:16" ht="13.5" customHeight="1">
      <c r="A127" s="23">
        <v>115</v>
      </c>
      <c r="B127" s="289">
        <v>123014723</v>
      </c>
      <c r="C127" s="99" t="s">
        <v>132</v>
      </c>
      <c r="D127" s="100" t="s">
        <v>133</v>
      </c>
      <c r="E127" s="117" t="s">
        <v>434</v>
      </c>
      <c r="F127" s="90">
        <v>10</v>
      </c>
      <c r="G127" s="90"/>
      <c r="H127" s="94"/>
      <c r="I127" s="125"/>
      <c r="J127" s="24">
        <f t="shared" si="3"/>
        <v>10</v>
      </c>
      <c r="K127" s="25">
        <f t="shared" si="4"/>
        <v>6</v>
      </c>
      <c r="L127" s="169" t="s">
        <v>486</v>
      </c>
      <c r="M127" s="129">
        <f t="shared" si="5"/>
        <v>1</v>
      </c>
      <c r="N127" s="72" t="s">
        <v>483</v>
      </c>
      <c r="O127" s="7">
        <v>18</v>
      </c>
      <c r="P127" s="167">
        <v>6</v>
      </c>
    </row>
    <row r="128" spans="1:16" ht="13.5" customHeight="1">
      <c r="A128" s="23">
        <v>116</v>
      </c>
      <c r="B128" s="279">
        <v>123000650</v>
      </c>
      <c r="C128" s="52" t="s">
        <v>132</v>
      </c>
      <c r="D128" s="51" t="s">
        <v>118</v>
      </c>
      <c r="E128" s="117" t="s">
        <v>429</v>
      </c>
      <c r="F128" s="49">
        <v>10.166666666666666</v>
      </c>
      <c r="G128" s="174"/>
      <c r="H128" s="110"/>
      <c r="I128" s="125"/>
      <c r="J128" s="24">
        <f t="shared" si="3"/>
        <v>10.166666666666666</v>
      </c>
      <c r="K128" s="25">
        <f t="shared" si="4"/>
        <v>6</v>
      </c>
      <c r="L128" s="169" t="s">
        <v>486</v>
      </c>
      <c r="M128" s="129">
        <f t="shared" si="5"/>
        <v>1</v>
      </c>
      <c r="N128" s="72" t="s">
        <v>483</v>
      </c>
      <c r="O128" s="7">
        <v>12</v>
      </c>
      <c r="P128" s="167">
        <v>6</v>
      </c>
    </row>
    <row r="129" spans="1:16" ht="13.5" customHeight="1">
      <c r="A129" s="23">
        <v>117</v>
      </c>
      <c r="B129" s="289">
        <v>1333014992</v>
      </c>
      <c r="C129" s="99" t="s">
        <v>134</v>
      </c>
      <c r="D129" s="100" t="s">
        <v>135</v>
      </c>
      <c r="E129" s="118" t="s">
        <v>428</v>
      </c>
      <c r="F129" s="90">
        <v>11.5</v>
      </c>
      <c r="G129" s="90"/>
      <c r="H129" s="94"/>
      <c r="I129" s="125"/>
      <c r="J129" s="24">
        <f t="shared" si="3"/>
        <v>11.5</v>
      </c>
      <c r="K129" s="25">
        <f t="shared" si="4"/>
        <v>6</v>
      </c>
      <c r="L129" s="169" t="s">
        <v>486</v>
      </c>
      <c r="M129" s="129">
        <f t="shared" si="5"/>
        <v>1</v>
      </c>
      <c r="N129" s="72" t="s">
        <v>483</v>
      </c>
      <c r="O129" s="7">
        <v>18</v>
      </c>
      <c r="P129" s="167">
        <v>6</v>
      </c>
    </row>
    <row r="130" spans="1:16" ht="13.5" customHeight="1">
      <c r="A130" s="23">
        <v>118</v>
      </c>
      <c r="B130" s="289">
        <v>1333009392</v>
      </c>
      <c r="C130" s="99" t="s">
        <v>136</v>
      </c>
      <c r="D130" s="100" t="s">
        <v>137</v>
      </c>
      <c r="E130" s="117" t="s">
        <v>434</v>
      </c>
      <c r="F130" s="90">
        <v>11.666666666666666</v>
      </c>
      <c r="G130" s="90"/>
      <c r="H130" s="94"/>
      <c r="I130" s="125"/>
      <c r="J130" s="24">
        <f t="shared" si="3"/>
        <v>11.666666666666666</v>
      </c>
      <c r="K130" s="25">
        <f t="shared" si="4"/>
        <v>6</v>
      </c>
      <c r="L130" s="169" t="s">
        <v>486</v>
      </c>
      <c r="M130" s="129">
        <f t="shared" si="5"/>
        <v>1</v>
      </c>
      <c r="N130" s="72" t="s">
        <v>483</v>
      </c>
      <c r="O130" s="7">
        <v>22</v>
      </c>
      <c r="P130" s="167">
        <v>12</v>
      </c>
    </row>
    <row r="131" spans="1:16" ht="13.5" customHeight="1">
      <c r="A131" s="23">
        <v>119</v>
      </c>
      <c r="B131" s="175">
        <v>1533014506</v>
      </c>
      <c r="C131" s="177" t="s">
        <v>556</v>
      </c>
      <c r="D131" s="324" t="s">
        <v>557</v>
      </c>
      <c r="E131" s="117" t="s">
        <v>429</v>
      </c>
      <c r="F131" s="49">
        <v>7.8</v>
      </c>
      <c r="G131" s="49">
        <v>3</v>
      </c>
      <c r="H131" s="46">
        <v>9</v>
      </c>
      <c r="I131" s="125"/>
      <c r="J131" s="24">
        <f t="shared" si="3"/>
        <v>7.8</v>
      </c>
      <c r="K131" s="25">
        <f t="shared" si="4"/>
        <v>0</v>
      </c>
      <c r="L131" s="43" t="str">
        <f>IF(K131=6,"acquise"," ")</f>
        <v xml:space="preserve"> </v>
      </c>
      <c r="M131" s="129">
        <f t="shared" si="5"/>
        <v>1</v>
      </c>
      <c r="O131" s="187">
        <v>18</v>
      </c>
      <c r="P131" s="188">
        <v>6</v>
      </c>
    </row>
    <row r="132" spans="1:16" ht="13.5" customHeight="1">
      <c r="A132" s="23">
        <v>120</v>
      </c>
      <c r="B132" s="282">
        <v>123000696</v>
      </c>
      <c r="C132" s="306" t="s">
        <v>736</v>
      </c>
      <c r="D132" s="328" t="s">
        <v>737</v>
      </c>
      <c r="E132" s="239" t="s">
        <v>1681</v>
      </c>
      <c r="F132" s="194">
        <v>10</v>
      </c>
      <c r="G132" s="201"/>
      <c r="H132" s="202"/>
      <c r="I132" s="218"/>
      <c r="J132" s="219">
        <f t="shared" si="3"/>
        <v>10</v>
      </c>
      <c r="K132" s="220">
        <f t="shared" si="4"/>
        <v>6</v>
      </c>
      <c r="L132" s="221" t="str">
        <f>IF(K132=6,"acquise"," ")</f>
        <v>acquise</v>
      </c>
      <c r="M132" s="222">
        <f t="shared" si="5"/>
        <v>1</v>
      </c>
    </row>
    <row r="133" spans="1:16" ht="13.5" customHeight="1">
      <c r="A133" s="23">
        <v>121</v>
      </c>
      <c r="B133" s="279">
        <v>1331076104</v>
      </c>
      <c r="C133" s="52" t="s">
        <v>315</v>
      </c>
      <c r="D133" s="51" t="s">
        <v>313</v>
      </c>
      <c r="E133" s="117" t="s">
        <v>434</v>
      </c>
      <c r="F133" s="49">
        <v>7.8</v>
      </c>
      <c r="G133" s="174">
        <v>1.5</v>
      </c>
      <c r="H133" s="111">
        <v>12</v>
      </c>
      <c r="I133" s="125"/>
      <c r="J133" s="24">
        <f t="shared" si="3"/>
        <v>7.8</v>
      </c>
      <c r="K133" s="25">
        <f t="shared" si="4"/>
        <v>0</v>
      </c>
      <c r="L133" s="43" t="str">
        <f>IF(K133=6,"acquise"," ")</f>
        <v xml:space="preserve"> </v>
      </c>
      <c r="M133" s="129">
        <f t="shared" si="5"/>
        <v>1</v>
      </c>
      <c r="N133" s="72" t="s">
        <v>483</v>
      </c>
      <c r="O133" s="7">
        <v>18</v>
      </c>
      <c r="P133" s="167">
        <v>6</v>
      </c>
    </row>
    <row r="134" spans="1:16" ht="13.5" customHeight="1">
      <c r="A134" s="23">
        <v>122</v>
      </c>
      <c r="B134" s="279">
        <v>1333005582</v>
      </c>
      <c r="C134" s="52" t="s">
        <v>316</v>
      </c>
      <c r="D134" s="51" t="s">
        <v>83</v>
      </c>
      <c r="E134" s="117" t="s">
        <v>434</v>
      </c>
      <c r="F134" s="49">
        <v>10</v>
      </c>
      <c r="G134" s="174"/>
      <c r="H134" s="110"/>
      <c r="I134" s="125"/>
      <c r="J134" s="24">
        <f t="shared" si="3"/>
        <v>10</v>
      </c>
      <c r="K134" s="25">
        <f t="shared" si="4"/>
        <v>6</v>
      </c>
      <c r="L134" s="169" t="s">
        <v>484</v>
      </c>
      <c r="M134" s="129">
        <f t="shared" si="5"/>
        <v>1</v>
      </c>
      <c r="N134" s="72" t="s">
        <v>483</v>
      </c>
      <c r="O134" s="7">
        <v>30</v>
      </c>
      <c r="P134" s="167">
        <v>6</v>
      </c>
    </row>
    <row r="135" spans="1:16" ht="13.5" customHeight="1">
      <c r="A135" s="23">
        <v>123</v>
      </c>
      <c r="B135" s="175">
        <v>1533001417</v>
      </c>
      <c r="C135" s="177" t="s">
        <v>500</v>
      </c>
      <c r="D135" s="324" t="s">
        <v>501</v>
      </c>
      <c r="E135" s="117" t="s">
        <v>428</v>
      </c>
      <c r="F135" s="49">
        <v>10</v>
      </c>
      <c r="G135" s="49"/>
      <c r="H135" s="46"/>
      <c r="I135" s="125"/>
      <c r="J135" s="24">
        <f t="shared" si="3"/>
        <v>10</v>
      </c>
      <c r="K135" s="25">
        <f t="shared" si="4"/>
        <v>6</v>
      </c>
      <c r="L135" s="171" t="s">
        <v>697</v>
      </c>
      <c r="M135" s="129">
        <f t="shared" si="5"/>
        <v>1</v>
      </c>
      <c r="O135" s="187">
        <v>24</v>
      </c>
      <c r="P135" s="188">
        <v>12</v>
      </c>
    </row>
    <row r="136" spans="1:16" ht="13.5" customHeight="1">
      <c r="A136" s="23">
        <v>124</v>
      </c>
      <c r="B136" s="175">
        <v>1533008068</v>
      </c>
      <c r="C136" s="177" t="s">
        <v>691</v>
      </c>
      <c r="D136" s="324" t="s">
        <v>692</v>
      </c>
      <c r="E136" s="117" t="s">
        <v>429</v>
      </c>
      <c r="F136" s="49">
        <v>11.4</v>
      </c>
      <c r="G136" s="49"/>
      <c r="H136" s="46"/>
      <c r="I136" s="125"/>
      <c r="J136" s="24">
        <f t="shared" si="3"/>
        <v>11.4</v>
      </c>
      <c r="K136" s="25">
        <f t="shared" si="4"/>
        <v>6</v>
      </c>
      <c r="L136" s="171" t="s">
        <v>697</v>
      </c>
      <c r="M136" s="129">
        <f t="shared" si="5"/>
        <v>1</v>
      </c>
      <c r="O136" s="187">
        <v>10</v>
      </c>
      <c r="P136" s="188">
        <v>6</v>
      </c>
    </row>
    <row r="137" spans="1:16" ht="13.5" customHeight="1">
      <c r="A137" s="23">
        <v>125</v>
      </c>
      <c r="B137" s="175">
        <v>1533012502</v>
      </c>
      <c r="C137" s="177" t="s">
        <v>582</v>
      </c>
      <c r="D137" s="324" t="s">
        <v>583</v>
      </c>
      <c r="E137" s="117" t="s">
        <v>1676</v>
      </c>
      <c r="F137" s="49">
        <v>5.8</v>
      </c>
      <c r="G137" s="49"/>
      <c r="H137" s="46">
        <v>7</v>
      </c>
      <c r="I137" s="125"/>
      <c r="J137" s="24">
        <f t="shared" si="3"/>
        <v>5.8</v>
      </c>
      <c r="K137" s="25">
        <f t="shared" si="4"/>
        <v>0</v>
      </c>
      <c r="L137" s="43" t="str">
        <f>IF(K137=6,"acquise"," ")</f>
        <v xml:space="preserve"> </v>
      </c>
      <c r="M137" s="129">
        <f t="shared" si="5"/>
        <v>1</v>
      </c>
      <c r="O137" s="187">
        <v>12</v>
      </c>
      <c r="P137" s="188">
        <v>6</v>
      </c>
    </row>
    <row r="138" spans="1:16" ht="13.5" customHeight="1">
      <c r="A138" s="23">
        <v>126</v>
      </c>
      <c r="B138" s="175">
        <v>1533005852</v>
      </c>
      <c r="C138" s="177" t="s">
        <v>609</v>
      </c>
      <c r="D138" s="324" t="s">
        <v>610</v>
      </c>
      <c r="E138" s="117" t="s">
        <v>429</v>
      </c>
      <c r="F138" s="49">
        <v>10.6</v>
      </c>
      <c r="G138" s="49"/>
      <c r="H138" s="46"/>
      <c r="I138" s="125"/>
      <c r="J138" s="24">
        <f t="shared" si="3"/>
        <v>10.6</v>
      </c>
      <c r="K138" s="25">
        <f t="shared" si="4"/>
        <v>6</v>
      </c>
      <c r="L138" s="171" t="s">
        <v>697</v>
      </c>
      <c r="M138" s="129">
        <f t="shared" si="5"/>
        <v>1</v>
      </c>
      <c r="O138" s="187">
        <v>12</v>
      </c>
      <c r="P138" s="188">
        <v>6</v>
      </c>
    </row>
    <row r="139" spans="1:16" ht="13.5" customHeight="1">
      <c r="A139" s="23">
        <v>127</v>
      </c>
      <c r="B139" s="178">
        <v>113010674</v>
      </c>
      <c r="C139" s="180" t="s">
        <v>685</v>
      </c>
      <c r="D139" s="326" t="s">
        <v>135</v>
      </c>
      <c r="E139" s="117" t="s">
        <v>1676</v>
      </c>
      <c r="F139" s="49">
        <v>10</v>
      </c>
      <c r="G139" s="49"/>
      <c r="H139" s="46"/>
      <c r="I139" s="125"/>
      <c r="J139" s="24">
        <f t="shared" si="3"/>
        <v>10</v>
      </c>
      <c r="K139" s="25">
        <f t="shared" si="4"/>
        <v>6</v>
      </c>
      <c r="L139" s="171" t="s">
        <v>697</v>
      </c>
      <c r="M139" s="129">
        <f t="shared" si="5"/>
        <v>1</v>
      </c>
      <c r="O139" s="187">
        <v>20</v>
      </c>
      <c r="P139" s="188">
        <v>12</v>
      </c>
    </row>
    <row r="140" spans="1:16" ht="13.5" customHeight="1">
      <c r="A140" s="23">
        <v>128</v>
      </c>
      <c r="B140" s="175">
        <v>1533018365</v>
      </c>
      <c r="C140" s="177" t="s">
        <v>586</v>
      </c>
      <c r="D140" s="324" t="s">
        <v>269</v>
      </c>
      <c r="E140" s="117" t="s">
        <v>428</v>
      </c>
      <c r="F140" s="49">
        <v>10</v>
      </c>
      <c r="G140" s="49"/>
      <c r="H140" s="46"/>
      <c r="I140" s="125"/>
      <c r="J140" s="24">
        <f t="shared" si="3"/>
        <v>10</v>
      </c>
      <c r="K140" s="25">
        <f t="shared" si="4"/>
        <v>6</v>
      </c>
      <c r="L140" s="171" t="s">
        <v>697</v>
      </c>
      <c r="M140" s="129">
        <f t="shared" si="5"/>
        <v>1</v>
      </c>
      <c r="O140" s="187">
        <v>12</v>
      </c>
      <c r="P140" s="188">
        <v>6</v>
      </c>
    </row>
    <row r="141" spans="1:16" ht="13.5" customHeight="1">
      <c r="A141" s="23">
        <v>129</v>
      </c>
      <c r="B141" s="178">
        <v>1433010325</v>
      </c>
      <c r="C141" s="180" t="s">
        <v>659</v>
      </c>
      <c r="D141" s="326" t="s">
        <v>660</v>
      </c>
      <c r="E141" s="117" t="s">
        <v>1676</v>
      </c>
      <c r="F141" s="49">
        <v>10.001999999999999</v>
      </c>
      <c r="G141" s="49"/>
      <c r="H141" s="46"/>
      <c r="I141" s="125"/>
      <c r="J141" s="24">
        <f t="shared" ref="J141:J204" si="6">IF(AND(H141&gt;G141,H141&gt;I141),MAX(F141,(H141*2+G141*3)/5,(H141*2+I141*3)/5),MAX(F141,G141,I141))</f>
        <v>10.001999999999999</v>
      </c>
      <c r="K141" s="25">
        <f t="shared" ref="K141:K204" si="7">IF(J141&gt;=9.995,6,0)</f>
        <v>6</v>
      </c>
      <c r="L141" s="171" t="s">
        <v>697</v>
      </c>
      <c r="M141" s="129">
        <f t="shared" ref="M141:M204" si="8">IF(I141&lt;&gt;"",2,1)</f>
        <v>1</v>
      </c>
      <c r="O141" s="187">
        <v>13</v>
      </c>
      <c r="P141" s="188">
        <v>6</v>
      </c>
    </row>
    <row r="142" spans="1:16" ht="13.5" customHeight="1">
      <c r="A142" s="23">
        <v>130</v>
      </c>
      <c r="B142" s="289">
        <v>1333010273</v>
      </c>
      <c r="C142" s="99" t="s">
        <v>139</v>
      </c>
      <c r="D142" s="100" t="s">
        <v>140</v>
      </c>
      <c r="E142" s="119" t="s">
        <v>436</v>
      </c>
      <c r="F142" s="90">
        <v>6.666666666666667</v>
      </c>
      <c r="G142" s="90"/>
      <c r="H142" s="94"/>
      <c r="I142" s="125"/>
      <c r="J142" s="24">
        <f t="shared" si="6"/>
        <v>6.666666666666667</v>
      </c>
      <c r="K142" s="25">
        <f t="shared" si="7"/>
        <v>0</v>
      </c>
      <c r="L142" s="169" t="s">
        <v>484</v>
      </c>
      <c r="M142" s="129">
        <f t="shared" si="8"/>
        <v>1</v>
      </c>
      <c r="N142" s="72" t="s">
        <v>483</v>
      </c>
      <c r="O142" s="7">
        <v>30</v>
      </c>
      <c r="P142" s="167">
        <v>12</v>
      </c>
    </row>
    <row r="143" spans="1:16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49">
        <v>6.7</v>
      </c>
      <c r="G143" s="49"/>
      <c r="H143" s="46">
        <v>14.5</v>
      </c>
      <c r="I143" s="125"/>
      <c r="J143" s="24">
        <f t="shared" si="6"/>
        <v>6.7</v>
      </c>
      <c r="K143" s="25">
        <f t="shared" si="7"/>
        <v>0</v>
      </c>
      <c r="L143" s="43" t="str">
        <f>IF(K143=6,"acquise"," ")</f>
        <v xml:space="preserve"> </v>
      </c>
      <c r="M143" s="129">
        <f t="shared" si="8"/>
        <v>1</v>
      </c>
      <c r="O143" s="187">
        <v>18</v>
      </c>
      <c r="P143" s="188">
        <v>6</v>
      </c>
    </row>
    <row r="144" spans="1:16" ht="13.5" customHeight="1">
      <c r="A144" s="23">
        <v>132</v>
      </c>
      <c r="B144" s="175">
        <v>1533009575</v>
      </c>
      <c r="C144" s="177" t="s">
        <v>139</v>
      </c>
      <c r="D144" s="324" t="s">
        <v>644</v>
      </c>
      <c r="E144" s="117" t="s">
        <v>1676</v>
      </c>
      <c r="F144" s="49">
        <v>10</v>
      </c>
      <c r="G144" s="174"/>
      <c r="H144" s="111"/>
      <c r="I144" s="125"/>
      <c r="J144" s="24">
        <f t="shared" si="6"/>
        <v>10</v>
      </c>
      <c r="K144" s="25">
        <f t="shared" si="7"/>
        <v>6</v>
      </c>
      <c r="L144" s="171" t="s">
        <v>697</v>
      </c>
      <c r="M144" s="129">
        <f t="shared" si="8"/>
        <v>1</v>
      </c>
      <c r="O144" s="187">
        <v>18</v>
      </c>
      <c r="P144" s="188">
        <v>12</v>
      </c>
    </row>
    <row r="145" spans="1:16" ht="13.5" customHeight="1">
      <c r="A145" s="23">
        <v>133</v>
      </c>
      <c r="B145" s="279">
        <v>123022369</v>
      </c>
      <c r="C145" s="52" t="s">
        <v>139</v>
      </c>
      <c r="D145" s="51" t="s">
        <v>233</v>
      </c>
      <c r="E145" s="117" t="s">
        <v>429</v>
      </c>
      <c r="F145" s="49">
        <v>0.8</v>
      </c>
      <c r="G145" s="49"/>
      <c r="H145" s="46">
        <v>2</v>
      </c>
      <c r="I145" s="125"/>
      <c r="J145" s="24">
        <f t="shared" si="6"/>
        <v>0.8</v>
      </c>
      <c r="K145" s="25">
        <f t="shared" si="7"/>
        <v>0</v>
      </c>
      <c r="L145" s="43" t="str">
        <f>IF(K145=6,"acquise"," ")</f>
        <v xml:space="preserve"> </v>
      </c>
      <c r="M145" s="129">
        <f t="shared" si="8"/>
        <v>1</v>
      </c>
      <c r="N145" s="72" t="s">
        <v>483</v>
      </c>
      <c r="O145" s="7">
        <v>18</v>
      </c>
      <c r="P145" s="167">
        <v>6</v>
      </c>
    </row>
    <row r="146" spans="1:16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49">
        <v>4.5999999999999996</v>
      </c>
      <c r="G146" s="49"/>
      <c r="H146" s="46">
        <v>7</v>
      </c>
      <c r="I146" s="125"/>
      <c r="J146" s="24">
        <f t="shared" si="6"/>
        <v>4.5999999999999996</v>
      </c>
      <c r="K146" s="25">
        <f t="shared" si="7"/>
        <v>0</v>
      </c>
      <c r="L146" s="43" t="str">
        <f>IF(K146=6,"acquise"," ")</f>
        <v xml:space="preserve"> </v>
      </c>
      <c r="M146" s="129">
        <f t="shared" si="8"/>
        <v>1</v>
      </c>
      <c r="O146" s="187">
        <v>16</v>
      </c>
      <c r="P146" s="188">
        <v>6</v>
      </c>
    </row>
    <row r="147" spans="1:16" ht="13.5" customHeight="1">
      <c r="A147" s="23">
        <v>135</v>
      </c>
      <c r="B147" s="279">
        <v>1433002779</v>
      </c>
      <c r="C147" s="52" t="s">
        <v>318</v>
      </c>
      <c r="D147" s="51" t="s">
        <v>319</v>
      </c>
      <c r="E147" s="118" t="s">
        <v>428</v>
      </c>
      <c r="F147" s="49">
        <v>5.8</v>
      </c>
      <c r="G147" s="49"/>
      <c r="H147" s="46">
        <v>10</v>
      </c>
      <c r="I147" s="125"/>
      <c r="J147" s="24">
        <f t="shared" si="6"/>
        <v>5.8</v>
      </c>
      <c r="K147" s="25">
        <f t="shared" si="7"/>
        <v>0</v>
      </c>
      <c r="L147" s="43" t="str">
        <f>IF(K147=6,"acquise"," ")</f>
        <v xml:space="preserve"> </v>
      </c>
      <c r="M147" s="129">
        <f t="shared" si="8"/>
        <v>1</v>
      </c>
      <c r="N147" s="72" t="s">
        <v>483</v>
      </c>
      <c r="O147" s="7">
        <v>11</v>
      </c>
      <c r="P147" s="167">
        <v>0</v>
      </c>
    </row>
    <row r="148" spans="1:16" ht="13.5" customHeight="1">
      <c r="A148" s="23">
        <v>136</v>
      </c>
      <c r="B148" s="279">
        <v>1333009010</v>
      </c>
      <c r="C148" s="52" t="s">
        <v>320</v>
      </c>
      <c r="D148" s="51" t="s">
        <v>321</v>
      </c>
      <c r="E148" s="122" t="s">
        <v>430</v>
      </c>
      <c r="F148" s="49">
        <v>10</v>
      </c>
      <c r="G148" s="49"/>
      <c r="H148" s="105"/>
      <c r="I148" s="125"/>
      <c r="J148" s="24">
        <f t="shared" si="6"/>
        <v>10</v>
      </c>
      <c r="K148" s="25">
        <f t="shared" si="7"/>
        <v>6</v>
      </c>
      <c r="L148" s="171" t="s">
        <v>485</v>
      </c>
      <c r="M148" s="129">
        <f t="shared" si="8"/>
        <v>1</v>
      </c>
      <c r="N148" s="72" t="s">
        <v>483</v>
      </c>
      <c r="O148" s="7">
        <v>26</v>
      </c>
      <c r="P148" s="167">
        <v>18</v>
      </c>
    </row>
    <row r="149" spans="1:16" ht="13.5" customHeight="1">
      <c r="A149" s="23">
        <v>137</v>
      </c>
      <c r="B149" s="175">
        <v>1533024016</v>
      </c>
      <c r="C149" s="177" t="s">
        <v>320</v>
      </c>
      <c r="D149" s="324" t="s">
        <v>603</v>
      </c>
      <c r="E149" s="117" t="s">
        <v>428</v>
      </c>
      <c r="F149" s="49">
        <v>10.6</v>
      </c>
      <c r="G149" s="49"/>
      <c r="H149" s="46"/>
      <c r="I149" s="125"/>
      <c r="J149" s="24">
        <f t="shared" si="6"/>
        <v>10.6</v>
      </c>
      <c r="K149" s="25">
        <f t="shared" si="7"/>
        <v>6</v>
      </c>
      <c r="L149" s="171" t="s">
        <v>697</v>
      </c>
      <c r="M149" s="129">
        <f t="shared" si="8"/>
        <v>1</v>
      </c>
      <c r="O149" s="187">
        <v>16</v>
      </c>
      <c r="P149" s="188">
        <v>12</v>
      </c>
    </row>
    <row r="150" spans="1:16" ht="13.5" customHeight="1">
      <c r="A150" s="23">
        <v>138</v>
      </c>
      <c r="B150" s="277" t="s">
        <v>142</v>
      </c>
      <c r="C150" s="99" t="s">
        <v>143</v>
      </c>
      <c r="D150" s="100" t="s">
        <v>144</v>
      </c>
      <c r="E150" s="118" t="s">
        <v>433</v>
      </c>
      <c r="F150" s="90">
        <v>11</v>
      </c>
      <c r="G150" s="90"/>
      <c r="H150" s="46"/>
      <c r="I150" s="125"/>
      <c r="J150" s="24">
        <f t="shared" si="6"/>
        <v>11</v>
      </c>
      <c r="K150" s="25">
        <f t="shared" si="7"/>
        <v>6</v>
      </c>
      <c r="L150" s="169" t="s">
        <v>486</v>
      </c>
      <c r="M150" s="129">
        <f t="shared" si="8"/>
        <v>1</v>
      </c>
      <c r="N150" s="72" t="s">
        <v>483</v>
      </c>
      <c r="O150" s="7">
        <v>17</v>
      </c>
      <c r="P150" s="167">
        <v>6</v>
      </c>
    </row>
    <row r="151" spans="1:16" ht="13.5" customHeight="1">
      <c r="A151" s="23">
        <v>139</v>
      </c>
      <c r="B151" s="279">
        <v>1331011779</v>
      </c>
      <c r="C151" s="52" t="s">
        <v>322</v>
      </c>
      <c r="D151" s="51" t="s">
        <v>137</v>
      </c>
      <c r="E151" s="117" t="s">
        <v>429</v>
      </c>
      <c r="F151" s="49">
        <v>11</v>
      </c>
      <c r="G151" s="49"/>
      <c r="H151" s="105"/>
      <c r="I151" s="125"/>
      <c r="J151" s="24">
        <f t="shared" si="6"/>
        <v>11</v>
      </c>
      <c r="K151" s="25">
        <f t="shared" si="7"/>
        <v>6</v>
      </c>
      <c r="L151" s="169" t="s">
        <v>486</v>
      </c>
      <c r="M151" s="129">
        <f t="shared" si="8"/>
        <v>1</v>
      </c>
      <c r="N151" s="72" t="s">
        <v>483</v>
      </c>
      <c r="O151" s="7">
        <v>18</v>
      </c>
      <c r="P151" s="167">
        <v>6</v>
      </c>
    </row>
    <row r="152" spans="1:16" ht="13.5" customHeight="1">
      <c r="A152" s="23">
        <v>140</v>
      </c>
      <c r="B152" s="279">
        <v>123002858</v>
      </c>
      <c r="C152" s="52" t="s">
        <v>323</v>
      </c>
      <c r="D152" s="51" t="s">
        <v>82</v>
      </c>
      <c r="E152" s="117" t="s">
        <v>434</v>
      </c>
      <c r="F152" s="49">
        <v>1.5</v>
      </c>
      <c r="G152" s="49"/>
      <c r="H152" s="46">
        <v>0</v>
      </c>
      <c r="I152" s="125"/>
      <c r="J152" s="24">
        <f t="shared" si="6"/>
        <v>1.5</v>
      </c>
      <c r="K152" s="25">
        <f t="shared" si="7"/>
        <v>0</v>
      </c>
      <c r="L152" s="43" t="str">
        <f>IF(K152=6,"acquise"," ")</f>
        <v xml:space="preserve"> </v>
      </c>
      <c r="M152" s="129">
        <f t="shared" si="8"/>
        <v>1</v>
      </c>
      <c r="N152" s="87" t="s">
        <v>483</v>
      </c>
      <c r="O152" s="7">
        <v>18</v>
      </c>
      <c r="P152" s="167">
        <v>6</v>
      </c>
    </row>
    <row r="153" spans="1:16" ht="13.5" customHeight="1">
      <c r="A153" s="23">
        <v>141</v>
      </c>
      <c r="B153" s="181">
        <v>1333009336</v>
      </c>
      <c r="C153" s="183" t="s">
        <v>569</v>
      </c>
      <c r="D153" s="299" t="s">
        <v>357</v>
      </c>
      <c r="E153" s="117" t="s">
        <v>1676</v>
      </c>
      <c r="F153" s="49">
        <v>10</v>
      </c>
      <c r="G153" s="49"/>
      <c r="H153" s="46"/>
      <c r="I153" s="125"/>
      <c r="J153" s="24">
        <f t="shared" si="6"/>
        <v>10</v>
      </c>
      <c r="K153" s="25">
        <f t="shared" si="7"/>
        <v>6</v>
      </c>
      <c r="L153" s="171" t="s">
        <v>697</v>
      </c>
      <c r="M153" s="129">
        <f t="shared" si="8"/>
        <v>1</v>
      </c>
      <c r="O153" s="187">
        <v>14</v>
      </c>
      <c r="P153" s="188">
        <v>6</v>
      </c>
    </row>
    <row r="154" spans="1:16" ht="13.5" customHeight="1">
      <c r="A154" s="23">
        <v>142</v>
      </c>
      <c r="B154" s="175">
        <v>1533004234</v>
      </c>
      <c r="C154" s="177" t="s">
        <v>674</v>
      </c>
      <c r="D154" s="324" t="s">
        <v>138</v>
      </c>
      <c r="E154" s="117" t="s">
        <v>429</v>
      </c>
      <c r="F154" s="49">
        <v>7.1</v>
      </c>
      <c r="G154" s="49">
        <v>10</v>
      </c>
      <c r="H154" s="46">
        <v>11</v>
      </c>
      <c r="I154" s="125"/>
      <c r="J154" s="24">
        <f t="shared" si="6"/>
        <v>10.4</v>
      </c>
      <c r="K154" s="25">
        <f t="shared" si="7"/>
        <v>6</v>
      </c>
      <c r="L154" s="43" t="str">
        <f>IF(K154=6,"acquise"," ")</f>
        <v>acquise</v>
      </c>
      <c r="M154" s="129">
        <f t="shared" si="8"/>
        <v>1</v>
      </c>
      <c r="O154" s="187">
        <v>11</v>
      </c>
      <c r="P154" s="188">
        <v>6</v>
      </c>
    </row>
    <row r="155" spans="1:16" ht="13.5" customHeight="1">
      <c r="A155" s="23">
        <v>143</v>
      </c>
      <c r="B155" s="175">
        <v>1533010467</v>
      </c>
      <c r="C155" s="177" t="s">
        <v>686</v>
      </c>
      <c r="D155" s="324" t="s">
        <v>209</v>
      </c>
      <c r="E155" s="117" t="s">
        <v>428</v>
      </c>
      <c r="F155" s="49">
        <v>5.6</v>
      </c>
      <c r="G155" s="49"/>
      <c r="H155" s="46">
        <v>8</v>
      </c>
      <c r="I155" s="125"/>
      <c r="J155" s="24">
        <f t="shared" si="6"/>
        <v>5.6</v>
      </c>
      <c r="K155" s="25">
        <f t="shared" si="7"/>
        <v>0</v>
      </c>
      <c r="L155" s="43" t="str">
        <f>IF(K155=6,"acquise"," ")</f>
        <v xml:space="preserve"> </v>
      </c>
      <c r="M155" s="129">
        <f t="shared" si="8"/>
        <v>1</v>
      </c>
      <c r="O155" s="187">
        <v>18</v>
      </c>
      <c r="P155" s="188">
        <v>12</v>
      </c>
    </row>
    <row r="156" spans="1:16" ht="13.5" customHeight="1">
      <c r="A156" s="23">
        <v>144</v>
      </c>
      <c r="B156" s="289">
        <v>123000973</v>
      </c>
      <c r="C156" s="99" t="s">
        <v>147</v>
      </c>
      <c r="D156" s="100" t="s">
        <v>148</v>
      </c>
      <c r="E156" s="121" t="s">
        <v>431</v>
      </c>
      <c r="F156" s="90">
        <v>8</v>
      </c>
      <c r="G156" s="90"/>
      <c r="H156" s="91">
        <v>7</v>
      </c>
      <c r="I156" s="125"/>
      <c r="J156" s="24">
        <f t="shared" si="6"/>
        <v>8</v>
      </c>
      <c r="K156" s="25">
        <f t="shared" si="7"/>
        <v>0</v>
      </c>
      <c r="L156" s="44" t="str">
        <f>IF(K156=6,"acquise"," ")</f>
        <v xml:space="preserve"> </v>
      </c>
      <c r="M156" s="129">
        <f t="shared" si="8"/>
        <v>1</v>
      </c>
      <c r="N156" s="72" t="s">
        <v>483</v>
      </c>
      <c r="O156" s="7">
        <v>12</v>
      </c>
      <c r="P156" s="167">
        <v>0</v>
      </c>
    </row>
    <row r="157" spans="1:16" ht="13.5" customHeight="1">
      <c r="A157" s="23">
        <v>145</v>
      </c>
      <c r="B157" s="340" t="s">
        <v>738</v>
      </c>
      <c r="C157" s="335" t="s">
        <v>149</v>
      </c>
      <c r="D157" s="344" t="s">
        <v>739</v>
      </c>
      <c r="E157" s="244" t="s">
        <v>436</v>
      </c>
      <c r="F157" s="194">
        <v>7.333333333333333</v>
      </c>
      <c r="G157" s="201"/>
      <c r="H157" s="205">
        <v>9</v>
      </c>
      <c r="I157" s="218"/>
      <c r="J157" s="219">
        <f t="shared" si="6"/>
        <v>7.333333333333333</v>
      </c>
      <c r="K157" s="220">
        <f t="shared" si="7"/>
        <v>0</v>
      </c>
      <c r="L157" s="221" t="str">
        <f>IF(K157=6,"acquise"," ")</f>
        <v xml:space="preserve"> </v>
      </c>
      <c r="M157" s="222">
        <f t="shared" si="8"/>
        <v>1</v>
      </c>
    </row>
    <row r="158" spans="1:16" ht="13.5" customHeight="1">
      <c r="A158" s="23">
        <v>146</v>
      </c>
      <c r="B158" s="289">
        <v>123013689</v>
      </c>
      <c r="C158" s="99" t="s">
        <v>150</v>
      </c>
      <c r="D158" s="100" t="s">
        <v>151</v>
      </c>
      <c r="E158" s="118" t="s">
        <v>428</v>
      </c>
      <c r="F158" s="90">
        <v>10.333333333333334</v>
      </c>
      <c r="G158" s="90"/>
      <c r="H158" s="94"/>
      <c r="I158" s="125"/>
      <c r="J158" s="24">
        <f t="shared" si="6"/>
        <v>10.333333333333334</v>
      </c>
      <c r="K158" s="25">
        <f t="shared" si="7"/>
        <v>6</v>
      </c>
      <c r="L158" s="169" t="s">
        <v>486</v>
      </c>
      <c r="M158" s="129">
        <f t="shared" si="8"/>
        <v>1</v>
      </c>
      <c r="N158" s="72" t="s">
        <v>483</v>
      </c>
      <c r="O158" s="7">
        <v>14</v>
      </c>
      <c r="P158" s="167">
        <v>6</v>
      </c>
    </row>
    <row r="159" spans="1:16" ht="13.5" customHeight="1">
      <c r="A159" s="23">
        <v>147</v>
      </c>
      <c r="B159" s="279">
        <v>1333013058</v>
      </c>
      <c r="C159" s="52" t="s">
        <v>391</v>
      </c>
      <c r="D159" s="51" t="s">
        <v>392</v>
      </c>
      <c r="E159" s="117" t="s">
        <v>429</v>
      </c>
      <c r="F159" s="49">
        <v>11.8</v>
      </c>
      <c r="G159" s="49"/>
      <c r="H159" s="46"/>
      <c r="I159" s="125"/>
      <c r="J159" s="24">
        <f t="shared" si="6"/>
        <v>11.8</v>
      </c>
      <c r="K159" s="25">
        <f t="shared" si="7"/>
        <v>6</v>
      </c>
      <c r="L159" s="169" t="s">
        <v>486</v>
      </c>
      <c r="M159" s="129">
        <f t="shared" si="8"/>
        <v>1</v>
      </c>
      <c r="N159" s="72" t="s">
        <v>483</v>
      </c>
      <c r="O159" s="7">
        <v>18</v>
      </c>
      <c r="P159" s="167">
        <v>6</v>
      </c>
    </row>
    <row r="160" spans="1:16" ht="13.5" customHeight="1">
      <c r="A160" s="23">
        <v>148</v>
      </c>
      <c r="B160" s="340" t="s">
        <v>740</v>
      </c>
      <c r="C160" s="335" t="s">
        <v>152</v>
      </c>
      <c r="D160" s="344" t="s">
        <v>555</v>
      </c>
      <c r="E160" s="204" t="s">
        <v>436</v>
      </c>
      <c r="F160" s="194">
        <v>2.5</v>
      </c>
      <c r="G160" s="201"/>
      <c r="H160" s="205">
        <v>3.5</v>
      </c>
      <c r="I160" s="218"/>
      <c r="J160" s="219">
        <f t="shared" si="6"/>
        <v>2.5</v>
      </c>
      <c r="K160" s="220">
        <f t="shared" si="7"/>
        <v>0</v>
      </c>
      <c r="L160" s="221" t="str">
        <f>IF(K160=6,"acquise"," ")</f>
        <v xml:space="preserve"> </v>
      </c>
      <c r="M160" s="222">
        <f t="shared" si="8"/>
        <v>1</v>
      </c>
    </row>
    <row r="161" spans="1:16" ht="13.5" customHeight="1">
      <c r="A161" s="23">
        <v>149</v>
      </c>
      <c r="B161" s="340" t="s">
        <v>741</v>
      </c>
      <c r="C161" s="335" t="s">
        <v>742</v>
      </c>
      <c r="D161" s="344" t="s">
        <v>124</v>
      </c>
      <c r="E161" s="247" t="s">
        <v>1677</v>
      </c>
      <c r="F161" s="194">
        <v>5.083333333333333</v>
      </c>
      <c r="G161" s="201"/>
      <c r="H161" s="205">
        <v>6.25</v>
      </c>
      <c r="I161" s="218"/>
      <c r="J161" s="219">
        <f t="shared" si="6"/>
        <v>5.083333333333333</v>
      </c>
      <c r="K161" s="220">
        <f t="shared" si="7"/>
        <v>0</v>
      </c>
      <c r="L161" s="221" t="str">
        <f>IF(K161=6,"acquise"," ")</f>
        <v xml:space="preserve"> </v>
      </c>
      <c r="M161" s="222">
        <f t="shared" si="8"/>
        <v>1</v>
      </c>
    </row>
    <row r="162" spans="1:16" ht="13.5" customHeight="1">
      <c r="A162" s="23">
        <v>150</v>
      </c>
      <c r="B162" s="340" t="s">
        <v>743</v>
      </c>
      <c r="C162" s="335" t="s">
        <v>742</v>
      </c>
      <c r="D162" s="344" t="s">
        <v>314</v>
      </c>
      <c r="E162" s="244" t="s">
        <v>433</v>
      </c>
      <c r="F162" s="194">
        <v>6</v>
      </c>
      <c r="G162" s="348"/>
      <c r="H162" s="349">
        <v>10</v>
      </c>
      <c r="I162" s="218"/>
      <c r="J162" s="219">
        <f t="shared" si="6"/>
        <v>6</v>
      </c>
      <c r="K162" s="220">
        <f t="shared" si="7"/>
        <v>0</v>
      </c>
      <c r="L162" s="221" t="str">
        <f>IF(K162=6,"acquise"," ")</f>
        <v xml:space="preserve"> </v>
      </c>
      <c r="M162" s="222">
        <f t="shared" si="8"/>
        <v>1</v>
      </c>
    </row>
    <row r="163" spans="1:16" ht="13.5" customHeight="1">
      <c r="A163" s="23">
        <v>151</v>
      </c>
      <c r="B163" s="282" t="s">
        <v>744</v>
      </c>
      <c r="C163" s="306" t="s">
        <v>745</v>
      </c>
      <c r="D163" s="328" t="s">
        <v>746</v>
      </c>
      <c r="E163" s="247" t="s">
        <v>1677</v>
      </c>
      <c r="F163" s="194">
        <v>7</v>
      </c>
      <c r="G163" s="201"/>
      <c r="H163" s="202">
        <v>7</v>
      </c>
      <c r="I163" s="218"/>
      <c r="J163" s="219">
        <f t="shared" si="6"/>
        <v>7</v>
      </c>
      <c r="K163" s="220">
        <f t="shared" si="7"/>
        <v>0</v>
      </c>
      <c r="L163" s="221" t="str">
        <f>IF(K163=6,"acquise"," ")</f>
        <v xml:space="preserve"> </v>
      </c>
      <c r="M163" s="222">
        <f t="shared" si="8"/>
        <v>1</v>
      </c>
    </row>
    <row r="164" spans="1:16" ht="13.5" customHeight="1">
      <c r="A164" s="23">
        <v>152</v>
      </c>
      <c r="B164" s="181">
        <v>1333008955</v>
      </c>
      <c r="C164" s="183" t="s">
        <v>153</v>
      </c>
      <c r="D164" s="299" t="s">
        <v>622</v>
      </c>
      <c r="E164" s="117" t="s">
        <v>428</v>
      </c>
      <c r="F164" s="49">
        <v>8.6</v>
      </c>
      <c r="G164" s="174"/>
      <c r="H164" s="111">
        <v>14</v>
      </c>
      <c r="I164" s="125"/>
      <c r="J164" s="24">
        <f t="shared" si="6"/>
        <v>8.6</v>
      </c>
      <c r="K164" s="25">
        <f t="shared" si="7"/>
        <v>0</v>
      </c>
      <c r="L164" s="43" t="str">
        <f>IF(K164=6,"acquise"," ")</f>
        <v xml:space="preserve"> </v>
      </c>
      <c r="M164" s="129">
        <f t="shared" si="8"/>
        <v>1</v>
      </c>
      <c r="O164" s="187">
        <v>12</v>
      </c>
      <c r="P164" s="188">
        <v>0</v>
      </c>
    </row>
    <row r="165" spans="1:16" ht="13.5" customHeight="1">
      <c r="A165" s="23">
        <v>153</v>
      </c>
      <c r="B165" s="289">
        <v>1333008886</v>
      </c>
      <c r="C165" s="99" t="s">
        <v>153</v>
      </c>
      <c r="D165" s="100" t="s">
        <v>154</v>
      </c>
      <c r="E165" s="118" t="s">
        <v>433</v>
      </c>
      <c r="F165" s="90">
        <v>12</v>
      </c>
      <c r="G165" s="173"/>
      <c r="H165" s="111"/>
      <c r="I165" s="125"/>
      <c r="J165" s="24">
        <f t="shared" si="6"/>
        <v>12</v>
      </c>
      <c r="K165" s="25">
        <f t="shared" si="7"/>
        <v>6</v>
      </c>
      <c r="L165" s="169" t="s">
        <v>486</v>
      </c>
      <c r="M165" s="129">
        <f t="shared" si="8"/>
        <v>1</v>
      </c>
      <c r="N165" s="72" t="s">
        <v>483</v>
      </c>
      <c r="O165" s="7">
        <v>18</v>
      </c>
      <c r="P165" s="167">
        <v>6</v>
      </c>
    </row>
    <row r="166" spans="1:16" ht="13.5" customHeight="1">
      <c r="A166" s="23">
        <v>154</v>
      </c>
      <c r="B166" s="279">
        <v>123020341</v>
      </c>
      <c r="C166" s="52" t="s">
        <v>325</v>
      </c>
      <c r="D166" s="51" t="s">
        <v>326</v>
      </c>
      <c r="E166" s="118" t="s">
        <v>428</v>
      </c>
      <c r="F166" s="49">
        <v>10.4</v>
      </c>
      <c r="G166" s="49"/>
      <c r="H166" s="46"/>
      <c r="I166" s="125"/>
      <c r="J166" s="24">
        <f t="shared" si="6"/>
        <v>10.4</v>
      </c>
      <c r="K166" s="25">
        <f t="shared" si="7"/>
        <v>6</v>
      </c>
      <c r="L166" s="169" t="s">
        <v>486</v>
      </c>
      <c r="M166" s="129">
        <f t="shared" si="8"/>
        <v>1</v>
      </c>
      <c r="N166" s="72" t="s">
        <v>483</v>
      </c>
      <c r="O166" s="7">
        <v>18</v>
      </c>
      <c r="P166" s="167">
        <v>6</v>
      </c>
    </row>
    <row r="167" spans="1:16" ht="13.5" customHeight="1">
      <c r="A167" s="23">
        <v>155</v>
      </c>
      <c r="B167" s="279">
        <v>1433014926</v>
      </c>
      <c r="C167" s="52" t="s">
        <v>155</v>
      </c>
      <c r="D167" s="51" t="s">
        <v>393</v>
      </c>
      <c r="E167" s="118" t="s">
        <v>428</v>
      </c>
      <c r="F167" s="49">
        <v>10</v>
      </c>
      <c r="G167" s="49"/>
      <c r="H167" s="46"/>
      <c r="I167" s="125"/>
      <c r="J167" s="24">
        <f t="shared" si="6"/>
        <v>10</v>
      </c>
      <c r="K167" s="25">
        <f t="shared" si="7"/>
        <v>6</v>
      </c>
      <c r="L167" s="169" t="s">
        <v>486</v>
      </c>
      <c r="M167" s="129">
        <f t="shared" si="8"/>
        <v>1</v>
      </c>
      <c r="N167" s="72" t="s">
        <v>483</v>
      </c>
      <c r="O167" s="7">
        <v>18</v>
      </c>
      <c r="P167" s="167">
        <v>6</v>
      </c>
    </row>
    <row r="168" spans="1:16" ht="13.5" customHeight="1">
      <c r="A168" s="23">
        <v>156</v>
      </c>
      <c r="B168" s="175">
        <v>1533012503</v>
      </c>
      <c r="C168" s="177" t="s">
        <v>535</v>
      </c>
      <c r="D168" s="324" t="s">
        <v>313</v>
      </c>
      <c r="E168" s="117" t="s">
        <v>429</v>
      </c>
      <c r="F168" s="49">
        <v>12</v>
      </c>
      <c r="G168" s="49"/>
      <c r="H168" s="46"/>
      <c r="I168" s="125"/>
      <c r="J168" s="24">
        <f t="shared" si="6"/>
        <v>12</v>
      </c>
      <c r="K168" s="25">
        <f t="shared" si="7"/>
        <v>6</v>
      </c>
      <c r="L168" s="171" t="s">
        <v>697</v>
      </c>
      <c r="M168" s="129">
        <f t="shared" si="8"/>
        <v>1</v>
      </c>
      <c r="O168" s="187">
        <v>13</v>
      </c>
      <c r="P168" s="188">
        <v>6</v>
      </c>
    </row>
    <row r="169" spans="1:16" ht="13.5" customHeight="1">
      <c r="A169" s="23">
        <v>157</v>
      </c>
      <c r="B169" s="289">
        <v>123004901</v>
      </c>
      <c r="C169" s="99" t="s">
        <v>156</v>
      </c>
      <c r="D169" s="100" t="s">
        <v>157</v>
      </c>
      <c r="E169" s="118" t="s">
        <v>428</v>
      </c>
      <c r="F169" s="90">
        <v>10.083333333333334</v>
      </c>
      <c r="G169" s="90"/>
      <c r="H169" s="94"/>
      <c r="I169" s="125"/>
      <c r="J169" s="24">
        <f t="shared" si="6"/>
        <v>10.083333333333334</v>
      </c>
      <c r="K169" s="25">
        <f t="shared" si="7"/>
        <v>6</v>
      </c>
      <c r="L169" s="169" t="s">
        <v>486</v>
      </c>
      <c r="M169" s="129">
        <f t="shared" si="8"/>
        <v>1</v>
      </c>
      <c r="N169" s="72" t="s">
        <v>483</v>
      </c>
      <c r="O169" s="7">
        <v>24</v>
      </c>
      <c r="P169" s="167">
        <v>12</v>
      </c>
    </row>
    <row r="170" spans="1:16" ht="13.5" customHeight="1">
      <c r="A170" s="23">
        <v>158</v>
      </c>
      <c r="B170" s="181">
        <v>1333011470</v>
      </c>
      <c r="C170" s="183" t="s">
        <v>682</v>
      </c>
      <c r="D170" s="299" t="s">
        <v>683</v>
      </c>
      <c r="E170" s="117" t="s">
        <v>428</v>
      </c>
      <c r="F170" s="49">
        <v>4.3499999999999996</v>
      </c>
      <c r="G170" s="49"/>
      <c r="H170" s="46">
        <v>6</v>
      </c>
      <c r="I170" s="125"/>
      <c r="J170" s="24">
        <f t="shared" si="6"/>
        <v>4.3499999999999996</v>
      </c>
      <c r="K170" s="25">
        <f t="shared" si="7"/>
        <v>0</v>
      </c>
      <c r="L170" s="43" t="str">
        <f>IF(K170=6,"acquise"," ")</f>
        <v xml:space="preserve"> </v>
      </c>
      <c r="M170" s="129">
        <f t="shared" si="8"/>
        <v>1</v>
      </c>
      <c r="O170" s="187">
        <v>12</v>
      </c>
      <c r="P170" s="188">
        <v>0</v>
      </c>
    </row>
    <row r="171" spans="1:16" ht="13.5" customHeight="1">
      <c r="A171" s="23">
        <v>159</v>
      </c>
      <c r="B171" s="279">
        <v>1433010476</v>
      </c>
      <c r="C171" s="52" t="s">
        <v>158</v>
      </c>
      <c r="D171" s="51" t="s">
        <v>124</v>
      </c>
      <c r="E171" s="117" t="s">
        <v>434</v>
      </c>
      <c r="F171" s="49">
        <v>6.8</v>
      </c>
      <c r="G171" s="49">
        <v>1.25</v>
      </c>
      <c r="H171" s="46">
        <v>9.5</v>
      </c>
      <c r="I171" s="125"/>
      <c r="J171" s="24">
        <f t="shared" si="6"/>
        <v>6.8</v>
      </c>
      <c r="K171" s="25">
        <f t="shared" si="7"/>
        <v>0</v>
      </c>
      <c r="L171" s="43" t="str">
        <f>IF(K171=6,"acquise"," ")</f>
        <v xml:space="preserve"> </v>
      </c>
      <c r="M171" s="129">
        <f t="shared" si="8"/>
        <v>1</v>
      </c>
      <c r="N171" s="72" t="s">
        <v>483</v>
      </c>
      <c r="O171" s="7">
        <v>18</v>
      </c>
      <c r="P171" s="167">
        <v>6</v>
      </c>
    </row>
    <row r="172" spans="1:16" ht="13.5" customHeight="1">
      <c r="A172" s="23">
        <v>160</v>
      </c>
      <c r="B172" s="289">
        <v>123009039</v>
      </c>
      <c r="C172" s="99" t="s">
        <v>158</v>
      </c>
      <c r="D172" s="100" t="s">
        <v>67</v>
      </c>
      <c r="E172" s="117" t="s">
        <v>434</v>
      </c>
      <c r="F172" s="90">
        <v>10.166666666666666</v>
      </c>
      <c r="G172" s="90"/>
      <c r="H172" s="91"/>
      <c r="I172" s="125"/>
      <c r="J172" s="24">
        <f t="shared" si="6"/>
        <v>10.166666666666666</v>
      </c>
      <c r="K172" s="25">
        <f t="shared" si="7"/>
        <v>6</v>
      </c>
      <c r="L172" s="169" t="s">
        <v>484</v>
      </c>
      <c r="M172" s="129">
        <f t="shared" si="8"/>
        <v>1</v>
      </c>
      <c r="N172" s="72" t="s">
        <v>483</v>
      </c>
      <c r="O172" s="7">
        <v>30</v>
      </c>
      <c r="P172" s="167">
        <v>12</v>
      </c>
    </row>
    <row r="173" spans="1:16" ht="13.5" customHeight="1">
      <c r="A173" s="23">
        <v>161</v>
      </c>
      <c r="B173" s="175">
        <v>1533010444</v>
      </c>
      <c r="C173" s="177" t="s">
        <v>558</v>
      </c>
      <c r="D173" s="324" t="s">
        <v>64</v>
      </c>
      <c r="E173" s="117" t="s">
        <v>1676</v>
      </c>
      <c r="F173" s="49">
        <v>9.9980000000000011</v>
      </c>
      <c r="G173" s="49"/>
      <c r="H173" s="46"/>
      <c r="I173" s="125"/>
      <c r="J173" s="24">
        <f t="shared" si="6"/>
        <v>9.9980000000000011</v>
      </c>
      <c r="K173" s="25">
        <f t="shared" si="7"/>
        <v>6</v>
      </c>
      <c r="L173" s="171" t="s">
        <v>697</v>
      </c>
      <c r="M173" s="129">
        <f t="shared" si="8"/>
        <v>1</v>
      </c>
      <c r="O173" s="187">
        <v>14</v>
      </c>
      <c r="P173" s="188">
        <v>6</v>
      </c>
    </row>
    <row r="174" spans="1:16" ht="13.5" customHeight="1">
      <c r="A174" s="23">
        <v>162</v>
      </c>
      <c r="B174" s="279">
        <v>1333009403</v>
      </c>
      <c r="C174" s="52" t="s">
        <v>330</v>
      </c>
      <c r="D174" s="51" t="s">
        <v>331</v>
      </c>
      <c r="E174" s="118" t="s">
        <v>433</v>
      </c>
      <c r="F174" s="49">
        <v>14.333333333333334</v>
      </c>
      <c r="G174" s="49"/>
      <c r="H174" s="105"/>
      <c r="I174" s="125"/>
      <c r="J174" s="24">
        <f t="shared" si="6"/>
        <v>14.333333333333334</v>
      </c>
      <c r="K174" s="25">
        <f t="shared" si="7"/>
        <v>6</v>
      </c>
      <c r="L174" s="169" t="s">
        <v>484</v>
      </c>
      <c r="M174" s="129">
        <f t="shared" si="8"/>
        <v>1</v>
      </c>
      <c r="N174" s="72" t="s">
        <v>483</v>
      </c>
      <c r="O174" s="7">
        <v>30</v>
      </c>
      <c r="P174" s="167">
        <v>18</v>
      </c>
    </row>
    <row r="175" spans="1:16" ht="13.5" customHeight="1">
      <c r="A175" s="23">
        <v>163</v>
      </c>
      <c r="B175" s="289">
        <v>123003419</v>
      </c>
      <c r="C175" s="99" t="s">
        <v>159</v>
      </c>
      <c r="D175" s="100" t="s">
        <v>92</v>
      </c>
      <c r="E175" s="118" t="s">
        <v>433</v>
      </c>
      <c r="F175" s="90">
        <v>10</v>
      </c>
      <c r="G175" s="90"/>
      <c r="H175" s="94"/>
      <c r="I175" s="125"/>
      <c r="J175" s="24">
        <f t="shared" si="6"/>
        <v>10</v>
      </c>
      <c r="K175" s="25">
        <f t="shared" si="7"/>
        <v>6</v>
      </c>
      <c r="L175" s="169" t="s">
        <v>486</v>
      </c>
      <c r="M175" s="129">
        <f t="shared" si="8"/>
        <v>1</v>
      </c>
      <c r="N175" s="72" t="s">
        <v>483</v>
      </c>
      <c r="O175" s="7">
        <v>18</v>
      </c>
      <c r="P175" s="167">
        <v>6</v>
      </c>
    </row>
    <row r="176" spans="1:16" ht="13.5" customHeight="1">
      <c r="A176" s="23">
        <v>164</v>
      </c>
      <c r="B176" s="279">
        <v>1333007545</v>
      </c>
      <c r="C176" s="52" t="s">
        <v>332</v>
      </c>
      <c r="D176" s="51" t="s">
        <v>228</v>
      </c>
      <c r="E176" s="118" t="s">
        <v>433</v>
      </c>
      <c r="F176" s="49">
        <v>5</v>
      </c>
      <c r="G176" s="49"/>
      <c r="H176" s="46">
        <v>2</v>
      </c>
      <c r="I176" s="125"/>
      <c r="J176" s="24">
        <f t="shared" si="6"/>
        <v>5</v>
      </c>
      <c r="K176" s="25">
        <f t="shared" si="7"/>
        <v>0</v>
      </c>
      <c r="L176" s="43" t="str">
        <f>IF(K176=6,"acquise"," ")</f>
        <v xml:space="preserve"> </v>
      </c>
      <c r="M176" s="129">
        <f t="shared" si="8"/>
        <v>1</v>
      </c>
      <c r="N176" s="72" t="s">
        <v>483</v>
      </c>
      <c r="O176" s="7">
        <v>18</v>
      </c>
      <c r="P176" s="167">
        <v>6</v>
      </c>
    </row>
    <row r="177" spans="1:16" ht="13.5" customHeight="1">
      <c r="A177" s="23">
        <v>165</v>
      </c>
      <c r="B177" s="294">
        <v>123006162</v>
      </c>
      <c r="C177" s="306" t="s">
        <v>747</v>
      </c>
      <c r="D177" s="328" t="s">
        <v>135</v>
      </c>
      <c r="E177" s="247" t="s">
        <v>1678</v>
      </c>
      <c r="F177" s="194">
        <v>7.333333333333333</v>
      </c>
      <c r="G177" s="201">
        <v>1.25</v>
      </c>
      <c r="H177" s="202">
        <v>12</v>
      </c>
      <c r="I177" s="218"/>
      <c r="J177" s="219">
        <f t="shared" si="6"/>
        <v>7.333333333333333</v>
      </c>
      <c r="K177" s="220">
        <f t="shared" si="7"/>
        <v>0</v>
      </c>
      <c r="L177" s="221" t="str">
        <f>IF(K177=6,"acquise"," ")</f>
        <v xml:space="preserve"> </v>
      </c>
      <c r="M177" s="222">
        <f t="shared" si="8"/>
        <v>1</v>
      </c>
    </row>
    <row r="178" spans="1:16" ht="13.5" customHeight="1">
      <c r="A178" s="23">
        <v>166</v>
      </c>
      <c r="B178" s="175">
        <v>1533003446</v>
      </c>
      <c r="C178" s="177" t="s">
        <v>333</v>
      </c>
      <c r="D178" s="324" t="s">
        <v>523</v>
      </c>
      <c r="E178" s="117" t="s">
        <v>428</v>
      </c>
      <c r="F178" s="49">
        <v>8.1</v>
      </c>
      <c r="G178" s="49"/>
      <c r="H178" s="46">
        <v>9</v>
      </c>
      <c r="I178" s="125"/>
      <c r="J178" s="24">
        <f t="shared" si="6"/>
        <v>8.1</v>
      </c>
      <c r="K178" s="25">
        <f t="shared" si="7"/>
        <v>0</v>
      </c>
      <c r="L178" s="43" t="str">
        <f>IF(K178=6,"acquise"," ")</f>
        <v xml:space="preserve"> </v>
      </c>
      <c r="M178" s="129">
        <f t="shared" si="8"/>
        <v>1</v>
      </c>
      <c r="O178" s="187">
        <v>12</v>
      </c>
      <c r="P178" s="188">
        <v>0</v>
      </c>
    </row>
    <row r="179" spans="1:16" ht="13.5" customHeight="1">
      <c r="A179" s="23">
        <v>167</v>
      </c>
      <c r="B179" s="279">
        <v>1433005511</v>
      </c>
      <c r="C179" s="52" t="s">
        <v>333</v>
      </c>
      <c r="D179" s="51" t="s">
        <v>209</v>
      </c>
      <c r="E179" s="118" t="s">
        <v>428</v>
      </c>
      <c r="F179" s="49">
        <v>10.3</v>
      </c>
      <c r="G179" s="49"/>
      <c r="H179" s="46"/>
      <c r="I179" s="125"/>
      <c r="J179" s="24">
        <f t="shared" si="6"/>
        <v>10.3</v>
      </c>
      <c r="K179" s="25">
        <f t="shared" si="7"/>
        <v>6</v>
      </c>
      <c r="L179" s="169" t="s">
        <v>486</v>
      </c>
      <c r="M179" s="129">
        <f t="shared" si="8"/>
        <v>1</v>
      </c>
      <c r="N179" s="72" t="s">
        <v>483</v>
      </c>
      <c r="O179" s="7">
        <v>18</v>
      </c>
      <c r="P179" s="167">
        <v>6</v>
      </c>
    </row>
    <row r="180" spans="1:16" ht="13.5" customHeight="1">
      <c r="A180" s="23">
        <v>168</v>
      </c>
      <c r="B180" s="289">
        <v>123011453</v>
      </c>
      <c r="C180" s="99" t="s">
        <v>162</v>
      </c>
      <c r="D180" s="100" t="s">
        <v>163</v>
      </c>
      <c r="E180" s="121" t="s">
        <v>431</v>
      </c>
      <c r="F180" s="90">
        <v>8.6666666666666661</v>
      </c>
      <c r="G180" s="90"/>
      <c r="H180" s="94">
        <v>10.5</v>
      </c>
      <c r="I180" s="125"/>
      <c r="J180" s="24">
        <f t="shared" si="6"/>
        <v>8.6666666666666661</v>
      </c>
      <c r="K180" s="25">
        <f t="shared" si="7"/>
        <v>0</v>
      </c>
      <c r="L180" s="44" t="str">
        <f>IF(K180=6,"acquise"," ")</f>
        <v xml:space="preserve"> </v>
      </c>
      <c r="M180" s="129">
        <f t="shared" si="8"/>
        <v>1</v>
      </c>
      <c r="N180" s="72" t="s">
        <v>483</v>
      </c>
      <c r="O180" s="7">
        <v>18</v>
      </c>
      <c r="P180" s="167">
        <v>6</v>
      </c>
    </row>
    <row r="181" spans="1:16" ht="13.5" customHeight="1">
      <c r="A181" s="23">
        <v>169</v>
      </c>
      <c r="B181" s="289">
        <v>123011613</v>
      </c>
      <c r="C181" s="99" t="s">
        <v>162</v>
      </c>
      <c r="D181" s="100" t="s">
        <v>164</v>
      </c>
      <c r="E181" s="118" t="s">
        <v>428</v>
      </c>
      <c r="F181" s="90">
        <v>7.333333333333333</v>
      </c>
      <c r="G181" s="90"/>
      <c r="H181" s="94">
        <v>8</v>
      </c>
      <c r="I181" s="125"/>
      <c r="J181" s="24">
        <f t="shared" si="6"/>
        <v>7.333333333333333</v>
      </c>
      <c r="K181" s="25">
        <f t="shared" si="7"/>
        <v>0</v>
      </c>
      <c r="L181" s="44" t="str">
        <f>IF(K181=6,"acquise"," ")</f>
        <v xml:space="preserve"> </v>
      </c>
      <c r="M181" s="129">
        <f t="shared" si="8"/>
        <v>1</v>
      </c>
      <c r="N181" s="72" t="s">
        <v>483</v>
      </c>
      <c r="O181" s="7">
        <v>18</v>
      </c>
      <c r="P181" s="167">
        <v>6</v>
      </c>
    </row>
    <row r="182" spans="1:16" ht="13.5" customHeight="1">
      <c r="A182" s="23">
        <v>170</v>
      </c>
      <c r="B182" s="175">
        <v>1533009246</v>
      </c>
      <c r="C182" s="177" t="s">
        <v>604</v>
      </c>
      <c r="D182" s="324" t="s">
        <v>184</v>
      </c>
      <c r="E182" s="117" t="s">
        <v>1677</v>
      </c>
      <c r="F182" s="49">
        <v>11.9</v>
      </c>
      <c r="G182" s="49"/>
      <c r="H182" s="46"/>
      <c r="I182" s="125"/>
      <c r="J182" s="24">
        <f t="shared" si="6"/>
        <v>11.9</v>
      </c>
      <c r="K182" s="25">
        <f t="shared" si="7"/>
        <v>6</v>
      </c>
      <c r="L182" s="171" t="s">
        <v>484</v>
      </c>
      <c r="M182" s="129">
        <f t="shared" si="8"/>
        <v>1</v>
      </c>
      <c r="O182" s="187">
        <v>30</v>
      </c>
      <c r="P182" s="188">
        <v>18</v>
      </c>
    </row>
    <row r="183" spans="1:16" ht="13.5" customHeight="1">
      <c r="A183" s="23">
        <v>171</v>
      </c>
      <c r="B183" s="279">
        <v>1333003392</v>
      </c>
      <c r="C183" s="52" t="s">
        <v>394</v>
      </c>
      <c r="D183" s="51" t="s">
        <v>247</v>
      </c>
      <c r="E183" s="117" t="s">
        <v>434</v>
      </c>
      <c r="F183" s="49">
        <v>11.2</v>
      </c>
      <c r="G183" s="174"/>
      <c r="H183" s="111"/>
      <c r="I183" s="125"/>
      <c r="J183" s="24">
        <f t="shared" si="6"/>
        <v>11.2</v>
      </c>
      <c r="K183" s="25">
        <f t="shared" si="7"/>
        <v>6</v>
      </c>
      <c r="L183" s="169" t="s">
        <v>486</v>
      </c>
      <c r="M183" s="129">
        <f t="shared" si="8"/>
        <v>1</v>
      </c>
      <c r="N183" s="72" t="s">
        <v>483</v>
      </c>
      <c r="O183" s="7">
        <v>18</v>
      </c>
      <c r="P183" s="167">
        <v>6</v>
      </c>
    </row>
    <row r="184" spans="1:16" ht="13.5" customHeight="1">
      <c r="A184" s="23">
        <v>172</v>
      </c>
      <c r="B184" s="279" t="s">
        <v>395</v>
      </c>
      <c r="C184" s="52" t="s">
        <v>396</v>
      </c>
      <c r="D184" s="51" t="s">
        <v>397</v>
      </c>
      <c r="E184" s="118" t="s">
        <v>428</v>
      </c>
      <c r="F184" s="49">
        <v>0</v>
      </c>
      <c r="G184" s="174"/>
      <c r="H184" s="111">
        <v>0</v>
      </c>
      <c r="I184" s="125"/>
      <c r="J184" s="24">
        <f t="shared" si="6"/>
        <v>0</v>
      </c>
      <c r="K184" s="25">
        <f t="shared" si="7"/>
        <v>0</v>
      </c>
      <c r="L184" s="43" t="str">
        <f>IF(K184=6,"acquise"," ")</f>
        <v xml:space="preserve"> </v>
      </c>
      <c r="M184" s="129">
        <f t="shared" si="8"/>
        <v>1</v>
      </c>
      <c r="N184" s="72" t="s">
        <v>483</v>
      </c>
      <c r="O184" s="7">
        <v>12</v>
      </c>
      <c r="P184" s="167">
        <v>6</v>
      </c>
    </row>
    <row r="185" spans="1:16" ht="13.5" customHeight="1">
      <c r="A185" s="23">
        <v>173</v>
      </c>
      <c r="B185" s="175">
        <v>1533008501</v>
      </c>
      <c r="C185" s="177" t="s">
        <v>510</v>
      </c>
      <c r="D185" s="324" t="s">
        <v>511</v>
      </c>
      <c r="E185" s="117" t="s">
        <v>428</v>
      </c>
      <c r="F185" s="49">
        <v>6.8</v>
      </c>
      <c r="G185" s="49">
        <v>8</v>
      </c>
      <c r="H185" s="46">
        <v>8</v>
      </c>
      <c r="I185" s="125"/>
      <c r="J185" s="24">
        <f t="shared" si="6"/>
        <v>8</v>
      </c>
      <c r="K185" s="25">
        <f t="shared" si="7"/>
        <v>0</v>
      </c>
      <c r="L185" s="43" t="str">
        <f>IF(K185=6,"acquise"," ")</f>
        <v xml:space="preserve"> </v>
      </c>
      <c r="M185" s="129">
        <f t="shared" si="8"/>
        <v>1</v>
      </c>
      <c r="O185" s="187">
        <v>18</v>
      </c>
      <c r="P185" s="188">
        <v>6</v>
      </c>
    </row>
    <row r="186" spans="1:16" ht="13.5" customHeight="1">
      <c r="A186" s="23">
        <v>174</v>
      </c>
      <c r="B186" s="175">
        <v>1533003209</v>
      </c>
      <c r="C186" s="177" t="s">
        <v>647</v>
      </c>
      <c r="D186" s="324" t="s">
        <v>648</v>
      </c>
      <c r="E186" s="117" t="s">
        <v>1676</v>
      </c>
      <c r="F186" s="49">
        <v>4.5</v>
      </c>
      <c r="G186" s="49">
        <v>0.5</v>
      </c>
      <c r="H186" s="46">
        <v>6</v>
      </c>
      <c r="I186" s="125"/>
      <c r="J186" s="24">
        <f t="shared" si="6"/>
        <v>4.5</v>
      </c>
      <c r="K186" s="25">
        <f t="shared" si="7"/>
        <v>0</v>
      </c>
      <c r="L186" s="43" t="str">
        <f>IF(K186=6,"acquise"," ")</f>
        <v xml:space="preserve"> </v>
      </c>
      <c r="M186" s="129">
        <f t="shared" si="8"/>
        <v>1</v>
      </c>
      <c r="O186" s="187">
        <v>18</v>
      </c>
      <c r="P186" s="188">
        <v>6</v>
      </c>
    </row>
    <row r="187" spans="1:16" ht="13.5" customHeight="1">
      <c r="A187" s="23">
        <v>175</v>
      </c>
      <c r="B187" s="181">
        <v>1333020295</v>
      </c>
      <c r="C187" s="183" t="s">
        <v>693</v>
      </c>
      <c r="D187" s="299" t="s">
        <v>694</v>
      </c>
      <c r="E187" s="117" t="s">
        <v>428</v>
      </c>
      <c r="F187" s="49">
        <v>8.8000000000000007</v>
      </c>
      <c r="G187" s="49">
        <v>0</v>
      </c>
      <c r="H187" s="46">
        <v>10</v>
      </c>
      <c r="I187" s="125"/>
      <c r="J187" s="24">
        <f t="shared" si="6"/>
        <v>8.8000000000000007</v>
      </c>
      <c r="K187" s="25">
        <f t="shared" si="7"/>
        <v>0</v>
      </c>
      <c r="L187" s="43" t="str">
        <f>IF(K187=6,"acquise"," ")</f>
        <v xml:space="preserve"> </v>
      </c>
      <c r="M187" s="129">
        <f t="shared" si="8"/>
        <v>1</v>
      </c>
      <c r="O187" s="187">
        <v>17</v>
      </c>
      <c r="P187" s="188">
        <v>6</v>
      </c>
    </row>
    <row r="188" spans="1:16" ht="12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8.4</v>
      </c>
      <c r="G188" s="49"/>
      <c r="H188" s="46"/>
      <c r="I188" s="125"/>
      <c r="J188" s="24">
        <f t="shared" si="6"/>
        <v>8.4</v>
      </c>
      <c r="K188" s="25">
        <f t="shared" si="7"/>
        <v>0</v>
      </c>
      <c r="L188" s="169" t="s">
        <v>484</v>
      </c>
      <c r="M188" s="129">
        <f t="shared" si="8"/>
        <v>1</v>
      </c>
      <c r="N188" s="72" t="s">
        <v>483</v>
      </c>
      <c r="O188" s="7">
        <v>30</v>
      </c>
      <c r="P188" s="167">
        <v>18</v>
      </c>
    </row>
    <row r="189" spans="1:16" ht="12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0">
        <v>10.833333333333334</v>
      </c>
      <c r="G189" s="90"/>
      <c r="H189" s="46"/>
      <c r="I189" s="125"/>
      <c r="J189" s="24">
        <f t="shared" si="6"/>
        <v>10.833333333333334</v>
      </c>
      <c r="K189" s="25">
        <f t="shared" si="7"/>
        <v>6</v>
      </c>
      <c r="L189" s="169" t="s">
        <v>486</v>
      </c>
      <c r="M189" s="129">
        <f t="shared" si="8"/>
        <v>1</v>
      </c>
      <c r="N189" s="72" t="s">
        <v>483</v>
      </c>
      <c r="O189" s="7">
        <v>19</v>
      </c>
      <c r="P189" s="167">
        <v>12</v>
      </c>
    </row>
    <row r="190" spans="1:16" ht="12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11.833333333333334</v>
      </c>
      <c r="G190" s="49"/>
      <c r="H190" s="105"/>
      <c r="I190" s="125"/>
      <c r="J190" s="24">
        <f t="shared" si="6"/>
        <v>11.833333333333334</v>
      </c>
      <c r="K190" s="25">
        <f t="shared" si="7"/>
        <v>6</v>
      </c>
      <c r="L190" s="169" t="s">
        <v>486</v>
      </c>
      <c r="M190" s="129">
        <f t="shared" si="8"/>
        <v>1</v>
      </c>
      <c r="N190" s="72" t="s">
        <v>483</v>
      </c>
      <c r="O190" s="7">
        <v>18</v>
      </c>
      <c r="P190" s="167">
        <v>6</v>
      </c>
    </row>
    <row r="191" spans="1:16" ht="15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49">
        <v>9.9980000000000011</v>
      </c>
      <c r="G191" s="49"/>
      <c r="H191" s="46"/>
      <c r="I191" s="125"/>
      <c r="J191" s="24">
        <f t="shared" si="6"/>
        <v>9.9980000000000011</v>
      </c>
      <c r="K191" s="25">
        <f t="shared" si="7"/>
        <v>6</v>
      </c>
      <c r="L191" s="171" t="s">
        <v>697</v>
      </c>
      <c r="M191" s="129">
        <f t="shared" si="8"/>
        <v>1</v>
      </c>
      <c r="O191" s="187">
        <v>20</v>
      </c>
      <c r="P191" s="188">
        <v>12</v>
      </c>
    </row>
    <row r="192" spans="1:16" ht="12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90">
        <v>6.333333333333333</v>
      </c>
      <c r="G192" s="90"/>
      <c r="H192" s="94">
        <v>11</v>
      </c>
      <c r="I192" s="125"/>
      <c r="J192" s="24">
        <f t="shared" si="6"/>
        <v>6.333333333333333</v>
      </c>
      <c r="K192" s="25">
        <f t="shared" si="7"/>
        <v>0</v>
      </c>
      <c r="L192" s="44" t="str">
        <f>IF(K192=6,"acquise"," ")</f>
        <v xml:space="preserve"> </v>
      </c>
      <c r="M192" s="129">
        <f t="shared" si="8"/>
        <v>1</v>
      </c>
      <c r="N192" s="72" t="s">
        <v>483</v>
      </c>
      <c r="O192" s="7">
        <v>12</v>
      </c>
      <c r="P192" s="167">
        <v>0</v>
      </c>
    </row>
    <row r="193" spans="1:16" ht="15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49">
        <v>9.9980000000000011</v>
      </c>
      <c r="G193" s="49"/>
      <c r="H193" s="46"/>
      <c r="I193" s="125"/>
      <c r="J193" s="24">
        <f t="shared" si="6"/>
        <v>9.9980000000000011</v>
      </c>
      <c r="K193" s="25">
        <f t="shared" si="7"/>
        <v>6</v>
      </c>
      <c r="L193" s="171" t="s">
        <v>697</v>
      </c>
      <c r="M193" s="129">
        <f t="shared" si="8"/>
        <v>1</v>
      </c>
      <c r="O193" s="187">
        <v>11</v>
      </c>
      <c r="P193" s="188">
        <v>6</v>
      </c>
    </row>
    <row r="194" spans="1:16" ht="12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90">
        <v>13.583333333333334</v>
      </c>
      <c r="G194" s="90"/>
      <c r="H194" s="91"/>
      <c r="I194" s="125"/>
      <c r="J194" s="24">
        <f t="shared" si="6"/>
        <v>13.583333333333334</v>
      </c>
      <c r="K194" s="25">
        <f t="shared" si="7"/>
        <v>6</v>
      </c>
      <c r="L194" s="171" t="s">
        <v>485</v>
      </c>
      <c r="M194" s="129">
        <f t="shared" si="8"/>
        <v>1</v>
      </c>
      <c r="N194" s="72" t="s">
        <v>483</v>
      </c>
      <c r="O194" s="7">
        <v>24</v>
      </c>
      <c r="P194" s="167">
        <v>18</v>
      </c>
    </row>
    <row r="195" spans="1:16" ht="12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5.5</v>
      </c>
      <c r="G195" s="49"/>
      <c r="H195" s="46">
        <v>7</v>
      </c>
      <c r="I195" s="125"/>
      <c r="J195" s="24">
        <f t="shared" si="6"/>
        <v>5.5</v>
      </c>
      <c r="K195" s="25">
        <f t="shared" si="7"/>
        <v>0</v>
      </c>
      <c r="L195" s="43" t="str">
        <f>IF(K195=6,"acquise"," ")</f>
        <v xml:space="preserve"> </v>
      </c>
      <c r="M195" s="129">
        <f t="shared" si="8"/>
        <v>1</v>
      </c>
      <c r="N195" s="72" t="s">
        <v>483</v>
      </c>
      <c r="O195" s="7">
        <v>12</v>
      </c>
      <c r="P195" s="167">
        <v>0</v>
      </c>
    </row>
    <row r="196" spans="1:16" ht="15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49">
        <v>10.3</v>
      </c>
      <c r="G196" s="49"/>
      <c r="H196" s="46"/>
      <c r="I196" s="125"/>
      <c r="J196" s="24">
        <f t="shared" si="6"/>
        <v>10.3</v>
      </c>
      <c r="K196" s="25">
        <f t="shared" si="7"/>
        <v>6</v>
      </c>
      <c r="L196" s="171" t="s">
        <v>697</v>
      </c>
      <c r="M196" s="129">
        <f t="shared" si="8"/>
        <v>1</v>
      </c>
      <c r="O196" s="187">
        <v>14</v>
      </c>
      <c r="P196" s="188">
        <v>6</v>
      </c>
    </row>
    <row r="197" spans="1:16" ht="12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90">
        <v>10</v>
      </c>
      <c r="G197" s="90"/>
      <c r="H197" s="91"/>
      <c r="I197" s="125"/>
      <c r="J197" s="24">
        <f t="shared" si="6"/>
        <v>10</v>
      </c>
      <c r="K197" s="25">
        <f t="shared" si="7"/>
        <v>6</v>
      </c>
      <c r="L197" s="169" t="s">
        <v>486</v>
      </c>
      <c r="M197" s="129">
        <f t="shared" si="8"/>
        <v>1</v>
      </c>
      <c r="N197" s="72" t="s">
        <v>483</v>
      </c>
      <c r="O197" s="7">
        <v>24</v>
      </c>
      <c r="P197" s="167">
        <v>12</v>
      </c>
    </row>
    <row r="198" spans="1:16" ht="12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49">
        <v>10.083333333333334</v>
      </c>
      <c r="G198" s="49"/>
      <c r="H198" s="105"/>
      <c r="I198" s="125"/>
      <c r="J198" s="24">
        <f t="shared" si="6"/>
        <v>10.083333333333334</v>
      </c>
      <c r="K198" s="25">
        <f t="shared" si="7"/>
        <v>6</v>
      </c>
      <c r="L198" s="169" t="s">
        <v>486</v>
      </c>
      <c r="M198" s="129">
        <f t="shared" si="8"/>
        <v>1</v>
      </c>
      <c r="N198" s="72" t="s">
        <v>483</v>
      </c>
      <c r="O198" s="7">
        <v>24</v>
      </c>
      <c r="P198" s="167">
        <v>12</v>
      </c>
    </row>
    <row r="199" spans="1:16" ht="12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0">
        <v>10</v>
      </c>
      <c r="G199" s="90"/>
      <c r="H199" s="94"/>
      <c r="I199" s="125"/>
      <c r="J199" s="24">
        <f t="shared" si="6"/>
        <v>10</v>
      </c>
      <c r="K199" s="25">
        <f t="shared" si="7"/>
        <v>6</v>
      </c>
      <c r="L199" s="169" t="s">
        <v>486</v>
      </c>
      <c r="M199" s="129">
        <f t="shared" si="8"/>
        <v>1</v>
      </c>
      <c r="N199" s="72" t="s">
        <v>483</v>
      </c>
      <c r="O199" s="7">
        <v>18</v>
      </c>
      <c r="P199" s="167">
        <v>6</v>
      </c>
    </row>
    <row r="200" spans="1:16" ht="12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13</v>
      </c>
      <c r="G200" s="49"/>
      <c r="H200" s="105"/>
      <c r="I200" s="125"/>
      <c r="J200" s="24">
        <f t="shared" si="6"/>
        <v>13</v>
      </c>
      <c r="K200" s="25">
        <f t="shared" si="7"/>
        <v>6</v>
      </c>
      <c r="L200" s="171" t="s">
        <v>485</v>
      </c>
      <c r="M200" s="129">
        <f t="shared" si="8"/>
        <v>1</v>
      </c>
      <c r="N200" s="72" t="s">
        <v>483</v>
      </c>
      <c r="O200" s="7">
        <v>23</v>
      </c>
      <c r="P200" s="167">
        <v>18</v>
      </c>
    </row>
    <row r="201" spans="1:16" ht="12">
      <c r="A201" s="23">
        <v>189</v>
      </c>
      <c r="B201" s="282" t="s">
        <v>748</v>
      </c>
      <c r="C201" s="305" t="s">
        <v>749</v>
      </c>
      <c r="D201" s="306" t="s">
        <v>145</v>
      </c>
      <c r="E201" s="247" t="s">
        <v>1678</v>
      </c>
      <c r="F201" s="194">
        <v>10</v>
      </c>
      <c r="G201" s="201"/>
      <c r="H201" s="202">
        <v>13</v>
      </c>
      <c r="I201" s="218"/>
      <c r="J201" s="219">
        <f t="shared" si="6"/>
        <v>10</v>
      </c>
      <c r="K201" s="220">
        <f t="shared" si="7"/>
        <v>6</v>
      </c>
      <c r="L201" s="221" t="str">
        <f>IF(K201=6,"acquise"," ")</f>
        <v>acquise</v>
      </c>
      <c r="M201" s="222">
        <f t="shared" si="8"/>
        <v>1</v>
      </c>
    </row>
    <row r="202" spans="1:16" ht="15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49">
        <v>8.1</v>
      </c>
      <c r="G202" s="49">
        <v>3.5</v>
      </c>
      <c r="H202" s="46">
        <v>9</v>
      </c>
      <c r="I202" s="125"/>
      <c r="J202" s="24">
        <f t="shared" si="6"/>
        <v>8.1</v>
      </c>
      <c r="K202" s="25">
        <f t="shared" si="7"/>
        <v>0</v>
      </c>
      <c r="L202" s="43" t="str">
        <f>IF(K202=6,"acquise"," ")</f>
        <v xml:space="preserve"> </v>
      </c>
      <c r="M202" s="129">
        <f t="shared" si="8"/>
        <v>1</v>
      </c>
      <c r="O202" s="187">
        <v>15</v>
      </c>
      <c r="P202" s="188">
        <v>6</v>
      </c>
    </row>
    <row r="203" spans="1:16" ht="12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90">
        <v>6.833333333333333</v>
      </c>
      <c r="G203" s="90">
        <v>4.5</v>
      </c>
      <c r="H203" s="94">
        <v>7.5</v>
      </c>
      <c r="I203" s="125"/>
      <c r="J203" s="24">
        <f t="shared" si="6"/>
        <v>6.833333333333333</v>
      </c>
      <c r="K203" s="25">
        <f t="shared" si="7"/>
        <v>0</v>
      </c>
      <c r="L203" s="43" t="str">
        <f>IF(K203=6,"acquise"," ")</f>
        <v xml:space="preserve"> </v>
      </c>
      <c r="M203" s="129">
        <f t="shared" si="8"/>
        <v>1</v>
      </c>
      <c r="N203" s="72" t="s">
        <v>483</v>
      </c>
      <c r="O203" s="7">
        <v>18</v>
      </c>
      <c r="P203" s="167">
        <v>6</v>
      </c>
    </row>
    <row r="204" spans="1:16" ht="15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49">
        <v>8.8000000000000007</v>
      </c>
      <c r="G204" s="49">
        <v>1</v>
      </c>
      <c r="H204" s="46">
        <v>10</v>
      </c>
      <c r="I204" s="125"/>
      <c r="J204" s="24">
        <f t="shared" si="6"/>
        <v>8.8000000000000007</v>
      </c>
      <c r="K204" s="25">
        <f t="shared" si="7"/>
        <v>0</v>
      </c>
      <c r="L204" s="43" t="str">
        <f>IF(K204=6,"acquise"," ")</f>
        <v xml:space="preserve"> </v>
      </c>
      <c r="M204" s="129">
        <f t="shared" si="8"/>
        <v>1</v>
      </c>
      <c r="O204" s="187">
        <v>12</v>
      </c>
      <c r="P204" s="188">
        <v>6</v>
      </c>
    </row>
    <row r="205" spans="1:16" ht="15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49">
        <v>7.25</v>
      </c>
      <c r="G205" s="49">
        <v>1</v>
      </c>
      <c r="H205" s="46">
        <v>11</v>
      </c>
      <c r="I205" s="125"/>
      <c r="J205" s="24">
        <f t="shared" ref="J205:J268" si="9">IF(AND(H205&gt;G205,H205&gt;I205),MAX(F205,(H205*2+G205*3)/5,(H205*2+I205*3)/5),MAX(F205,G205,I205))</f>
        <v>7.25</v>
      </c>
      <c r="K205" s="25">
        <f t="shared" ref="K205:K268" si="10">IF(J205&gt;=9.995,6,0)</f>
        <v>0</v>
      </c>
      <c r="L205" s="43" t="str">
        <f>IF(K205=6,"acquise"," ")</f>
        <v xml:space="preserve"> </v>
      </c>
      <c r="M205" s="129">
        <f t="shared" ref="M205:M268" si="11">IF(I205&lt;&gt;"",2,1)</f>
        <v>1</v>
      </c>
      <c r="O205" s="187">
        <v>11</v>
      </c>
      <c r="P205" s="188">
        <v>0</v>
      </c>
    </row>
    <row r="206" spans="1:16" ht="12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90">
        <v>10</v>
      </c>
      <c r="G206" s="90"/>
      <c r="H206" s="91"/>
      <c r="I206" s="125"/>
      <c r="J206" s="24">
        <f t="shared" si="9"/>
        <v>10</v>
      </c>
      <c r="K206" s="25">
        <f t="shared" si="10"/>
        <v>6</v>
      </c>
      <c r="L206" s="169" t="s">
        <v>486</v>
      </c>
      <c r="M206" s="129">
        <f t="shared" si="11"/>
        <v>1</v>
      </c>
      <c r="N206" s="72" t="s">
        <v>483</v>
      </c>
      <c r="O206" s="7">
        <v>18</v>
      </c>
      <c r="P206" s="167">
        <v>6</v>
      </c>
    </row>
    <row r="207" spans="1:16" ht="12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49">
        <v>6.3</v>
      </c>
      <c r="G207" s="49"/>
      <c r="H207" s="46">
        <v>12</v>
      </c>
      <c r="I207" s="125"/>
      <c r="J207" s="24">
        <f t="shared" si="9"/>
        <v>6.3</v>
      </c>
      <c r="K207" s="25">
        <f t="shared" si="10"/>
        <v>0</v>
      </c>
      <c r="L207" s="43" t="str">
        <f>IF(K207=6,"acquise"," ")</f>
        <v xml:space="preserve"> </v>
      </c>
      <c r="M207" s="129">
        <f t="shared" si="11"/>
        <v>1</v>
      </c>
      <c r="N207" s="72" t="s">
        <v>483</v>
      </c>
      <c r="O207" s="7">
        <v>18</v>
      </c>
      <c r="P207" s="167">
        <v>6</v>
      </c>
    </row>
    <row r="208" spans="1:16" ht="12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49">
        <v>10</v>
      </c>
      <c r="G208" s="49"/>
      <c r="H208" s="46"/>
      <c r="I208" s="125"/>
      <c r="J208" s="24">
        <f t="shared" si="9"/>
        <v>10</v>
      </c>
      <c r="K208" s="25">
        <f t="shared" si="10"/>
        <v>6</v>
      </c>
      <c r="L208" s="169" t="s">
        <v>486</v>
      </c>
      <c r="M208" s="129">
        <f t="shared" si="11"/>
        <v>1</v>
      </c>
      <c r="N208" s="72" t="s">
        <v>483</v>
      </c>
      <c r="O208" s="7">
        <v>18</v>
      </c>
      <c r="P208" s="167">
        <v>6</v>
      </c>
    </row>
    <row r="209" spans="1:16" ht="12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8.5</v>
      </c>
      <c r="G209" s="49"/>
      <c r="H209" s="46"/>
      <c r="I209" s="125"/>
      <c r="J209" s="24">
        <f t="shared" si="9"/>
        <v>8.5</v>
      </c>
      <c r="K209" s="25">
        <f t="shared" si="10"/>
        <v>0</v>
      </c>
      <c r="L209" s="169" t="s">
        <v>484</v>
      </c>
      <c r="M209" s="129">
        <f t="shared" si="11"/>
        <v>1</v>
      </c>
      <c r="N209" s="72" t="s">
        <v>483</v>
      </c>
      <c r="O209" s="7">
        <v>30</v>
      </c>
      <c r="P209" s="167">
        <v>18</v>
      </c>
    </row>
    <row r="210" spans="1:16" ht="12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10</v>
      </c>
      <c r="G210" s="49"/>
      <c r="H210" s="46"/>
      <c r="I210" s="125"/>
      <c r="J210" s="24">
        <f t="shared" si="9"/>
        <v>10</v>
      </c>
      <c r="K210" s="25">
        <f t="shared" si="10"/>
        <v>6</v>
      </c>
      <c r="L210" s="169" t="s">
        <v>486</v>
      </c>
      <c r="M210" s="129">
        <f t="shared" si="11"/>
        <v>1</v>
      </c>
      <c r="N210" s="72" t="s">
        <v>483</v>
      </c>
      <c r="O210" s="7">
        <v>23</v>
      </c>
      <c r="P210" s="167">
        <v>12</v>
      </c>
    </row>
    <row r="211" spans="1:16" ht="15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49">
        <v>10</v>
      </c>
      <c r="G211" s="49"/>
      <c r="H211" s="46"/>
      <c r="I211" s="125"/>
      <c r="J211" s="24">
        <f t="shared" si="9"/>
        <v>10</v>
      </c>
      <c r="K211" s="25">
        <f t="shared" si="10"/>
        <v>6</v>
      </c>
      <c r="L211" s="171" t="s">
        <v>697</v>
      </c>
      <c r="M211" s="129">
        <f t="shared" si="11"/>
        <v>1</v>
      </c>
      <c r="O211" s="187">
        <v>23</v>
      </c>
      <c r="P211" s="188">
        <v>12</v>
      </c>
    </row>
    <row r="212" spans="1:16" ht="12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194">
        <v>10</v>
      </c>
      <c r="G212" s="201"/>
      <c r="H212" s="202"/>
      <c r="I212" s="218"/>
      <c r="J212" s="219">
        <f t="shared" si="9"/>
        <v>10</v>
      </c>
      <c r="K212" s="220">
        <f t="shared" si="10"/>
        <v>6</v>
      </c>
      <c r="L212" s="221" t="str">
        <f>IF(K212=6,"acquise"," ")</f>
        <v>acquise</v>
      </c>
      <c r="M212" s="222">
        <f t="shared" si="11"/>
        <v>1</v>
      </c>
    </row>
    <row r="213" spans="1:16" ht="12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7.2</v>
      </c>
      <c r="G213" s="49"/>
      <c r="H213" s="46">
        <v>12</v>
      </c>
      <c r="I213" s="125"/>
      <c r="J213" s="24">
        <f t="shared" si="9"/>
        <v>7.2</v>
      </c>
      <c r="K213" s="25">
        <f t="shared" si="10"/>
        <v>0</v>
      </c>
      <c r="L213" s="43" t="str">
        <f>IF(K213=6,"acquise"," ")</f>
        <v xml:space="preserve"> </v>
      </c>
      <c r="M213" s="129">
        <f t="shared" si="11"/>
        <v>1</v>
      </c>
      <c r="N213" s="72" t="s">
        <v>483</v>
      </c>
      <c r="O213" s="7">
        <v>18</v>
      </c>
      <c r="P213" s="167">
        <v>6</v>
      </c>
    </row>
    <row r="214" spans="1:16" ht="12.75">
      <c r="A214" s="23">
        <v>202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194">
        <v>10</v>
      </c>
      <c r="G214" s="201"/>
      <c r="H214" s="212"/>
      <c r="I214" s="218"/>
      <c r="J214" s="219">
        <f t="shared" si="9"/>
        <v>10</v>
      </c>
      <c r="K214" s="220">
        <f t="shared" si="10"/>
        <v>6</v>
      </c>
      <c r="L214" s="221" t="str">
        <f>IF(K214=6,"acquise"," ")</f>
        <v>acquise</v>
      </c>
      <c r="M214" s="222">
        <f t="shared" si="11"/>
        <v>1</v>
      </c>
    </row>
    <row r="215" spans="1:16" ht="15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49">
        <v>8.6</v>
      </c>
      <c r="G215" s="49"/>
      <c r="H215" s="46">
        <v>14</v>
      </c>
      <c r="I215" s="125"/>
      <c r="J215" s="24">
        <f t="shared" si="9"/>
        <v>8.6</v>
      </c>
      <c r="K215" s="25">
        <f t="shared" si="10"/>
        <v>0</v>
      </c>
      <c r="L215" s="43" t="str">
        <f>IF(K215=6,"acquise"," ")</f>
        <v xml:space="preserve"> </v>
      </c>
      <c r="M215" s="129">
        <f t="shared" si="11"/>
        <v>1</v>
      </c>
      <c r="O215" s="187">
        <v>13</v>
      </c>
      <c r="P215" s="188">
        <v>6</v>
      </c>
    </row>
    <row r="216" spans="1:16" ht="12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0">
        <v>10</v>
      </c>
      <c r="G216" s="90"/>
      <c r="H216" s="94"/>
      <c r="I216" s="125"/>
      <c r="J216" s="24">
        <f t="shared" si="9"/>
        <v>10</v>
      </c>
      <c r="K216" s="25">
        <f t="shared" si="10"/>
        <v>6</v>
      </c>
      <c r="L216" s="169" t="s">
        <v>486</v>
      </c>
      <c r="M216" s="129">
        <f t="shared" si="11"/>
        <v>1</v>
      </c>
      <c r="N216" s="72" t="s">
        <v>483</v>
      </c>
      <c r="O216" s="7">
        <v>18</v>
      </c>
      <c r="P216" s="167">
        <v>6</v>
      </c>
    </row>
    <row r="217" spans="1:16" ht="12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10</v>
      </c>
      <c r="G217" s="49"/>
      <c r="H217" s="46"/>
      <c r="I217" s="125"/>
      <c r="J217" s="24">
        <f t="shared" si="9"/>
        <v>10</v>
      </c>
      <c r="K217" s="25">
        <f t="shared" si="10"/>
        <v>6</v>
      </c>
      <c r="L217" s="169" t="s">
        <v>486</v>
      </c>
      <c r="M217" s="129">
        <f t="shared" si="11"/>
        <v>1</v>
      </c>
      <c r="N217" s="72" t="s">
        <v>483</v>
      </c>
      <c r="O217" s="7">
        <v>18</v>
      </c>
      <c r="P217" s="167">
        <v>6</v>
      </c>
    </row>
    <row r="218" spans="1:16" ht="12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49">
        <v>10.666666666666666</v>
      </c>
      <c r="G218" s="49"/>
      <c r="H218" s="105"/>
      <c r="I218" s="125"/>
      <c r="J218" s="24">
        <f t="shared" si="9"/>
        <v>10.666666666666666</v>
      </c>
      <c r="K218" s="25">
        <f t="shared" si="10"/>
        <v>6</v>
      </c>
      <c r="L218" s="169" t="s">
        <v>486</v>
      </c>
      <c r="M218" s="129">
        <f t="shared" si="11"/>
        <v>1</v>
      </c>
      <c r="N218" s="72" t="s">
        <v>483</v>
      </c>
      <c r="O218" s="7">
        <v>18</v>
      </c>
      <c r="P218" s="167">
        <v>6</v>
      </c>
    </row>
    <row r="219" spans="1:16" ht="12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194">
        <v>6.333333333333333</v>
      </c>
      <c r="G219" s="201">
        <v>8.5</v>
      </c>
      <c r="H219" s="202">
        <v>11</v>
      </c>
      <c r="I219" s="218"/>
      <c r="J219" s="219">
        <f t="shared" si="9"/>
        <v>9.5</v>
      </c>
      <c r="K219" s="220">
        <f t="shared" si="10"/>
        <v>0</v>
      </c>
      <c r="L219" s="221" t="str">
        <f>IF(K219=6,"acquise"," ")</f>
        <v xml:space="preserve"> </v>
      </c>
      <c r="M219" s="222">
        <f t="shared" si="11"/>
        <v>1</v>
      </c>
    </row>
    <row r="220" spans="1:16" ht="15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49">
        <v>10.001999999999999</v>
      </c>
      <c r="G220" s="49"/>
      <c r="H220" s="46"/>
      <c r="I220" s="125"/>
      <c r="J220" s="24">
        <f t="shared" si="9"/>
        <v>10.001999999999999</v>
      </c>
      <c r="K220" s="25">
        <f t="shared" si="10"/>
        <v>6</v>
      </c>
      <c r="L220" s="171" t="s">
        <v>697</v>
      </c>
      <c r="M220" s="129">
        <f t="shared" si="11"/>
        <v>1</v>
      </c>
      <c r="O220" s="187">
        <v>17</v>
      </c>
      <c r="P220" s="188">
        <v>6</v>
      </c>
    </row>
    <row r="221" spans="1:16" ht="15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49">
        <v>8.8000000000000007</v>
      </c>
      <c r="G221" s="49"/>
      <c r="H221" s="46">
        <v>9.25</v>
      </c>
      <c r="I221" s="125"/>
      <c r="J221" s="24">
        <f t="shared" si="9"/>
        <v>8.8000000000000007</v>
      </c>
      <c r="K221" s="25">
        <f t="shared" si="10"/>
        <v>0</v>
      </c>
      <c r="L221" s="43" t="str">
        <f>IF(K221=6,"acquise"," ")</f>
        <v xml:space="preserve"> </v>
      </c>
      <c r="M221" s="129">
        <f t="shared" si="11"/>
        <v>1</v>
      </c>
      <c r="O221" s="187">
        <v>11</v>
      </c>
      <c r="P221" s="188">
        <v>6</v>
      </c>
    </row>
    <row r="222" spans="1:16" ht="12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194">
        <v>5.666666666666667</v>
      </c>
      <c r="G222" s="201"/>
      <c r="H222" s="202">
        <v>8</v>
      </c>
      <c r="I222" s="218"/>
      <c r="J222" s="219">
        <f t="shared" si="9"/>
        <v>5.666666666666667</v>
      </c>
      <c r="K222" s="220">
        <f t="shared" si="10"/>
        <v>0</v>
      </c>
      <c r="L222" s="221" t="str">
        <f>IF(K222=6,"acquise"," ")</f>
        <v xml:space="preserve"> </v>
      </c>
      <c r="M222" s="222">
        <f t="shared" si="11"/>
        <v>1</v>
      </c>
    </row>
    <row r="223" spans="1:16" ht="12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194">
        <v>7.333333333333333</v>
      </c>
      <c r="G223" s="201"/>
      <c r="H223" s="202">
        <v>13</v>
      </c>
      <c r="I223" s="218"/>
      <c r="J223" s="219">
        <f t="shared" si="9"/>
        <v>7.333333333333333</v>
      </c>
      <c r="K223" s="220">
        <f t="shared" si="10"/>
        <v>0</v>
      </c>
      <c r="L223" s="221" t="str">
        <f>IF(K223=6,"acquise"," ")</f>
        <v xml:space="preserve"> </v>
      </c>
      <c r="M223" s="222">
        <f t="shared" si="11"/>
        <v>1</v>
      </c>
    </row>
    <row r="224" spans="1:16" ht="12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49">
        <v>14.6</v>
      </c>
      <c r="G224" s="49"/>
      <c r="H224" s="46"/>
      <c r="I224" s="125"/>
      <c r="J224" s="24">
        <f t="shared" si="9"/>
        <v>14.6</v>
      </c>
      <c r="K224" s="25">
        <f t="shared" si="10"/>
        <v>6</v>
      </c>
      <c r="L224" s="171" t="s">
        <v>485</v>
      </c>
      <c r="M224" s="129">
        <f t="shared" si="11"/>
        <v>1</v>
      </c>
      <c r="N224" s="72" t="s">
        <v>483</v>
      </c>
      <c r="O224" s="7">
        <v>23</v>
      </c>
      <c r="P224" s="167">
        <v>18</v>
      </c>
    </row>
    <row r="225" spans="1:16" ht="15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49">
        <v>9.9980000000000011</v>
      </c>
      <c r="G225" s="49"/>
      <c r="H225" s="46"/>
      <c r="I225" s="125"/>
      <c r="J225" s="24">
        <f t="shared" si="9"/>
        <v>9.9980000000000011</v>
      </c>
      <c r="K225" s="25">
        <f t="shared" si="10"/>
        <v>6</v>
      </c>
      <c r="L225" s="171" t="s">
        <v>697</v>
      </c>
      <c r="M225" s="129">
        <f t="shared" si="11"/>
        <v>1</v>
      </c>
      <c r="O225" s="187">
        <v>18</v>
      </c>
      <c r="P225" s="188">
        <v>12</v>
      </c>
    </row>
    <row r="226" spans="1:16" ht="15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49">
        <v>8.6</v>
      </c>
      <c r="G226" s="49"/>
      <c r="H226" s="46">
        <v>11</v>
      </c>
      <c r="I226" s="125"/>
      <c r="J226" s="24">
        <f t="shared" si="9"/>
        <v>8.6</v>
      </c>
      <c r="K226" s="25">
        <f t="shared" si="10"/>
        <v>0</v>
      </c>
      <c r="L226" s="43" t="str">
        <f>IF(K226=6,"acquise"," ")</f>
        <v xml:space="preserve"> </v>
      </c>
      <c r="M226" s="129">
        <f t="shared" si="11"/>
        <v>1</v>
      </c>
      <c r="O226" s="187">
        <v>14</v>
      </c>
      <c r="P226" s="188">
        <v>6</v>
      </c>
    </row>
    <row r="227" spans="1:16" ht="12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90">
        <v>7.833333333333333</v>
      </c>
      <c r="G227" s="90"/>
      <c r="H227" s="91">
        <v>10.5</v>
      </c>
      <c r="I227" s="125"/>
      <c r="J227" s="24">
        <f t="shared" si="9"/>
        <v>7.833333333333333</v>
      </c>
      <c r="K227" s="25">
        <f t="shared" si="10"/>
        <v>0</v>
      </c>
      <c r="L227" s="44" t="str">
        <f>IF(K227=6,"acquise"," ")</f>
        <v xml:space="preserve"> </v>
      </c>
      <c r="M227" s="129">
        <f t="shared" si="11"/>
        <v>1</v>
      </c>
      <c r="N227" s="72" t="s">
        <v>483</v>
      </c>
      <c r="O227" s="7">
        <v>14</v>
      </c>
      <c r="P227" s="167">
        <v>6</v>
      </c>
    </row>
    <row r="228" spans="1:16" ht="12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49">
        <v>10</v>
      </c>
      <c r="G228" s="49"/>
      <c r="H228" s="46"/>
      <c r="I228" s="125"/>
      <c r="J228" s="24">
        <f t="shared" si="9"/>
        <v>10</v>
      </c>
      <c r="K228" s="25">
        <f t="shared" si="10"/>
        <v>6</v>
      </c>
      <c r="L228" s="169" t="s">
        <v>486</v>
      </c>
      <c r="M228" s="129">
        <f t="shared" si="11"/>
        <v>1</v>
      </c>
      <c r="N228" s="72" t="s">
        <v>483</v>
      </c>
      <c r="O228" s="7">
        <v>18</v>
      </c>
      <c r="P228" s="167">
        <v>6</v>
      </c>
    </row>
    <row r="229" spans="1:16" ht="15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49">
        <v>10</v>
      </c>
      <c r="G229" s="49"/>
      <c r="H229" s="46"/>
      <c r="I229" s="125"/>
      <c r="J229" s="24">
        <f t="shared" si="9"/>
        <v>10</v>
      </c>
      <c r="K229" s="25">
        <f t="shared" si="10"/>
        <v>6</v>
      </c>
      <c r="L229" s="171" t="s">
        <v>697</v>
      </c>
      <c r="M229" s="129">
        <f t="shared" si="11"/>
        <v>1</v>
      </c>
      <c r="O229" s="187">
        <v>18</v>
      </c>
      <c r="P229" s="188">
        <v>6</v>
      </c>
    </row>
    <row r="230" spans="1:16" ht="15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49">
        <v>6.7</v>
      </c>
      <c r="G230" s="49"/>
      <c r="H230" s="46">
        <v>4</v>
      </c>
      <c r="I230" s="125"/>
      <c r="J230" s="24">
        <f t="shared" si="9"/>
        <v>6.7</v>
      </c>
      <c r="K230" s="25">
        <f t="shared" si="10"/>
        <v>0</v>
      </c>
      <c r="L230" s="43" t="str">
        <f>IF(K230=6,"acquise"," ")</f>
        <v xml:space="preserve"> </v>
      </c>
      <c r="M230" s="129">
        <f t="shared" si="11"/>
        <v>1</v>
      </c>
      <c r="O230" s="187">
        <v>11</v>
      </c>
      <c r="P230" s="188">
        <v>6</v>
      </c>
    </row>
    <row r="231" spans="1:16" ht="12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90">
        <v>10.5</v>
      </c>
      <c r="G231" s="90"/>
      <c r="H231" s="91"/>
      <c r="I231" s="125"/>
      <c r="J231" s="24">
        <f t="shared" si="9"/>
        <v>10.5</v>
      </c>
      <c r="K231" s="25">
        <f t="shared" si="10"/>
        <v>6</v>
      </c>
      <c r="L231" s="169" t="s">
        <v>486</v>
      </c>
      <c r="M231" s="129">
        <f t="shared" si="11"/>
        <v>1</v>
      </c>
      <c r="N231" s="72" t="s">
        <v>483</v>
      </c>
      <c r="O231" s="7">
        <v>12</v>
      </c>
      <c r="P231" s="167">
        <v>6</v>
      </c>
    </row>
    <row r="232" spans="1:16" ht="12">
      <c r="A232" s="23">
        <v>220</v>
      </c>
      <c r="B232" s="294">
        <v>123011492</v>
      </c>
      <c r="C232" s="305" t="s">
        <v>757</v>
      </c>
      <c r="D232" s="306" t="s">
        <v>100</v>
      </c>
      <c r="E232" s="246" t="s">
        <v>434</v>
      </c>
      <c r="F232" s="194">
        <v>10.166666666666666</v>
      </c>
      <c r="G232" s="201"/>
      <c r="H232" s="202"/>
      <c r="I232" s="218"/>
      <c r="J232" s="219">
        <f t="shared" si="9"/>
        <v>10.166666666666666</v>
      </c>
      <c r="K232" s="220">
        <f t="shared" si="10"/>
        <v>6</v>
      </c>
      <c r="L232" s="221" t="str">
        <f>IF(K232=6,"acquise"," ")</f>
        <v>acquise</v>
      </c>
      <c r="M232" s="222">
        <f t="shared" si="11"/>
        <v>1</v>
      </c>
    </row>
    <row r="233" spans="1:16" ht="12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0">
        <v>10</v>
      </c>
      <c r="G233" s="90"/>
      <c r="H233" s="91"/>
      <c r="I233" s="125"/>
      <c r="J233" s="24">
        <f t="shared" si="9"/>
        <v>10</v>
      </c>
      <c r="K233" s="25">
        <f t="shared" si="10"/>
        <v>6</v>
      </c>
      <c r="L233" s="169" t="s">
        <v>486</v>
      </c>
      <c r="M233" s="129">
        <f t="shared" si="11"/>
        <v>1</v>
      </c>
      <c r="N233" s="72" t="s">
        <v>483</v>
      </c>
      <c r="O233" s="7">
        <v>24</v>
      </c>
      <c r="P233" s="167">
        <v>12</v>
      </c>
    </row>
    <row r="234" spans="1:16" ht="12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90">
        <v>10</v>
      </c>
      <c r="G234" s="90"/>
      <c r="H234" s="91"/>
      <c r="I234" s="125"/>
      <c r="J234" s="24">
        <f t="shared" si="9"/>
        <v>10</v>
      </c>
      <c r="K234" s="25">
        <f t="shared" si="10"/>
        <v>6</v>
      </c>
      <c r="L234" s="169" t="s">
        <v>486</v>
      </c>
      <c r="M234" s="129">
        <f t="shared" si="11"/>
        <v>1</v>
      </c>
      <c r="N234" s="72" t="s">
        <v>483</v>
      </c>
      <c r="O234" s="7">
        <v>20</v>
      </c>
      <c r="P234" s="167">
        <v>12</v>
      </c>
    </row>
    <row r="235" spans="1:16" ht="15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49">
        <v>11.6</v>
      </c>
      <c r="G235" s="49"/>
      <c r="H235" s="46"/>
      <c r="I235" s="125"/>
      <c r="J235" s="24">
        <f t="shared" si="9"/>
        <v>11.6</v>
      </c>
      <c r="K235" s="25">
        <f t="shared" si="10"/>
        <v>6</v>
      </c>
      <c r="L235" s="171" t="s">
        <v>697</v>
      </c>
      <c r="M235" s="129">
        <f t="shared" si="11"/>
        <v>1</v>
      </c>
      <c r="O235" s="187">
        <v>23</v>
      </c>
      <c r="P235" s="188">
        <v>12</v>
      </c>
    </row>
    <row r="236" spans="1:16" ht="12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49">
        <v>7.1</v>
      </c>
      <c r="G236" s="49">
        <v>1.5</v>
      </c>
      <c r="H236" s="46">
        <v>8</v>
      </c>
      <c r="I236" s="125"/>
      <c r="J236" s="24">
        <f t="shared" si="9"/>
        <v>7.1</v>
      </c>
      <c r="K236" s="25">
        <f t="shared" si="10"/>
        <v>0</v>
      </c>
      <c r="L236" s="43" t="str">
        <f>IF(K236=6,"acquise"," ")</f>
        <v xml:space="preserve"> </v>
      </c>
      <c r="M236" s="129">
        <f t="shared" si="11"/>
        <v>1</v>
      </c>
      <c r="N236" s="72" t="s">
        <v>483</v>
      </c>
      <c r="O236" s="7">
        <v>12</v>
      </c>
      <c r="P236" s="167">
        <v>0</v>
      </c>
    </row>
    <row r="237" spans="1:16" ht="12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90">
        <v>10.167777777777777</v>
      </c>
      <c r="G237" s="90"/>
      <c r="H237" s="97"/>
      <c r="I237" s="125"/>
      <c r="J237" s="24">
        <f t="shared" si="9"/>
        <v>10.167777777777777</v>
      </c>
      <c r="K237" s="25">
        <f t="shared" si="10"/>
        <v>6</v>
      </c>
      <c r="L237" s="169" t="s">
        <v>486</v>
      </c>
      <c r="M237" s="129">
        <f t="shared" si="11"/>
        <v>1</v>
      </c>
      <c r="N237" s="72" t="s">
        <v>483</v>
      </c>
      <c r="O237" s="7">
        <v>12</v>
      </c>
      <c r="P237" s="167">
        <v>6</v>
      </c>
    </row>
    <row r="238" spans="1:16" ht="12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49">
        <v>3.6</v>
      </c>
      <c r="G238" s="49"/>
      <c r="H238" s="46">
        <v>9</v>
      </c>
      <c r="I238" s="125"/>
      <c r="J238" s="24">
        <f t="shared" si="9"/>
        <v>3.6</v>
      </c>
      <c r="K238" s="25">
        <f t="shared" si="10"/>
        <v>0</v>
      </c>
      <c r="L238" s="43" t="str">
        <f>IF(K238=6,"acquise"," ")</f>
        <v xml:space="preserve"> </v>
      </c>
      <c r="M238" s="129">
        <f t="shared" si="11"/>
        <v>1</v>
      </c>
      <c r="N238" s="72" t="s">
        <v>483</v>
      </c>
      <c r="O238" s="7">
        <v>12</v>
      </c>
      <c r="P238" s="167">
        <v>0</v>
      </c>
    </row>
    <row r="239" spans="1:16" ht="15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49">
        <v>5</v>
      </c>
      <c r="G239" s="49"/>
      <c r="H239" s="46">
        <v>11.75</v>
      </c>
      <c r="I239" s="125"/>
      <c r="J239" s="24">
        <f t="shared" si="9"/>
        <v>5</v>
      </c>
      <c r="K239" s="25">
        <f t="shared" si="10"/>
        <v>0</v>
      </c>
      <c r="L239" s="43" t="str">
        <f>IF(K239=6,"acquise"," ")</f>
        <v xml:space="preserve"> </v>
      </c>
      <c r="M239" s="129">
        <f t="shared" si="11"/>
        <v>1</v>
      </c>
      <c r="O239" s="187">
        <v>11</v>
      </c>
      <c r="P239" s="188">
        <v>0</v>
      </c>
    </row>
    <row r="240" spans="1:16" ht="15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49">
        <v>10.199999999999999</v>
      </c>
      <c r="G240" s="49"/>
      <c r="H240" s="46"/>
      <c r="I240" s="125"/>
      <c r="J240" s="24">
        <f t="shared" si="9"/>
        <v>10.199999999999999</v>
      </c>
      <c r="K240" s="25">
        <f t="shared" si="10"/>
        <v>6</v>
      </c>
      <c r="L240" s="171" t="s">
        <v>697</v>
      </c>
      <c r="M240" s="129">
        <f t="shared" si="11"/>
        <v>1</v>
      </c>
      <c r="O240" s="187">
        <v>20</v>
      </c>
      <c r="P240" s="188">
        <v>12</v>
      </c>
    </row>
    <row r="241" spans="1:16" ht="15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49">
        <v>8.1</v>
      </c>
      <c r="G241" s="49"/>
      <c r="H241" s="46">
        <v>10.5</v>
      </c>
      <c r="I241" s="125"/>
      <c r="J241" s="24">
        <f t="shared" si="9"/>
        <v>8.1</v>
      </c>
      <c r="K241" s="25">
        <f t="shared" si="10"/>
        <v>0</v>
      </c>
      <c r="L241" s="43" t="str">
        <f>IF(K241=6,"acquise"," ")</f>
        <v xml:space="preserve"> </v>
      </c>
      <c r="M241" s="129">
        <f t="shared" si="11"/>
        <v>1</v>
      </c>
      <c r="O241" s="187">
        <v>13</v>
      </c>
      <c r="P241" s="188">
        <v>6</v>
      </c>
    </row>
    <row r="242" spans="1:16" ht="12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90">
        <v>10.166666666666666</v>
      </c>
      <c r="G242" s="90"/>
      <c r="H242" s="94"/>
      <c r="I242" s="125"/>
      <c r="J242" s="24">
        <f t="shared" si="9"/>
        <v>10.166666666666666</v>
      </c>
      <c r="K242" s="25">
        <f t="shared" si="10"/>
        <v>6</v>
      </c>
      <c r="L242" s="169" t="s">
        <v>486</v>
      </c>
      <c r="M242" s="129">
        <f t="shared" si="11"/>
        <v>1</v>
      </c>
      <c r="N242" s="72" t="s">
        <v>483</v>
      </c>
      <c r="O242" s="7">
        <v>18</v>
      </c>
      <c r="P242" s="167">
        <v>6</v>
      </c>
    </row>
    <row r="243" spans="1:16" ht="15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49">
        <v>10.3</v>
      </c>
      <c r="G243" s="49"/>
      <c r="H243" s="46"/>
      <c r="I243" s="125"/>
      <c r="J243" s="24">
        <f t="shared" si="9"/>
        <v>10.3</v>
      </c>
      <c r="K243" s="25">
        <f t="shared" si="10"/>
        <v>6</v>
      </c>
      <c r="L243" s="171" t="s">
        <v>697</v>
      </c>
      <c r="M243" s="129">
        <f t="shared" si="11"/>
        <v>1</v>
      </c>
      <c r="O243" s="187">
        <v>17</v>
      </c>
      <c r="P243" s="188">
        <v>6</v>
      </c>
    </row>
    <row r="244" spans="1:16" ht="12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10</v>
      </c>
      <c r="G244" s="49"/>
      <c r="H244" s="105"/>
      <c r="I244" s="125"/>
      <c r="J244" s="24">
        <f t="shared" si="9"/>
        <v>10</v>
      </c>
      <c r="K244" s="25">
        <f t="shared" si="10"/>
        <v>6</v>
      </c>
      <c r="L244" s="169" t="s">
        <v>486</v>
      </c>
      <c r="M244" s="129">
        <f t="shared" si="11"/>
        <v>1</v>
      </c>
      <c r="N244" s="72" t="s">
        <v>483</v>
      </c>
      <c r="O244" s="7">
        <v>18</v>
      </c>
      <c r="P244" s="167">
        <v>12</v>
      </c>
    </row>
    <row r="245" spans="1:16" ht="12">
      <c r="A245" s="23">
        <v>233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194">
        <v>10.333333333333334</v>
      </c>
      <c r="G245" s="201"/>
      <c r="H245" s="202"/>
      <c r="I245" s="218"/>
      <c r="J245" s="219">
        <f t="shared" si="9"/>
        <v>10.333333333333334</v>
      </c>
      <c r="K245" s="220">
        <f t="shared" si="10"/>
        <v>6</v>
      </c>
      <c r="L245" s="221" t="str">
        <f>IF(K245=6,"acquise"," ")</f>
        <v>acquise</v>
      </c>
      <c r="M245" s="222">
        <f t="shared" si="11"/>
        <v>1</v>
      </c>
    </row>
    <row r="246" spans="1:16" ht="12">
      <c r="A246" s="23">
        <v>234</v>
      </c>
      <c r="B246" s="294" t="s">
        <v>759</v>
      </c>
      <c r="C246" s="305" t="s">
        <v>760</v>
      </c>
      <c r="D246" s="306" t="s">
        <v>208</v>
      </c>
      <c r="E246" s="244" t="s">
        <v>428</v>
      </c>
      <c r="F246" s="194">
        <v>6</v>
      </c>
      <c r="G246" s="201"/>
      <c r="H246" s="202">
        <v>10</v>
      </c>
      <c r="I246" s="218"/>
      <c r="J246" s="219">
        <f t="shared" si="9"/>
        <v>6</v>
      </c>
      <c r="K246" s="220">
        <f t="shared" si="10"/>
        <v>0</v>
      </c>
      <c r="L246" s="221" t="str">
        <f>IF(K246=6,"acquise"," ")</f>
        <v xml:space="preserve"> </v>
      </c>
      <c r="M246" s="222">
        <f t="shared" si="11"/>
        <v>1</v>
      </c>
    </row>
    <row r="247" spans="1:16" ht="12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90">
        <v>9.6666666666666661</v>
      </c>
      <c r="G247" s="90"/>
      <c r="H247" s="55">
        <v>12</v>
      </c>
      <c r="I247" s="125"/>
      <c r="J247" s="24">
        <f t="shared" si="9"/>
        <v>9.6666666666666661</v>
      </c>
      <c r="K247" s="25">
        <f t="shared" si="10"/>
        <v>0</v>
      </c>
      <c r="L247" s="44" t="str">
        <f>IF(K247=6,"acquise"," ")</f>
        <v xml:space="preserve"> </v>
      </c>
      <c r="M247" s="129">
        <f t="shared" si="11"/>
        <v>1</v>
      </c>
      <c r="N247" s="72" t="s">
        <v>483</v>
      </c>
      <c r="O247" s="7">
        <v>12</v>
      </c>
      <c r="P247" s="167">
        <v>0</v>
      </c>
    </row>
    <row r="248" spans="1:16" ht="12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0">
        <v>13.333333333333334</v>
      </c>
      <c r="G248" s="90"/>
      <c r="H248" s="94"/>
      <c r="I248" s="125"/>
      <c r="J248" s="24">
        <f t="shared" si="9"/>
        <v>13.333333333333334</v>
      </c>
      <c r="K248" s="25">
        <f t="shared" si="10"/>
        <v>6</v>
      </c>
      <c r="L248" s="169" t="s">
        <v>484</v>
      </c>
      <c r="M248" s="129">
        <f t="shared" si="11"/>
        <v>1</v>
      </c>
      <c r="N248" s="72" t="s">
        <v>483</v>
      </c>
      <c r="O248" s="7">
        <v>30</v>
      </c>
      <c r="P248" s="167">
        <v>18</v>
      </c>
    </row>
    <row r="249" spans="1:16" ht="15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49">
        <v>10.001999999999999</v>
      </c>
      <c r="G249" s="49"/>
      <c r="H249" s="46"/>
      <c r="I249" s="125"/>
      <c r="J249" s="24">
        <f t="shared" si="9"/>
        <v>10.001999999999999</v>
      </c>
      <c r="K249" s="25">
        <f t="shared" si="10"/>
        <v>6</v>
      </c>
      <c r="L249" s="171" t="s">
        <v>697</v>
      </c>
      <c r="M249" s="129">
        <f t="shared" si="11"/>
        <v>1</v>
      </c>
      <c r="O249" s="187">
        <v>24</v>
      </c>
      <c r="P249" s="188">
        <v>12</v>
      </c>
    </row>
    <row r="250" spans="1:16" ht="12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49">
        <v>11.2</v>
      </c>
      <c r="G250" s="49"/>
      <c r="H250" s="46"/>
      <c r="I250" s="125"/>
      <c r="J250" s="24">
        <f t="shared" si="9"/>
        <v>11.2</v>
      </c>
      <c r="K250" s="25">
        <f t="shared" si="10"/>
        <v>6</v>
      </c>
      <c r="L250" s="169" t="s">
        <v>484</v>
      </c>
      <c r="M250" s="129">
        <f t="shared" si="11"/>
        <v>1</v>
      </c>
      <c r="N250" s="72" t="s">
        <v>483</v>
      </c>
      <c r="O250" s="7">
        <v>30</v>
      </c>
      <c r="P250" s="167">
        <v>18</v>
      </c>
    </row>
    <row r="251" spans="1:16" ht="15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49">
        <v>10</v>
      </c>
      <c r="G251" s="49"/>
      <c r="H251" s="46"/>
      <c r="I251" s="125"/>
      <c r="J251" s="24">
        <f t="shared" si="9"/>
        <v>10</v>
      </c>
      <c r="K251" s="25">
        <f t="shared" si="10"/>
        <v>6</v>
      </c>
      <c r="L251" s="171" t="s">
        <v>697</v>
      </c>
      <c r="M251" s="129">
        <f t="shared" si="11"/>
        <v>1</v>
      </c>
      <c r="O251" s="187">
        <v>16</v>
      </c>
      <c r="P251" s="188">
        <v>12</v>
      </c>
    </row>
    <row r="252" spans="1:16" ht="12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49">
        <v>7.46</v>
      </c>
      <c r="G252" s="49">
        <v>12</v>
      </c>
      <c r="H252" s="46"/>
      <c r="I252" s="125"/>
      <c r="J252" s="24">
        <f t="shared" si="9"/>
        <v>12</v>
      </c>
      <c r="K252" s="25">
        <f t="shared" si="10"/>
        <v>6</v>
      </c>
      <c r="L252" s="43" t="str">
        <f>IF(K252=6,"acquise"," ")</f>
        <v>acquise</v>
      </c>
      <c r="M252" s="129">
        <f t="shared" si="11"/>
        <v>1</v>
      </c>
    </row>
    <row r="253" spans="1:16" ht="12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194">
        <v>6.666666666666667</v>
      </c>
      <c r="G253" s="201">
        <v>2.5</v>
      </c>
      <c r="H253" s="202">
        <v>12</v>
      </c>
      <c r="I253" s="218"/>
      <c r="J253" s="219">
        <f t="shared" si="9"/>
        <v>6.666666666666667</v>
      </c>
      <c r="K253" s="220">
        <f t="shared" si="10"/>
        <v>0</v>
      </c>
      <c r="L253" s="221" t="str">
        <f>IF(K253=6,"acquise"," ")</f>
        <v xml:space="preserve"> </v>
      </c>
      <c r="M253" s="222">
        <f t="shared" si="11"/>
        <v>1</v>
      </c>
    </row>
    <row r="254" spans="1:16" ht="15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49">
        <v>8.1999999999999993</v>
      </c>
      <c r="G254" s="49">
        <v>3</v>
      </c>
      <c r="H254" s="46">
        <v>10</v>
      </c>
      <c r="I254" s="125"/>
      <c r="J254" s="24">
        <f t="shared" si="9"/>
        <v>8.1999999999999993</v>
      </c>
      <c r="K254" s="25">
        <f t="shared" si="10"/>
        <v>0</v>
      </c>
      <c r="L254" s="43" t="str">
        <f>IF(K254=6,"acquise"," ")</f>
        <v xml:space="preserve"> </v>
      </c>
      <c r="M254" s="129">
        <f t="shared" si="11"/>
        <v>1</v>
      </c>
      <c r="O254" s="187">
        <v>18</v>
      </c>
      <c r="P254" s="188">
        <v>6</v>
      </c>
    </row>
    <row r="255" spans="1:16" ht="15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49">
        <v>8.1</v>
      </c>
      <c r="G255" s="49">
        <v>2.5</v>
      </c>
      <c r="H255" s="46">
        <v>10.5</v>
      </c>
      <c r="I255" s="125"/>
      <c r="J255" s="24">
        <f t="shared" si="9"/>
        <v>8.1</v>
      </c>
      <c r="K255" s="25">
        <f t="shared" si="10"/>
        <v>0</v>
      </c>
      <c r="L255" s="43" t="str">
        <f>IF(K255=6,"acquise"," ")</f>
        <v xml:space="preserve"> </v>
      </c>
      <c r="M255" s="129">
        <f t="shared" si="11"/>
        <v>1</v>
      </c>
      <c r="O255" s="187">
        <v>12</v>
      </c>
      <c r="P255" s="188">
        <v>0</v>
      </c>
    </row>
    <row r="256" spans="1:16" ht="12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90">
        <v>14.5</v>
      </c>
      <c r="G256" s="90"/>
      <c r="H256" s="46"/>
      <c r="I256" s="125"/>
      <c r="J256" s="24">
        <f t="shared" si="9"/>
        <v>14.5</v>
      </c>
      <c r="K256" s="25">
        <f t="shared" si="10"/>
        <v>6</v>
      </c>
      <c r="L256" s="169" t="s">
        <v>486</v>
      </c>
      <c r="M256" s="129">
        <f t="shared" si="11"/>
        <v>1</v>
      </c>
      <c r="N256" s="72" t="s">
        <v>483</v>
      </c>
      <c r="O256" s="7">
        <v>18</v>
      </c>
      <c r="P256" s="167">
        <v>6</v>
      </c>
    </row>
    <row r="257" spans="1:16" ht="15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49">
        <v>8.1</v>
      </c>
      <c r="G257" s="49">
        <v>4</v>
      </c>
      <c r="H257" s="46">
        <v>10.5</v>
      </c>
      <c r="I257" s="125"/>
      <c r="J257" s="24">
        <f t="shared" si="9"/>
        <v>8.1</v>
      </c>
      <c r="K257" s="25">
        <f t="shared" si="10"/>
        <v>0</v>
      </c>
      <c r="L257" s="43" t="str">
        <f>IF(K257=6,"acquise"," ")</f>
        <v xml:space="preserve"> </v>
      </c>
      <c r="M257" s="129">
        <f t="shared" si="11"/>
        <v>1</v>
      </c>
      <c r="O257" s="187">
        <v>12</v>
      </c>
      <c r="P257" s="188">
        <v>0</v>
      </c>
    </row>
    <row r="258" spans="1:16" ht="15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49">
        <v>10.1</v>
      </c>
      <c r="G258" s="49"/>
      <c r="H258" s="46"/>
      <c r="I258" s="125"/>
      <c r="J258" s="24">
        <f t="shared" si="9"/>
        <v>10.1</v>
      </c>
      <c r="K258" s="25">
        <f t="shared" si="10"/>
        <v>6</v>
      </c>
      <c r="L258" s="171" t="s">
        <v>697</v>
      </c>
      <c r="M258" s="129">
        <f t="shared" si="11"/>
        <v>1</v>
      </c>
      <c r="O258" s="187">
        <v>17</v>
      </c>
      <c r="P258" s="188">
        <v>6</v>
      </c>
    </row>
    <row r="259" spans="1:16" ht="15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49">
        <v>11.2</v>
      </c>
      <c r="G259" s="49"/>
      <c r="H259" s="46"/>
      <c r="I259" s="125"/>
      <c r="J259" s="24">
        <f t="shared" si="9"/>
        <v>11.2</v>
      </c>
      <c r="K259" s="25">
        <f t="shared" si="10"/>
        <v>6</v>
      </c>
      <c r="L259" s="171" t="s">
        <v>697</v>
      </c>
      <c r="M259" s="129">
        <f t="shared" si="11"/>
        <v>1</v>
      </c>
      <c r="O259" s="187">
        <v>17</v>
      </c>
      <c r="P259" s="188">
        <v>12</v>
      </c>
    </row>
    <row r="260" spans="1:16" ht="15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49">
        <v>8.1</v>
      </c>
      <c r="G260" s="49"/>
      <c r="H260" s="46">
        <v>12</v>
      </c>
      <c r="I260" s="125"/>
      <c r="J260" s="24">
        <f t="shared" si="9"/>
        <v>8.1</v>
      </c>
      <c r="K260" s="25">
        <f t="shared" si="10"/>
        <v>0</v>
      </c>
      <c r="L260" s="43" t="str">
        <f>IF(K260=6,"acquise"," ")</f>
        <v xml:space="preserve"> </v>
      </c>
      <c r="M260" s="129">
        <f t="shared" si="11"/>
        <v>1</v>
      </c>
      <c r="O260" s="187">
        <v>17</v>
      </c>
      <c r="P260" s="188">
        <v>6</v>
      </c>
    </row>
    <row r="261" spans="1:16" ht="12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0">
        <v>11.333333333333334</v>
      </c>
      <c r="G261" s="90"/>
      <c r="H261" s="94"/>
      <c r="I261" s="125"/>
      <c r="J261" s="24">
        <f t="shared" si="9"/>
        <v>11.333333333333334</v>
      </c>
      <c r="K261" s="25">
        <f t="shared" si="10"/>
        <v>6</v>
      </c>
      <c r="L261" s="169" t="s">
        <v>486</v>
      </c>
      <c r="M261" s="129">
        <f t="shared" si="11"/>
        <v>1</v>
      </c>
      <c r="N261" s="72" t="s">
        <v>483</v>
      </c>
      <c r="O261" s="7">
        <v>19</v>
      </c>
      <c r="P261" s="167">
        <v>12</v>
      </c>
    </row>
    <row r="262" spans="1:16" ht="15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49">
        <v>8.8000000000000007</v>
      </c>
      <c r="G262" s="49"/>
      <c r="H262" s="46">
        <v>13</v>
      </c>
      <c r="I262" s="125"/>
      <c r="J262" s="24">
        <f t="shared" si="9"/>
        <v>8.8000000000000007</v>
      </c>
      <c r="K262" s="25">
        <f t="shared" si="10"/>
        <v>0</v>
      </c>
      <c r="L262" s="43" t="str">
        <f>IF(K262=6,"acquise"," ")</f>
        <v xml:space="preserve"> </v>
      </c>
      <c r="M262" s="129">
        <f t="shared" si="11"/>
        <v>1</v>
      </c>
      <c r="O262" s="187">
        <v>13</v>
      </c>
      <c r="P262" s="188">
        <v>6</v>
      </c>
    </row>
    <row r="263" spans="1:16" ht="12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0">
        <v>8.1666666666666661</v>
      </c>
      <c r="G263" s="90">
        <v>0.5</v>
      </c>
      <c r="H263" s="91">
        <v>11</v>
      </c>
      <c r="I263" s="125"/>
      <c r="J263" s="24">
        <f t="shared" si="9"/>
        <v>8.1666666666666661</v>
      </c>
      <c r="K263" s="25">
        <f t="shared" si="10"/>
        <v>0</v>
      </c>
      <c r="L263" s="44" t="str">
        <f>IF(K263=6,"acquise"," ")</f>
        <v xml:space="preserve"> </v>
      </c>
      <c r="M263" s="129">
        <f t="shared" si="11"/>
        <v>1</v>
      </c>
      <c r="N263" s="72" t="s">
        <v>483</v>
      </c>
      <c r="O263" s="7">
        <v>14</v>
      </c>
      <c r="P263" s="167">
        <v>6</v>
      </c>
    </row>
    <row r="264" spans="1:16" ht="12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194">
        <v>3.8333333333333335</v>
      </c>
      <c r="G264" s="201"/>
      <c r="H264" s="214">
        <v>6</v>
      </c>
      <c r="I264" s="218"/>
      <c r="J264" s="219">
        <f t="shared" si="9"/>
        <v>3.8333333333333335</v>
      </c>
      <c r="K264" s="220">
        <f t="shared" si="10"/>
        <v>0</v>
      </c>
      <c r="L264" s="221" t="str">
        <f>IF(K264=6,"acquise"," ")</f>
        <v xml:space="preserve"> </v>
      </c>
      <c r="M264" s="222">
        <f t="shared" si="11"/>
        <v>1</v>
      </c>
    </row>
    <row r="265" spans="1:16" ht="15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49">
        <v>10.199999999999999</v>
      </c>
      <c r="G265" s="49"/>
      <c r="H265" s="46"/>
      <c r="I265" s="125"/>
      <c r="J265" s="24">
        <f t="shared" si="9"/>
        <v>10.199999999999999</v>
      </c>
      <c r="K265" s="25">
        <f t="shared" si="10"/>
        <v>6</v>
      </c>
      <c r="L265" s="171" t="s">
        <v>697</v>
      </c>
      <c r="M265" s="129">
        <f t="shared" si="11"/>
        <v>1</v>
      </c>
      <c r="O265" s="187">
        <v>16</v>
      </c>
      <c r="P265" s="188">
        <v>6</v>
      </c>
    </row>
    <row r="266" spans="1:16" ht="12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49">
        <v>6.2</v>
      </c>
      <c r="G266" s="49">
        <v>0.25</v>
      </c>
      <c r="H266" s="46">
        <v>8</v>
      </c>
      <c r="I266" s="125"/>
      <c r="J266" s="24">
        <f t="shared" si="9"/>
        <v>6.2</v>
      </c>
      <c r="K266" s="25">
        <f t="shared" si="10"/>
        <v>0</v>
      </c>
      <c r="L266" s="43" t="str">
        <f>IF(K266=6,"acquise"," ")</f>
        <v xml:space="preserve"> </v>
      </c>
      <c r="M266" s="129">
        <f t="shared" si="11"/>
        <v>1</v>
      </c>
      <c r="N266" s="72" t="s">
        <v>483</v>
      </c>
      <c r="O266" s="7">
        <v>18</v>
      </c>
      <c r="P266" s="167">
        <v>6</v>
      </c>
    </row>
    <row r="267" spans="1:16" ht="12">
      <c r="A267" s="23">
        <v>255</v>
      </c>
      <c r="B267" s="343" t="s">
        <v>766</v>
      </c>
      <c r="C267" s="343" t="s">
        <v>352</v>
      </c>
      <c r="D267" s="342" t="s">
        <v>100</v>
      </c>
      <c r="E267" s="204" t="s">
        <v>436</v>
      </c>
      <c r="F267" s="194">
        <v>7.833333333333333</v>
      </c>
      <c r="G267" s="201"/>
      <c r="H267" s="216">
        <v>9.5</v>
      </c>
      <c r="I267" s="218"/>
      <c r="J267" s="219">
        <f t="shared" si="9"/>
        <v>7.833333333333333</v>
      </c>
      <c r="K267" s="220">
        <f t="shared" si="10"/>
        <v>0</v>
      </c>
      <c r="L267" s="221" t="str">
        <f>IF(K267=6,"acquise"," ")</f>
        <v xml:space="preserve"> </v>
      </c>
      <c r="M267" s="222">
        <f t="shared" si="11"/>
        <v>1</v>
      </c>
    </row>
    <row r="268" spans="1:16" ht="12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49">
        <v>7.6</v>
      </c>
      <c r="G268" s="49"/>
      <c r="H268" s="46">
        <v>11.5</v>
      </c>
      <c r="I268" s="125"/>
      <c r="J268" s="24">
        <f t="shared" si="9"/>
        <v>7.6</v>
      </c>
      <c r="K268" s="25">
        <f t="shared" si="10"/>
        <v>0</v>
      </c>
      <c r="L268" s="43" t="str">
        <f>IF(K268=6,"acquise"," ")</f>
        <v xml:space="preserve"> </v>
      </c>
      <c r="M268" s="129">
        <f t="shared" si="11"/>
        <v>1</v>
      </c>
      <c r="N268" s="72" t="s">
        <v>483</v>
      </c>
      <c r="O268" s="7">
        <v>12</v>
      </c>
      <c r="P268" s="167">
        <v>0</v>
      </c>
    </row>
    <row r="269" spans="1:16" ht="15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49">
        <v>10.1</v>
      </c>
      <c r="G269" s="49"/>
      <c r="H269" s="46"/>
      <c r="I269" s="125"/>
      <c r="J269" s="24">
        <f t="shared" ref="J269:J332" si="12">IF(AND(H269&gt;G269,H269&gt;I269),MAX(F269,(H269*2+G269*3)/5,(H269*2+I269*3)/5),MAX(F269,G269,I269))</f>
        <v>10.1</v>
      </c>
      <c r="K269" s="25">
        <f t="shared" ref="K269:K332" si="13">IF(J269&gt;=9.995,6,0)</f>
        <v>6</v>
      </c>
      <c r="L269" s="171" t="s">
        <v>697</v>
      </c>
      <c r="M269" s="129">
        <f t="shared" ref="M269:M332" si="14">IF(I269&lt;&gt;"",2,1)</f>
        <v>1</v>
      </c>
      <c r="O269" s="187">
        <v>18</v>
      </c>
      <c r="P269" s="188">
        <v>12</v>
      </c>
    </row>
    <row r="270" spans="1:16" ht="12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0">
        <v>10</v>
      </c>
      <c r="G270" s="90"/>
      <c r="H270" s="94"/>
      <c r="I270" s="125"/>
      <c r="J270" s="24">
        <f t="shared" si="12"/>
        <v>10</v>
      </c>
      <c r="K270" s="25">
        <f t="shared" si="13"/>
        <v>6</v>
      </c>
      <c r="L270" s="169" t="s">
        <v>486</v>
      </c>
      <c r="M270" s="129">
        <f t="shared" si="14"/>
        <v>1</v>
      </c>
      <c r="N270" s="72" t="s">
        <v>483</v>
      </c>
      <c r="O270" s="7">
        <v>18</v>
      </c>
      <c r="P270" s="167">
        <v>6</v>
      </c>
    </row>
    <row r="271" spans="1:16" ht="12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15.3</v>
      </c>
      <c r="G271" s="49"/>
      <c r="H271" s="46"/>
      <c r="I271" s="125"/>
      <c r="J271" s="24">
        <f t="shared" si="12"/>
        <v>15.3</v>
      </c>
      <c r="K271" s="25">
        <f t="shared" si="13"/>
        <v>6</v>
      </c>
      <c r="L271" s="171" t="s">
        <v>485</v>
      </c>
      <c r="M271" s="129">
        <f t="shared" si="14"/>
        <v>1</v>
      </c>
      <c r="N271" s="72" t="s">
        <v>483</v>
      </c>
      <c r="O271" s="7">
        <v>25</v>
      </c>
      <c r="P271" s="167">
        <v>18</v>
      </c>
    </row>
    <row r="272" spans="1:16" ht="12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0">
        <v>6.666666666666667</v>
      </c>
      <c r="G272" s="90"/>
      <c r="H272" s="94">
        <v>7</v>
      </c>
      <c r="I272" s="125"/>
      <c r="J272" s="24">
        <f t="shared" si="12"/>
        <v>6.666666666666667</v>
      </c>
      <c r="K272" s="25">
        <f t="shared" si="13"/>
        <v>0</v>
      </c>
      <c r="L272" s="44" t="str">
        <f>IF(K272=6,"acquise"," ")</f>
        <v xml:space="preserve"> </v>
      </c>
      <c r="M272" s="129">
        <f t="shared" si="14"/>
        <v>1</v>
      </c>
      <c r="N272" s="72" t="s">
        <v>483</v>
      </c>
      <c r="O272" s="7">
        <v>12</v>
      </c>
      <c r="P272" s="167">
        <v>0</v>
      </c>
    </row>
    <row r="273" spans="1:16" ht="15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49">
        <v>10.1</v>
      </c>
      <c r="G273" s="49"/>
      <c r="H273" s="46"/>
      <c r="I273" s="125"/>
      <c r="J273" s="24">
        <f t="shared" si="12"/>
        <v>10.1</v>
      </c>
      <c r="K273" s="25">
        <f t="shared" si="13"/>
        <v>6</v>
      </c>
      <c r="L273" s="171" t="s">
        <v>697</v>
      </c>
      <c r="M273" s="129">
        <f t="shared" si="14"/>
        <v>1</v>
      </c>
      <c r="O273" s="187">
        <v>24</v>
      </c>
      <c r="P273" s="188">
        <v>12</v>
      </c>
    </row>
    <row r="274" spans="1:16" ht="15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49">
        <v>6.2</v>
      </c>
      <c r="G274" s="49"/>
      <c r="H274" s="46">
        <v>11</v>
      </c>
      <c r="I274" s="125"/>
      <c r="J274" s="24">
        <f t="shared" si="12"/>
        <v>6.2</v>
      </c>
      <c r="K274" s="25">
        <f t="shared" si="13"/>
        <v>0</v>
      </c>
      <c r="L274" s="43" t="str">
        <f>IF(K274=6,"acquise"," ")</f>
        <v xml:space="preserve"> </v>
      </c>
      <c r="M274" s="129">
        <f t="shared" si="14"/>
        <v>1</v>
      </c>
      <c r="O274" s="187">
        <v>14</v>
      </c>
      <c r="P274" s="188">
        <v>6</v>
      </c>
    </row>
    <row r="275" spans="1:16" ht="15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49">
        <v>6.3</v>
      </c>
      <c r="G275" s="49">
        <v>2.5</v>
      </c>
      <c r="H275" s="46">
        <v>9</v>
      </c>
      <c r="I275" s="125"/>
      <c r="J275" s="24">
        <f t="shared" si="12"/>
        <v>6.3</v>
      </c>
      <c r="K275" s="25">
        <f t="shared" si="13"/>
        <v>0</v>
      </c>
      <c r="L275" s="43" t="str">
        <f>IF(K275=6,"acquise"," ")</f>
        <v xml:space="preserve"> </v>
      </c>
      <c r="M275" s="129">
        <f t="shared" si="14"/>
        <v>1</v>
      </c>
      <c r="O275" s="187">
        <v>18</v>
      </c>
      <c r="P275" s="188">
        <v>6</v>
      </c>
    </row>
    <row r="276" spans="1:16" ht="15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49">
        <v>10.7</v>
      </c>
      <c r="G276" s="49"/>
      <c r="H276" s="46"/>
      <c r="I276" s="125"/>
      <c r="J276" s="24">
        <f t="shared" si="12"/>
        <v>10.7</v>
      </c>
      <c r="K276" s="25">
        <f t="shared" si="13"/>
        <v>6</v>
      </c>
      <c r="L276" s="171" t="s">
        <v>697</v>
      </c>
      <c r="M276" s="129">
        <f t="shared" si="14"/>
        <v>1</v>
      </c>
      <c r="O276" s="187">
        <v>18</v>
      </c>
      <c r="P276" s="188">
        <v>6</v>
      </c>
    </row>
    <row r="277" spans="1:16" ht="12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49">
        <v>5.4</v>
      </c>
      <c r="G277" s="49">
        <v>2.5</v>
      </c>
      <c r="H277" s="46">
        <v>9</v>
      </c>
      <c r="I277" s="125"/>
      <c r="J277" s="24">
        <f t="shared" si="12"/>
        <v>5.4</v>
      </c>
      <c r="K277" s="25">
        <f t="shared" si="13"/>
        <v>0</v>
      </c>
      <c r="L277" s="43" t="str">
        <f>IF(K277=6,"acquise"," ")</f>
        <v xml:space="preserve"> </v>
      </c>
      <c r="M277" s="129">
        <f t="shared" si="14"/>
        <v>1</v>
      </c>
      <c r="N277" s="72" t="s">
        <v>483</v>
      </c>
      <c r="O277" s="7">
        <v>18</v>
      </c>
      <c r="P277" s="167">
        <v>6</v>
      </c>
    </row>
    <row r="278" spans="1:16" ht="12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194">
        <v>6.5</v>
      </c>
      <c r="G278" s="201">
        <v>3.5</v>
      </c>
      <c r="H278" s="202"/>
      <c r="I278" s="218"/>
      <c r="J278" s="219">
        <f t="shared" si="12"/>
        <v>6.5</v>
      </c>
      <c r="K278" s="220">
        <f t="shared" si="13"/>
        <v>0</v>
      </c>
      <c r="L278" s="221" t="str">
        <f>IF(K278=6,"acquise"," ")</f>
        <v xml:space="preserve"> </v>
      </c>
      <c r="M278" s="222">
        <f t="shared" si="14"/>
        <v>1</v>
      </c>
    </row>
    <row r="279" spans="1:16" ht="12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0">
        <v>10</v>
      </c>
      <c r="G279" s="90"/>
      <c r="H279" s="94"/>
      <c r="I279" s="125"/>
      <c r="J279" s="24">
        <f t="shared" si="12"/>
        <v>10</v>
      </c>
      <c r="K279" s="25">
        <f t="shared" si="13"/>
        <v>6</v>
      </c>
      <c r="L279" s="171" t="s">
        <v>485</v>
      </c>
      <c r="M279" s="129">
        <f t="shared" si="14"/>
        <v>1</v>
      </c>
      <c r="N279" s="72" t="s">
        <v>483</v>
      </c>
      <c r="O279" s="7">
        <v>26</v>
      </c>
      <c r="P279" s="167">
        <v>18</v>
      </c>
    </row>
    <row r="280" spans="1:16" ht="12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90">
        <v>10</v>
      </c>
      <c r="G280" s="90"/>
      <c r="H280" s="94"/>
      <c r="I280" s="125"/>
      <c r="J280" s="24">
        <f t="shared" si="12"/>
        <v>10</v>
      </c>
      <c r="K280" s="25">
        <f t="shared" si="13"/>
        <v>6</v>
      </c>
      <c r="L280" s="169" t="s">
        <v>486</v>
      </c>
      <c r="M280" s="129">
        <f t="shared" si="14"/>
        <v>1</v>
      </c>
      <c r="N280" s="72" t="s">
        <v>483</v>
      </c>
      <c r="O280" s="7">
        <v>20</v>
      </c>
      <c r="P280" s="167">
        <v>12</v>
      </c>
    </row>
    <row r="281" spans="1:16" ht="12">
      <c r="A281" s="23">
        <v>269</v>
      </c>
      <c r="B281" s="340" t="s">
        <v>768</v>
      </c>
      <c r="C281" s="340" t="s">
        <v>402</v>
      </c>
      <c r="D281" s="335" t="s">
        <v>769</v>
      </c>
      <c r="E281" s="244" t="s">
        <v>428</v>
      </c>
      <c r="F281" s="194">
        <v>6.833333333333333</v>
      </c>
      <c r="G281" s="201"/>
      <c r="H281" s="205">
        <v>8.5</v>
      </c>
      <c r="I281" s="218"/>
      <c r="J281" s="219">
        <f t="shared" si="12"/>
        <v>6.833333333333333</v>
      </c>
      <c r="K281" s="220">
        <f t="shared" si="13"/>
        <v>0</v>
      </c>
      <c r="L281" s="221" t="str">
        <f>IF(K281=6,"acquise"," ")</f>
        <v xml:space="preserve"> </v>
      </c>
      <c r="M281" s="222">
        <f t="shared" si="14"/>
        <v>1</v>
      </c>
    </row>
    <row r="282" spans="1:16" ht="12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11</v>
      </c>
      <c r="G282" s="49"/>
      <c r="H282" s="105"/>
      <c r="I282" s="125"/>
      <c r="J282" s="24">
        <f t="shared" si="12"/>
        <v>11</v>
      </c>
      <c r="K282" s="25">
        <f t="shared" si="13"/>
        <v>6</v>
      </c>
      <c r="L282" s="169" t="s">
        <v>486</v>
      </c>
      <c r="M282" s="129">
        <f t="shared" si="14"/>
        <v>1</v>
      </c>
      <c r="N282" s="72" t="s">
        <v>483</v>
      </c>
      <c r="O282" s="7">
        <v>18</v>
      </c>
      <c r="P282" s="167">
        <v>6</v>
      </c>
    </row>
    <row r="283" spans="1:16" ht="15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49">
        <v>4.9000000000000004</v>
      </c>
      <c r="G283" s="49"/>
      <c r="H283" s="46">
        <v>10</v>
      </c>
      <c r="I283" s="125"/>
      <c r="J283" s="24">
        <f t="shared" si="12"/>
        <v>4.9000000000000004</v>
      </c>
      <c r="K283" s="25">
        <f t="shared" si="13"/>
        <v>0</v>
      </c>
      <c r="L283" s="43" t="str">
        <f>IF(K283=6,"acquise"," ")</f>
        <v xml:space="preserve"> </v>
      </c>
      <c r="M283" s="129">
        <f t="shared" si="14"/>
        <v>1</v>
      </c>
      <c r="O283" s="187">
        <v>12</v>
      </c>
      <c r="P283" s="188">
        <v>0</v>
      </c>
    </row>
    <row r="284" spans="1:16" ht="15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49">
        <v>6.8</v>
      </c>
      <c r="G284" s="49">
        <v>4</v>
      </c>
      <c r="H284" s="46">
        <v>12.5</v>
      </c>
      <c r="I284" s="125"/>
      <c r="J284" s="24">
        <f t="shared" si="12"/>
        <v>7.4</v>
      </c>
      <c r="K284" s="25">
        <f t="shared" si="13"/>
        <v>0</v>
      </c>
      <c r="L284" s="43" t="str">
        <f>IF(K284=6,"acquise"," ")</f>
        <v xml:space="preserve"> </v>
      </c>
      <c r="M284" s="129">
        <f t="shared" si="14"/>
        <v>1</v>
      </c>
      <c r="O284" s="187">
        <v>15</v>
      </c>
      <c r="P284" s="188">
        <v>6</v>
      </c>
    </row>
    <row r="285" spans="1:16" ht="15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49">
        <v>8.15</v>
      </c>
      <c r="G285" s="49">
        <v>4</v>
      </c>
      <c r="H285" s="46">
        <v>11</v>
      </c>
      <c r="I285" s="125"/>
      <c r="J285" s="24">
        <f t="shared" si="12"/>
        <v>8.15</v>
      </c>
      <c r="K285" s="25">
        <f t="shared" si="13"/>
        <v>0</v>
      </c>
      <c r="L285" s="43" t="str">
        <f>IF(K285=6,"acquise"," ")</f>
        <v xml:space="preserve"> </v>
      </c>
      <c r="M285" s="129">
        <f t="shared" si="14"/>
        <v>1</v>
      </c>
      <c r="O285" s="187">
        <v>18</v>
      </c>
      <c r="P285" s="188">
        <v>6</v>
      </c>
    </row>
    <row r="286" spans="1:16" ht="12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0">
        <v>10</v>
      </c>
      <c r="G286" s="90"/>
      <c r="H286" s="97"/>
      <c r="I286" s="125"/>
      <c r="J286" s="24">
        <f t="shared" si="12"/>
        <v>10</v>
      </c>
      <c r="K286" s="25">
        <f t="shared" si="13"/>
        <v>6</v>
      </c>
      <c r="L286" s="169" t="s">
        <v>486</v>
      </c>
      <c r="M286" s="129">
        <f t="shared" si="14"/>
        <v>1</v>
      </c>
      <c r="N286" s="72" t="s">
        <v>483</v>
      </c>
      <c r="O286" s="7">
        <v>18</v>
      </c>
      <c r="P286" s="167">
        <v>6</v>
      </c>
    </row>
    <row r="287" spans="1:16" ht="12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4.0999999999999996</v>
      </c>
      <c r="G287" s="49"/>
      <c r="H287" s="46">
        <v>5</v>
      </c>
      <c r="I287" s="125"/>
      <c r="J287" s="24">
        <f t="shared" si="12"/>
        <v>4.0999999999999996</v>
      </c>
      <c r="K287" s="25">
        <f t="shared" si="13"/>
        <v>0</v>
      </c>
      <c r="L287" s="43" t="str">
        <f>IF(K287=6,"acquise"," ")</f>
        <v xml:space="preserve"> </v>
      </c>
      <c r="M287" s="129">
        <f t="shared" si="14"/>
        <v>1</v>
      </c>
      <c r="N287" s="72" t="s">
        <v>483</v>
      </c>
      <c r="O287" s="7">
        <v>18</v>
      </c>
      <c r="P287" s="167">
        <v>6</v>
      </c>
    </row>
    <row r="288" spans="1:16" ht="15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49">
        <v>10.199999999999999</v>
      </c>
      <c r="G288" s="49"/>
      <c r="H288" s="46"/>
      <c r="I288" s="125"/>
      <c r="J288" s="24">
        <f t="shared" si="12"/>
        <v>10.199999999999999</v>
      </c>
      <c r="K288" s="25">
        <f t="shared" si="13"/>
        <v>6</v>
      </c>
      <c r="L288" s="171" t="s">
        <v>485</v>
      </c>
      <c r="M288" s="129">
        <f t="shared" si="14"/>
        <v>1</v>
      </c>
      <c r="O288" s="187">
        <v>22</v>
      </c>
      <c r="P288" s="188">
        <v>18</v>
      </c>
    </row>
    <row r="289" spans="1:16" ht="12">
      <c r="A289" s="23">
        <v>277</v>
      </c>
      <c r="B289" s="340" t="s">
        <v>770</v>
      </c>
      <c r="C289" s="340" t="s">
        <v>224</v>
      </c>
      <c r="D289" s="335" t="s">
        <v>99</v>
      </c>
      <c r="E289" s="247" t="s">
        <v>1678</v>
      </c>
      <c r="F289" s="194">
        <v>8.3333333333333339</v>
      </c>
      <c r="G289" s="201"/>
      <c r="H289" s="205">
        <v>9</v>
      </c>
      <c r="I289" s="218"/>
      <c r="J289" s="219">
        <f t="shared" si="12"/>
        <v>8.3333333333333339</v>
      </c>
      <c r="K289" s="220">
        <f t="shared" si="13"/>
        <v>0</v>
      </c>
      <c r="L289" s="221" t="str">
        <f>IF(K289=6,"acquise"," ")</f>
        <v xml:space="preserve"> </v>
      </c>
      <c r="M289" s="222">
        <f t="shared" si="14"/>
        <v>1</v>
      </c>
    </row>
    <row r="290" spans="1:16" ht="15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49">
        <v>8.1999999999999993</v>
      </c>
      <c r="G290" s="49">
        <v>11</v>
      </c>
      <c r="H290" s="46">
        <v>14.5</v>
      </c>
      <c r="I290" s="125"/>
      <c r="J290" s="24">
        <f t="shared" si="12"/>
        <v>12.4</v>
      </c>
      <c r="K290" s="25">
        <f t="shared" si="13"/>
        <v>6</v>
      </c>
      <c r="L290" s="43" t="str">
        <f>IF(K290=6,"acquise"," ")</f>
        <v>acquise</v>
      </c>
      <c r="M290" s="129">
        <f t="shared" si="14"/>
        <v>1</v>
      </c>
      <c r="O290" s="187">
        <v>11</v>
      </c>
      <c r="P290" s="188">
        <v>0</v>
      </c>
    </row>
    <row r="291" spans="1:16" ht="12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49">
        <v>7.4</v>
      </c>
      <c r="G291" s="49">
        <v>2</v>
      </c>
      <c r="H291" s="46">
        <v>8</v>
      </c>
      <c r="I291" s="125"/>
      <c r="J291" s="24">
        <f t="shared" si="12"/>
        <v>7.4</v>
      </c>
      <c r="K291" s="25">
        <f t="shared" si="13"/>
        <v>0</v>
      </c>
      <c r="L291" s="43" t="str">
        <f>IF(K291=6,"acquise"," ")</f>
        <v xml:space="preserve"> </v>
      </c>
      <c r="M291" s="129">
        <f t="shared" si="14"/>
        <v>1</v>
      </c>
      <c r="N291" s="72" t="s">
        <v>483</v>
      </c>
      <c r="O291" s="7">
        <v>18</v>
      </c>
      <c r="P291" s="167">
        <v>6</v>
      </c>
    </row>
    <row r="292" spans="1:16" ht="12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90">
        <v>10.166666666666666</v>
      </c>
      <c r="G292" s="90"/>
      <c r="H292" s="46"/>
      <c r="I292" s="125"/>
      <c r="J292" s="24">
        <f t="shared" si="12"/>
        <v>10.166666666666666</v>
      </c>
      <c r="K292" s="25">
        <f t="shared" si="13"/>
        <v>6</v>
      </c>
      <c r="L292" s="169" t="s">
        <v>486</v>
      </c>
      <c r="M292" s="129">
        <f t="shared" si="14"/>
        <v>1</v>
      </c>
      <c r="N292" s="72" t="s">
        <v>483</v>
      </c>
      <c r="O292" s="7">
        <v>20</v>
      </c>
      <c r="P292" s="167">
        <v>12</v>
      </c>
    </row>
    <row r="293" spans="1:16" ht="15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49">
        <v>10</v>
      </c>
      <c r="G293" s="49"/>
      <c r="H293" s="46"/>
      <c r="I293" s="125"/>
      <c r="J293" s="24">
        <f t="shared" si="12"/>
        <v>10</v>
      </c>
      <c r="K293" s="25">
        <f t="shared" si="13"/>
        <v>6</v>
      </c>
      <c r="L293" s="171" t="s">
        <v>697</v>
      </c>
      <c r="M293" s="129">
        <f t="shared" si="14"/>
        <v>1</v>
      </c>
      <c r="O293" s="187">
        <v>18</v>
      </c>
      <c r="P293" s="188">
        <v>6</v>
      </c>
    </row>
    <row r="294" spans="1:16" ht="15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49">
        <v>6.4</v>
      </c>
      <c r="G294" s="49">
        <v>6</v>
      </c>
      <c r="H294" s="46">
        <v>7</v>
      </c>
      <c r="I294" s="125"/>
      <c r="J294" s="24">
        <f t="shared" si="12"/>
        <v>6.4</v>
      </c>
      <c r="K294" s="25">
        <f t="shared" si="13"/>
        <v>0</v>
      </c>
      <c r="L294" s="43" t="str">
        <f>IF(K294=6,"acquise"," ")</f>
        <v xml:space="preserve"> </v>
      </c>
      <c r="M294" s="129">
        <f t="shared" si="14"/>
        <v>1</v>
      </c>
      <c r="O294" s="187">
        <v>18</v>
      </c>
      <c r="P294" s="188">
        <v>6</v>
      </c>
    </row>
    <row r="295" spans="1:16" ht="12">
      <c r="A295" s="23">
        <v>283</v>
      </c>
      <c r="B295" s="340" t="s">
        <v>771</v>
      </c>
      <c r="C295" s="340" t="s">
        <v>772</v>
      </c>
      <c r="D295" s="335" t="s">
        <v>278</v>
      </c>
      <c r="E295" s="239" t="s">
        <v>1681</v>
      </c>
      <c r="F295" s="194">
        <v>10</v>
      </c>
      <c r="G295" s="201"/>
      <c r="H295" s="214"/>
      <c r="I295" s="218"/>
      <c r="J295" s="219">
        <f t="shared" si="12"/>
        <v>10</v>
      </c>
      <c r="K295" s="220">
        <f t="shared" si="13"/>
        <v>6</v>
      </c>
      <c r="L295" s="221" t="str">
        <f>IF(K295=6,"acquise"," ")</f>
        <v>acquise</v>
      </c>
      <c r="M295" s="222">
        <f t="shared" si="14"/>
        <v>1</v>
      </c>
    </row>
    <row r="296" spans="1:16" ht="12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0">
        <v>13.666666666666666</v>
      </c>
      <c r="G296" s="90"/>
      <c r="H296" s="94"/>
      <c r="I296" s="125"/>
      <c r="J296" s="24">
        <f t="shared" si="12"/>
        <v>13.666666666666666</v>
      </c>
      <c r="K296" s="25">
        <f t="shared" si="13"/>
        <v>6</v>
      </c>
      <c r="L296" s="169" t="s">
        <v>486</v>
      </c>
      <c r="M296" s="129">
        <f t="shared" si="14"/>
        <v>1</v>
      </c>
      <c r="N296" s="72" t="s">
        <v>483</v>
      </c>
      <c r="O296" s="7">
        <v>18</v>
      </c>
      <c r="P296" s="167">
        <v>6</v>
      </c>
    </row>
    <row r="297" spans="1:16" ht="15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49">
        <v>10.6</v>
      </c>
      <c r="G297" s="49"/>
      <c r="H297" s="46"/>
      <c r="I297" s="125"/>
      <c r="J297" s="24">
        <f t="shared" si="12"/>
        <v>10.6</v>
      </c>
      <c r="K297" s="25">
        <f t="shared" si="13"/>
        <v>6</v>
      </c>
      <c r="L297" s="171" t="s">
        <v>697</v>
      </c>
      <c r="M297" s="129">
        <f t="shared" si="14"/>
        <v>1</v>
      </c>
      <c r="O297" s="187">
        <v>10</v>
      </c>
      <c r="P297" s="188">
        <v>6</v>
      </c>
    </row>
    <row r="298" spans="1:16" ht="12">
      <c r="A298" s="23">
        <v>286</v>
      </c>
      <c r="B298" s="282" t="s">
        <v>773</v>
      </c>
      <c r="C298" s="305" t="s">
        <v>774</v>
      </c>
      <c r="D298" s="306" t="s">
        <v>111</v>
      </c>
      <c r="E298" s="247" t="s">
        <v>1677</v>
      </c>
      <c r="F298" s="194">
        <v>8</v>
      </c>
      <c r="G298" s="201"/>
      <c r="H298" s="202">
        <v>16</v>
      </c>
      <c r="I298" s="218"/>
      <c r="J298" s="219">
        <f t="shared" si="12"/>
        <v>8</v>
      </c>
      <c r="K298" s="220">
        <f t="shared" si="13"/>
        <v>0</v>
      </c>
      <c r="L298" s="221" t="str">
        <f>IF(K298=6,"acquise"," ")</f>
        <v xml:space="preserve"> </v>
      </c>
      <c r="M298" s="222">
        <f t="shared" si="14"/>
        <v>1</v>
      </c>
    </row>
    <row r="299" spans="1:16" ht="12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49">
        <v>12.25</v>
      </c>
      <c r="G299" s="49"/>
      <c r="H299" s="105"/>
      <c r="I299" s="125"/>
      <c r="J299" s="24">
        <f t="shared" si="12"/>
        <v>12.25</v>
      </c>
      <c r="K299" s="25">
        <f t="shared" si="13"/>
        <v>6</v>
      </c>
      <c r="L299" s="169" t="s">
        <v>484</v>
      </c>
      <c r="M299" s="129">
        <f t="shared" si="14"/>
        <v>1</v>
      </c>
      <c r="N299" s="72" t="s">
        <v>483</v>
      </c>
      <c r="O299" s="7">
        <v>30</v>
      </c>
      <c r="P299" s="167">
        <v>18</v>
      </c>
    </row>
    <row r="300" spans="1:16" ht="12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10.001999999999999</v>
      </c>
      <c r="G300" s="49"/>
      <c r="H300" s="46"/>
      <c r="I300" s="125"/>
      <c r="J300" s="24">
        <f t="shared" si="12"/>
        <v>10.001999999999999</v>
      </c>
      <c r="K300" s="25">
        <f t="shared" si="13"/>
        <v>6</v>
      </c>
      <c r="L300" s="169" t="s">
        <v>486</v>
      </c>
      <c r="M300" s="129">
        <f t="shared" si="14"/>
        <v>1</v>
      </c>
      <c r="N300" s="72" t="s">
        <v>483</v>
      </c>
      <c r="O300" s="7">
        <v>18</v>
      </c>
      <c r="P300" s="167">
        <v>6</v>
      </c>
    </row>
    <row r="301" spans="1:16" ht="12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90">
        <v>10.333333333333334</v>
      </c>
      <c r="G301" s="90"/>
      <c r="H301" s="94"/>
      <c r="I301" s="125"/>
      <c r="J301" s="24">
        <f t="shared" si="12"/>
        <v>10.333333333333334</v>
      </c>
      <c r="K301" s="25">
        <f t="shared" si="13"/>
        <v>6</v>
      </c>
      <c r="L301" s="169" t="s">
        <v>486</v>
      </c>
      <c r="M301" s="129">
        <f t="shared" si="14"/>
        <v>1</v>
      </c>
      <c r="N301" s="72" t="s">
        <v>483</v>
      </c>
      <c r="O301" s="7">
        <v>18</v>
      </c>
      <c r="P301" s="167">
        <v>6</v>
      </c>
    </row>
    <row r="302" spans="1:16" ht="12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49">
        <v>4.5999999999999996</v>
      </c>
      <c r="G302" s="49"/>
      <c r="H302" s="46">
        <v>11.5</v>
      </c>
      <c r="I302" s="125"/>
      <c r="J302" s="24">
        <f t="shared" si="12"/>
        <v>4.5999999999999996</v>
      </c>
      <c r="K302" s="25">
        <f t="shared" si="13"/>
        <v>0</v>
      </c>
      <c r="L302" s="43" t="str">
        <f>IF(K302=6,"acquise"," ")</f>
        <v xml:space="preserve"> </v>
      </c>
      <c r="M302" s="129">
        <f t="shared" si="14"/>
        <v>1</v>
      </c>
      <c r="N302" s="72" t="s">
        <v>483</v>
      </c>
      <c r="O302" s="7">
        <v>12</v>
      </c>
      <c r="P302" s="167">
        <v>0</v>
      </c>
    </row>
    <row r="303" spans="1:16" ht="12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49">
        <v>10.001999999999999</v>
      </c>
      <c r="G303" s="49"/>
      <c r="H303" s="46"/>
      <c r="I303" s="125"/>
      <c r="J303" s="24">
        <f t="shared" si="12"/>
        <v>10.001999999999999</v>
      </c>
      <c r="K303" s="25">
        <f t="shared" si="13"/>
        <v>6</v>
      </c>
      <c r="L303" s="169" t="s">
        <v>486</v>
      </c>
      <c r="M303" s="129">
        <f t="shared" si="14"/>
        <v>1</v>
      </c>
      <c r="N303" s="72" t="s">
        <v>483</v>
      </c>
      <c r="O303" s="7">
        <v>18</v>
      </c>
      <c r="P303" s="167">
        <v>6</v>
      </c>
    </row>
    <row r="304" spans="1:16" ht="12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49">
        <v>10</v>
      </c>
      <c r="G304" s="49"/>
      <c r="H304" s="46"/>
      <c r="I304" s="125"/>
      <c r="J304" s="24">
        <f t="shared" si="12"/>
        <v>10</v>
      </c>
      <c r="K304" s="25">
        <f t="shared" si="13"/>
        <v>6</v>
      </c>
      <c r="L304" s="169" t="s">
        <v>484</v>
      </c>
      <c r="M304" s="129">
        <f t="shared" si="14"/>
        <v>1</v>
      </c>
      <c r="N304" s="72" t="s">
        <v>483</v>
      </c>
      <c r="O304" s="7">
        <v>30</v>
      </c>
      <c r="P304" s="167">
        <v>18</v>
      </c>
    </row>
    <row r="305" spans="1:16" ht="15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49">
        <v>10.001999999999999</v>
      </c>
      <c r="G305" s="49"/>
      <c r="H305" s="46"/>
      <c r="I305" s="125"/>
      <c r="J305" s="24">
        <f t="shared" si="12"/>
        <v>10.001999999999999</v>
      </c>
      <c r="K305" s="25">
        <f t="shared" si="13"/>
        <v>6</v>
      </c>
      <c r="L305" s="171" t="s">
        <v>697</v>
      </c>
      <c r="M305" s="129">
        <f t="shared" si="14"/>
        <v>1</v>
      </c>
      <c r="O305" s="187">
        <v>17</v>
      </c>
      <c r="P305" s="188">
        <v>6</v>
      </c>
    </row>
    <row r="306" spans="1:16" ht="15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49">
        <v>4</v>
      </c>
      <c r="G306" s="49">
        <v>3</v>
      </c>
      <c r="H306" s="46">
        <v>10</v>
      </c>
      <c r="I306" s="125"/>
      <c r="J306" s="24">
        <f t="shared" si="12"/>
        <v>5.8</v>
      </c>
      <c r="K306" s="25">
        <f t="shared" si="13"/>
        <v>0</v>
      </c>
      <c r="L306" s="43" t="str">
        <f t="shared" ref="L306:L311" si="15">IF(K306=6,"acquise"," ")</f>
        <v xml:space="preserve"> </v>
      </c>
      <c r="M306" s="129">
        <f t="shared" si="14"/>
        <v>1</v>
      </c>
      <c r="O306" s="187">
        <v>12</v>
      </c>
      <c r="P306" s="188">
        <v>0</v>
      </c>
    </row>
    <row r="307" spans="1:16" ht="15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49">
        <v>4.9000000000000004</v>
      </c>
      <c r="G307" s="49">
        <v>3</v>
      </c>
      <c r="H307" s="46">
        <v>8.5</v>
      </c>
      <c r="I307" s="125"/>
      <c r="J307" s="24">
        <f t="shared" si="12"/>
        <v>5.2</v>
      </c>
      <c r="K307" s="25">
        <f t="shared" si="13"/>
        <v>0</v>
      </c>
      <c r="L307" s="43" t="str">
        <f t="shared" si="15"/>
        <v xml:space="preserve"> </v>
      </c>
      <c r="M307" s="129">
        <f t="shared" si="14"/>
        <v>1</v>
      </c>
      <c r="O307" s="187">
        <v>15</v>
      </c>
      <c r="P307" s="188">
        <v>6</v>
      </c>
    </row>
    <row r="308" spans="1:16" ht="12">
      <c r="A308" s="23">
        <v>296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194">
        <v>10</v>
      </c>
      <c r="G308" s="201"/>
      <c r="H308" s="202"/>
      <c r="I308" s="218"/>
      <c r="J308" s="219">
        <f t="shared" si="12"/>
        <v>10</v>
      </c>
      <c r="K308" s="220">
        <f t="shared" si="13"/>
        <v>6</v>
      </c>
      <c r="L308" s="221" t="str">
        <f t="shared" si="15"/>
        <v>acquise</v>
      </c>
      <c r="M308" s="222">
        <f t="shared" si="14"/>
        <v>1</v>
      </c>
    </row>
    <row r="309" spans="1:16" ht="15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49">
        <v>7.1</v>
      </c>
      <c r="G309" s="49"/>
      <c r="H309" s="46">
        <v>9.5</v>
      </c>
      <c r="I309" s="125"/>
      <c r="J309" s="24">
        <f t="shared" si="12"/>
        <v>7.1</v>
      </c>
      <c r="K309" s="25">
        <f t="shared" si="13"/>
        <v>0</v>
      </c>
      <c r="L309" s="43" t="str">
        <f t="shared" si="15"/>
        <v xml:space="preserve"> </v>
      </c>
      <c r="M309" s="129">
        <f t="shared" si="14"/>
        <v>1</v>
      </c>
      <c r="O309" s="187">
        <v>12</v>
      </c>
      <c r="P309" s="188">
        <v>0</v>
      </c>
    </row>
    <row r="310" spans="1:16" ht="15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49">
        <v>6.1</v>
      </c>
      <c r="G310" s="49">
        <v>2.5</v>
      </c>
      <c r="H310" s="46">
        <v>8.5</v>
      </c>
      <c r="I310" s="125"/>
      <c r="J310" s="24">
        <f t="shared" si="12"/>
        <v>6.1</v>
      </c>
      <c r="K310" s="25">
        <f t="shared" si="13"/>
        <v>0</v>
      </c>
      <c r="L310" s="43" t="str">
        <f t="shared" si="15"/>
        <v xml:space="preserve"> </v>
      </c>
      <c r="M310" s="129">
        <f t="shared" si="14"/>
        <v>1</v>
      </c>
      <c r="O310" s="187">
        <v>12</v>
      </c>
      <c r="P310" s="188">
        <v>6</v>
      </c>
    </row>
    <row r="311" spans="1:16" ht="12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194">
        <v>8.3333333333333339</v>
      </c>
      <c r="G311" s="201"/>
      <c r="H311" s="202">
        <v>10</v>
      </c>
      <c r="I311" s="218"/>
      <c r="J311" s="219">
        <f t="shared" si="12"/>
        <v>8.3333333333333339</v>
      </c>
      <c r="K311" s="220">
        <f t="shared" si="13"/>
        <v>0</v>
      </c>
      <c r="L311" s="221" t="str">
        <f t="shared" si="15"/>
        <v xml:space="preserve"> </v>
      </c>
      <c r="M311" s="222">
        <f t="shared" si="14"/>
        <v>1</v>
      </c>
    </row>
    <row r="312" spans="1:16" ht="15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49">
        <v>10.6</v>
      </c>
      <c r="G312" s="49"/>
      <c r="H312" s="46"/>
      <c r="I312" s="125"/>
      <c r="J312" s="24">
        <f t="shared" si="12"/>
        <v>10.6</v>
      </c>
      <c r="K312" s="25">
        <f t="shared" si="13"/>
        <v>6</v>
      </c>
      <c r="L312" s="171" t="s">
        <v>484</v>
      </c>
      <c r="M312" s="129">
        <f t="shared" si="14"/>
        <v>1</v>
      </c>
      <c r="O312" s="187">
        <v>30</v>
      </c>
      <c r="P312" s="188">
        <v>18</v>
      </c>
    </row>
    <row r="313" spans="1:16" ht="15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49">
        <v>0</v>
      </c>
      <c r="G313" s="49"/>
      <c r="H313" s="46"/>
      <c r="I313" s="125"/>
      <c r="J313" s="24">
        <f t="shared" si="12"/>
        <v>0</v>
      </c>
      <c r="K313" s="25">
        <f t="shared" si="13"/>
        <v>0</v>
      </c>
      <c r="L313" s="43" t="str">
        <f>IF(K313=6,"acquise"," ")</f>
        <v xml:space="preserve"> </v>
      </c>
      <c r="M313" s="129">
        <f t="shared" si="14"/>
        <v>1</v>
      </c>
      <c r="O313" s="187">
        <v>11</v>
      </c>
      <c r="P313" s="188">
        <v>0</v>
      </c>
    </row>
    <row r="314" spans="1:16" ht="15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49">
        <v>10</v>
      </c>
      <c r="G314" s="49"/>
      <c r="H314" s="46"/>
      <c r="I314" s="125"/>
      <c r="J314" s="24">
        <f t="shared" si="12"/>
        <v>10</v>
      </c>
      <c r="K314" s="25">
        <f t="shared" si="13"/>
        <v>6</v>
      </c>
      <c r="L314" s="171" t="s">
        <v>697</v>
      </c>
      <c r="M314" s="129">
        <f t="shared" si="14"/>
        <v>1</v>
      </c>
      <c r="O314" s="187">
        <v>18</v>
      </c>
      <c r="P314" s="188">
        <v>12</v>
      </c>
    </row>
    <row r="315" spans="1:16" ht="15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49">
        <v>9.9980000000000011</v>
      </c>
      <c r="G315" s="49"/>
      <c r="H315" s="46"/>
      <c r="I315" s="125"/>
      <c r="J315" s="24">
        <f t="shared" si="12"/>
        <v>9.9980000000000011</v>
      </c>
      <c r="K315" s="25">
        <f t="shared" si="13"/>
        <v>6</v>
      </c>
      <c r="L315" s="171" t="s">
        <v>697</v>
      </c>
      <c r="M315" s="129">
        <f t="shared" si="14"/>
        <v>1</v>
      </c>
      <c r="O315" s="187">
        <v>19</v>
      </c>
      <c r="P315" s="188">
        <v>12</v>
      </c>
    </row>
    <row r="316" spans="1:16" ht="12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49">
        <v>4.8499999999999996</v>
      </c>
      <c r="G316" s="49"/>
      <c r="H316" s="46">
        <v>5</v>
      </c>
      <c r="I316" s="125"/>
      <c r="J316" s="24">
        <f t="shared" si="12"/>
        <v>4.8499999999999996</v>
      </c>
      <c r="K316" s="25">
        <f t="shared" si="13"/>
        <v>0</v>
      </c>
      <c r="L316" s="43" t="str">
        <f>IF(K316=6,"acquise"," ")</f>
        <v xml:space="preserve"> </v>
      </c>
      <c r="M316" s="129">
        <f t="shared" si="14"/>
        <v>1</v>
      </c>
      <c r="N316" s="72" t="s">
        <v>483</v>
      </c>
      <c r="O316" s="7">
        <v>18</v>
      </c>
      <c r="P316" s="167">
        <v>6</v>
      </c>
    </row>
    <row r="317" spans="1:16" ht="12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90">
        <v>10.166666666666666</v>
      </c>
      <c r="G317" s="90"/>
      <c r="H317" s="94"/>
      <c r="I317" s="125"/>
      <c r="J317" s="24">
        <f t="shared" si="12"/>
        <v>10.166666666666666</v>
      </c>
      <c r="K317" s="25">
        <f t="shared" si="13"/>
        <v>6</v>
      </c>
      <c r="L317" s="169" t="s">
        <v>486</v>
      </c>
      <c r="M317" s="129">
        <f t="shared" si="14"/>
        <v>1</v>
      </c>
      <c r="N317" s="72" t="s">
        <v>483</v>
      </c>
      <c r="O317" s="7">
        <v>18</v>
      </c>
      <c r="P317" s="167">
        <v>6</v>
      </c>
    </row>
    <row r="318" spans="1:16" ht="15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49">
        <v>5.5</v>
      </c>
      <c r="G318" s="49">
        <v>2.5</v>
      </c>
      <c r="H318" s="46">
        <v>5.5</v>
      </c>
      <c r="I318" s="125"/>
      <c r="J318" s="24">
        <f t="shared" si="12"/>
        <v>5.5</v>
      </c>
      <c r="K318" s="25">
        <f t="shared" si="13"/>
        <v>0</v>
      </c>
      <c r="L318" s="43" t="str">
        <f>IF(K318=6,"acquise"," ")</f>
        <v xml:space="preserve"> </v>
      </c>
      <c r="M318" s="129">
        <f t="shared" si="14"/>
        <v>1</v>
      </c>
      <c r="O318" s="187">
        <v>18</v>
      </c>
      <c r="P318" s="188">
        <v>6</v>
      </c>
    </row>
    <row r="319" spans="1:16" ht="12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0">
        <v>10.333333333333334</v>
      </c>
      <c r="G319" s="90"/>
      <c r="H319" s="91"/>
      <c r="I319" s="125"/>
      <c r="J319" s="24">
        <f t="shared" si="12"/>
        <v>10.333333333333334</v>
      </c>
      <c r="K319" s="25">
        <f t="shared" si="13"/>
        <v>6</v>
      </c>
      <c r="L319" s="169" t="s">
        <v>486</v>
      </c>
      <c r="M319" s="129">
        <f t="shared" si="14"/>
        <v>1</v>
      </c>
      <c r="N319" s="72" t="s">
        <v>483</v>
      </c>
      <c r="O319" s="7">
        <v>18</v>
      </c>
      <c r="P319" s="167">
        <v>6</v>
      </c>
    </row>
    <row r="320" spans="1:16" ht="15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49">
        <v>8.5</v>
      </c>
      <c r="G320" s="49"/>
      <c r="H320" s="46">
        <v>11.5</v>
      </c>
      <c r="I320" s="125"/>
      <c r="J320" s="24">
        <f t="shared" si="12"/>
        <v>8.5</v>
      </c>
      <c r="K320" s="25">
        <f t="shared" si="13"/>
        <v>0</v>
      </c>
      <c r="L320" s="43" t="str">
        <f>IF(K320=6,"acquise"," ")</f>
        <v xml:space="preserve"> </v>
      </c>
      <c r="M320" s="129">
        <f t="shared" si="14"/>
        <v>1</v>
      </c>
      <c r="O320" s="187">
        <v>12</v>
      </c>
      <c r="P320" s="188">
        <v>0</v>
      </c>
    </row>
    <row r="321" spans="1:16" ht="12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7.6</v>
      </c>
      <c r="G321" s="49">
        <v>3.5</v>
      </c>
      <c r="H321" s="46">
        <v>11.5</v>
      </c>
      <c r="I321" s="125"/>
      <c r="J321" s="24">
        <f t="shared" si="12"/>
        <v>7.6</v>
      </c>
      <c r="K321" s="25">
        <f t="shared" si="13"/>
        <v>0</v>
      </c>
      <c r="L321" s="43" t="str">
        <f>IF(K321=6,"acquise"," ")</f>
        <v xml:space="preserve"> </v>
      </c>
      <c r="M321" s="129">
        <f t="shared" si="14"/>
        <v>1</v>
      </c>
      <c r="N321" s="72" t="s">
        <v>483</v>
      </c>
      <c r="O321" s="7">
        <v>12</v>
      </c>
      <c r="P321" s="167">
        <v>0</v>
      </c>
    </row>
    <row r="322" spans="1:16" ht="12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194">
        <v>3.75</v>
      </c>
      <c r="G322" s="201">
        <v>1</v>
      </c>
      <c r="H322" s="202">
        <v>4.25</v>
      </c>
      <c r="I322" s="218"/>
      <c r="J322" s="219">
        <f t="shared" si="12"/>
        <v>3.75</v>
      </c>
      <c r="K322" s="220">
        <f t="shared" si="13"/>
        <v>0</v>
      </c>
      <c r="L322" s="221" t="str">
        <f>IF(K322=6,"acquise"," ")</f>
        <v xml:space="preserve"> </v>
      </c>
      <c r="M322" s="222">
        <f t="shared" si="14"/>
        <v>1</v>
      </c>
    </row>
    <row r="323" spans="1:16" ht="15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49">
        <v>10.4</v>
      </c>
      <c r="G323" s="49"/>
      <c r="H323" s="46"/>
      <c r="I323" s="125"/>
      <c r="J323" s="24">
        <f t="shared" si="12"/>
        <v>10.4</v>
      </c>
      <c r="K323" s="25">
        <f t="shared" si="13"/>
        <v>6</v>
      </c>
      <c r="L323" s="171" t="s">
        <v>697</v>
      </c>
      <c r="M323" s="129">
        <f t="shared" si="14"/>
        <v>1</v>
      </c>
      <c r="O323" s="187">
        <v>16</v>
      </c>
      <c r="P323" s="188">
        <v>12</v>
      </c>
    </row>
    <row r="324" spans="1:16" ht="12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0">
        <v>10</v>
      </c>
      <c r="G324" s="90"/>
      <c r="H324" s="94"/>
      <c r="I324" s="125"/>
      <c r="J324" s="24">
        <f t="shared" si="12"/>
        <v>10</v>
      </c>
      <c r="K324" s="25">
        <f t="shared" si="13"/>
        <v>6</v>
      </c>
      <c r="L324" s="169" t="s">
        <v>486</v>
      </c>
      <c r="M324" s="129">
        <f t="shared" si="14"/>
        <v>1</v>
      </c>
      <c r="N324" s="72" t="s">
        <v>483</v>
      </c>
      <c r="O324" s="7">
        <v>13</v>
      </c>
      <c r="P324" s="167">
        <v>6</v>
      </c>
    </row>
    <row r="325" spans="1:16" ht="12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194">
        <v>11.166666666666666</v>
      </c>
      <c r="G325" s="201"/>
      <c r="H325" s="202"/>
      <c r="I325" s="218"/>
      <c r="J325" s="219">
        <f t="shared" si="12"/>
        <v>11.166666666666666</v>
      </c>
      <c r="K325" s="220">
        <f t="shared" si="13"/>
        <v>6</v>
      </c>
      <c r="L325" s="221" t="str">
        <f>IF(K325=6,"acquise"," ")</f>
        <v>acquise</v>
      </c>
      <c r="M325" s="222">
        <f t="shared" si="14"/>
        <v>1</v>
      </c>
    </row>
    <row r="326" spans="1:16" ht="12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90">
        <v>10.333333333333334</v>
      </c>
      <c r="G326" s="90"/>
      <c r="H326" s="94"/>
      <c r="I326" s="125"/>
      <c r="J326" s="24">
        <f t="shared" si="12"/>
        <v>10.333333333333334</v>
      </c>
      <c r="K326" s="25">
        <f t="shared" si="13"/>
        <v>6</v>
      </c>
      <c r="L326" s="169" t="s">
        <v>486</v>
      </c>
      <c r="M326" s="129">
        <f t="shared" si="14"/>
        <v>1</v>
      </c>
      <c r="N326" s="72" t="s">
        <v>483</v>
      </c>
      <c r="O326" s="7">
        <v>20</v>
      </c>
      <c r="P326" s="167">
        <v>12</v>
      </c>
    </row>
    <row r="327" spans="1:16" ht="12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90">
        <v>10</v>
      </c>
      <c r="G327" s="90"/>
      <c r="H327" s="94"/>
      <c r="I327" s="125"/>
      <c r="J327" s="24">
        <f t="shared" si="12"/>
        <v>10</v>
      </c>
      <c r="K327" s="25">
        <f t="shared" si="13"/>
        <v>6</v>
      </c>
      <c r="L327" s="169" t="s">
        <v>486</v>
      </c>
      <c r="M327" s="129">
        <f t="shared" si="14"/>
        <v>1</v>
      </c>
      <c r="N327" s="72" t="s">
        <v>483</v>
      </c>
      <c r="O327" s="7">
        <v>24</v>
      </c>
      <c r="P327" s="167">
        <v>12</v>
      </c>
    </row>
    <row r="328" spans="1:16" ht="15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49">
        <v>10.199999999999999</v>
      </c>
      <c r="G328" s="49"/>
      <c r="H328" s="46"/>
      <c r="I328" s="125"/>
      <c r="J328" s="24">
        <f t="shared" si="12"/>
        <v>10.199999999999999</v>
      </c>
      <c r="K328" s="25">
        <f t="shared" si="13"/>
        <v>6</v>
      </c>
      <c r="L328" s="171" t="s">
        <v>697</v>
      </c>
      <c r="M328" s="129">
        <f t="shared" si="14"/>
        <v>1</v>
      </c>
      <c r="O328" s="187">
        <v>17</v>
      </c>
      <c r="P328" s="188">
        <v>6</v>
      </c>
    </row>
    <row r="329" spans="1:16" ht="12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49">
        <v>4.2</v>
      </c>
      <c r="G329" s="49">
        <v>7.5</v>
      </c>
      <c r="H329" s="46">
        <v>6</v>
      </c>
      <c r="I329" s="125"/>
      <c r="J329" s="24">
        <f t="shared" si="12"/>
        <v>7.5</v>
      </c>
      <c r="K329" s="25">
        <f t="shared" si="13"/>
        <v>0</v>
      </c>
      <c r="L329" s="43" t="str">
        <f>IF(K329=6,"acquise"," ")</f>
        <v xml:space="preserve"> </v>
      </c>
      <c r="M329" s="129">
        <f t="shared" si="14"/>
        <v>1</v>
      </c>
      <c r="N329" s="72" t="s">
        <v>483</v>
      </c>
      <c r="O329" s="7">
        <v>18</v>
      </c>
      <c r="P329" s="167">
        <v>6</v>
      </c>
    </row>
    <row r="330" spans="1:16" ht="15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49">
        <v>5.7</v>
      </c>
      <c r="G330" s="49">
        <v>3</v>
      </c>
      <c r="H330" s="46">
        <v>9</v>
      </c>
      <c r="I330" s="125"/>
      <c r="J330" s="24">
        <f t="shared" si="12"/>
        <v>5.7</v>
      </c>
      <c r="K330" s="25">
        <f t="shared" si="13"/>
        <v>0</v>
      </c>
      <c r="L330" s="43" t="str">
        <f>IF(K330=6,"acquise"," ")</f>
        <v xml:space="preserve"> </v>
      </c>
      <c r="M330" s="129">
        <f t="shared" si="14"/>
        <v>1</v>
      </c>
      <c r="O330" s="187">
        <v>18</v>
      </c>
      <c r="P330" s="188">
        <v>6</v>
      </c>
    </row>
    <row r="331" spans="1:16" ht="15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49">
        <v>11.5</v>
      </c>
      <c r="G331" s="49"/>
      <c r="H331" s="46"/>
      <c r="I331" s="125"/>
      <c r="J331" s="24">
        <f t="shared" si="12"/>
        <v>11.5</v>
      </c>
      <c r="K331" s="25">
        <f t="shared" si="13"/>
        <v>6</v>
      </c>
      <c r="L331" s="171" t="s">
        <v>485</v>
      </c>
      <c r="M331" s="129">
        <f t="shared" si="14"/>
        <v>1</v>
      </c>
      <c r="O331" s="187">
        <v>29</v>
      </c>
      <c r="P331" s="188">
        <v>18</v>
      </c>
    </row>
    <row r="332" spans="1:16" ht="12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0">
        <v>10.083333333333334</v>
      </c>
      <c r="G332" s="90"/>
      <c r="H332" s="91"/>
      <c r="I332" s="125"/>
      <c r="J332" s="24">
        <f t="shared" si="12"/>
        <v>10.083333333333334</v>
      </c>
      <c r="K332" s="25">
        <f t="shared" si="13"/>
        <v>6</v>
      </c>
      <c r="L332" s="169" t="s">
        <v>486</v>
      </c>
      <c r="M332" s="129">
        <f t="shared" si="14"/>
        <v>1</v>
      </c>
      <c r="N332" s="72" t="s">
        <v>483</v>
      </c>
      <c r="O332" s="7">
        <v>20</v>
      </c>
      <c r="P332" s="167">
        <v>12</v>
      </c>
    </row>
    <row r="333" spans="1:16" ht="12">
      <c r="A333" s="23">
        <v>321</v>
      </c>
      <c r="B333" s="294">
        <v>123007577</v>
      </c>
      <c r="C333" s="305" t="s">
        <v>245</v>
      </c>
      <c r="D333" s="306" t="s">
        <v>781</v>
      </c>
      <c r="E333" s="247" t="s">
        <v>1677</v>
      </c>
      <c r="F333" s="194">
        <v>10</v>
      </c>
      <c r="G333" s="201"/>
      <c r="H333" s="202"/>
      <c r="I333" s="218"/>
      <c r="J333" s="219">
        <f t="shared" ref="J333:J396" si="16">IF(AND(H333&gt;G333,H333&gt;I333),MAX(F333,(H333*2+G333*3)/5,(H333*2+I333*3)/5),MAX(F333,G333,I333))</f>
        <v>10</v>
      </c>
      <c r="K333" s="220">
        <f t="shared" ref="K333:K396" si="17">IF(J333&gt;=9.995,6,0)</f>
        <v>6</v>
      </c>
      <c r="L333" s="221" t="str">
        <f>IF(K333=6,"acquise"," ")</f>
        <v>acquise</v>
      </c>
      <c r="M333" s="222">
        <f t="shared" ref="M333:M396" si="18">IF(I333&lt;&gt;"",2,1)</f>
        <v>1</v>
      </c>
    </row>
    <row r="334" spans="1:16" ht="15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49">
        <v>6.7</v>
      </c>
      <c r="G334" s="49">
        <v>9</v>
      </c>
      <c r="H334" s="46">
        <v>10</v>
      </c>
      <c r="I334" s="125"/>
      <c r="J334" s="24">
        <f t="shared" si="16"/>
        <v>9.4</v>
      </c>
      <c r="K334" s="25">
        <f t="shared" si="17"/>
        <v>0</v>
      </c>
      <c r="L334" s="43" t="str">
        <f>IF(K334=6,"acquise"," ")</f>
        <v xml:space="preserve"> </v>
      </c>
      <c r="M334" s="129">
        <f t="shared" si="18"/>
        <v>1</v>
      </c>
      <c r="O334" s="187">
        <v>11</v>
      </c>
      <c r="P334" s="188">
        <v>6</v>
      </c>
    </row>
    <row r="335" spans="1:16" ht="15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49">
        <v>10.001999999999999</v>
      </c>
      <c r="G335" s="49"/>
      <c r="H335" s="46"/>
      <c r="I335" s="125"/>
      <c r="J335" s="24">
        <f t="shared" si="16"/>
        <v>10.001999999999999</v>
      </c>
      <c r="K335" s="25">
        <f t="shared" si="17"/>
        <v>6</v>
      </c>
      <c r="L335" s="171" t="s">
        <v>697</v>
      </c>
      <c r="M335" s="129">
        <f t="shared" si="18"/>
        <v>1</v>
      </c>
      <c r="O335" s="187">
        <v>16</v>
      </c>
      <c r="P335" s="188">
        <v>12</v>
      </c>
    </row>
    <row r="336" spans="1:16" ht="15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49">
        <v>10</v>
      </c>
      <c r="G336" s="49"/>
      <c r="H336" s="46"/>
      <c r="I336" s="125"/>
      <c r="J336" s="24">
        <f t="shared" si="16"/>
        <v>10</v>
      </c>
      <c r="K336" s="25">
        <f t="shared" si="17"/>
        <v>6</v>
      </c>
      <c r="L336" s="171" t="s">
        <v>697</v>
      </c>
      <c r="M336" s="129">
        <f t="shared" si="18"/>
        <v>1</v>
      </c>
      <c r="O336" s="187">
        <v>24</v>
      </c>
      <c r="P336" s="188">
        <v>12</v>
      </c>
    </row>
    <row r="337" spans="1:16" ht="12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194">
        <v>3.3333333333333335</v>
      </c>
      <c r="G337" s="201"/>
      <c r="H337" s="205">
        <v>6</v>
      </c>
      <c r="I337" s="218"/>
      <c r="J337" s="219">
        <f t="shared" si="16"/>
        <v>3.3333333333333335</v>
      </c>
      <c r="K337" s="220">
        <f t="shared" si="17"/>
        <v>0</v>
      </c>
      <c r="L337" s="221" t="str">
        <f>IF(K337=6,"acquise"," ")</f>
        <v xml:space="preserve"> </v>
      </c>
      <c r="M337" s="222">
        <f t="shared" si="18"/>
        <v>1</v>
      </c>
    </row>
    <row r="338" spans="1:16" ht="15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49">
        <v>10</v>
      </c>
      <c r="G338" s="49"/>
      <c r="H338" s="46"/>
      <c r="I338" s="125"/>
      <c r="J338" s="24">
        <f t="shared" si="16"/>
        <v>10</v>
      </c>
      <c r="K338" s="25">
        <f t="shared" si="17"/>
        <v>6</v>
      </c>
      <c r="L338" s="171" t="s">
        <v>485</v>
      </c>
      <c r="M338" s="129">
        <f t="shared" si="18"/>
        <v>1</v>
      </c>
      <c r="O338" s="187">
        <v>24</v>
      </c>
      <c r="P338" s="188">
        <v>18</v>
      </c>
    </row>
    <row r="339" spans="1:16" ht="12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0">
        <v>9.5</v>
      </c>
      <c r="G339" s="90"/>
      <c r="H339" s="91"/>
      <c r="I339" s="125"/>
      <c r="J339" s="24">
        <f t="shared" si="16"/>
        <v>9.5</v>
      </c>
      <c r="K339" s="25">
        <f t="shared" si="17"/>
        <v>0</v>
      </c>
      <c r="L339" s="169" t="s">
        <v>484</v>
      </c>
      <c r="M339" s="129">
        <f t="shared" si="18"/>
        <v>1</v>
      </c>
      <c r="N339" s="72" t="s">
        <v>483</v>
      </c>
      <c r="O339" s="7">
        <v>30</v>
      </c>
      <c r="P339" s="167">
        <v>18</v>
      </c>
    </row>
    <row r="340" spans="1:16" ht="12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194">
        <v>10</v>
      </c>
      <c r="G340" s="201"/>
      <c r="H340" s="202"/>
      <c r="I340" s="218"/>
      <c r="J340" s="219">
        <f t="shared" si="16"/>
        <v>10</v>
      </c>
      <c r="K340" s="220">
        <f t="shared" si="17"/>
        <v>6</v>
      </c>
      <c r="L340" s="221" t="str">
        <f>IF(K340=6,"acquise"," ")</f>
        <v>acquise</v>
      </c>
      <c r="M340" s="222">
        <f t="shared" si="18"/>
        <v>1</v>
      </c>
    </row>
    <row r="341" spans="1:16" ht="15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49">
        <v>4.0999999999999996</v>
      </c>
      <c r="G341" s="49">
        <v>2</v>
      </c>
      <c r="H341" s="46">
        <v>8</v>
      </c>
      <c r="I341" s="125"/>
      <c r="J341" s="24">
        <f t="shared" si="16"/>
        <v>4.4000000000000004</v>
      </c>
      <c r="K341" s="25">
        <f t="shared" si="17"/>
        <v>0</v>
      </c>
      <c r="L341" s="43" t="str">
        <f>IF(K341=6,"acquise"," ")</f>
        <v xml:space="preserve"> </v>
      </c>
      <c r="M341" s="129">
        <f t="shared" si="18"/>
        <v>1</v>
      </c>
      <c r="O341" s="187">
        <v>12</v>
      </c>
      <c r="P341" s="188">
        <v>0</v>
      </c>
    </row>
    <row r="342" spans="1:16" ht="12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90">
        <v>5.416666666666667</v>
      </c>
      <c r="G342" s="90"/>
      <c r="H342" s="91">
        <v>8.25</v>
      </c>
      <c r="I342" s="125"/>
      <c r="J342" s="24">
        <f t="shared" si="16"/>
        <v>5.416666666666667</v>
      </c>
      <c r="K342" s="25">
        <f t="shared" si="17"/>
        <v>0</v>
      </c>
      <c r="L342" s="44" t="str">
        <f>IF(K342=6,"acquise"," ")</f>
        <v xml:space="preserve"> </v>
      </c>
      <c r="M342" s="129">
        <f t="shared" si="18"/>
        <v>1</v>
      </c>
      <c r="N342" s="72" t="s">
        <v>483</v>
      </c>
      <c r="O342" s="7">
        <v>18</v>
      </c>
      <c r="P342" s="167">
        <v>6</v>
      </c>
    </row>
    <row r="343" spans="1:16" ht="15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49">
        <v>3.4</v>
      </c>
      <c r="G343" s="49"/>
      <c r="H343" s="46">
        <v>7</v>
      </c>
      <c r="I343" s="125"/>
      <c r="J343" s="24">
        <f t="shared" si="16"/>
        <v>3.4</v>
      </c>
      <c r="K343" s="25">
        <f t="shared" si="17"/>
        <v>0</v>
      </c>
      <c r="L343" s="43" t="str">
        <f>IF(K343=6,"acquise"," ")</f>
        <v xml:space="preserve"> </v>
      </c>
      <c r="M343" s="129">
        <f t="shared" si="18"/>
        <v>1</v>
      </c>
      <c r="O343" s="187">
        <v>18</v>
      </c>
      <c r="P343" s="188">
        <v>6</v>
      </c>
    </row>
    <row r="344" spans="1:16" ht="12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0">
        <v>10.666666666666666</v>
      </c>
      <c r="G344" s="90"/>
      <c r="H344" s="94"/>
      <c r="I344" s="125"/>
      <c r="J344" s="24">
        <f t="shared" si="16"/>
        <v>10.666666666666666</v>
      </c>
      <c r="K344" s="25">
        <f t="shared" si="17"/>
        <v>6</v>
      </c>
      <c r="L344" s="169" t="s">
        <v>486</v>
      </c>
      <c r="M344" s="129">
        <f t="shared" si="18"/>
        <v>1</v>
      </c>
      <c r="N344" s="72" t="s">
        <v>483</v>
      </c>
      <c r="O344" s="7">
        <v>18</v>
      </c>
      <c r="P344" s="167">
        <v>12</v>
      </c>
    </row>
    <row r="345" spans="1:16" ht="12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7.8</v>
      </c>
      <c r="G345" s="49">
        <v>1.5</v>
      </c>
      <c r="H345" s="46">
        <v>10.5</v>
      </c>
      <c r="I345" s="125"/>
      <c r="J345" s="24">
        <f t="shared" si="16"/>
        <v>7.8</v>
      </c>
      <c r="K345" s="25">
        <f t="shared" si="17"/>
        <v>0</v>
      </c>
      <c r="L345" s="43" t="str">
        <f>IF(K345=6,"acquise"," ")</f>
        <v xml:space="preserve"> </v>
      </c>
      <c r="M345" s="129">
        <f t="shared" si="18"/>
        <v>1</v>
      </c>
      <c r="N345" s="72" t="s">
        <v>483</v>
      </c>
      <c r="O345" s="7">
        <v>18</v>
      </c>
      <c r="P345" s="167">
        <v>6</v>
      </c>
    </row>
    <row r="346" spans="1:16" ht="15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49">
        <v>8.3000000000000007</v>
      </c>
      <c r="G346" s="49">
        <v>7</v>
      </c>
      <c r="H346" s="46">
        <v>11</v>
      </c>
      <c r="I346" s="125"/>
      <c r="J346" s="24">
        <f t="shared" si="16"/>
        <v>8.6</v>
      </c>
      <c r="K346" s="25">
        <f t="shared" si="17"/>
        <v>0</v>
      </c>
      <c r="L346" s="43" t="str">
        <f>IF(K346=6,"acquise"," ")</f>
        <v xml:space="preserve"> </v>
      </c>
      <c r="M346" s="129">
        <f t="shared" si="18"/>
        <v>1</v>
      </c>
      <c r="O346" s="187">
        <v>11</v>
      </c>
      <c r="P346" s="188">
        <v>0</v>
      </c>
    </row>
    <row r="347" spans="1:16" ht="15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49">
        <v>10.6</v>
      </c>
      <c r="G347" s="49"/>
      <c r="H347" s="46"/>
      <c r="I347" s="125"/>
      <c r="J347" s="24">
        <f t="shared" si="16"/>
        <v>10.6</v>
      </c>
      <c r="K347" s="25">
        <f t="shared" si="17"/>
        <v>6</v>
      </c>
      <c r="L347" s="171" t="s">
        <v>697</v>
      </c>
      <c r="M347" s="129">
        <f t="shared" si="18"/>
        <v>1</v>
      </c>
      <c r="O347" s="187">
        <v>14</v>
      </c>
      <c r="P347" s="188">
        <v>6</v>
      </c>
    </row>
    <row r="348" spans="1:16" ht="15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49">
        <v>10.001999999999999</v>
      </c>
      <c r="G348" s="49"/>
      <c r="H348" s="46"/>
      <c r="I348" s="125"/>
      <c r="J348" s="24">
        <f t="shared" si="16"/>
        <v>10.001999999999999</v>
      </c>
      <c r="K348" s="25">
        <f t="shared" si="17"/>
        <v>6</v>
      </c>
      <c r="L348" s="171" t="s">
        <v>697</v>
      </c>
      <c r="M348" s="129">
        <f t="shared" si="18"/>
        <v>1</v>
      </c>
      <c r="O348" s="187">
        <v>18</v>
      </c>
      <c r="P348" s="188">
        <v>12</v>
      </c>
    </row>
    <row r="349" spans="1:16" ht="12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10.199999999999999</v>
      </c>
      <c r="G349" s="49"/>
      <c r="H349" s="46"/>
      <c r="I349" s="125"/>
      <c r="J349" s="24">
        <f t="shared" si="16"/>
        <v>10.199999999999999</v>
      </c>
      <c r="K349" s="25">
        <f t="shared" si="17"/>
        <v>6</v>
      </c>
      <c r="L349" s="169" t="s">
        <v>486</v>
      </c>
      <c r="M349" s="129">
        <f t="shared" si="18"/>
        <v>1</v>
      </c>
      <c r="N349" s="72" t="s">
        <v>483</v>
      </c>
      <c r="O349" s="7">
        <v>15</v>
      </c>
      <c r="P349" s="167">
        <v>6</v>
      </c>
    </row>
    <row r="350" spans="1:16" ht="12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49">
        <v>10.9</v>
      </c>
      <c r="G350" s="49"/>
      <c r="H350" s="46"/>
      <c r="I350" s="125"/>
      <c r="J350" s="24">
        <f t="shared" si="16"/>
        <v>10.9</v>
      </c>
      <c r="K350" s="25">
        <f t="shared" si="17"/>
        <v>6</v>
      </c>
      <c r="L350" s="169" t="s">
        <v>486</v>
      </c>
      <c r="M350" s="129">
        <f t="shared" si="18"/>
        <v>1</v>
      </c>
      <c r="N350" s="72" t="s">
        <v>483</v>
      </c>
      <c r="O350" s="7">
        <v>12</v>
      </c>
      <c r="P350" s="167">
        <v>6</v>
      </c>
    </row>
    <row r="351" spans="1:16" ht="12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49">
        <v>10.1</v>
      </c>
      <c r="G351" s="49"/>
      <c r="H351" s="46"/>
      <c r="I351" s="125"/>
      <c r="J351" s="24">
        <f t="shared" si="16"/>
        <v>10.1</v>
      </c>
      <c r="K351" s="25">
        <f t="shared" si="17"/>
        <v>6</v>
      </c>
      <c r="L351" s="169" t="s">
        <v>486</v>
      </c>
      <c r="M351" s="129">
        <f t="shared" si="18"/>
        <v>1</v>
      </c>
      <c r="N351" s="72" t="s">
        <v>483</v>
      </c>
      <c r="O351" s="7">
        <v>19</v>
      </c>
      <c r="P351" s="167">
        <v>12</v>
      </c>
    </row>
    <row r="352" spans="1:16" ht="12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194">
        <v>10.166666666666666</v>
      </c>
      <c r="G352" s="201"/>
      <c r="H352" s="202"/>
      <c r="I352" s="218"/>
      <c r="J352" s="219">
        <f t="shared" si="16"/>
        <v>10.166666666666666</v>
      </c>
      <c r="K352" s="220">
        <f t="shared" si="17"/>
        <v>6</v>
      </c>
      <c r="L352" s="221" t="str">
        <f>IF(K352=6,"acquise"," ")</f>
        <v>acquise</v>
      </c>
      <c r="M352" s="222">
        <f t="shared" si="18"/>
        <v>1</v>
      </c>
    </row>
    <row r="353" spans="1:16" ht="12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6</v>
      </c>
      <c r="G353" s="49">
        <v>3</v>
      </c>
      <c r="H353" s="46">
        <v>7.5</v>
      </c>
      <c r="I353" s="125"/>
      <c r="J353" s="24">
        <f t="shared" si="16"/>
        <v>6</v>
      </c>
      <c r="K353" s="25">
        <f t="shared" si="17"/>
        <v>0</v>
      </c>
      <c r="L353" s="43" t="str">
        <f>IF(K353=6,"acquise"," ")</f>
        <v xml:space="preserve"> </v>
      </c>
      <c r="M353" s="129">
        <f t="shared" si="18"/>
        <v>1</v>
      </c>
      <c r="N353" s="72" t="s">
        <v>483</v>
      </c>
      <c r="O353" s="7">
        <v>18</v>
      </c>
      <c r="P353" s="167">
        <v>6</v>
      </c>
    </row>
    <row r="354" spans="1:16" ht="15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49">
        <v>5.5</v>
      </c>
      <c r="G354" s="49"/>
      <c r="H354" s="46">
        <v>10</v>
      </c>
      <c r="I354" s="223"/>
      <c r="J354" s="224">
        <f t="shared" si="16"/>
        <v>5.5</v>
      </c>
      <c r="K354" s="225">
        <f t="shared" si="17"/>
        <v>0</v>
      </c>
      <c r="L354" s="43" t="str">
        <f>IF(K354=6,"acquise"," ")</f>
        <v xml:space="preserve"> </v>
      </c>
      <c r="M354" s="129">
        <f t="shared" si="18"/>
        <v>1</v>
      </c>
      <c r="O354" s="187">
        <v>11</v>
      </c>
      <c r="P354" s="188">
        <v>0</v>
      </c>
    </row>
    <row r="355" spans="1:16" ht="15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49">
        <v>10</v>
      </c>
      <c r="G355" s="49"/>
      <c r="H355" s="46"/>
      <c r="I355" s="125"/>
      <c r="J355" s="24">
        <f t="shared" si="16"/>
        <v>10</v>
      </c>
      <c r="K355" s="25">
        <f t="shared" si="17"/>
        <v>6</v>
      </c>
      <c r="L355" s="171" t="s">
        <v>697</v>
      </c>
      <c r="M355" s="129">
        <f t="shared" si="18"/>
        <v>1</v>
      </c>
      <c r="O355" s="187">
        <v>14</v>
      </c>
      <c r="P355" s="188">
        <v>6</v>
      </c>
    </row>
    <row r="356" spans="1:16" ht="15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49">
        <v>9.9980000000000011</v>
      </c>
      <c r="G356" s="49"/>
      <c r="H356" s="46"/>
      <c r="I356" s="125"/>
      <c r="J356" s="24">
        <f t="shared" si="16"/>
        <v>9.9980000000000011</v>
      </c>
      <c r="K356" s="25">
        <f t="shared" si="17"/>
        <v>6</v>
      </c>
      <c r="L356" s="171" t="s">
        <v>697</v>
      </c>
      <c r="M356" s="129">
        <f t="shared" si="18"/>
        <v>1</v>
      </c>
      <c r="O356" s="187">
        <v>17</v>
      </c>
      <c r="P356" s="188">
        <v>12</v>
      </c>
    </row>
    <row r="357" spans="1:16" ht="15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49">
        <v>10.001999999999999</v>
      </c>
      <c r="G357" s="49"/>
      <c r="H357" s="46"/>
      <c r="I357" s="125"/>
      <c r="J357" s="24">
        <f t="shared" si="16"/>
        <v>10.001999999999999</v>
      </c>
      <c r="K357" s="25">
        <f t="shared" si="17"/>
        <v>6</v>
      </c>
      <c r="L357" s="171" t="s">
        <v>697</v>
      </c>
      <c r="M357" s="129">
        <f t="shared" si="18"/>
        <v>1</v>
      </c>
      <c r="O357" s="187">
        <v>13</v>
      </c>
      <c r="P357" s="188">
        <v>6</v>
      </c>
    </row>
    <row r="358" spans="1:16" ht="12">
      <c r="A358" s="23">
        <v>346</v>
      </c>
      <c r="B358" s="340" t="s">
        <v>785</v>
      </c>
      <c r="C358" s="340" t="s">
        <v>786</v>
      </c>
      <c r="D358" s="335" t="s">
        <v>354</v>
      </c>
      <c r="E358" s="204" t="s">
        <v>436</v>
      </c>
      <c r="F358" s="194">
        <v>0.33333333333333331</v>
      </c>
      <c r="G358" s="201"/>
      <c r="H358" s="205">
        <v>0</v>
      </c>
      <c r="I358" s="218"/>
      <c r="J358" s="219">
        <f t="shared" si="16"/>
        <v>0.33333333333333331</v>
      </c>
      <c r="K358" s="220">
        <f t="shared" si="17"/>
        <v>0</v>
      </c>
      <c r="L358" s="221" t="str">
        <f>IF(K358=6,"acquise"," ")</f>
        <v xml:space="preserve"> </v>
      </c>
      <c r="M358" s="222">
        <f t="shared" si="18"/>
        <v>1</v>
      </c>
    </row>
    <row r="359" spans="1:16" ht="12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0">
        <v>12</v>
      </c>
      <c r="G359" s="90"/>
      <c r="H359" s="91"/>
      <c r="I359" s="125"/>
      <c r="J359" s="24">
        <f t="shared" si="16"/>
        <v>12</v>
      </c>
      <c r="K359" s="25">
        <f t="shared" si="17"/>
        <v>6</v>
      </c>
      <c r="L359" s="169" t="s">
        <v>486</v>
      </c>
      <c r="M359" s="129">
        <f t="shared" si="18"/>
        <v>1</v>
      </c>
      <c r="N359" s="72" t="s">
        <v>483</v>
      </c>
      <c r="O359" s="7">
        <v>13</v>
      </c>
      <c r="P359" s="167">
        <v>6</v>
      </c>
    </row>
    <row r="360" spans="1:16" ht="12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10</v>
      </c>
      <c r="G360" s="49"/>
      <c r="H360" s="105"/>
      <c r="I360" s="125"/>
      <c r="J360" s="24">
        <f t="shared" si="16"/>
        <v>10</v>
      </c>
      <c r="K360" s="25">
        <f t="shared" si="17"/>
        <v>6</v>
      </c>
      <c r="L360" s="169" t="s">
        <v>486</v>
      </c>
      <c r="M360" s="129">
        <f t="shared" si="18"/>
        <v>1</v>
      </c>
      <c r="N360" s="72" t="s">
        <v>483</v>
      </c>
      <c r="O360" s="7">
        <v>18</v>
      </c>
      <c r="P360" s="167">
        <v>6</v>
      </c>
    </row>
    <row r="361" spans="1:16" ht="12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90">
        <v>10.333333333333334</v>
      </c>
      <c r="G361" s="90"/>
      <c r="H361" s="91"/>
      <c r="I361" s="125"/>
      <c r="J361" s="24">
        <f t="shared" si="16"/>
        <v>10.333333333333334</v>
      </c>
      <c r="K361" s="25">
        <f t="shared" si="17"/>
        <v>6</v>
      </c>
      <c r="L361" s="171" t="s">
        <v>485</v>
      </c>
      <c r="M361" s="129">
        <f t="shared" si="18"/>
        <v>1</v>
      </c>
      <c r="N361" s="72" t="s">
        <v>483</v>
      </c>
      <c r="O361" s="7">
        <v>20</v>
      </c>
      <c r="P361" s="167">
        <v>18</v>
      </c>
    </row>
    <row r="362" spans="1:16" ht="15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49">
        <v>8.5</v>
      </c>
      <c r="G362" s="49"/>
      <c r="H362" s="46">
        <v>11.5</v>
      </c>
      <c r="I362" s="125"/>
      <c r="J362" s="24">
        <f t="shared" si="16"/>
        <v>8.5</v>
      </c>
      <c r="K362" s="25">
        <f t="shared" si="17"/>
        <v>0</v>
      </c>
      <c r="L362" s="43" t="str">
        <f>IF(K362=6,"acquise"," ")</f>
        <v xml:space="preserve"> </v>
      </c>
      <c r="M362" s="129">
        <f t="shared" si="18"/>
        <v>1</v>
      </c>
      <c r="O362" s="187">
        <v>12</v>
      </c>
      <c r="P362" s="188">
        <v>0</v>
      </c>
    </row>
    <row r="363" spans="1:16" ht="15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49">
        <v>11.5</v>
      </c>
      <c r="G363" s="49"/>
      <c r="H363" s="46"/>
      <c r="I363" s="125"/>
      <c r="J363" s="24">
        <f t="shared" si="16"/>
        <v>11.5</v>
      </c>
      <c r="K363" s="25">
        <f t="shared" si="17"/>
        <v>6</v>
      </c>
      <c r="L363" s="171" t="s">
        <v>697</v>
      </c>
      <c r="M363" s="129">
        <f t="shared" si="18"/>
        <v>1</v>
      </c>
      <c r="O363" s="187">
        <v>13</v>
      </c>
      <c r="P363" s="188">
        <v>6</v>
      </c>
    </row>
    <row r="364" spans="1:16" ht="12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11.666666666666666</v>
      </c>
      <c r="G364" s="49"/>
      <c r="H364" s="105"/>
      <c r="I364" s="125"/>
      <c r="J364" s="24">
        <f t="shared" si="16"/>
        <v>11.666666666666666</v>
      </c>
      <c r="K364" s="25">
        <f t="shared" si="17"/>
        <v>6</v>
      </c>
      <c r="L364" s="171" t="s">
        <v>485</v>
      </c>
      <c r="M364" s="129">
        <f t="shared" si="18"/>
        <v>1</v>
      </c>
      <c r="N364" s="72" t="s">
        <v>483</v>
      </c>
      <c r="O364" s="7">
        <v>25</v>
      </c>
      <c r="P364" s="167">
        <v>18</v>
      </c>
    </row>
    <row r="365" spans="1:16" ht="15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49">
        <v>8.6999999999999993</v>
      </c>
      <c r="G365" s="49"/>
      <c r="H365" s="46">
        <v>10.5</v>
      </c>
      <c r="I365" s="125"/>
      <c r="J365" s="24">
        <f t="shared" si="16"/>
        <v>8.6999999999999993</v>
      </c>
      <c r="K365" s="25">
        <f t="shared" si="17"/>
        <v>0</v>
      </c>
      <c r="L365" s="43" t="str">
        <f>IF(K365=6,"acquise"," ")</f>
        <v xml:space="preserve"> </v>
      </c>
      <c r="M365" s="129">
        <f t="shared" si="18"/>
        <v>1</v>
      </c>
      <c r="O365" s="187">
        <v>18</v>
      </c>
      <c r="P365" s="188">
        <v>6</v>
      </c>
    </row>
    <row r="366" spans="1:16" ht="12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49">
        <v>1</v>
      </c>
      <c r="G366" s="49"/>
      <c r="H366" s="46">
        <v>1</v>
      </c>
      <c r="I366" s="125"/>
      <c r="J366" s="24">
        <f t="shared" si="16"/>
        <v>1</v>
      </c>
      <c r="K366" s="25">
        <f t="shared" si="17"/>
        <v>0</v>
      </c>
      <c r="L366" s="43" t="str">
        <f>IF(K366=6,"acquise"," ")</f>
        <v xml:space="preserve"> </v>
      </c>
      <c r="M366" s="129">
        <f t="shared" si="18"/>
        <v>1</v>
      </c>
      <c r="N366" s="72" t="s">
        <v>483</v>
      </c>
      <c r="O366" s="7">
        <v>11</v>
      </c>
      <c r="P366" s="167">
        <v>0</v>
      </c>
    </row>
    <row r="367" spans="1:16" ht="15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49">
        <v>4.2</v>
      </c>
      <c r="G367" s="49">
        <v>2</v>
      </c>
      <c r="H367" s="46">
        <v>6</v>
      </c>
      <c r="I367" s="125"/>
      <c r="J367" s="24">
        <f t="shared" si="16"/>
        <v>4.2</v>
      </c>
      <c r="K367" s="25">
        <f t="shared" si="17"/>
        <v>0</v>
      </c>
      <c r="L367" s="43" t="str">
        <f>IF(K367=6,"acquise"," ")</f>
        <v xml:space="preserve"> </v>
      </c>
      <c r="M367" s="129">
        <f t="shared" si="18"/>
        <v>1</v>
      </c>
      <c r="O367" s="187">
        <v>11</v>
      </c>
      <c r="P367" s="188">
        <v>0</v>
      </c>
    </row>
    <row r="368" spans="1:16" ht="12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7.9</v>
      </c>
      <c r="G368" s="49"/>
      <c r="H368" s="46">
        <v>14.5</v>
      </c>
      <c r="I368" s="125"/>
      <c r="J368" s="24">
        <f t="shared" si="16"/>
        <v>7.9</v>
      </c>
      <c r="K368" s="25">
        <f t="shared" si="17"/>
        <v>0</v>
      </c>
      <c r="L368" s="43" t="str">
        <f>IF(K368=6,"acquise"," ")</f>
        <v xml:space="preserve"> </v>
      </c>
      <c r="M368" s="129">
        <f t="shared" si="18"/>
        <v>1</v>
      </c>
      <c r="N368" s="72" t="s">
        <v>483</v>
      </c>
      <c r="O368" s="7">
        <v>14</v>
      </c>
      <c r="P368" s="167">
        <v>6</v>
      </c>
    </row>
    <row r="369" spans="1:16" ht="12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0">
        <v>13.5</v>
      </c>
      <c r="G369" s="90"/>
      <c r="H369" s="94"/>
      <c r="I369" s="125"/>
      <c r="J369" s="24">
        <f t="shared" si="16"/>
        <v>13.5</v>
      </c>
      <c r="K369" s="25">
        <f t="shared" si="17"/>
        <v>6</v>
      </c>
      <c r="L369" s="169" t="s">
        <v>486</v>
      </c>
      <c r="M369" s="129">
        <f t="shared" si="18"/>
        <v>1</v>
      </c>
      <c r="N369" s="72" t="s">
        <v>483</v>
      </c>
      <c r="O369" s="7">
        <v>18</v>
      </c>
      <c r="P369" s="167">
        <v>6</v>
      </c>
    </row>
    <row r="370" spans="1:16" ht="12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0">
        <v>10</v>
      </c>
      <c r="G370" s="90"/>
      <c r="H370" s="94"/>
      <c r="I370" s="125"/>
      <c r="J370" s="24">
        <f t="shared" si="16"/>
        <v>10</v>
      </c>
      <c r="K370" s="25">
        <f t="shared" si="17"/>
        <v>6</v>
      </c>
      <c r="L370" s="169" t="s">
        <v>486</v>
      </c>
      <c r="M370" s="129">
        <f t="shared" si="18"/>
        <v>1</v>
      </c>
      <c r="N370" s="72" t="s">
        <v>483</v>
      </c>
      <c r="O370" s="7">
        <v>14</v>
      </c>
      <c r="P370" s="167">
        <v>6</v>
      </c>
    </row>
    <row r="371" spans="1:16" ht="12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49">
        <v>7.4</v>
      </c>
      <c r="G371" s="49">
        <v>5.5</v>
      </c>
      <c r="H371" s="46">
        <v>14</v>
      </c>
      <c r="I371" s="125"/>
      <c r="J371" s="24">
        <f t="shared" si="16"/>
        <v>8.9</v>
      </c>
      <c r="K371" s="25">
        <f t="shared" si="17"/>
        <v>0</v>
      </c>
      <c r="L371" s="43" t="str">
        <f>IF(K371=6,"acquise"," ")</f>
        <v xml:space="preserve"> </v>
      </c>
      <c r="M371" s="129">
        <f t="shared" si="18"/>
        <v>1</v>
      </c>
      <c r="N371" s="72" t="s">
        <v>483</v>
      </c>
      <c r="O371" s="7">
        <v>18</v>
      </c>
      <c r="P371" s="167">
        <v>6</v>
      </c>
    </row>
    <row r="372" spans="1:16" ht="15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49">
        <v>7.6</v>
      </c>
      <c r="G372" s="49">
        <v>1.5</v>
      </c>
      <c r="H372" s="46">
        <v>10</v>
      </c>
      <c r="I372" s="125"/>
      <c r="J372" s="24">
        <f t="shared" si="16"/>
        <v>7.6</v>
      </c>
      <c r="K372" s="25">
        <f t="shared" si="17"/>
        <v>0</v>
      </c>
      <c r="L372" s="43" t="str">
        <f>IF(K372=6,"acquise"," ")</f>
        <v xml:space="preserve"> </v>
      </c>
      <c r="M372" s="129">
        <f t="shared" si="18"/>
        <v>1</v>
      </c>
      <c r="O372" s="187">
        <v>11</v>
      </c>
      <c r="P372" s="188">
        <v>6</v>
      </c>
    </row>
    <row r="373" spans="1:16" ht="12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0">
        <v>11</v>
      </c>
      <c r="G373" s="90"/>
      <c r="H373" s="94"/>
      <c r="I373" s="125"/>
      <c r="J373" s="24">
        <f t="shared" si="16"/>
        <v>11</v>
      </c>
      <c r="K373" s="25">
        <f t="shared" si="17"/>
        <v>6</v>
      </c>
      <c r="L373" s="169" t="s">
        <v>486</v>
      </c>
      <c r="M373" s="129">
        <f t="shared" si="18"/>
        <v>1</v>
      </c>
      <c r="N373" s="72" t="s">
        <v>483</v>
      </c>
      <c r="O373" s="7">
        <v>18</v>
      </c>
      <c r="P373" s="167">
        <v>6</v>
      </c>
    </row>
    <row r="374" spans="1:16" ht="15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49">
        <v>5</v>
      </c>
      <c r="G374" s="49">
        <v>3</v>
      </c>
      <c r="H374" s="46">
        <v>7.25</v>
      </c>
      <c r="I374" s="125"/>
      <c r="J374" s="24">
        <f t="shared" si="16"/>
        <v>5</v>
      </c>
      <c r="K374" s="25">
        <f t="shared" si="17"/>
        <v>0</v>
      </c>
      <c r="L374" s="43" t="str">
        <f>IF(K374=6,"acquise"," ")</f>
        <v xml:space="preserve"> </v>
      </c>
      <c r="M374" s="129">
        <f t="shared" si="18"/>
        <v>1</v>
      </c>
      <c r="O374" s="187">
        <v>11</v>
      </c>
      <c r="P374" s="188">
        <v>0</v>
      </c>
    </row>
    <row r="375" spans="1:16" ht="15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49">
        <v>10</v>
      </c>
      <c r="G375" s="49"/>
      <c r="H375" s="46"/>
      <c r="I375" s="125"/>
      <c r="J375" s="24">
        <f t="shared" si="16"/>
        <v>10</v>
      </c>
      <c r="K375" s="25">
        <f t="shared" si="17"/>
        <v>6</v>
      </c>
      <c r="L375" s="171" t="s">
        <v>697</v>
      </c>
      <c r="M375" s="129">
        <f t="shared" si="18"/>
        <v>1</v>
      </c>
      <c r="O375" s="187">
        <v>16</v>
      </c>
      <c r="P375" s="188">
        <v>12</v>
      </c>
    </row>
    <row r="376" spans="1:16" ht="15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49">
        <v>4.7</v>
      </c>
      <c r="G376" s="49"/>
      <c r="H376" s="46">
        <v>11</v>
      </c>
      <c r="I376" s="125"/>
      <c r="J376" s="24">
        <f t="shared" si="16"/>
        <v>4.7</v>
      </c>
      <c r="K376" s="25">
        <f t="shared" si="17"/>
        <v>0</v>
      </c>
      <c r="L376" s="43" t="str">
        <f>IF(K376=6,"acquise"," ")</f>
        <v xml:space="preserve"> </v>
      </c>
      <c r="M376" s="129">
        <f t="shared" si="18"/>
        <v>1</v>
      </c>
      <c r="O376" s="187">
        <v>14</v>
      </c>
      <c r="P376" s="188">
        <v>6</v>
      </c>
    </row>
    <row r="377" spans="1:16" ht="15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49">
        <v>10.3</v>
      </c>
      <c r="G377" s="49"/>
      <c r="H377" s="46"/>
      <c r="I377" s="125"/>
      <c r="J377" s="24">
        <f t="shared" si="16"/>
        <v>10.3</v>
      </c>
      <c r="K377" s="25">
        <f t="shared" si="17"/>
        <v>6</v>
      </c>
      <c r="L377" s="171" t="s">
        <v>697</v>
      </c>
      <c r="M377" s="129">
        <f t="shared" si="18"/>
        <v>1</v>
      </c>
      <c r="O377" s="187">
        <v>15</v>
      </c>
      <c r="P377" s="188">
        <v>6</v>
      </c>
    </row>
    <row r="378" spans="1:16" ht="12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49">
        <v>6.7</v>
      </c>
      <c r="G378" s="49"/>
      <c r="H378" s="46">
        <v>7</v>
      </c>
      <c r="I378" s="125"/>
      <c r="J378" s="24">
        <f t="shared" si="16"/>
        <v>6.7</v>
      </c>
      <c r="K378" s="25">
        <f t="shared" si="17"/>
        <v>0</v>
      </c>
      <c r="L378" s="43" t="str">
        <f>IF(K378=6,"acquise"," ")</f>
        <v xml:space="preserve"> </v>
      </c>
      <c r="M378" s="129">
        <f t="shared" si="18"/>
        <v>1</v>
      </c>
      <c r="N378" s="72" t="s">
        <v>483</v>
      </c>
      <c r="O378" s="7">
        <v>12</v>
      </c>
      <c r="P378" s="167">
        <v>0</v>
      </c>
    </row>
    <row r="379" spans="1:16" ht="12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0">
        <v>12.166666666666666</v>
      </c>
      <c r="G379" s="90"/>
      <c r="H379" s="91"/>
      <c r="I379" s="125"/>
      <c r="J379" s="24">
        <f t="shared" si="16"/>
        <v>12.166666666666666</v>
      </c>
      <c r="K379" s="25">
        <f t="shared" si="17"/>
        <v>6</v>
      </c>
      <c r="L379" s="169" t="s">
        <v>484</v>
      </c>
      <c r="M379" s="129">
        <f t="shared" si="18"/>
        <v>1</v>
      </c>
      <c r="N379" s="72" t="s">
        <v>483</v>
      </c>
      <c r="O379" s="7">
        <v>30</v>
      </c>
      <c r="P379" s="167">
        <v>18</v>
      </c>
    </row>
    <row r="380" spans="1:16" ht="15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49">
        <v>5.4</v>
      </c>
      <c r="G380" s="49"/>
      <c r="H380" s="46">
        <v>13.5</v>
      </c>
      <c r="I380" s="125"/>
      <c r="J380" s="24">
        <f t="shared" si="16"/>
        <v>5.4</v>
      </c>
      <c r="K380" s="25">
        <f t="shared" si="17"/>
        <v>0</v>
      </c>
      <c r="L380" s="43" t="str">
        <f>IF(K380=6,"acquise"," ")</f>
        <v xml:space="preserve"> </v>
      </c>
      <c r="M380" s="129">
        <f t="shared" si="18"/>
        <v>1</v>
      </c>
      <c r="O380" s="187">
        <v>18</v>
      </c>
      <c r="P380" s="188">
        <v>6</v>
      </c>
    </row>
    <row r="381" spans="1:16" ht="12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49">
        <v>11.4</v>
      </c>
      <c r="G381" s="49"/>
      <c r="H381" s="46"/>
      <c r="I381" s="125"/>
      <c r="J381" s="24">
        <f t="shared" si="16"/>
        <v>11.4</v>
      </c>
      <c r="K381" s="25">
        <f t="shared" si="17"/>
        <v>6</v>
      </c>
      <c r="L381" s="169" t="s">
        <v>486</v>
      </c>
      <c r="M381" s="129">
        <f t="shared" si="18"/>
        <v>1</v>
      </c>
      <c r="N381" s="72" t="s">
        <v>483</v>
      </c>
      <c r="O381" s="7">
        <v>18</v>
      </c>
      <c r="P381" s="167">
        <v>6</v>
      </c>
    </row>
    <row r="382" spans="1:16" ht="12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0">
        <v>10.666666666666666</v>
      </c>
      <c r="G382" s="90"/>
      <c r="H382" s="94"/>
      <c r="I382" s="125"/>
      <c r="J382" s="24">
        <f t="shared" si="16"/>
        <v>10.666666666666666</v>
      </c>
      <c r="K382" s="25">
        <f t="shared" si="17"/>
        <v>6</v>
      </c>
      <c r="L382" s="169" t="s">
        <v>486</v>
      </c>
      <c r="M382" s="129">
        <f t="shared" si="18"/>
        <v>1</v>
      </c>
      <c r="N382" s="72" t="s">
        <v>483</v>
      </c>
      <c r="O382" s="7">
        <v>24</v>
      </c>
      <c r="P382" s="167">
        <v>12</v>
      </c>
    </row>
    <row r="383" spans="1:16" ht="12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194">
        <v>10.833333333333334</v>
      </c>
      <c r="G383" s="201"/>
      <c r="H383" s="202"/>
      <c r="I383" s="218"/>
      <c r="J383" s="219">
        <f t="shared" si="16"/>
        <v>10.833333333333334</v>
      </c>
      <c r="K383" s="220">
        <f t="shared" si="17"/>
        <v>6</v>
      </c>
      <c r="L383" s="221" t="str">
        <f>IF(K383=6,"acquise"," ")</f>
        <v>acquise</v>
      </c>
      <c r="M383" s="222">
        <f t="shared" si="18"/>
        <v>1</v>
      </c>
    </row>
    <row r="384" spans="1:16" ht="15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49">
        <v>5.5</v>
      </c>
      <c r="G384" s="49"/>
      <c r="H384" s="46">
        <v>7</v>
      </c>
      <c r="I384" s="125"/>
      <c r="J384" s="24">
        <f t="shared" si="16"/>
        <v>5.5</v>
      </c>
      <c r="K384" s="25">
        <f t="shared" si="17"/>
        <v>0</v>
      </c>
      <c r="L384" s="43" t="str">
        <f>IF(K384=6,"acquise"," ")</f>
        <v xml:space="preserve"> </v>
      </c>
      <c r="M384" s="129">
        <f t="shared" si="18"/>
        <v>1</v>
      </c>
      <c r="O384" s="187">
        <v>12</v>
      </c>
      <c r="P384" s="188">
        <v>0</v>
      </c>
    </row>
    <row r="385" spans="1:16" ht="15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49">
        <v>10</v>
      </c>
      <c r="G385" s="49"/>
      <c r="H385" s="46"/>
      <c r="I385" s="125"/>
      <c r="J385" s="24">
        <f t="shared" si="16"/>
        <v>10</v>
      </c>
      <c r="K385" s="25">
        <f t="shared" si="17"/>
        <v>6</v>
      </c>
      <c r="L385" s="171" t="s">
        <v>697</v>
      </c>
      <c r="M385" s="129">
        <f t="shared" si="18"/>
        <v>1</v>
      </c>
      <c r="O385" s="187">
        <v>24</v>
      </c>
      <c r="P385" s="188">
        <v>12</v>
      </c>
    </row>
    <row r="386" spans="1:16" ht="12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194">
        <v>7.666666666666667</v>
      </c>
      <c r="G386" s="201"/>
      <c r="H386" s="202">
        <v>13</v>
      </c>
      <c r="I386" s="218"/>
      <c r="J386" s="219">
        <f t="shared" si="16"/>
        <v>7.666666666666667</v>
      </c>
      <c r="K386" s="220">
        <f t="shared" si="17"/>
        <v>0</v>
      </c>
      <c r="L386" s="221" t="str">
        <f>IF(K386=6,"acquise"," ")</f>
        <v xml:space="preserve"> </v>
      </c>
      <c r="M386" s="222">
        <f t="shared" si="18"/>
        <v>1</v>
      </c>
    </row>
    <row r="387" spans="1:16" ht="12">
      <c r="A387" s="23">
        <v>375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194">
        <v>5</v>
      </c>
      <c r="G387" s="201"/>
      <c r="H387" s="208">
        <v>8</v>
      </c>
      <c r="I387" s="218"/>
      <c r="J387" s="219">
        <f t="shared" si="16"/>
        <v>5</v>
      </c>
      <c r="K387" s="220">
        <f t="shared" si="17"/>
        <v>0</v>
      </c>
      <c r="L387" s="221" t="str">
        <f>IF(K387=6,"acquise"," ")</f>
        <v xml:space="preserve"> </v>
      </c>
      <c r="M387" s="222">
        <f t="shared" si="18"/>
        <v>1</v>
      </c>
    </row>
    <row r="388" spans="1:16" ht="15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49">
        <v>10</v>
      </c>
      <c r="G388" s="49"/>
      <c r="H388" s="46"/>
      <c r="I388" s="125"/>
      <c r="J388" s="24">
        <f t="shared" si="16"/>
        <v>10</v>
      </c>
      <c r="K388" s="25">
        <f t="shared" si="17"/>
        <v>6</v>
      </c>
      <c r="L388" s="171" t="s">
        <v>697</v>
      </c>
      <c r="M388" s="129">
        <f t="shared" si="18"/>
        <v>1</v>
      </c>
      <c r="O388" s="187">
        <v>18</v>
      </c>
      <c r="P388" s="188">
        <v>6</v>
      </c>
    </row>
    <row r="389" spans="1:16" ht="15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49">
        <v>10.6</v>
      </c>
      <c r="G389" s="49"/>
      <c r="H389" s="46"/>
      <c r="I389" s="125"/>
      <c r="J389" s="24">
        <f t="shared" si="16"/>
        <v>10.6</v>
      </c>
      <c r="K389" s="25">
        <f t="shared" si="17"/>
        <v>6</v>
      </c>
      <c r="L389" s="171" t="s">
        <v>697</v>
      </c>
      <c r="M389" s="129">
        <f t="shared" si="18"/>
        <v>1</v>
      </c>
      <c r="O389" s="187">
        <v>17</v>
      </c>
      <c r="P389" s="188">
        <v>6</v>
      </c>
    </row>
    <row r="390" spans="1:16" ht="15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49">
        <v>6.1</v>
      </c>
      <c r="G390" s="49"/>
      <c r="H390" s="46">
        <v>8.5</v>
      </c>
      <c r="I390" s="125"/>
      <c r="J390" s="24">
        <f t="shared" si="16"/>
        <v>6.1</v>
      </c>
      <c r="K390" s="25">
        <f t="shared" si="17"/>
        <v>0</v>
      </c>
      <c r="L390" s="43" t="str">
        <f>IF(K390=6,"acquise"," ")</f>
        <v xml:space="preserve"> </v>
      </c>
      <c r="M390" s="129">
        <f t="shared" si="18"/>
        <v>1</v>
      </c>
      <c r="O390" s="187">
        <v>16</v>
      </c>
      <c r="P390" s="188">
        <v>6</v>
      </c>
    </row>
    <row r="391" spans="1:16" ht="12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194">
        <v>6.166666666666667</v>
      </c>
      <c r="G391" s="201"/>
      <c r="H391" s="202">
        <v>13.5</v>
      </c>
      <c r="I391" s="218"/>
      <c r="J391" s="219">
        <f t="shared" si="16"/>
        <v>6.166666666666667</v>
      </c>
      <c r="K391" s="220">
        <f t="shared" si="17"/>
        <v>0</v>
      </c>
      <c r="L391" s="221" t="str">
        <f>IF(K391=6,"acquise"," ")</f>
        <v xml:space="preserve"> </v>
      </c>
      <c r="M391" s="222">
        <f t="shared" si="18"/>
        <v>1</v>
      </c>
    </row>
    <row r="392" spans="1:16" ht="12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90">
        <v>10</v>
      </c>
      <c r="G392" s="90"/>
      <c r="H392" s="97"/>
      <c r="I392" s="125"/>
      <c r="J392" s="24">
        <f t="shared" si="16"/>
        <v>10</v>
      </c>
      <c r="K392" s="25">
        <f t="shared" si="17"/>
        <v>6</v>
      </c>
      <c r="L392" s="169" t="s">
        <v>486</v>
      </c>
      <c r="M392" s="129">
        <f t="shared" si="18"/>
        <v>1</v>
      </c>
      <c r="N392" s="72" t="s">
        <v>483</v>
      </c>
      <c r="O392" s="7">
        <v>12</v>
      </c>
      <c r="P392" s="167">
        <v>6</v>
      </c>
    </row>
    <row r="393" spans="1:16" ht="12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7</v>
      </c>
      <c r="G393" s="49"/>
      <c r="H393" s="46"/>
      <c r="I393" s="125"/>
      <c r="J393" s="24">
        <f t="shared" si="16"/>
        <v>7</v>
      </c>
      <c r="K393" s="25">
        <f t="shared" si="17"/>
        <v>0</v>
      </c>
      <c r="L393" s="169" t="s">
        <v>484</v>
      </c>
      <c r="M393" s="129">
        <f t="shared" si="18"/>
        <v>1</v>
      </c>
      <c r="N393" s="72" t="s">
        <v>483</v>
      </c>
      <c r="O393" s="7">
        <v>30</v>
      </c>
      <c r="P393" s="167">
        <v>6</v>
      </c>
    </row>
    <row r="394" spans="1:16" ht="12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10.333333333333334</v>
      </c>
      <c r="G394" s="49"/>
      <c r="H394" s="105"/>
      <c r="I394" s="125"/>
      <c r="J394" s="24">
        <f t="shared" si="16"/>
        <v>10.333333333333334</v>
      </c>
      <c r="K394" s="25">
        <f t="shared" si="17"/>
        <v>6</v>
      </c>
      <c r="L394" s="169" t="s">
        <v>486</v>
      </c>
      <c r="M394" s="129">
        <f t="shared" si="18"/>
        <v>1</v>
      </c>
      <c r="N394" s="72" t="s">
        <v>483</v>
      </c>
      <c r="O394" s="7">
        <v>20</v>
      </c>
      <c r="P394" s="167">
        <v>12</v>
      </c>
    </row>
    <row r="395" spans="1:16" ht="12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90">
        <v>10.333333333333334</v>
      </c>
      <c r="G395" s="90"/>
      <c r="H395" s="94"/>
      <c r="I395" s="125"/>
      <c r="J395" s="24">
        <f t="shared" si="16"/>
        <v>10.333333333333334</v>
      </c>
      <c r="K395" s="25">
        <f t="shared" si="17"/>
        <v>6</v>
      </c>
      <c r="L395" s="169" t="s">
        <v>486</v>
      </c>
      <c r="M395" s="129">
        <f t="shared" si="18"/>
        <v>1</v>
      </c>
      <c r="N395" s="72" t="s">
        <v>483</v>
      </c>
      <c r="O395" s="7">
        <v>18</v>
      </c>
      <c r="P395" s="167">
        <v>6</v>
      </c>
    </row>
    <row r="396" spans="1:16" ht="15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49">
        <v>9.9980000000000011</v>
      </c>
      <c r="G396" s="49"/>
      <c r="H396" s="46"/>
      <c r="I396" s="125"/>
      <c r="J396" s="24">
        <f t="shared" si="16"/>
        <v>9.9980000000000011</v>
      </c>
      <c r="K396" s="25">
        <f t="shared" si="17"/>
        <v>6</v>
      </c>
      <c r="L396" s="171" t="s">
        <v>697</v>
      </c>
      <c r="M396" s="129">
        <f t="shared" si="18"/>
        <v>1</v>
      </c>
      <c r="O396" s="187">
        <v>18</v>
      </c>
      <c r="P396" s="188">
        <v>6</v>
      </c>
    </row>
    <row r="397" spans="1:16" ht="12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49">
        <v>6.3</v>
      </c>
      <c r="G397" s="49">
        <v>3</v>
      </c>
      <c r="H397" s="46">
        <v>12</v>
      </c>
      <c r="I397" s="125"/>
      <c r="J397" s="24">
        <f t="shared" ref="J397:J420" si="19">IF(AND(H397&gt;G397,H397&gt;I397),MAX(F397,(H397*2+G397*3)/5,(H397*2+I397*3)/5),MAX(F397,G397,I397))</f>
        <v>6.6</v>
      </c>
      <c r="K397" s="25">
        <f t="shared" ref="K397:K420" si="20">IF(J397&gt;=9.995,6,0)</f>
        <v>0</v>
      </c>
      <c r="L397" s="43" t="str">
        <f>IF(K397=6,"acquise"," ")</f>
        <v xml:space="preserve"> </v>
      </c>
      <c r="M397" s="129">
        <f t="shared" ref="M397:M420" si="21">IF(I397&lt;&gt;"",2,1)</f>
        <v>1</v>
      </c>
      <c r="N397" s="72" t="s">
        <v>483</v>
      </c>
      <c r="O397" s="7">
        <v>12</v>
      </c>
      <c r="P397" s="167">
        <v>0</v>
      </c>
    </row>
    <row r="398" spans="1:16" ht="15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49">
        <v>5.4</v>
      </c>
      <c r="G398" s="49"/>
      <c r="H398" s="46">
        <v>7.5</v>
      </c>
      <c r="I398" s="125"/>
      <c r="J398" s="24">
        <f t="shared" si="19"/>
        <v>5.4</v>
      </c>
      <c r="K398" s="25">
        <f t="shared" si="20"/>
        <v>0</v>
      </c>
      <c r="L398" s="43" t="str">
        <f>IF(K398=6,"acquise"," ")</f>
        <v xml:space="preserve"> </v>
      </c>
      <c r="M398" s="129">
        <f t="shared" si="21"/>
        <v>1</v>
      </c>
      <c r="O398" s="187">
        <v>12</v>
      </c>
      <c r="P398" s="188">
        <v>0</v>
      </c>
    </row>
    <row r="399" spans="1:16" ht="12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90">
        <v>10</v>
      </c>
      <c r="G399" s="90"/>
      <c r="H399" s="91"/>
      <c r="I399" s="125"/>
      <c r="J399" s="24">
        <f t="shared" si="19"/>
        <v>10</v>
      </c>
      <c r="K399" s="25">
        <f t="shared" si="20"/>
        <v>6</v>
      </c>
      <c r="L399" s="169" t="s">
        <v>486</v>
      </c>
      <c r="M399" s="129">
        <f t="shared" si="21"/>
        <v>1</v>
      </c>
      <c r="N399" s="72" t="s">
        <v>483</v>
      </c>
      <c r="O399" s="7">
        <v>24</v>
      </c>
      <c r="P399" s="167">
        <v>12</v>
      </c>
    </row>
    <row r="400" spans="1:16" ht="15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49">
        <v>5.8</v>
      </c>
      <c r="G400" s="49">
        <v>6</v>
      </c>
      <c r="H400" s="46">
        <v>10</v>
      </c>
      <c r="I400" s="125"/>
      <c r="J400" s="24">
        <f t="shared" si="19"/>
        <v>7.6</v>
      </c>
      <c r="K400" s="25">
        <f t="shared" si="20"/>
        <v>0</v>
      </c>
      <c r="L400" s="43" t="str">
        <f>IF(K400=6,"acquise"," ")</f>
        <v xml:space="preserve"> </v>
      </c>
      <c r="M400" s="129">
        <f t="shared" si="21"/>
        <v>1</v>
      </c>
      <c r="O400" s="187">
        <v>14</v>
      </c>
      <c r="P400" s="188">
        <v>6</v>
      </c>
    </row>
    <row r="401" spans="1:16" ht="15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49">
        <v>11.7</v>
      </c>
      <c r="G401" s="49"/>
      <c r="H401" s="46"/>
      <c r="I401" s="125"/>
      <c r="J401" s="24">
        <f t="shared" si="19"/>
        <v>11.7</v>
      </c>
      <c r="K401" s="25">
        <f t="shared" si="20"/>
        <v>6</v>
      </c>
      <c r="L401" s="171" t="s">
        <v>484</v>
      </c>
      <c r="M401" s="129">
        <f t="shared" si="21"/>
        <v>1</v>
      </c>
      <c r="O401" s="187">
        <v>30</v>
      </c>
      <c r="P401" s="188">
        <v>18</v>
      </c>
    </row>
    <row r="402" spans="1:16" ht="12">
      <c r="A402" s="23">
        <v>390</v>
      </c>
      <c r="B402" s="294" t="s">
        <v>801</v>
      </c>
      <c r="C402" s="200" t="s">
        <v>277</v>
      </c>
      <c r="D402" s="200" t="s">
        <v>83</v>
      </c>
      <c r="E402" s="247" t="s">
        <v>1677</v>
      </c>
      <c r="F402" s="194">
        <v>6</v>
      </c>
      <c r="G402" s="201">
        <v>12</v>
      </c>
      <c r="H402" s="202">
        <v>8</v>
      </c>
      <c r="I402" s="218"/>
      <c r="J402" s="219">
        <f t="shared" si="19"/>
        <v>12</v>
      </c>
      <c r="K402" s="220">
        <f t="shared" si="20"/>
        <v>6</v>
      </c>
      <c r="L402" s="221" t="str">
        <f>IF(K402=6,"acquise"," ")</f>
        <v>acquise</v>
      </c>
      <c r="M402" s="222">
        <f t="shared" si="21"/>
        <v>1</v>
      </c>
    </row>
    <row r="403" spans="1:16" ht="12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0">
        <v>11.333333333333334</v>
      </c>
      <c r="G403" s="90"/>
      <c r="H403" s="55"/>
      <c r="I403" s="125"/>
      <c r="J403" s="24">
        <f t="shared" si="19"/>
        <v>11.333333333333334</v>
      </c>
      <c r="K403" s="25">
        <f t="shared" si="20"/>
        <v>6</v>
      </c>
      <c r="L403" s="169" t="s">
        <v>486</v>
      </c>
      <c r="M403" s="129">
        <f t="shared" si="21"/>
        <v>1</v>
      </c>
      <c r="N403" s="72" t="s">
        <v>483</v>
      </c>
      <c r="O403" s="7">
        <v>24</v>
      </c>
      <c r="P403" s="167">
        <v>12</v>
      </c>
    </row>
    <row r="404" spans="1:16" ht="15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49">
        <v>11.25</v>
      </c>
      <c r="G404" s="49"/>
      <c r="H404" s="46"/>
      <c r="I404" s="125"/>
      <c r="J404" s="24">
        <f t="shared" si="19"/>
        <v>11.25</v>
      </c>
      <c r="K404" s="25">
        <f t="shared" si="20"/>
        <v>6</v>
      </c>
      <c r="L404" s="171" t="s">
        <v>697</v>
      </c>
      <c r="M404" s="129">
        <f t="shared" si="21"/>
        <v>1</v>
      </c>
      <c r="O404" s="187">
        <v>20</v>
      </c>
      <c r="P404" s="188">
        <v>12</v>
      </c>
    </row>
    <row r="405" spans="1:16" ht="15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49">
        <v>6.6</v>
      </c>
      <c r="G405" s="49">
        <v>3.5</v>
      </c>
      <c r="H405" s="46">
        <v>6</v>
      </c>
      <c r="I405" s="125"/>
      <c r="J405" s="24">
        <f t="shared" si="19"/>
        <v>6.6</v>
      </c>
      <c r="K405" s="25">
        <f t="shared" si="20"/>
        <v>0</v>
      </c>
      <c r="L405" s="43" t="str">
        <f>IF(K405=6,"acquise"," ")</f>
        <v xml:space="preserve"> </v>
      </c>
      <c r="M405" s="129">
        <f t="shared" si="21"/>
        <v>1</v>
      </c>
      <c r="O405" s="187">
        <v>12</v>
      </c>
      <c r="P405" s="188">
        <v>0</v>
      </c>
    </row>
    <row r="406" spans="1:16" ht="12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0">
        <v>10</v>
      </c>
      <c r="G406" s="90"/>
      <c r="H406" s="94"/>
      <c r="I406" s="125"/>
      <c r="J406" s="24">
        <f t="shared" si="19"/>
        <v>10</v>
      </c>
      <c r="K406" s="25">
        <f t="shared" si="20"/>
        <v>6</v>
      </c>
      <c r="L406" s="169" t="s">
        <v>486</v>
      </c>
      <c r="M406" s="129">
        <f t="shared" si="21"/>
        <v>1</v>
      </c>
      <c r="N406" s="72" t="s">
        <v>483</v>
      </c>
      <c r="O406" s="7">
        <v>18</v>
      </c>
      <c r="P406" s="167">
        <v>6</v>
      </c>
    </row>
    <row r="407" spans="1:16" ht="15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49">
        <v>6.7</v>
      </c>
      <c r="G407" s="49"/>
      <c r="H407" s="46">
        <v>7</v>
      </c>
      <c r="I407" s="125"/>
      <c r="J407" s="24">
        <f t="shared" si="19"/>
        <v>6.7</v>
      </c>
      <c r="K407" s="25">
        <f t="shared" si="20"/>
        <v>0</v>
      </c>
      <c r="L407" s="43" t="str">
        <f>IF(K407=6,"acquise"," ")</f>
        <v xml:space="preserve"> </v>
      </c>
      <c r="M407" s="129">
        <f t="shared" si="21"/>
        <v>1</v>
      </c>
      <c r="O407" s="187">
        <v>14</v>
      </c>
      <c r="P407" s="188">
        <v>6</v>
      </c>
    </row>
    <row r="408" spans="1:16" ht="15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49">
        <v>10.7</v>
      </c>
      <c r="G408" s="49"/>
      <c r="H408" s="46"/>
      <c r="I408" s="125"/>
      <c r="J408" s="24">
        <f t="shared" si="19"/>
        <v>10.7</v>
      </c>
      <c r="K408" s="25">
        <f t="shared" si="20"/>
        <v>6</v>
      </c>
      <c r="L408" s="171" t="s">
        <v>697</v>
      </c>
      <c r="M408" s="129">
        <f t="shared" si="21"/>
        <v>1</v>
      </c>
      <c r="O408" s="187">
        <v>24</v>
      </c>
      <c r="P408" s="188">
        <v>12</v>
      </c>
    </row>
    <row r="409" spans="1:16" ht="15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49">
        <v>11.8</v>
      </c>
      <c r="G409" s="49"/>
      <c r="H409" s="46"/>
      <c r="I409" s="125"/>
      <c r="J409" s="24">
        <f t="shared" si="19"/>
        <v>11.8</v>
      </c>
      <c r="K409" s="25">
        <f t="shared" si="20"/>
        <v>6</v>
      </c>
      <c r="L409" s="171" t="s">
        <v>697</v>
      </c>
      <c r="M409" s="129">
        <f t="shared" si="21"/>
        <v>1</v>
      </c>
      <c r="O409" s="187">
        <v>19</v>
      </c>
      <c r="P409" s="188">
        <v>12</v>
      </c>
    </row>
    <row r="410" spans="1:16" ht="15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49">
        <v>9.9980000000000011</v>
      </c>
      <c r="G410" s="49"/>
      <c r="H410" s="46"/>
      <c r="I410" s="125"/>
      <c r="J410" s="24">
        <f t="shared" si="19"/>
        <v>9.9980000000000011</v>
      </c>
      <c r="K410" s="25">
        <f t="shared" si="20"/>
        <v>6</v>
      </c>
      <c r="L410" s="171" t="s">
        <v>697</v>
      </c>
      <c r="M410" s="129">
        <f t="shared" si="21"/>
        <v>1</v>
      </c>
      <c r="O410" s="187">
        <v>24</v>
      </c>
      <c r="P410" s="188">
        <v>12</v>
      </c>
    </row>
    <row r="411" spans="1:16" ht="15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49">
        <v>11.5</v>
      </c>
      <c r="G411" s="49"/>
      <c r="H411" s="46"/>
      <c r="I411" s="125"/>
      <c r="J411" s="24">
        <f t="shared" si="19"/>
        <v>11.5</v>
      </c>
      <c r="K411" s="25">
        <f t="shared" si="20"/>
        <v>6</v>
      </c>
      <c r="L411" s="171" t="s">
        <v>697</v>
      </c>
      <c r="M411" s="129">
        <f t="shared" si="21"/>
        <v>1</v>
      </c>
      <c r="O411" s="187">
        <v>17</v>
      </c>
      <c r="P411" s="188">
        <v>6</v>
      </c>
    </row>
    <row r="412" spans="1:16" ht="12">
      <c r="A412" s="23">
        <v>400</v>
      </c>
      <c r="B412" s="340" t="s">
        <v>802</v>
      </c>
      <c r="C412" s="206" t="s">
        <v>579</v>
      </c>
      <c r="D412" s="206" t="s">
        <v>803</v>
      </c>
      <c r="E412" s="247" t="s">
        <v>1678</v>
      </c>
      <c r="F412" s="194">
        <v>5.166666666666667</v>
      </c>
      <c r="G412" s="201"/>
      <c r="H412" s="205">
        <v>8.5</v>
      </c>
      <c r="I412" s="218"/>
      <c r="J412" s="219">
        <f t="shared" si="19"/>
        <v>5.166666666666667</v>
      </c>
      <c r="K412" s="220">
        <f t="shared" si="20"/>
        <v>0</v>
      </c>
      <c r="L412" s="221" t="str">
        <f>IF(K412=6,"acquise"," ")</f>
        <v xml:space="preserve"> </v>
      </c>
      <c r="M412" s="222">
        <f t="shared" si="21"/>
        <v>1</v>
      </c>
    </row>
    <row r="413" spans="1:16" ht="15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49">
        <v>10.001999999999999</v>
      </c>
      <c r="G413" s="49"/>
      <c r="H413" s="46"/>
      <c r="I413" s="125"/>
      <c r="J413" s="24">
        <f t="shared" si="19"/>
        <v>10.001999999999999</v>
      </c>
      <c r="K413" s="25">
        <f t="shared" si="20"/>
        <v>6</v>
      </c>
      <c r="L413" s="171" t="s">
        <v>697</v>
      </c>
      <c r="M413" s="129">
        <f t="shared" si="21"/>
        <v>1</v>
      </c>
      <c r="O413" s="187">
        <v>18</v>
      </c>
      <c r="P413" s="188">
        <v>6</v>
      </c>
    </row>
    <row r="414" spans="1:16" ht="12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0">
        <v>10</v>
      </c>
      <c r="G414" s="90"/>
      <c r="H414" s="45"/>
      <c r="I414" s="125"/>
      <c r="J414" s="24">
        <f t="shared" si="19"/>
        <v>10</v>
      </c>
      <c r="K414" s="25">
        <f t="shared" si="20"/>
        <v>6</v>
      </c>
      <c r="L414" s="169" t="s">
        <v>486</v>
      </c>
      <c r="M414" s="129">
        <f t="shared" si="21"/>
        <v>1</v>
      </c>
      <c r="N414" s="72" t="s">
        <v>483</v>
      </c>
      <c r="O414" s="7">
        <v>18</v>
      </c>
      <c r="P414" s="167">
        <v>6</v>
      </c>
    </row>
    <row r="415" spans="1:16" ht="12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90">
        <v>8.6666666666666661</v>
      </c>
      <c r="G415" s="90">
        <v>2.5</v>
      </c>
      <c r="H415" s="94">
        <v>11</v>
      </c>
      <c r="I415" s="125"/>
      <c r="J415" s="24">
        <f t="shared" si="19"/>
        <v>8.6666666666666661</v>
      </c>
      <c r="K415" s="25">
        <f t="shared" si="20"/>
        <v>0</v>
      </c>
      <c r="L415" s="44" t="str">
        <f>IF(K415=6,"acquise"," ")</f>
        <v xml:space="preserve"> </v>
      </c>
      <c r="M415" s="129">
        <f t="shared" si="21"/>
        <v>1</v>
      </c>
      <c r="N415" s="72" t="s">
        <v>483</v>
      </c>
      <c r="O415" s="7">
        <v>12</v>
      </c>
      <c r="P415" s="167">
        <v>0</v>
      </c>
    </row>
    <row r="416" spans="1:16" ht="15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49">
        <v>6.7</v>
      </c>
      <c r="G416" s="49">
        <v>6.5</v>
      </c>
      <c r="H416" s="46">
        <v>10</v>
      </c>
      <c r="I416" s="125"/>
      <c r="J416" s="24">
        <f t="shared" si="19"/>
        <v>7.9</v>
      </c>
      <c r="K416" s="25">
        <f t="shared" si="20"/>
        <v>0</v>
      </c>
      <c r="L416" s="43" t="str">
        <f>IF(K416=6,"acquise"," ")</f>
        <v xml:space="preserve"> </v>
      </c>
      <c r="M416" s="129">
        <f t="shared" si="21"/>
        <v>1</v>
      </c>
      <c r="O416" s="187">
        <v>12</v>
      </c>
      <c r="P416" s="188">
        <v>0</v>
      </c>
    </row>
    <row r="417" spans="1:16" ht="12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0">
        <v>11.333333333333334</v>
      </c>
      <c r="G417" s="90"/>
      <c r="H417" s="91"/>
      <c r="I417" s="125"/>
      <c r="J417" s="24">
        <f t="shared" si="19"/>
        <v>11.333333333333334</v>
      </c>
      <c r="K417" s="25">
        <f t="shared" si="20"/>
        <v>6</v>
      </c>
      <c r="L417" s="169" t="s">
        <v>486</v>
      </c>
      <c r="M417" s="129">
        <f t="shared" si="21"/>
        <v>1</v>
      </c>
      <c r="N417" s="72" t="s">
        <v>483</v>
      </c>
      <c r="O417" s="7">
        <v>18</v>
      </c>
      <c r="P417" s="167">
        <v>6</v>
      </c>
    </row>
    <row r="418" spans="1:16" ht="15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49">
        <v>6.5</v>
      </c>
      <c r="G418" s="49"/>
      <c r="H418" s="46">
        <v>6.5</v>
      </c>
      <c r="I418" s="125"/>
      <c r="J418" s="24">
        <f t="shared" si="19"/>
        <v>6.5</v>
      </c>
      <c r="K418" s="25">
        <f t="shared" si="20"/>
        <v>0</v>
      </c>
      <c r="L418" s="43" t="str">
        <f>IF(K418=6,"acquise"," ")</f>
        <v xml:space="preserve"> </v>
      </c>
      <c r="M418" s="129">
        <f t="shared" si="21"/>
        <v>1</v>
      </c>
      <c r="O418" s="187">
        <v>12</v>
      </c>
      <c r="P418" s="188">
        <v>0</v>
      </c>
    </row>
    <row r="419" spans="1:16" ht="12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0">
        <v>12.666666666666666</v>
      </c>
      <c r="G419" s="90"/>
      <c r="H419" s="94"/>
      <c r="I419" s="125"/>
      <c r="J419" s="24">
        <f t="shared" si="19"/>
        <v>12.666666666666666</v>
      </c>
      <c r="K419" s="25">
        <f t="shared" si="20"/>
        <v>6</v>
      </c>
      <c r="L419" s="169" t="s">
        <v>486</v>
      </c>
      <c r="M419" s="129">
        <f t="shared" si="21"/>
        <v>1</v>
      </c>
      <c r="N419" s="72" t="s">
        <v>483</v>
      </c>
      <c r="O419" s="7">
        <v>18</v>
      </c>
      <c r="P419" s="167">
        <v>6</v>
      </c>
    </row>
    <row r="420" spans="1:16" ht="15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F420" s="49">
        <v>4.75</v>
      </c>
      <c r="G420" s="49">
        <v>7</v>
      </c>
      <c r="H420" s="46">
        <v>7</v>
      </c>
      <c r="I420" s="125"/>
      <c r="J420" s="24">
        <f t="shared" si="19"/>
        <v>7</v>
      </c>
      <c r="K420" s="25">
        <f t="shared" si="20"/>
        <v>0</v>
      </c>
      <c r="L420" s="43" t="str">
        <f>IF(K420=6,"acquise"," ")</f>
        <v xml:space="preserve"> </v>
      </c>
      <c r="M420" s="129">
        <f t="shared" si="21"/>
        <v>1</v>
      </c>
      <c r="O420" s="187">
        <v>11</v>
      </c>
      <c r="P420" s="188">
        <v>0</v>
      </c>
    </row>
    <row r="421" spans="1:16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F421" s="49">
        <v>10.83</v>
      </c>
      <c r="G421" s="49"/>
      <c r="H421" s="46"/>
      <c r="I421" s="125"/>
      <c r="J421" s="24">
        <f t="shared" ref="J421" si="22">IF(AND(H421&gt;G421,H421&gt;I421),MAX(F421,(H421*2+G421*3)/5,(H421*2+I421*3)/5),MAX(F421,G421,I421))</f>
        <v>10.83</v>
      </c>
      <c r="K421" s="25">
        <f t="shared" ref="K421" si="23">IF(J421&gt;=9.995,6,0)</f>
        <v>6</v>
      </c>
      <c r="L421" s="171" t="s">
        <v>1687</v>
      </c>
      <c r="M421" s="129">
        <f t="shared" ref="M421" si="24">IF(I421&lt;&gt;"",2,1)</f>
        <v>1</v>
      </c>
    </row>
    <row r="422" spans="1:16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F422" s="49">
        <v>8.26</v>
      </c>
      <c r="G422" s="49">
        <v>7.75</v>
      </c>
      <c r="H422" s="46"/>
      <c r="I422" s="125"/>
      <c r="J422" s="24">
        <f t="shared" ref="J422:J424" si="25">IF(AND(H422&gt;G422,H422&gt;I422),MAX(F422,(H422*2+G422*3)/5,(H422*2+I422*3)/5),MAX(F422,G422,I422))</f>
        <v>8.26</v>
      </c>
      <c r="K422" s="25">
        <f t="shared" ref="K422:K424" si="26">IF(J422&gt;=9.995,6,0)</f>
        <v>0</v>
      </c>
      <c r="L422" s="171"/>
      <c r="M422" s="129">
        <f t="shared" ref="M422:M424" si="27">IF(I422&lt;&gt;"",2,1)</f>
        <v>1</v>
      </c>
    </row>
    <row r="423" spans="1:16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F423" s="49">
        <v>6.67</v>
      </c>
      <c r="G423" s="49">
        <v>7.5</v>
      </c>
      <c r="H423" s="46"/>
      <c r="I423" s="125"/>
      <c r="J423" s="24">
        <f t="shared" si="25"/>
        <v>7.5</v>
      </c>
      <c r="K423" s="25">
        <f t="shared" si="26"/>
        <v>0</v>
      </c>
      <c r="L423" s="171"/>
      <c r="M423" s="129">
        <f t="shared" si="27"/>
        <v>1</v>
      </c>
    </row>
    <row r="424" spans="1:16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 t="s">
        <v>429</v>
      </c>
      <c r="F424" s="49">
        <v>6.47</v>
      </c>
      <c r="G424" s="49">
        <v>11.5</v>
      </c>
      <c r="H424" s="46"/>
      <c r="I424" s="125"/>
      <c r="J424" s="24">
        <f t="shared" si="25"/>
        <v>11.5</v>
      </c>
      <c r="K424" s="25">
        <f t="shared" si="26"/>
        <v>6</v>
      </c>
      <c r="L424" s="171"/>
      <c r="M424" s="129">
        <f t="shared" si="27"/>
        <v>1</v>
      </c>
    </row>
  </sheetData>
  <autoFilter ref="A12:N419">
    <filterColumn colId="6"/>
    <filterColumn colId="8"/>
    <filterColumn colId="9"/>
  </autoFilter>
  <sortState ref="B13:P420">
    <sortCondition ref="C13:C420"/>
    <sortCondition ref="D13:D420"/>
  </sortState>
  <mergeCells count="4">
    <mergeCell ref="F8:K8"/>
    <mergeCell ref="D10:K10"/>
    <mergeCell ref="C6:K6"/>
    <mergeCell ref="C8:D8"/>
  </mergeCells>
  <dataValidations disablePrompts="1" count="1">
    <dataValidation type="decimal" errorStyle="warning" allowBlank="1" showInputMessage="1" showErrorMessage="1" errorTitle="Contrôle de saisie" error="Données erronnées" sqref="H403:H404 H417 H46 H392">
      <formula1>0</formula1>
      <formula2>20</formula2>
    </dataValidation>
  </dataValidations>
  <pageMargins left="0.19685039370078741" right="0.19685039370078741" top="0.59055118110236227" bottom="0.59055118110236227" header="0.11811023622047245" footer="0.31496062992125984"/>
  <pageSetup paperSize="9" scale="90" orientation="portrait" horizontalDpi="300" verticalDpi="300" r:id="rId1"/>
  <headerFooter alignWithMargins="0">
    <oddFooter>&amp;C&amp;8&amp;P&amp;R&amp;"Arial,Italique"&amp;8PVJMDNP-Mathématiques2-S2-1516-Session Normale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424"/>
  <sheetViews>
    <sheetView topLeftCell="A383" workbookViewId="0">
      <selection activeCell="B424" sqref="B424"/>
    </sheetView>
  </sheetViews>
  <sheetFormatPr baseColWidth="10" defaultColWidth="11.42578125" defaultRowHeight="11.25"/>
  <cols>
    <col min="1" max="1" width="4.7109375" style="7" customWidth="1"/>
    <col min="2" max="2" width="14.7109375" style="360" customWidth="1"/>
    <col min="3" max="3" width="17.7109375" style="7" customWidth="1"/>
    <col min="4" max="4" width="16.7109375" style="7" customWidth="1"/>
    <col min="5" max="5" width="8.7109375" style="7" customWidth="1"/>
    <col min="6" max="6" width="5.7109375" style="7" customWidth="1"/>
    <col min="7" max="8" width="7.7109375" style="7" customWidth="1"/>
    <col min="9" max="9" width="6.7109375" style="7" customWidth="1"/>
    <col min="10" max="10" width="4.7109375" style="7" customWidth="1"/>
    <col min="11" max="11" width="11.5703125" style="7" customWidth="1"/>
    <col min="12" max="16384" width="11.42578125" style="7"/>
  </cols>
  <sheetData>
    <row r="1" spans="1:15" s="4" customFormat="1" ht="12.75" customHeight="1">
      <c r="A1" s="3" t="s">
        <v>0</v>
      </c>
      <c r="B1" s="352"/>
      <c r="I1" s="3"/>
      <c r="K1" s="5" t="s">
        <v>698</v>
      </c>
    </row>
    <row r="2" spans="1:15" s="4" customFormat="1" ht="12.75" customHeight="1">
      <c r="A2" s="1" t="s">
        <v>1</v>
      </c>
      <c r="B2" s="352"/>
    </row>
    <row r="3" spans="1:15" s="4" customFormat="1" ht="12.75" customHeight="1">
      <c r="A3" s="1" t="s">
        <v>2</v>
      </c>
      <c r="B3" s="352"/>
    </row>
    <row r="4" spans="1:15" s="4" customFormat="1" ht="18" customHeight="1">
      <c r="A4" s="2" t="s">
        <v>3</v>
      </c>
      <c r="B4" s="367"/>
      <c r="C4" s="30"/>
    </row>
    <row r="5" spans="1:15" s="4" customFormat="1" ht="12.75" customHeight="1">
      <c r="A5" s="2"/>
      <c r="B5" s="367"/>
      <c r="C5" s="30"/>
    </row>
    <row r="6" spans="1:15" s="4" customFormat="1" ht="24" customHeight="1">
      <c r="B6" s="352"/>
      <c r="C6" s="434" t="s">
        <v>15</v>
      </c>
      <c r="D6" s="435"/>
      <c r="E6" s="435"/>
      <c r="F6" s="435"/>
      <c r="G6" s="435"/>
      <c r="H6" s="435"/>
      <c r="I6" s="435"/>
      <c r="J6" s="436"/>
    </row>
    <row r="7" spans="1:15" ht="12.75" customHeight="1">
      <c r="C7" s="4"/>
      <c r="D7" s="4"/>
      <c r="E7" s="4"/>
      <c r="F7" s="4"/>
      <c r="G7" s="4"/>
      <c r="H7" s="4"/>
      <c r="I7" s="4"/>
      <c r="J7" s="4"/>
    </row>
    <row r="8" spans="1:15" s="10" customFormat="1" ht="18" customHeight="1">
      <c r="B8" s="368"/>
      <c r="C8" s="430" t="s">
        <v>16</v>
      </c>
      <c r="D8" s="432"/>
      <c r="E8" s="9"/>
      <c r="F8" s="430" t="s">
        <v>699</v>
      </c>
      <c r="G8" s="431"/>
      <c r="H8" s="431"/>
      <c r="I8" s="431"/>
      <c r="J8" s="432"/>
    </row>
    <row r="9" spans="1:15" ht="12.75" customHeight="1"/>
    <row r="10" spans="1:15" ht="18" customHeight="1">
      <c r="D10" s="433" t="s">
        <v>28</v>
      </c>
      <c r="E10" s="433"/>
      <c r="F10" s="433"/>
      <c r="G10" s="433"/>
      <c r="H10" s="433"/>
      <c r="I10" s="433"/>
      <c r="J10" s="433"/>
    </row>
    <row r="11" spans="1:15" ht="12.75" customHeight="1"/>
    <row r="12" spans="1:15" s="22" customFormat="1" ht="24" customHeight="1">
      <c r="A12" s="14" t="s">
        <v>4</v>
      </c>
      <c r="B12" s="355" t="s">
        <v>5</v>
      </c>
      <c r="C12" s="16" t="s">
        <v>6</v>
      </c>
      <c r="D12" s="17" t="s">
        <v>7</v>
      </c>
      <c r="E12" s="18" t="s">
        <v>8</v>
      </c>
      <c r="F12" s="19" t="s">
        <v>52</v>
      </c>
      <c r="G12" s="21" t="s">
        <v>14</v>
      </c>
      <c r="H12" s="124" t="s">
        <v>439</v>
      </c>
      <c r="I12" s="21" t="s">
        <v>10</v>
      </c>
      <c r="J12" s="21" t="s">
        <v>12</v>
      </c>
      <c r="K12" s="34" t="s">
        <v>13</v>
      </c>
      <c r="L12" s="128" t="s">
        <v>440</v>
      </c>
    </row>
    <row r="13" spans="1:15" ht="13.5" customHeight="1">
      <c r="A13" s="23">
        <v>1</v>
      </c>
      <c r="B13" s="178">
        <v>1433017018</v>
      </c>
      <c r="C13" s="272" t="s">
        <v>666</v>
      </c>
      <c r="D13" s="272" t="s">
        <v>192</v>
      </c>
      <c r="E13" s="117" t="s">
        <v>428</v>
      </c>
      <c r="F13" s="49">
        <v>6</v>
      </c>
      <c r="G13" s="26"/>
      <c r="H13" s="127"/>
      <c r="I13" s="31">
        <f t="shared" ref="I13:I76" si="0">MAX(F13,G13,H13)</f>
        <v>6</v>
      </c>
      <c r="J13" s="35">
        <f t="shared" ref="J13:J76" si="1">IF(I13&gt;=10,1,0)</f>
        <v>0</v>
      </c>
      <c r="K13" s="43" t="str">
        <f>IF(J13=1,"acquise"," ")</f>
        <v xml:space="preserve"> </v>
      </c>
      <c r="L13" s="129">
        <f t="shared" ref="L13:L76" si="2">IF(H13&lt;&gt;"",2,1)</f>
        <v>1</v>
      </c>
      <c r="N13" s="187">
        <v>11</v>
      </c>
      <c r="O13" s="188">
        <v>1</v>
      </c>
    </row>
    <row r="14" spans="1:15" ht="13.5" customHeight="1">
      <c r="A14" s="23">
        <v>2</v>
      </c>
      <c r="B14" s="175">
        <v>1533006763</v>
      </c>
      <c r="C14" s="275" t="s">
        <v>491</v>
      </c>
      <c r="D14" s="275" t="s">
        <v>492</v>
      </c>
      <c r="E14" s="117" t="s">
        <v>1676</v>
      </c>
      <c r="F14" s="49">
        <v>14</v>
      </c>
      <c r="G14" s="26"/>
      <c r="H14" s="127"/>
      <c r="I14" s="31">
        <f t="shared" si="0"/>
        <v>14</v>
      </c>
      <c r="J14" s="35">
        <f t="shared" si="1"/>
        <v>1</v>
      </c>
      <c r="K14" s="169" t="s">
        <v>485</v>
      </c>
      <c r="L14" s="129">
        <f t="shared" si="2"/>
        <v>1</v>
      </c>
      <c r="N14" s="187">
        <v>14</v>
      </c>
      <c r="O14" s="188">
        <v>2</v>
      </c>
    </row>
    <row r="15" spans="1:15" ht="13.5" customHeight="1">
      <c r="A15" s="23">
        <v>3</v>
      </c>
      <c r="B15" s="277" t="s">
        <v>58</v>
      </c>
      <c r="C15" s="47" t="s">
        <v>59</v>
      </c>
      <c r="D15" s="47" t="s">
        <v>60</v>
      </c>
      <c r="E15" s="117" t="s">
        <v>434</v>
      </c>
      <c r="F15" s="92">
        <v>10</v>
      </c>
      <c r="G15" s="26"/>
      <c r="H15" s="127"/>
      <c r="I15" s="31">
        <f t="shared" si="0"/>
        <v>10</v>
      </c>
      <c r="J15" s="35">
        <f t="shared" si="1"/>
        <v>1</v>
      </c>
      <c r="K15" s="169" t="s">
        <v>484</v>
      </c>
      <c r="L15" s="129">
        <f t="shared" si="2"/>
        <v>1</v>
      </c>
      <c r="M15" s="72" t="s">
        <v>483</v>
      </c>
      <c r="N15" s="7">
        <v>30</v>
      </c>
      <c r="O15" s="167">
        <v>2</v>
      </c>
    </row>
    <row r="16" spans="1:15" ht="13.5" customHeight="1">
      <c r="A16" s="23">
        <v>4</v>
      </c>
      <c r="B16" s="279">
        <v>1433000807</v>
      </c>
      <c r="C16" s="101" t="s">
        <v>371</v>
      </c>
      <c r="D16" s="101" t="s">
        <v>372</v>
      </c>
      <c r="E16" s="118" t="s">
        <v>433</v>
      </c>
      <c r="F16" s="49">
        <v>13.5</v>
      </c>
      <c r="G16" s="26"/>
      <c r="H16" s="127"/>
      <c r="I16" s="31">
        <f t="shared" si="0"/>
        <v>13.5</v>
      </c>
      <c r="J16" s="35">
        <f t="shared" si="1"/>
        <v>1</v>
      </c>
      <c r="K16" s="169" t="s">
        <v>485</v>
      </c>
      <c r="L16" s="129">
        <f t="shared" si="2"/>
        <v>1</v>
      </c>
      <c r="M16" s="72" t="s">
        <v>483</v>
      </c>
      <c r="N16" s="7">
        <v>18</v>
      </c>
      <c r="O16" s="167">
        <v>2</v>
      </c>
    </row>
    <row r="17" spans="1:15" ht="13.5" customHeight="1">
      <c r="A17" s="23">
        <v>5</v>
      </c>
      <c r="B17" s="279">
        <v>1433005614</v>
      </c>
      <c r="C17" s="101" t="s">
        <v>288</v>
      </c>
      <c r="D17" s="101" t="s">
        <v>289</v>
      </c>
      <c r="E17" s="118" t="s">
        <v>433</v>
      </c>
      <c r="F17" s="49">
        <v>10</v>
      </c>
      <c r="G17" s="26"/>
      <c r="H17" s="127"/>
      <c r="I17" s="31">
        <f t="shared" si="0"/>
        <v>10</v>
      </c>
      <c r="J17" s="35">
        <f t="shared" si="1"/>
        <v>1</v>
      </c>
      <c r="K17" s="169" t="s">
        <v>485</v>
      </c>
      <c r="L17" s="129">
        <f t="shared" si="2"/>
        <v>1</v>
      </c>
      <c r="M17" s="72" t="s">
        <v>483</v>
      </c>
      <c r="N17" s="7">
        <v>18</v>
      </c>
      <c r="O17" s="167">
        <v>2</v>
      </c>
    </row>
    <row r="18" spans="1:15" ht="13.5" customHeight="1">
      <c r="A18" s="23">
        <v>6</v>
      </c>
      <c r="B18" s="178">
        <v>1433017739</v>
      </c>
      <c r="C18" s="272" t="s">
        <v>633</v>
      </c>
      <c r="D18" s="272" t="s">
        <v>177</v>
      </c>
      <c r="E18" s="117" t="s">
        <v>428</v>
      </c>
      <c r="F18" s="49">
        <v>13</v>
      </c>
      <c r="G18" s="26"/>
      <c r="H18" s="127"/>
      <c r="I18" s="31">
        <f t="shared" si="0"/>
        <v>13</v>
      </c>
      <c r="J18" s="35">
        <f t="shared" si="1"/>
        <v>1</v>
      </c>
      <c r="K18" s="169" t="s">
        <v>485</v>
      </c>
      <c r="L18" s="129">
        <f t="shared" si="2"/>
        <v>1</v>
      </c>
      <c r="N18" s="187">
        <v>12</v>
      </c>
      <c r="O18" s="188">
        <v>2</v>
      </c>
    </row>
    <row r="19" spans="1:15" ht="13.5" customHeight="1">
      <c r="A19" s="23">
        <v>7</v>
      </c>
      <c r="B19" s="279">
        <v>1334054874</v>
      </c>
      <c r="C19" s="101" t="s">
        <v>290</v>
      </c>
      <c r="D19" s="101" t="s">
        <v>68</v>
      </c>
      <c r="E19" s="117" t="s">
        <v>429</v>
      </c>
      <c r="F19" s="49">
        <v>13.5</v>
      </c>
      <c r="G19" s="26"/>
      <c r="H19" s="127"/>
      <c r="I19" s="31">
        <f t="shared" si="0"/>
        <v>13.5</v>
      </c>
      <c r="J19" s="35">
        <f t="shared" si="1"/>
        <v>1</v>
      </c>
      <c r="K19" s="169" t="s">
        <v>485</v>
      </c>
      <c r="L19" s="129">
        <f t="shared" si="2"/>
        <v>1</v>
      </c>
      <c r="M19" s="72" t="s">
        <v>483</v>
      </c>
      <c r="N19" s="7">
        <v>18</v>
      </c>
      <c r="O19" s="167">
        <v>2</v>
      </c>
    </row>
    <row r="20" spans="1:15" ht="13.5" customHeight="1">
      <c r="A20" s="23">
        <v>8</v>
      </c>
      <c r="B20" s="178">
        <v>123011242</v>
      </c>
      <c r="C20" s="272" t="s">
        <v>639</v>
      </c>
      <c r="D20" s="272" t="s">
        <v>640</v>
      </c>
      <c r="E20" s="117" t="s">
        <v>428</v>
      </c>
      <c r="F20" s="49">
        <v>10</v>
      </c>
      <c r="G20" s="26"/>
      <c r="H20" s="127"/>
      <c r="I20" s="31">
        <f t="shared" si="0"/>
        <v>10</v>
      </c>
      <c r="J20" s="35">
        <f t="shared" si="1"/>
        <v>1</v>
      </c>
      <c r="K20" s="169" t="s">
        <v>485</v>
      </c>
      <c r="L20" s="129">
        <f t="shared" si="2"/>
        <v>1</v>
      </c>
      <c r="N20" s="187">
        <v>18</v>
      </c>
      <c r="O20" s="188">
        <v>2</v>
      </c>
    </row>
    <row r="21" spans="1:15" ht="13.5" customHeight="1">
      <c r="A21" s="23">
        <v>9</v>
      </c>
      <c r="B21" s="279">
        <v>1333016516</v>
      </c>
      <c r="C21" s="47" t="s">
        <v>62</v>
      </c>
      <c r="D21" s="47" t="s">
        <v>63</v>
      </c>
      <c r="E21" s="119" t="s">
        <v>433</v>
      </c>
      <c r="F21" s="92">
        <v>11</v>
      </c>
      <c r="G21" s="26"/>
      <c r="H21" s="127"/>
      <c r="I21" s="31">
        <f t="shared" si="0"/>
        <v>11</v>
      </c>
      <c r="J21" s="35">
        <f t="shared" si="1"/>
        <v>1</v>
      </c>
      <c r="K21" s="169" t="s">
        <v>485</v>
      </c>
      <c r="L21" s="129">
        <f t="shared" si="2"/>
        <v>1</v>
      </c>
      <c r="M21" s="72" t="s">
        <v>483</v>
      </c>
      <c r="N21" s="7">
        <v>18</v>
      </c>
      <c r="O21" s="167">
        <v>2</v>
      </c>
    </row>
    <row r="22" spans="1:15" ht="13.5" customHeight="1">
      <c r="A22" s="23">
        <v>10</v>
      </c>
      <c r="B22" s="279">
        <v>1333000881</v>
      </c>
      <c r="C22" s="101" t="s">
        <v>291</v>
      </c>
      <c r="D22" s="101" t="s">
        <v>292</v>
      </c>
      <c r="E22" s="117" t="s">
        <v>434</v>
      </c>
      <c r="F22" s="49">
        <v>10</v>
      </c>
      <c r="G22" s="26"/>
      <c r="H22" s="127"/>
      <c r="I22" s="31">
        <f t="shared" si="0"/>
        <v>10</v>
      </c>
      <c r="J22" s="35">
        <f t="shared" si="1"/>
        <v>1</v>
      </c>
      <c r="K22" s="169" t="s">
        <v>485</v>
      </c>
      <c r="L22" s="129">
        <f t="shared" si="2"/>
        <v>1</v>
      </c>
      <c r="M22" s="72" t="s">
        <v>483</v>
      </c>
      <c r="N22" s="7">
        <v>12</v>
      </c>
      <c r="O22" s="167">
        <v>2</v>
      </c>
    </row>
    <row r="23" spans="1:15" ht="13.5" customHeight="1">
      <c r="A23" s="23">
        <v>11</v>
      </c>
      <c r="B23" s="175">
        <v>1433018125</v>
      </c>
      <c r="C23" s="275" t="s">
        <v>594</v>
      </c>
      <c r="D23" s="275" t="s">
        <v>595</v>
      </c>
      <c r="E23" s="117" t="s">
        <v>428</v>
      </c>
      <c r="F23" s="49">
        <v>9</v>
      </c>
      <c r="G23" s="26"/>
      <c r="H23" s="127"/>
      <c r="I23" s="31">
        <f t="shared" si="0"/>
        <v>9</v>
      </c>
      <c r="J23" s="35">
        <f t="shared" si="1"/>
        <v>0</v>
      </c>
      <c r="K23" s="169" t="s">
        <v>485</v>
      </c>
      <c r="L23" s="129">
        <f t="shared" si="2"/>
        <v>1</v>
      </c>
      <c r="N23" s="187">
        <v>13</v>
      </c>
      <c r="O23" s="188">
        <v>2</v>
      </c>
    </row>
    <row r="24" spans="1:15" ht="13.5" customHeight="1">
      <c r="A24" s="23">
        <v>12</v>
      </c>
      <c r="B24" s="175">
        <v>1533012510</v>
      </c>
      <c r="C24" s="275" t="s">
        <v>667</v>
      </c>
      <c r="D24" s="275" t="s">
        <v>668</v>
      </c>
      <c r="E24" s="117" t="s">
        <v>428</v>
      </c>
      <c r="F24" s="49">
        <v>5.5</v>
      </c>
      <c r="G24" s="26"/>
      <c r="H24" s="127"/>
      <c r="I24" s="31">
        <f t="shared" si="0"/>
        <v>5.5</v>
      </c>
      <c r="J24" s="35">
        <f t="shared" si="1"/>
        <v>0</v>
      </c>
      <c r="K24" s="43" t="str">
        <f>IF(J24=1,"acquise"," ")</f>
        <v xml:space="preserve"> </v>
      </c>
      <c r="L24" s="129">
        <f t="shared" si="2"/>
        <v>1</v>
      </c>
      <c r="N24" s="187">
        <v>22</v>
      </c>
      <c r="O24" s="188">
        <v>0</v>
      </c>
    </row>
    <row r="25" spans="1:15" ht="13.5" customHeight="1">
      <c r="A25" s="23">
        <v>13</v>
      </c>
      <c r="B25" s="282">
        <v>123004012</v>
      </c>
      <c r="C25" s="200" t="s">
        <v>66</v>
      </c>
      <c r="D25" s="200" t="s">
        <v>557</v>
      </c>
      <c r="E25" s="239" t="s">
        <v>431</v>
      </c>
      <c r="F25" s="256">
        <v>10.5</v>
      </c>
      <c r="G25" s="260"/>
      <c r="H25" s="261"/>
      <c r="I25" s="249">
        <f t="shared" si="0"/>
        <v>10.5</v>
      </c>
      <c r="J25" s="268">
        <f t="shared" si="1"/>
        <v>1</v>
      </c>
      <c r="K25" s="221" t="str">
        <f>IF(J25=1,"acquise"," ")</f>
        <v>acquise</v>
      </c>
      <c r="L25" s="222">
        <f t="shared" si="2"/>
        <v>1</v>
      </c>
    </row>
    <row r="26" spans="1:15" ht="13.5" customHeight="1">
      <c r="A26" s="23">
        <v>14</v>
      </c>
      <c r="B26" s="175">
        <v>1533019464</v>
      </c>
      <c r="C26" s="275" t="s">
        <v>600</v>
      </c>
      <c r="D26" s="275" t="s">
        <v>199</v>
      </c>
      <c r="E26" s="117" t="s">
        <v>429</v>
      </c>
      <c r="F26" s="49">
        <v>13.5</v>
      </c>
      <c r="G26" s="26"/>
      <c r="H26" s="127"/>
      <c r="I26" s="31">
        <f t="shared" si="0"/>
        <v>13.5</v>
      </c>
      <c r="J26" s="35">
        <f t="shared" si="1"/>
        <v>1</v>
      </c>
      <c r="K26" s="169" t="s">
        <v>484</v>
      </c>
      <c r="L26" s="129">
        <f t="shared" si="2"/>
        <v>1</v>
      </c>
      <c r="N26" s="187">
        <v>30</v>
      </c>
      <c r="O26" s="188">
        <v>2</v>
      </c>
    </row>
    <row r="27" spans="1:15" ht="13.5" customHeight="1">
      <c r="A27" s="23">
        <v>15</v>
      </c>
      <c r="B27" s="175">
        <v>1533012539</v>
      </c>
      <c r="C27" s="275" t="s">
        <v>538</v>
      </c>
      <c r="D27" s="275" t="s">
        <v>317</v>
      </c>
      <c r="E27" s="117" t="s">
        <v>429</v>
      </c>
      <c r="F27" s="49">
        <v>11.5</v>
      </c>
      <c r="G27" s="26"/>
      <c r="H27" s="127"/>
      <c r="I27" s="31">
        <f t="shared" si="0"/>
        <v>11.5</v>
      </c>
      <c r="J27" s="35">
        <f t="shared" si="1"/>
        <v>1</v>
      </c>
      <c r="K27" s="169" t="s">
        <v>485</v>
      </c>
      <c r="L27" s="129">
        <f t="shared" si="2"/>
        <v>1</v>
      </c>
      <c r="N27" s="187">
        <v>18</v>
      </c>
      <c r="O27" s="188">
        <v>2</v>
      </c>
    </row>
    <row r="28" spans="1:15" ht="13.5" customHeight="1">
      <c r="A28" s="23">
        <v>16</v>
      </c>
      <c r="B28" s="279">
        <v>1333015719</v>
      </c>
      <c r="C28" s="101" t="s">
        <v>293</v>
      </c>
      <c r="D28" s="101" t="s">
        <v>138</v>
      </c>
      <c r="E28" s="117" t="s">
        <v>434</v>
      </c>
      <c r="F28" s="49">
        <v>5</v>
      </c>
      <c r="G28" s="26">
        <v>1</v>
      </c>
      <c r="H28" s="127"/>
      <c r="I28" s="31">
        <f t="shared" si="0"/>
        <v>5</v>
      </c>
      <c r="J28" s="35">
        <f t="shared" si="1"/>
        <v>0</v>
      </c>
      <c r="K28" s="43" t="str">
        <f>IF(J28=1,"acquise"," ")</f>
        <v xml:space="preserve"> </v>
      </c>
      <c r="L28" s="129">
        <f t="shared" si="2"/>
        <v>1</v>
      </c>
      <c r="M28" s="72" t="s">
        <v>483</v>
      </c>
      <c r="N28" s="7">
        <v>28</v>
      </c>
      <c r="O28" s="167">
        <v>0</v>
      </c>
    </row>
    <row r="29" spans="1:15" ht="13.5" customHeight="1">
      <c r="A29" s="23">
        <v>17</v>
      </c>
      <c r="B29" s="356" t="s">
        <v>706</v>
      </c>
      <c r="C29" s="203" t="s">
        <v>707</v>
      </c>
      <c r="D29" s="203" t="s">
        <v>79</v>
      </c>
      <c r="E29" s="204" t="s">
        <v>436</v>
      </c>
      <c r="F29" s="256">
        <v>10</v>
      </c>
      <c r="G29" s="260"/>
      <c r="H29" s="261"/>
      <c r="I29" s="249">
        <f t="shared" si="0"/>
        <v>10</v>
      </c>
      <c r="J29" s="268">
        <f t="shared" si="1"/>
        <v>1</v>
      </c>
      <c r="K29" s="221" t="str">
        <f>IF(J29=1,"acquise"," ")</f>
        <v>acquise</v>
      </c>
      <c r="L29" s="222">
        <f t="shared" si="2"/>
        <v>1</v>
      </c>
    </row>
    <row r="30" spans="1:15" ht="13.5" customHeight="1">
      <c r="A30" s="23">
        <v>18</v>
      </c>
      <c r="B30" s="289">
        <v>123003488</v>
      </c>
      <c r="C30" s="47" t="s">
        <v>71</v>
      </c>
      <c r="D30" s="47" t="s">
        <v>72</v>
      </c>
      <c r="E30" s="118" t="s">
        <v>433</v>
      </c>
      <c r="F30" s="92">
        <v>10</v>
      </c>
      <c r="G30" s="26"/>
      <c r="H30" s="127"/>
      <c r="I30" s="31">
        <f t="shared" si="0"/>
        <v>10</v>
      </c>
      <c r="J30" s="35">
        <f t="shared" si="1"/>
        <v>1</v>
      </c>
      <c r="K30" s="169" t="s">
        <v>485</v>
      </c>
      <c r="L30" s="129">
        <f t="shared" si="2"/>
        <v>1</v>
      </c>
      <c r="M30" s="72" t="s">
        <v>483</v>
      </c>
      <c r="N30" s="7">
        <v>18</v>
      </c>
      <c r="O30" s="167">
        <v>2</v>
      </c>
    </row>
    <row r="31" spans="1:15" ht="13.5" customHeight="1">
      <c r="A31" s="23">
        <v>19</v>
      </c>
      <c r="B31" s="277" t="s">
        <v>73</v>
      </c>
      <c r="C31" s="47" t="s">
        <v>74</v>
      </c>
      <c r="D31" s="47" t="s">
        <v>75</v>
      </c>
      <c r="E31" s="117" t="s">
        <v>429</v>
      </c>
      <c r="F31" s="92">
        <v>11.5</v>
      </c>
      <c r="G31" s="26"/>
      <c r="H31" s="127"/>
      <c r="I31" s="31">
        <f t="shared" si="0"/>
        <v>11.5</v>
      </c>
      <c r="J31" s="35">
        <f t="shared" si="1"/>
        <v>1</v>
      </c>
      <c r="K31" s="169" t="s">
        <v>485</v>
      </c>
      <c r="L31" s="129">
        <f t="shared" si="2"/>
        <v>1</v>
      </c>
      <c r="M31" s="72" t="s">
        <v>483</v>
      </c>
      <c r="N31" s="7">
        <v>22</v>
      </c>
      <c r="O31" s="167">
        <v>2</v>
      </c>
    </row>
    <row r="32" spans="1:15" ht="13.5" customHeight="1">
      <c r="A32" s="23">
        <v>20</v>
      </c>
      <c r="B32" s="181">
        <v>1333016483</v>
      </c>
      <c r="C32" s="290" t="s">
        <v>550</v>
      </c>
      <c r="D32" s="290" t="s">
        <v>373</v>
      </c>
      <c r="E32" s="117" t="s">
        <v>1676</v>
      </c>
      <c r="F32" s="49">
        <v>16</v>
      </c>
      <c r="G32" s="26"/>
      <c r="H32" s="127"/>
      <c r="I32" s="31">
        <f t="shared" si="0"/>
        <v>16</v>
      </c>
      <c r="J32" s="35">
        <f t="shared" si="1"/>
        <v>1</v>
      </c>
      <c r="K32" s="169" t="s">
        <v>484</v>
      </c>
      <c r="L32" s="129">
        <f t="shared" si="2"/>
        <v>1</v>
      </c>
      <c r="N32" s="187">
        <v>30</v>
      </c>
      <c r="O32" s="188">
        <v>2</v>
      </c>
    </row>
    <row r="33" spans="1:15" ht="13.5" customHeight="1">
      <c r="A33" s="23">
        <v>21</v>
      </c>
      <c r="B33" s="363" t="s">
        <v>708</v>
      </c>
      <c r="C33" s="241" t="s">
        <v>709</v>
      </c>
      <c r="D33" s="241" t="s">
        <v>64</v>
      </c>
      <c r="E33" s="242" t="s">
        <v>432</v>
      </c>
      <c r="F33" s="256">
        <v>10</v>
      </c>
      <c r="G33" s="260"/>
      <c r="H33" s="261"/>
      <c r="I33" s="249">
        <f t="shared" si="0"/>
        <v>10</v>
      </c>
      <c r="J33" s="268">
        <f t="shared" si="1"/>
        <v>1</v>
      </c>
      <c r="K33" s="221" t="str">
        <f>IF(J33=1,"acquise"," ")</f>
        <v>acquise</v>
      </c>
      <c r="L33" s="222">
        <f t="shared" si="2"/>
        <v>1</v>
      </c>
    </row>
    <row r="34" spans="1:15" ht="13.5" customHeight="1">
      <c r="A34" s="23">
        <v>22</v>
      </c>
      <c r="B34" s="289">
        <v>123003378</v>
      </c>
      <c r="C34" s="47" t="s">
        <v>78</v>
      </c>
      <c r="D34" s="47" t="s">
        <v>79</v>
      </c>
      <c r="E34" s="117" t="s">
        <v>429</v>
      </c>
      <c r="F34" s="92">
        <v>8</v>
      </c>
      <c r="G34" s="26"/>
      <c r="H34" s="127"/>
      <c r="I34" s="31">
        <f t="shared" si="0"/>
        <v>8</v>
      </c>
      <c r="J34" s="35">
        <f t="shared" si="1"/>
        <v>0</v>
      </c>
      <c r="K34" s="44" t="str">
        <f>IF(J34=1,"acquise"," ")</f>
        <v xml:space="preserve"> </v>
      </c>
      <c r="L34" s="129">
        <f t="shared" si="2"/>
        <v>1</v>
      </c>
      <c r="M34" s="72" t="s">
        <v>483</v>
      </c>
      <c r="N34" s="7">
        <v>17</v>
      </c>
      <c r="O34" s="167">
        <v>1</v>
      </c>
    </row>
    <row r="35" spans="1:15" ht="13.5" customHeight="1">
      <c r="A35" s="23">
        <v>23</v>
      </c>
      <c r="B35" s="186">
        <v>123002925</v>
      </c>
      <c r="C35" s="290" t="s">
        <v>78</v>
      </c>
      <c r="D35" s="290" t="s">
        <v>212</v>
      </c>
      <c r="E35" s="117" t="s">
        <v>428</v>
      </c>
      <c r="F35" s="49">
        <v>14.5</v>
      </c>
      <c r="G35" s="26"/>
      <c r="H35" s="127"/>
      <c r="I35" s="31">
        <f t="shared" si="0"/>
        <v>14.5</v>
      </c>
      <c r="J35" s="35">
        <f t="shared" si="1"/>
        <v>1</v>
      </c>
      <c r="K35" s="169" t="s">
        <v>485</v>
      </c>
      <c r="L35" s="129">
        <f t="shared" si="2"/>
        <v>1</v>
      </c>
      <c r="N35" s="187">
        <v>12</v>
      </c>
      <c r="O35" s="188">
        <v>2</v>
      </c>
    </row>
    <row r="36" spans="1:15" ht="13.5" customHeight="1">
      <c r="A36" s="23">
        <v>24</v>
      </c>
      <c r="B36" s="175">
        <v>1533005854</v>
      </c>
      <c r="C36" s="275" t="s">
        <v>688</v>
      </c>
      <c r="D36" s="275" t="s">
        <v>299</v>
      </c>
      <c r="E36" s="117" t="s">
        <v>1676</v>
      </c>
      <c r="F36" s="49">
        <v>10</v>
      </c>
      <c r="G36" s="26"/>
      <c r="H36" s="127"/>
      <c r="I36" s="31">
        <f t="shared" si="0"/>
        <v>10</v>
      </c>
      <c r="J36" s="35">
        <f t="shared" si="1"/>
        <v>1</v>
      </c>
      <c r="K36" s="169" t="s">
        <v>485</v>
      </c>
      <c r="L36" s="129">
        <f t="shared" si="2"/>
        <v>1</v>
      </c>
      <c r="N36" s="187">
        <v>13</v>
      </c>
      <c r="O36" s="188">
        <v>2</v>
      </c>
    </row>
    <row r="37" spans="1:15" ht="13.5" customHeight="1">
      <c r="A37" s="23">
        <v>25</v>
      </c>
      <c r="B37" s="282" t="s">
        <v>710</v>
      </c>
      <c r="C37" s="200" t="s">
        <v>711</v>
      </c>
      <c r="D37" s="200" t="s">
        <v>221</v>
      </c>
      <c r="E37" s="243" t="s">
        <v>429</v>
      </c>
      <c r="F37" s="256">
        <v>11</v>
      </c>
      <c r="G37" s="260"/>
      <c r="H37" s="261"/>
      <c r="I37" s="249">
        <f t="shared" si="0"/>
        <v>11</v>
      </c>
      <c r="J37" s="268">
        <f t="shared" si="1"/>
        <v>1</v>
      </c>
      <c r="K37" s="221" t="str">
        <f>IF(J37=1,"acquise"," ")</f>
        <v>acquise</v>
      </c>
      <c r="L37" s="222">
        <f t="shared" si="2"/>
        <v>1</v>
      </c>
    </row>
    <row r="38" spans="1:15" ht="13.5" customHeight="1">
      <c r="A38" s="23">
        <v>26</v>
      </c>
      <c r="B38" s="363" t="s">
        <v>712</v>
      </c>
      <c r="C38" s="241" t="s">
        <v>713</v>
      </c>
      <c r="D38" s="241" t="s">
        <v>198</v>
      </c>
      <c r="E38" s="244" t="s">
        <v>433</v>
      </c>
      <c r="F38" s="256">
        <v>12.25</v>
      </c>
      <c r="G38" s="260"/>
      <c r="H38" s="261"/>
      <c r="I38" s="249">
        <f t="shared" si="0"/>
        <v>12.25</v>
      </c>
      <c r="J38" s="268">
        <f t="shared" si="1"/>
        <v>1</v>
      </c>
      <c r="K38" s="221" t="str">
        <f>IF(J38=1,"acquise"," ")</f>
        <v>acquise</v>
      </c>
      <c r="L38" s="222">
        <f t="shared" si="2"/>
        <v>1</v>
      </c>
    </row>
    <row r="39" spans="1:15" ht="13.5" customHeight="1">
      <c r="A39" s="23">
        <v>27</v>
      </c>
      <c r="B39" s="175">
        <v>1533012525</v>
      </c>
      <c r="C39" s="275" t="s">
        <v>631</v>
      </c>
      <c r="D39" s="275" t="s">
        <v>632</v>
      </c>
      <c r="E39" s="117" t="s">
        <v>428</v>
      </c>
      <c r="F39" s="49">
        <v>10.5</v>
      </c>
      <c r="G39" s="26"/>
      <c r="H39" s="127"/>
      <c r="I39" s="31">
        <f t="shared" si="0"/>
        <v>10.5</v>
      </c>
      <c r="J39" s="35">
        <f t="shared" si="1"/>
        <v>1</v>
      </c>
      <c r="K39" s="169" t="s">
        <v>485</v>
      </c>
      <c r="L39" s="129">
        <f t="shared" si="2"/>
        <v>1</v>
      </c>
      <c r="N39" s="187">
        <v>17</v>
      </c>
      <c r="O39" s="188">
        <v>2</v>
      </c>
    </row>
    <row r="40" spans="1:15" ht="13.5" customHeight="1">
      <c r="A40" s="23">
        <v>28</v>
      </c>
      <c r="B40" s="279">
        <v>1333011568</v>
      </c>
      <c r="C40" s="101" t="s">
        <v>374</v>
      </c>
      <c r="D40" s="101" t="s">
        <v>375</v>
      </c>
      <c r="E40" s="117" t="s">
        <v>434</v>
      </c>
      <c r="F40" s="49">
        <v>14.5</v>
      </c>
      <c r="G40" s="26"/>
      <c r="H40" s="127"/>
      <c r="I40" s="31">
        <f t="shared" si="0"/>
        <v>14.5</v>
      </c>
      <c r="J40" s="35">
        <f t="shared" si="1"/>
        <v>1</v>
      </c>
      <c r="K40" s="169" t="s">
        <v>485</v>
      </c>
      <c r="L40" s="129">
        <f t="shared" si="2"/>
        <v>1</v>
      </c>
      <c r="M40" s="72" t="s">
        <v>483</v>
      </c>
      <c r="N40" s="7">
        <v>18</v>
      </c>
      <c r="O40" s="167">
        <v>2</v>
      </c>
    </row>
    <row r="41" spans="1:15" ht="13.5" customHeight="1">
      <c r="A41" s="23">
        <v>29</v>
      </c>
      <c r="B41" s="175">
        <v>1533014031</v>
      </c>
      <c r="C41" s="275" t="s">
        <v>374</v>
      </c>
      <c r="D41" s="275" t="s">
        <v>92</v>
      </c>
      <c r="E41" s="117" t="s">
        <v>429</v>
      </c>
      <c r="F41" s="49">
        <v>12.25</v>
      </c>
      <c r="G41" s="26"/>
      <c r="H41" s="127"/>
      <c r="I41" s="31">
        <f t="shared" si="0"/>
        <v>12.25</v>
      </c>
      <c r="J41" s="35">
        <f t="shared" si="1"/>
        <v>1</v>
      </c>
      <c r="K41" s="169" t="s">
        <v>485</v>
      </c>
      <c r="L41" s="129">
        <f t="shared" si="2"/>
        <v>1</v>
      </c>
      <c r="N41" s="187">
        <v>14</v>
      </c>
      <c r="O41" s="188">
        <v>2</v>
      </c>
    </row>
    <row r="42" spans="1:15" ht="13.5" customHeight="1">
      <c r="A42" s="23">
        <v>30</v>
      </c>
      <c r="B42" s="175">
        <v>1533012543</v>
      </c>
      <c r="C42" s="275" t="s">
        <v>641</v>
      </c>
      <c r="D42" s="275" t="s">
        <v>642</v>
      </c>
      <c r="E42" s="117" t="s">
        <v>428</v>
      </c>
      <c r="F42" s="49">
        <v>13.5</v>
      </c>
      <c r="G42" s="26"/>
      <c r="H42" s="127"/>
      <c r="I42" s="31">
        <f t="shared" si="0"/>
        <v>13.5</v>
      </c>
      <c r="J42" s="35">
        <f t="shared" si="1"/>
        <v>1</v>
      </c>
      <c r="K42" s="169" t="s">
        <v>485</v>
      </c>
      <c r="L42" s="129">
        <f t="shared" si="2"/>
        <v>1</v>
      </c>
      <c r="N42" s="187">
        <v>12</v>
      </c>
      <c r="O42" s="188">
        <v>2</v>
      </c>
    </row>
    <row r="43" spans="1:15" ht="13.5" customHeight="1">
      <c r="A43" s="23">
        <v>31</v>
      </c>
      <c r="B43" s="289">
        <v>1333006646</v>
      </c>
      <c r="C43" s="47" t="s">
        <v>81</v>
      </c>
      <c r="D43" s="47" t="s">
        <v>82</v>
      </c>
      <c r="E43" s="120" t="s">
        <v>434</v>
      </c>
      <c r="F43" s="92">
        <v>8</v>
      </c>
      <c r="G43" s="26"/>
      <c r="H43" s="127"/>
      <c r="I43" s="31">
        <f t="shared" si="0"/>
        <v>8</v>
      </c>
      <c r="J43" s="35">
        <f t="shared" si="1"/>
        <v>0</v>
      </c>
      <c r="K43" s="169" t="s">
        <v>485</v>
      </c>
      <c r="L43" s="129">
        <f t="shared" si="2"/>
        <v>1</v>
      </c>
      <c r="M43" s="72" t="s">
        <v>483</v>
      </c>
      <c r="N43" s="7">
        <v>12</v>
      </c>
      <c r="O43" s="167">
        <v>2</v>
      </c>
    </row>
    <row r="44" spans="1:15" ht="13.5" customHeight="1">
      <c r="A44" s="23">
        <v>32</v>
      </c>
      <c r="B44" s="279">
        <v>1433007175</v>
      </c>
      <c r="C44" s="101" t="s">
        <v>376</v>
      </c>
      <c r="D44" s="101" t="s">
        <v>377</v>
      </c>
      <c r="E44" s="117" t="s">
        <v>434</v>
      </c>
      <c r="F44" s="49">
        <v>15.5</v>
      </c>
      <c r="G44" s="26"/>
      <c r="H44" s="127"/>
      <c r="I44" s="31">
        <f t="shared" si="0"/>
        <v>15.5</v>
      </c>
      <c r="J44" s="35">
        <f t="shared" si="1"/>
        <v>1</v>
      </c>
      <c r="K44" s="169" t="s">
        <v>485</v>
      </c>
      <c r="L44" s="129">
        <f t="shared" si="2"/>
        <v>1</v>
      </c>
      <c r="M44" s="72" t="s">
        <v>483</v>
      </c>
      <c r="N44" s="7">
        <v>11</v>
      </c>
      <c r="O44" s="167">
        <v>2</v>
      </c>
    </row>
    <row r="45" spans="1:15" ht="13.5" customHeight="1">
      <c r="A45" s="23">
        <v>33</v>
      </c>
      <c r="B45" s="289">
        <v>123000712</v>
      </c>
      <c r="C45" s="47" t="s">
        <v>84</v>
      </c>
      <c r="D45" s="47" t="s">
        <v>85</v>
      </c>
      <c r="E45" s="117" t="s">
        <v>434</v>
      </c>
      <c r="F45" s="92">
        <v>7</v>
      </c>
      <c r="G45" s="26"/>
      <c r="H45" s="127"/>
      <c r="I45" s="31">
        <f t="shared" si="0"/>
        <v>7</v>
      </c>
      <c r="J45" s="35">
        <f t="shared" si="1"/>
        <v>0</v>
      </c>
      <c r="K45" s="44" t="str">
        <f>IF(J45=1,"acquise"," ")</f>
        <v xml:space="preserve"> </v>
      </c>
      <c r="L45" s="129">
        <f t="shared" si="2"/>
        <v>1</v>
      </c>
      <c r="M45" s="72" t="s">
        <v>483</v>
      </c>
      <c r="N45" s="7">
        <v>13</v>
      </c>
      <c r="O45" s="167">
        <v>1</v>
      </c>
    </row>
    <row r="46" spans="1:15" ht="13.5" customHeight="1">
      <c r="A46" s="23">
        <v>34</v>
      </c>
      <c r="B46" s="279">
        <v>1333004753</v>
      </c>
      <c r="C46" s="101" t="s">
        <v>294</v>
      </c>
      <c r="D46" s="101" t="s">
        <v>295</v>
      </c>
      <c r="E46" s="118" t="s">
        <v>433</v>
      </c>
      <c r="F46" s="49">
        <v>14</v>
      </c>
      <c r="G46" s="26"/>
      <c r="H46" s="127"/>
      <c r="I46" s="31">
        <f t="shared" si="0"/>
        <v>14</v>
      </c>
      <c r="J46" s="35">
        <f t="shared" si="1"/>
        <v>1</v>
      </c>
      <c r="K46" s="169" t="s">
        <v>485</v>
      </c>
      <c r="L46" s="129">
        <f t="shared" si="2"/>
        <v>1</v>
      </c>
      <c r="M46" s="72" t="s">
        <v>483</v>
      </c>
      <c r="N46" s="7">
        <v>18</v>
      </c>
      <c r="O46" s="167">
        <v>2</v>
      </c>
    </row>
    <row r="47" spans="1:15" ht="13.5" customHeight="1">
      <c r="A47" s="23">
        <v>35</v>
      </c>
      <c r="B47" s="175">
        <v>1533011550</v>
      </c>
      <c r="C47" s="275" t="s">
        <v>525</v>
      </c>
      <c r="D47" s="275" t="s">
        <v>526</v>
      </c>
      <c r="E47" s="117" t="s">
        <v>428</v>
      </c>
      <c r="F47" s="49">
        <v>10</v>
      </c>
      <c r="G47" s="26"/>
      <c r="H47" s="127"/>
      <c r="I47" s="31">
        <f t="shared" si="0"/>
        <v>10</v>
      </c>
      <c r="J47" s="35">
        <f t="shared" si="1"/>
        <v>1</v>
      </c>
      <c r="K47" s="169" t="s">
        <v>485</v>
      </c>
      <c r="L47" s="129">
        <f t="shared" si="2"/>
        <v>1</v>
      </c>
      <c r="N47" s="187">
        <v>18</v>
      </c>
      <c r="O47" s="188">
        <v>2</v>
      </c>
    </row>
    <row r="48" spans="1:15" ht="13.5" customHeight="1">
      <c r="A48" s="23">
        <v>36</v>
      </c>
      <c r="B48" s="279">
        <v>1333006010</v>
      </c>
      <c r="C48" s="101" t="s">
        <v>296</v>
      </c>
      <c r="D48" s="101" t="s">
        <v>378</v>
      </c>
      <c r="E48" s="117" t="s">
        <v>429</v>
      </c>
      <c r="F48" s="49">
        <v>13.25</v>
      </c>
      <c r="G48" s="26"/>
      <c r="H48" s="127"/>
      <c r="I48" s="31">
        <f t="shared" si="0"/>
        <v>13.25</v>
      </c>
      <c r="J48" s="35">
        <f t="shared" si="1"/>
        <v>1</v>
      </c>
      <c r="K48" s="169" t="s">
        <v>485</v>
      </c>
      <c r="L48" s="129">
        <f t="shared" si="2"/>
        <v>1</v>
      </c>
      <c r="M48" s="72" t="s">
        <v>483</v>
      </c>
      <c r="N48" s="7">
        <v>12</v>
      </c>
      <c r="O48" s="167">
        <v>2</v>
      </c>
    </row>
    <row r="49" spans="1:15" ht="13.5" customHeight="1">
      <c r="A49" s="23">
        <v>37</v>
      </c>
      <c r="B49" s="175">
        <v>1533004202</v>
      </c>
      <c r="C49" s="275" t="s">
        <v>654</v>
      </c>
      <c r="D49" s="275" t="s">
        <v>655</v>
      </c>
      <c r="E49" s="117" t="s">
        <v>1676</v>
      </c>
      <c r="F49" s="49">
        <v>16</v>
      </c>
      <c r="G49" s="26"/>
      <c r="H49" s="127"/>
      <c r="I49" s="31">
        <f t="shared" si="0"/>
        <v>16</v>
      </c>
      <c r="J49" s="35">
        <f t="shared" si="1"/>
        <v>1</v>
      </c>
      <c r="K49" s="169" t="s">
        <v>485</v>
      </c>
      <c r="L49" s="129">
        <f t="shared" si="2"/>
        <v>1</v>
      </c>
      <c r="N49" s="187">
        <v>14</v>
      </c>
      <c r="O49" s="188">
        <v>2</v>
      </c>
    </row>
    <row r="50" spans="1:15" ht="13.5" customHeight="1">
      <c r="A50" s="23">
        <v>38</v>
      </c>
      <c r="B50" s="289">
        <v>1333011714</v>
      </c>
      <c r="C50" s="47" t="s">
        <v>87</v>
      </c>
      <c r="D50" s="47" t="s">
        <v>88</v>
      </c>
      <c r="E50" s="118" t="s">
        <v>433</v>
      </c>
      <c r="F50" s="92">
        <v>15</v>
      </c>
      <c r="G50" s="26"/>
      <c r="H50" s="127"/>
      <c r="I50" s="31">
        <f t="shared" si="0"/>
        <v>15</v>
      </c>
      <c r="J50" s="35">
        <f t="shared" si="1"/>
        <v>1</v>
      </c>
      <c r="K50" s="169" t="s">
        <v>485</v>
      </c>
      <c r="L50" s="129">
        <f t="shared" si="2"/>
        <v>1</v>
      </c>
      <c r="M50" s="72" t="s">
        <v>483</v>
      </c>
      <c r="N50" s="7">
        <v>18</v>
      </c>
      <c r="O50" s="167">
        <v>2</v>
      </c>
    </row>
    <row r="51" spans="1:15" ht="13.5" customHeight="1">
      <c r="A51" s="23">
        <v>39</v>
      </c>
      <c r="B51" s="369" t="s">
        <v>714</v>
      </c>
      <c r="C51" s="245" t="s">
        <v>715</v>
      </c>
      <c r="D51" s="245" t="s">
        <v>60</v>
      </c>
      <c r="E51" s="246" t="s">
        <v>434</v>
      </c>
      <c r="F51" s="256">
        <v>10.33</v>
      </c>
      <c r="G51" s="260"/>
      <c r="H51" s="261"/>
      <c r="I51" s="249">
        <f t="shared" si="0"/>
        <v>10.33</v>
      </c>
      <c r="J51" s="268">
        <f t="shared" si="1"/>
        <v>1</v>
      </c>
      <c r="K51" s="221" t="str">
        <f>IF(J51=1,"acquise"," ")</f>
        <v>acquise</v>
      </c>
      <c r="L51" s="222">
        <f t="shared" si="2"/>
        <v>1</v>
      </c>
    </row>
    <row r="52" spans="1:15" ht="13.5" customHeight="1">
      <c r="A52" s="23">
        <v>40</v>
      </c>
      <c r="B52" s="294" t="s">
        <v>716</v>
      </c>
      <c r="C52" s="200" t="s">
        <v>717</v>
      </c>
      <c r="D52" s="200" t="s">
        <v>138</v>
      </c>
      <c r="E52" s="247" t="s">
        <v>1677</v>
      </c>
      <c r="F52" s="256">
        <v>12</v>
      </c>
      <c r="G52" s="260"/>
      <c r="H52" s="261"/>
      <c r="I52" s="249">
        <f t="shared" si="0"/>
        <v>12</v>
      </c>
      <c r="J52" s="268">
        <f t="shared" si="1"/>
        <v>1</v>
      </c>
      <c r="K52" s="221" t="str">
        <f>IF(J52=1,"acquise"," ")</f>
        <v>acquise</v>
      </c>
      <c r="L52" s="222">
        <f t="shared" si="2"/>
        <v>1</v>
      </c>
    </row>
    <row r="53" spans="1:15" ht="13.5" customHeight="1">
      <c r="A53" s="23">
        <v>41</v>
      </c>
      <c r="B53" s="279">
        <v>1333026522</v>
      </c>
      <c r="C53" s="101" t="s">
        <v>379</v>
      </c>
      <c r="D53" s="101" t="s">
        <v>380</v>
      </c>
      <c r="E53" s="117" t="s">
        <v>429</v>
      </c>
      <c r="F53" s="49">
        <v>10</v>
      </c>
      <c r="G53" s="26"/>
      <c r="H53" s="127"/>
      <c r="I53" s="31">
        <f t="shared" si="0"/>
        <v>10</v>
      </c>
      <c r="J53" s="35">
        <f t="shared" si="1"/>
        <v>1</v>
      </c>
      <c r="K53" s="169" t="s">
        <v>485</v>
      </c>
      <c r="L53" s="129">
        <f t="shared" si="2"/>
        <v>1</v>
      </c>
      <c r="M53" s="72" t="s">
        <v>483</v>
      </c>
      <c r="N53" s="7">
        <v>18</v>
      </c>
      <c r="O53" s="167">
        <v>2</v>
      </c>
    </row>
    <row r="54" spans="1:15" ht="13.5" customHeight="1">
      <c r="A54" s="23">
        <v>42</v>
      </c>
      <c r="B54" s="175">
        <v>1533015821</v>
      </c>
      <c r="C54" s="275" t="s">
        <v>576</v>
      </c>
      <c r="D54" s="275" t="s">
        <v>357</v>
      </c>
      <c r="E54" s="117" t="s">
        <v>428</v>
      </c>
      <c r="F54" s="49">
        <v>11.5</v>
      </c>
      <c r="G54" s="26"/>
      <c r="H54" s="127"/>
      <c r="I54" s="31">
        <f t="shared" si="0"/>
        <v>11.5</v>
      </c>
      <c r="J54" s="35">
        <f t="shared" si="1"/>
        <v>1</v>
      </c>
      <c r="K54" s="169" t="s">
        <v>486</v>
      </c>
      <c r="L54" s="129">
        <f t="shared" si="2"/>
        <v>1</v>
      </c>
      <c r="N54" s="187">
        <v>22</v>
      </c>
      <c r="O54" s="188">
        <v>1</v>
      </c>
    </row>
    <row r="55" spans="1:15" ht="13.5" customHeight="1">
      <c r="A55" s="23">
        <v>43</v>
      </c>
      <c r="B55" s="282" t="s">
        <v>718</v>
      </c>
      <c r="C55" s="200" t="s">
        <v>90</v>
      </c>
      <c r="D55" s="200" t="s">
        <v>373</v>
      </c>
      <c r="E55" s="246" t="s">
        <v>434</v>
      </c>
      <c r="F55" s="256">
        <v>14.75</v>
      </c>
      <c r="G55" s="260"/>
      <c r="H55" s="261"/>
      <c r="I55" s="249">
        <f t="shared" si="0"/>
        <v>14.75</v>
      </c>
      <c r="J55" s="268">
        <f t="shared" si="1"/>
        <v>1</v>
      </c>
      <c r="K55" s="221" t="str">
        <f>IF(J55=1,"acquise"," ")</f>
        <v>acquise</v>
      </c>
      <c r="L55" s="222">
        <f t="shared" si="2"/>
        <v>1</v>
      </c>
    </row>
    <row r="56" spans="1:15" ht="13.5" customHeight="1">
      <c r="A56" s="23">
        <v>44</v>
      </c>
      <c r="B56" s="279">
        <v>1433010412</v>
      </c>
      <c r="C56" s="101" t="s">
        <v>381</v>
      </c>
      <c r="D56" s="101" t="s">
        <v>382</v>
      </c>
      <c r="E56" s="117" t="s">
        <v>429</v>
      </c>
      <c r="F56" s="49">
        <v>8.5</v>
      </c>
      <c r="G56" s="26"/>
      <c r="H56" s="127"/>
      <c r="I56" s="31">
        <f t="shared" si="0"/>
        <v>8.5</v>
      </c>
      <c r="J56" s="35">
        <f t="shared" si="1"/>
        <v>0</v>
      </c>
      <c r="K56" s="169" t="s">
        <v>485</v>
      </c>
      <c r="L56" s="129">
        <f t="shared" si="2"/>
        <v>1</v>
      </c>
      <c r="M56" s="72" t="s">
        <v>483</v>
      </c>
      <c r="N56" s="7">
        <v>18</v>
      </c>
      <c r="O56" s="167">
        <v>2</v>
      </c>
    </row>
    <row r="57" spans="1:15" ht="13.5" customHeight="1">
      <c r="A57" s="23">
        <v>45</v>
      </c>
      <c r="B57" s="294" t="s">
        <v>719</v>
      </c>
      <c r="C57" s="200" t="s">
        <v>381</v>
      </c>
      <c r="D57" s="200" t="s">
        <v>72</v>
      </c>
      <c r="E57" s="247" t="s">
        <v>1678</v>
      </c>
      <c r="F57" s="256">
        <v>10.5</v>
      </c>
      <c r="G57" s="260"/>
      <c r="H57" s="261"/>
      <c r="I57" s="249">
        <f t="shared" si="0"/>
        <v>10.5</v>
      </c>
      <c r="J57" s="268">
        <f t="shared" si="1"/>
        <v>1</v>
      </c>
      <c r="K57" s="221" t="str">
        <f>IF(J57=1,"acquise"," ")</f>
        <v>acquise</v>
      </c>
      <c r="L57" s="222">
        <f t="shared" si="2"/>
        <v>1</v>
      </c>
    </row>
    <row r="58" spans="1:15" ht="13.5" customHeight="1">
      <c r="A58" s="23">
        <v>46</v>
      </c>
      <c r="B58" s="175">
        <v>1533009327</v>
      </c>
      <c r="C58" s="275" t="s">
        <v>626</v>
      </c>
      <c r="D58" s="275" t="s">
        <v>93</v>
      </c>
      <c r="E58" s="117" t="s">
        <v>428</v>
      </c>
      <c r="F58" s="49">
        <v>10</v>
      </c>
      <c r="G58" s="26"/>
      <c r="H58" s="127"/>
      <c r="I58" s="31">
        <f t="shared" si="0"/>
        <v>10</v>
      </c>
      <c r="J58" s="35">
        <f t="shared" si="1"/>
        <v>1</v>
      </c>
      <c r="K58" s="169" t="s">
        <v>485</v>
      </c>
      <c r="L58" s="129">
        <f t="shared" si="2"/>
        <v>1</v>
      </c>
      <c r="N58" s="187">
        <v>11</v>
      </c>
      <c r="O58" s="188">
        <v>2</v>
      </c>
    </row>
    <row r="59" spans="1:15" ht="13.5" customHeight="1">
      <c r="A59" s="23">
        <v>47</v>
      </c>
      <c r="B59" s="405" t="s">
        <v>720</v>
      </c>
      <c r="C59" s="264" t="s">
        <v>721</v>
      </c>
      <c r="D59" s="264" t="s">
        <v>113</v>
      </c>
      <c r="E59" s="242" t="s">
        <v>432</v>
      </c>
      <c r="F59" s="267">
        <v>10</v>
      </c>
      <c r="G59" s="260"/>
      <c r="H59" s="261"/>
      <c r="I59" s="249">
        <f t="shared" si="0"/>
        <v>10</v>
      </c>
      <c r="J59" s="268">
        <f t="shared" si="1"/>
        <v>1</v>
      </c>
      <c r="K59" s="221" t="str">
        <f>IF(J59=1,"acquise"," ")</f>
        <v>acquise</v>
      </c>
      <c r="L59" s="222">
        <f t="shared" si="2"/>
        <v>1</v>
      </c>
    </row>
    <row r="60" spans="1:15" ht="13.5" customHeight="1">
      <c r="A60" s="23">
        <v>48</v>
      </c>
      <c r="B60" s="178">
        <v>1433010258</v>
      </c>
      <c r="C60" s="272" t="s">
        <v>607</v>
      </c>
      <c r="D60" s="272" t="s">
        <v>225</v>
      </c>
      <c r="E60" s="117" t="s">
        <v>1676</v>
      </c>
      <c r="F60" s="49">
        <v>15</v>
      </c>
      <c r="G60" s="26"/>
      <c r="H60" s="127"/>
      <c r="I60" s="31">
        <f t="shared" si="0"/>
        <v>15</v>
      </c>
      <c r="J60" s="35">
        <f t="shared" si="1"/>
        <v>1</v>
      </c>
      <c r="K60" s="169" t="s">
        <v>485</v>
      </c>
      <c r="L60" s="129">
        <f t="shared" si="2"/>
        <v>1</v>
      </c>
      <c r="N60" s="187">
        <v>12</v>
      </c>
      <c r="O60" s="188">
        <v>2</v>
      </c>
    </row>
    <row r="61" spans="1:15" ht="13.5" customHeight="1">
      <c r="A61" s="23">
        <v>49</v>
      </c>
      <c r="B61" s="175">
        <v>1533011503</v>
      </c>
      <c r="C61" s="275" t="s">
        <v>643</v>
      </c>
      <c r="D61" s="275" t="s">
        <v>555</v>
      </c>
      <c r="E61" s="117" t="s">
        <v>429</v>
      </c>
      <c r="F61" s="49">
        <v>7</v>
      </c>
      <c r="G61" s="26"/>
      <c r="H61" s="127"/>
      <c r="I61" s="31">
        <f t="shared" si="0"/>
        <v>7</v>
      </c>
      <c r="J61" s="35">
        <f t="shared" si="1"/>
        <v>0</v>
      </c>
      <c r="K61" s="169" t="s">
        <v>485</v>
      </c>
      <c r="L61" s="129">
        <f t="shared" si="2"/>
        <v>1</v>
      </c>
      <c r="N61" s="187">
        <v>18</v>
      </c>
      <c r="O61" s="188">
        <v>2</v>
      </c>
    </row>
    <row r="62" spans="1:15" ht="13.5" customHeight="1">
      <c r="A62" s="23">
        <v>50</v>
      </c>
      <c r="B62" s="175">
        <v>1533019462</v>
      </c>
      <c r="C62" s="275" t="s">
        <v>531</v>
      </c>
      <c r="D62" s="275" t="s">
        <v>299</v>
      </c>
      <c r="E62" s="117" t="s">
        <v>429</v>
      </c>
      <c r="F62" s="49">
        <v>12</v>
      </c>
      <c r="G62" s="26"/>
      <c r="H62" s="127"/>
      <c r="I62" s="31">
        <f t="shared" si="0"/>
        <v>12</v>
      </c>
      <c r="J62" s="35">
        <f t="shared" si="1"/>
        <v>1</v>
      </c>
      <c r="K62" s="169" t="s">
        <v>485</v>
      </c>
      <c r="L62" s="129">
        <f t="shared" si="2"/>
        <v>1</v>
      </c>
      <c r="N62" s="187">
        <v>14</v>
      </c>
      <c r="O62" s="188">
        <v>2</v>
      </c>
    </row>
    <row r="63" spans="1:15" ht="13.5" customHeight="1">
      <c r="A63" s="23">
        <v>51</v>
      </c>
      <c r="B63" s="175">
        <v>1533010439</v>
      </c>
      <c r="C63" s="275" t="s">
        <v>596</v>
      </c>
      <c r="D63" s="275" t="s">
        <v>597</v>
      </c>
      <c r="E63" s="117" t="s">
        <v>1676</v>
      </c>
      <c r="F63" s="49">
        <v>14.5</v>
      </c>
      <c r="G63" s="26"/>
      <c r="H63" s="127"/>
      <c r="I63" s="31">
        <f t="shared" si="0"/>
        <v>14.5</v>
      </c>
      <c r="J63" s="35">
        <f t="shared" si="1"/>
        <v>1</v>
      </c>
      <c r="K63" s="169" t="s">
        <v>485</v>
      </c>
      <c r="L63" s="129">
        <f t="shared" si="2"/>
        <v>1</v>
      </c>
      <c r="N63" s="187">
        <v>14</v>
      </c>
      <c r="O63" s="188">
        <v>2</v>
      </c>
    </row>
    <row r="64" spans="1:15" ht="13.5" customHeight="1">
      <c r="A64" s="23">
        <v>52</v>
      </c>
      <c r="B64" s="175">
        <v>1533003693</v>
      </c>
      <c r="C64" s="275" t="s">
        <v>562</v>
      </c>
      <c r="D64" s="275" t="s">
        <v>327</v>
      </c>
      <c r="E64" s="117" t="s">
        <v>1676</v>
      </c>
      <c r="F64" s="49">
        <v>16</v>
      </c>
      <c r="G64" s="26"/>
      <c r="H64" s="127"/>
      <c r="I64" s="31">
        <f t="shared" si="0"/>
        <v>16</v>
      </c>
      <c r="J64" s="35">
        <f t="shared" si="1"/>
        <v>1</v>
      </c>
      <c r="K64" s="169" t="s">
        <v>485</v>
      </c>
      <c r="L64" s="129">
        <f t="shared" si="2"/>
        <v>1</v>
      </c>
      <c r="N64" s="187">
        <v>14</v>
      </c>
      <c r="O64" s="188">
        <v>2</v>
      </c>
    </row>
    <row r="65" spans="1:15" ht="13.5" customHeight="1">
      <c r="A65" s="23">
        <v>53</v>
      </c>
      <c r="B65" s="175">
        <v>1533023336</v>
      </c>
      <c r="C65" s="275" t="s">
        <v>562</v>
      </c>
      <c r="D65" s="275" t="s">
        <v>331</v>
      </c>
      <c r="E65" s="117" t="s">
        <v>429</v>
      </c>
      <c r="F65" s="49">
        <v>10</v>
      </c>
      <c r="G65" s="26"/>
      <c r="H65" s="127"/>
      <c r="I65" s="31">
        <f t="shared" si="0"/>
        <v>10</v>
      </c>
      <c r="J65" s="35">
        <f t="shared" si="1"/>
        <v>1</v>
      </c>
      <c r="K65" s="169" t="s">
        <v>485</v>
      </c>
      <c r="L65" s="129">
        <f t="shared" si="2"/>
        <v>1</v>
      </c>
      <c r="N65" s="187">
        <v>18</v>
      </c>
      <c r="O65" s="188">
        <v>2</v>
      </c>
    </row>
    <row r="66" spans="1:15" ht="13.5" customHeight="1">
      <c r="A66" s="23">
        <v>54</v>
      </c>
      <c r="B66" s="279">
        <v>1433011170</v>
      </c>
      <c r="C66" s="101" t="s">
        <v>383</v>
      </c>
      <c r="D66" s="101" t="s">
        <v>250</v>
      </c>
      <c r="E66" s="117" t="s">
        <v>434</v>
      </c>
      <c r="F66" s="49">
        <v>10</v>
      </c>
      <c r="G66" s="26"/>
      <c r="H66" s="127"/>
      <c r="I66" s="31">
        <f t="shared" si="0"/>
        <v>10</v>
      </c>
      <c r="J66" s="35">
        <f t="shared" si="1"/>
        <v>1</v>
      </c>
      <c r="K66" s="169" t="s">
        <v>485</v>
      </c>
      <c r="L66" s="129">
        <f t="shared" si="2"/>
        <v>1</v>
      </c>
      <c r="M66" s="72" t="s">
        <v>483</v>
      </c>
      <c r="N66" s="7">
        <v>25</v>
      </c>
      <c r="O66" s="167">
        <v>2</v>
      </c>
    </row>
    <row r="67" spans="1:15" ht="13.5" customHeight="1">
      <c r="A67" s="23">
        <v>55</v>
      </c>
      <c r="B67" s="289">
        <v>123012584</v>
      </c>
      <c r="C67" s="47" t="s">
        <v>96</v>
      </c>
      <c r="D67" s="47" t="s">
        <v>77</v>
      </c>
      <c r="E67" s="118" t="s">
        <v>433</v>
      </c>
      <c r="F67" s="92">
        <v>13</v>
      </c>
      <c r="G67" s="26"/>
      <c r="H67" s="127"/>
      <c r="I67" s="31">
        <f t="shared" si="0"/>
        <v>13</v>
      </c>
      <c r="J67" s="35">
        <f t="shared" si="1"/>
        <v>1</v>
      </c>
      <c r="K67" s="169" t="s">
        <v>485</v>
      </c>
      <c r="L67" s="129">
        <f t="shared" si="2"/>
        <v>1</v>
      </c>
      <c r="M67" s="72" t="s">
        <v>483</v>
      </c>
      <c r="N67" s="7">
        <v>20</v>
      </c>
      <c r="O67" s="167">
        <v>2</v>
      </c>
    </row>
    <row r="68" spans="1:15" ht="13.5" customHeight="1">
      <c r="A68" s="23">
        <v>56</v>
      </c>
      <c r="B68" s="175">
        <v>1533011473</v>
      </c>
      <c r="C68" s="275" t="s">
        <v>614</v>
      </c>
      <c r="D68" s="275" t="s">
        <v>76</v>
      </c>
      <c r="E68" s="117" t="s">
        <v>429</v>
      </c>
      <c r="F68" s="49">
        <v>11</v>
      </c>
      <c r="G68" s="26"/>
      <c r="H68" s="127"/>
      <c r="I68" s="31">
        <f t="shared" si="0"/>
        <v>11</v>
      </c>
      <c r="J68" s="35">
        <f t="shared" si="1"/>
        <v>1</v>
      </c>
      <c r="K68" s="169" t="s">
        <v>485</v>
      </c>
      <c r="L68" s="129">
        <f t="shared" si="2"/>
        <v>1</v>
      </c>
      <c r="N68" s="187">
        <v>18</v>
      </c>
      <c r="O68" s="188">
        <v>2</v>
      </c>
    </row>
    <row r="69" spans="1:15" ht="13.5" customHeight="1">
      <c r="A69" s="23">
        <v>57</v>
      </c>
      <c r="B69" s="175">
        <v>1533011076</v>
      </c>
      <c r="C69" s="275" t="s">
        <v>656</v>
      </c>
      <c r="D69" s="275" t="s">
        <v>94</v>
      </c>
      <c r="E69" s="117" t="s">
        <v>429</v>
      </c>
      <c r="F69" s="49">
        <v>11</v>
      </c>
      <c r="G69" s="26"/>
      <c r="H69" s="127"/>
      <c r="I69" s="31">
        <f t="shared" si="0"/>
        <v>11</v>
      </c>
      <c r="J69" s="35">
        <f t="shared" si="1"/>
        <v>1</v>
      </c>
      <c r="K69" s="169" t="s">
        <v>485</v>
      </c>
      <c r="L69" s="129">
        <f t="shared" si="2"/>
        <v>1</v>
      </c>
      <c r="N69" s="187">
        <v>20</v>
      </c>
      <c r="O69" s="188">
        <v>2</v>
      </c>
    </row>
    <row r="70" spans="1:15" ht="13.5" customHeight="1">
      <c r="A70" s="23">
        <v>58</v>
      </c>
      <c r="B70" s="279">
        <v>1433004654</v>
      </c>
      <c r="C70" s="101" t="s">
        <v>438</v>
      </c>
      <c r="D70" s="101" t="s">
        <v>131</v>
      </c>
      <c r="E70" s="121" t="s">
        <v>434</v>
      </c>
      <c r="F70" s="92">
        <v>10.5</v>
      </c>
      <c r="G70" s="26"/>
      <c r="H70" s="127"/>
      <c r="I70" s="31">
        <f t="shared" si="0"/>
        <v>10.5</v>
      </c>
      <c r="J70" s="35">
        <f t="shared" si="1"/>
        <v>1</v>
      </c>
      <c r="K70" s="169" t="s">
        <v>485</v>
      </c>
      <c r="L70" s="129">
        <f t="shared" si="2"/>
        <v>1</v>
      </c>
      <c r="M70" s="72" t="s">
        <v>483</v>
      </c>
      <c r="N70" s="7">
        <v>18</v>
      </c>
      <c r="O70" s="167">
        <v>2</v>
      </c>
    </row>
    <row r="71" spans="1:15" ht="13.5" customHeight="1">
      <c r="A71" s="23">
        <v>59</v>
      </c>
      <c r="B71" s="175">
        <v>1533001044</v>
      </c>
      <c r="C71" s="275" t="s">
        <v>517</v>
      </c>
      <c r="D71" s="275" t="s">
        <v>518</v>
      </c>
      <c r="E71" s="117" t="s">
        <v>429</v>
      </c>
      <c r="F71" s="49">
        <v>10</v>
      </c>
      <c r="G71" s="26"/>
      <c r="H71" s="127"/>
      <c r="I71" s="31">
        <f t="shared" si="0"/>
        <v>10</v>
      </c>
      <c r="J71" s="35">
        <f t="shared" si="1"/>
        <v>1</v>
      </c>
      <c r="K71" s="169" t="s">
        <v>485</v>
      </c>
      <c r="L71" s="129">
        <f t="shared" si="2"/>
        <v>1</v>
      </c>
      <c r="N71" s="187">
        <v>11</v>
      </c>
      <c r="O71" s="188">
        <v>2</v>
      </c>
    </row>
    <row r="72" spans="1:15" ht="13.5" customHeight="1">
      <c r="A72" s="23">
        <v>60</v>
      </c>
      <c r="B72" s="175">
        <v>1533004322</v>
      </c>
      <c r="C72" s="275" t="s">
        <v>623</v>
      </c>
      <c r="D72" s="275" t="s">
        <v>77</v>
      </c>
      <c r="E72" s="117" t="s">
        <v>428</v>
      </c>
      <c r="F72" s="49">
        <v>10</v>
      </c>
      <c r="G72" s="26"/>
      <c r="H72" s="127"/>
      <c r="I72" s="31">
        <f t="shared" si="0"/>
        <v>10</v>
      </c>
      <c r="J72" s="35">
        <f t="shared" si="1"/>
        <v>1</v>
      </c>
      <c r="K72" s="169" t="s">
        <v>485</v>
      </c>
      <c r="L72" s="129">
        <f t="shared" si="2"/>
        <v>1</v>
      </c>
      <c r="N72" s="187">
        <v>14</v>
      </c>
      <c r="O72" s="188">
        <v>2</v>
      </c>
    </row>
    <row r="73" spans="1:15" ht="13.5" customHeight="1">
      <c r="A73" s="23">
        <v>61</v>
      </c>
      <c r="B73" s="175">
        <v>1533009697</v>
      </c>
      <c r="C73" s="275" t="s">
        <v>551</v>
      </c>
      <c r="D73" s="275" t="s">
        <v>552</v>
      </c>
      <c r="E73" s="117" t="s">
        <v>428</v>
      </c>
      <c r="F73" s="49">
        <v>10</v>
      </c>
      <c r="G73" s="26"/>
      <c r="H73" s="127"/>
      <c r="I73" s="31">
        <f t="shared" si="0"/>
        <v>10</v>
      </c>
      <c r="J73" s="35">
        <f t="shared" si="1"/>
        <v>1</v>
      </c>
      <c r="K73" s="169" t="s">
        <v>485</v>
      </c>
      <c r="L73" s="129">
        <f t="shared" si="2"/>
        <v>1</v>
      </c>
      <c r="N73" s="187">
        <v>12</v>
      </c>
      <c r="O73" s="188">
        <v>2</v>
      </c>
    </row>
    <row r="74" spans="1:15" ht="13.5" customHeight="1">
      <c r="A74" s="23">
        <v>62</v>
      </c>
      <c r="B74" s="175">
        <v>1533009756</v>
      </c>
      <c r="C74" s="275" t="s">
        <v>621</v>
      </c>
      <c r="D74" s="275" t="s">
        <v>378</v>
      </c>
      <c r="E74" s="117" t="s">
        <v>429</v>
      </c>
      <c r="F74" s="49">
        <v>10</v>
      </c>
      <c r="G74" s="26"/>
      <c r="H74" s="127"/>
      <c r="I74" s="31">
        <f t="shared" si="0"/>
        <v>10</v>
      </c>
      <c r="J74" s="35">
        <f t="shared" si="1"/>
        <v>1</v>
      </c>
      <c r="K74" s="169" t="s">
        <v>485</v>
      </c>
      <c r="L74" s="129">
        <f t="shared" si="2"/>
        <v>1</v>
      </c>
      <c r="N74" s="187">
        <v>18</v>
      </c>
      <c r="O74" s="188">
        <v>2</v>
      </c>
    </row>
    <row r="75" spans="1:15" ht="13.5" customHeight="1">
      <c r="A75" s="23">
        <v>63</v>
      </c>
      <c r="B75" s="279">
        <v>123011918</v>
      </c>
      <c r="C75" s="101" t="s">
        <v>298</v>
      </c>
      <c r="D75" s="101" t="s">
        <v>83</v>
      </c>
      <c r="E75" s="117" t="s">
        <v>429</v>
      </c>
      <c r="F75" s="49">
        <v>17.5</v>
      </c>
      <c r="G75" s="26"/>
      <c r="H75" s="127"/>
      <c r="I75" s="31">
        <f t="shared" si="0"/>
        <v>17.5</v>
      </c>
      <c r="J75" s="35">
        <f t="shared" si="1"/>
        <v>1</v>
      </c>
      <c r="K75" s="169" t="s">
        <v>485</v>
      </c>
      <c r="L75" s="129">
        <f t="shared" si="2"/>
        <v>1</v>
      </c>
      <c r="M75" s="72" t="s">
        <v>483</v>
      </c>
      <c r="N75" s="7">
        <v>14</v>
      </c>
      <c r="O75" s="167">
        <v>2</v>
      </c>
    </row>
    <row r="76" spans="1:15" ht="13.5" customHeight="1">
      <c r="A76" s="23">
        <v>64</v>
      </c>
      <c r="B76" s="178">
        <v>1433006291</v>
      </c>
      <c r="C76" s="272" t="s">
        <v>386</v>
      </c>
      <c r="D76" s="272" t="s">
        <v>527</v>
      </c>
      <c r="E76" s="117" t="s">
        <v>429</v>
      </c>
      <c r="F76" s="49">
        <v>14</v>
      </c>
      <c r="G76" s="26"/>
      <c r="H76" s="127"/>
      <c r="I76" s="31">
        <f t="shared" si="0"/>
        <v>14</v>
      </c>
      <c r="J76" s="35">
        <f t="shared" si="1"/>
        <v>1</v>
      </c>
      <c r="K76" s="169" t="s">
        <v>485</v>
      </c>
      <c r="L76" s="129">
        <f t="shared" si="2"/>
        <v>1</v>
      </c>
      <c r="N76" s="187">
        <v>18</v>
      </c>
      <c r="O76" s="188">
        <v>2</v>
      </c>
    </row>
    <row r="77" spans="1:15" ht="13.5" customHeight="1">
      <c r="A77" s="23">
        <v>65</v>
      </c>
      <c r="B77" s="178">
        <v>1433006412</v>
      </c>
      <c r="C77" s="272" t="s">
        <v>386</v>
      </c>
      <c r="D77" s="272" t="s">
        <v>519</v>
      </c>
      <c r="E77" s="117" t="s">
        <v>428</v>
      </c>
      <c r="F77" s="49">
        <v>14.5</v>
      </c>
      <c r="G77" s="26"/>
      <c r="H77" s="127"/>
      <c r="I77" s="31">
        <f t="shared" ref="I77:I140" si="3">MAX(F77,G77,H77)</f>
        <v>14.5</v>
      </c>
      <c r="J77" s="35">
        <f t="shared" ref="J77:J140" si="4">IF(I77&gt;=10,1,0)</f>
        <v>1</v>
      </c>
      <c r="K77" s="169" t="s">
        <v>485</v>
      </c>
      <c r="L77" s="129">
        <f t="shared" ref="L77:L140" si="5">IF(H77&lt;&gt;"",2,1)</f>
        <v>1</v>
      </c>
      <c r="N77" s="187">
        <v>12</v>
      </c>
      <c r="O77" s="188">
        <v>2</v>
      </c>
    </row>
    <row r="78" spans="1:15" ht="13.5" customHeight="1">
      <c r="A78" s="23">
        <v>66</v>
      </c>
      <c r="B78" s="279">
        <v>123008134</v>
      </c>
      <c r="C78" s="101" t="s">
        <v>300</v>
      </c>
      <c r="D78" s="101" t="s">
        <v>126</v>
      </c>
      <c r="E78" s="122" t="s">
        <v>428</v>
      </c>
      <c r="F78" s="49">
        <v>7.75</v>
      </c>
      <c r="G78" s="26"/>
      <c r="H78" s="127"/>
      <c r="I78" s="31">
        <f t="shared" si="3"/>
        <v>7.75</v>
      </c>
      <c r="J78" s="35">
        <f t="shared" si="4"/>
        <v>0</v>
      </c>
      <c r="K78" s="169" t="s">
        <v>485</v>
      </c>
      <c r="L78" s="129">
        <f t="shared" si="5"/>
        <v>1</v>
      </c>
      <c r="M78" s="72" t="s">
        <v>483</v>
      </c>
      <c r="N78" s="7">
        <v>12</v>
      </c>
      <c r="O78" s="167">
        <v>2</v>
      </c>
    </row>
    <row r="79" spans="1:15" ht="13.5" customHeight="1">
      <c r="A79" s="23">
        <v>67</v>
      </c>
      <c r="B79" s="175">
        <v>1533006859</v>
      </c>
      <c r="C79" s="275" t="s">
        <v>651</v>
      </c>
      <c r="D79" s="275" t="s">
        <v>652</v>
      </c>
      <c r="E79" s="117" t="s">
        <v>1676</v>
      </c>
      <c r="F79" s="49">
        <v>5.5</v>
      </c>
      <c r="G79" s="26"/>
      <c r="H79" s="127"/>
      <c r="I79" s="31">
        <f t="shared" si="3"/>
        <v>5.5</v>
      </c>
      <c r="J79" s="35">
        <f t="shared" si="4"/>
        <v>0</v>
      </c>
      <c r="K79" s="43" t="str">
        <f>IF(J79=1,"acquise"," ")</f>
        <v xml:space="preserve"> </v>
      </c>
      <c r="L79" s="129">
        <f t="shared" si="5"/>
        <v>1</v>
      </c>
      <c r="N79" s="187">
        <v>10</v>
      </c>
      <c r="O79" s="188">
        <v>1</v>
      </c>
    </row>
    <row r="80" spans="1:15" ht="13.5" customHeight="1">
      <c r="A80" s="23">
        <v>68</v>
      </c>
      <c r="B80" s="279">
        <v>1333003198</v>
      </c>
      <c r="C80" s="101" t="s">
        <v>301</v>
      </c>
      <c r="D80" s="101" t="s">
        <v>302</v>
      </c>
      <c r="E80" s="117" t="s">
        <v>429</v>
      </c>
      <c r="F80" s="49">
        <v>16.5</v>
      </c>
      <c r="G80" s="26"/>
      <c r="H80" s="127"/>
      <c r="I80" s="31">
        <f t="shared" si="3"/>
        <v>16.5</v>
      </c>
      <c r="J80" s="35">
        <f t="shared" si="4"/>
        <v>1</v>
      </c>
      <c r="K80" s="169" t="s">
        <v>485</v>
      </c>
      <c r="L80" s="129">
        <f t="shared" si="5"/>
        <v>1</v>
      </c>
      <c r="M80" s="72" t="s">
        <v>483</v>
      </c>
      <c r="N80" s="22">
        <v>12</v>
      </c>
      <c r="O80" s="168">
        <v>2</v>
      </c>
    </row>
    <row r="81" spans="1:15" ht="13.5" customHeight="1">
      <c r="A81" s="23">
        <v>69</v>
      </c>
      <c r="B81" s="279">
        <v>1433003071</v>
      </c>
      <c r="C81" s="101" t="s">
        <v>387</v>
      </c>
      <c r="D81" s="101" t="s">
        <v>388</v>
      </c>
      <c r="E81" s="117" t="s">
        <v>434</v>
      </c>
      <c r="F81" s="49">
        <v>17</v>
      </c>
      <c r="G81" s="26"/>
      <c r="H81" s="127"/>
      <c r="I81" s="31">
        <f t="shared" si="3"/>
        <v>17</v>
      </c>
      <c r="J81" s="35">
        <f t="shared" si="4"/>
        <v>1</v>
      </c>
      <c r="K81" s="169" t="s">
        <v>485</v>
      </c>
      <c r="L81" s="129">
        <f t="shared" si="5"/>
        <v>1</v>
      </c>
      <c r="M81" s="72" t="s">
        <v>483</v>
      </c>
      <c r="N81" s="7">
        <v>10</v>
      </c>
      <c r="O81" s="167">
        <v>2</v>
      </c>
    </row>
    <row r="82" spans="1:15" ht="13.5" customHeight="1">
      <c r="A82" s="23">
        <v>70</v>
      </c>
      <c r="B82" s="363" t="s">
        <v>722</v>
      </c>
      <c r="C82" s="241" t="s">
        <v>723</v>
      </c>
      <c r="D82" s="241" t="s">
        <v>128</v>
      </c>
      <c r="E82" s="246" t="s">
        <v>434</v>
      </c>
      <c r="F82" s="256">
        <v>14</v>
      </c>
      <c r="G82" s="260"/>
      <c r="H82" s="261"/>
      <c r="I82" s="249">
        <f t="shared" si="3"/>
        <v>14</v>
      </c>
      <c r="J82" s="268">
        <f t="shared" si="4"/>
        <v>1</v>
      </c>
      <c r="K82" s="221" t="str">
        <f>IF(J82=1,"acquise"," ")</f>
        <v>acquise</v>
      </c>
      <c r="L82" s="222">
        <f t="shared" si="5"/>
        <v>1</v>
      </c>
    </row>
    <row r="83" spans="1:15" ht="13.5" customHeight="1">
      <c r="A83" s="23">
        <v>71</v>
      </c>
      <c r="B83" s="282">
        <v>123015012</v>
      </c>
      <c r="C83" s="200" t="s">
        <v>303</v>
      </c>
      <c r="D83" s="200" t="s">
        <v>163</v>
      </c>
      <c r="E83" s="239" t="s">
        <v>1679</v>
      </c>
      <c r="F83" s="256">
        <v>11</v>
      </c>
      <c r="G83" s="260"/>
      <c r="H83" s="261"/>
      <c r="I83" s="249">
        <f t="shared" si="3"/>
        <v>11</v>
      </c>
      <c r="J83" s="268">
        <f t="shared" si="4"/>
        <v>1</v>
      </c>
      <c r="K83" s="221" t="str">
        <f>IF(J83=1,"acquise"," ")</f>
        <v>acquise</v>
      </c>
      <c r="L83" s="222">
        <f t="shared" si="5"/>
        <v>1</v>
      </c>
    </row>
    <row r="84" spans="1:15" ht="13.5" customHeight="1">
      <c r="A84" s="23">
        <v>72</v>
      </c>
      <c r="B84" s="279">
        <v>123014995</v>
      </c>
      <c r="C84" s="101" t="s">
        <v>303</v>
      </c>
      <c r="D84" s="101" t="s">
        <v>304</v>
      </c>
      <c r="E84" s="117" t="s">
        <v>429</v>
      </c>
      <c r="F84" s="49">
        <v>13</v>
      </c>
      <c r="G84" s="26"/>
      <c r="H84" s="127"/>
      <c r="I84" s="31">
        <f t="shared" si="3"/>
        <v>13</v>
      </c>
      <c r="J84" s="35">
        <f t="shared" si="4"/>
        <v>1</v>
      </c>
      <c r="K84" s="169" t="s">
        <v>485</v>
      </c>
      <c r="L84" s="129">
        <f t="shared" si="5"/>
        <v>1</v>
      </c>
      <c r="M84" s="72" t="s">
        <v>483</v>
      </c>
      <c r="N84" s="7">
        <v>14</v>
      </c>
      <c r="O84" s="167">
        <v>2</v>
      </c>
    </row>
    <row r="85" spans="1:15" ht="13.5" customHeight="1">
      <c r="A85" s="23">
        <v>73</v>
      </c>
      <c r="B85" s="289">
        <v>123015349</v>
      </c>
      <c r="C85" s="47" t="s">
        <v>101</v>
      </c>
      <c r="D85" s="47" t="s">
        <v>102</v>
      </c>
      <c r="E85" s="117" t="s">
        <v>429</v>
      </c>
      <c r="F85" s="92">
        <v>10</v>
      </c>
      <c r="G85" s="26"/>
      <c r="H85" s="127"/>
      <c r="I85" s="31">
        <f t="shared" si="3"/>
        <v>10</v>
      </c>
      <c r="J85" s="35">
        <f t="shared" si="4"/>
        <v>1</v>
      </c>
      <c r="K85" s="169" t="s">
        <v>485</v>
      </c>
      <c r="L85" s="129">
        <f t="shared" si="5"/>
        <v>1</v>
      </c>
      <c r="M85" s="72" t="s">
        <v>483</v>
      </c>
      <c r="N85" s="7">
        <v>14</v>
      </c>
      <c r="O85" s="167">
        <v>2</v>
      </c>
    </row>
    <row r="86" spans="1:15" ht="13.5" customHeight="1">
      <c r="A86" s="23">
        <v>74</v>
      </c>
      <c r="B86" s="282" t="s">
        <v>724</v>
      </c>
      <c r="C86" s="200" t="s">
        <v>725</v>
      </c>
      <c r="D86" s="200" t="s">
        <v>138</v>
      </c>
      <c r="E86" s="244" t="s">
        <v>433</v>
      </c>
      <c r="F86" s="256">
        <v>14</v>
      </c>
      <c r="G86" s="260"/>
      <c r="H86" s="261"/>
      <c r="I86" s="249">
        <f t="shared" si="3"/>
        <v>14</v>
      </c>
      <c r="J86" s="268">
        <f t="shared" si="4"/>
        <v>1</v>
      </c>
      <c r="K86" s="221" t="str">
        <f>IF(J86=1,"acquise"," ")</f>
        <v>acquise</v>
      </c>
      <c r="L86" s="222">
        <f t="shared" si="5"/>
        <v>1</v>
      </c>
    </row>
    <row r="87" spans="1:15" ht="13.5" customHeight="1">
      <c r="A87" s="23">
        <v>75</v>
      </c>
      <c r="B87" s="175">
        <v>1533017936</v>
      </c>
      <c r="C87" s="275" t="s">
        <v>512</v>
      </c>
      <c r="D87" s="275" t="s">
        <v>513</v>
      </c>
      <c r="E87" s="117" t="s">
        <v>428</v>
      </c>
      <c r="F87" s="49">
        <v>10.5</v>
      </c>
      <c r="G87" s="26"/>
      <c r="H87" s="127"/>
      <c r="I87" s="31">
        <f t="shared" si="3"/>
        <v>10.5</v>
      </c>
      <c r="J87" s="35">
        <f t="shared" si="4"/>
        <v>1</v>
      </c>
      <c r="K87" s="169" t="s">
        <v>484</v>
      </c>
      <c r="L87" s="129">
        <f t="shared" si="5"/>
        <v>1</v>
      </c>
      <c r="N87" s="187">
        <v>30</v>
      </c>
      <c r="O87" s="188">
        <v>2</v>
      </c>
    </row>
    <row r="88" spans="1:15" ht="13.5" customHeight="1">
      <c r="A88" s="23">
        <v>76</v>
      </c>
      <c r="B88" s="277" t="s">
        <v>105</v>
      </c>
      <c r="C88" s="47" t="s">
        <v>106</v>
      </c>
      <c r="D88" s="47" t="s">
        <v>107</v>
      </c>
      <c r="E88" s="118" t="s">
        <v>433</v>
      </c>
      <c r="F88" s="92">
        <v>10.5</v>
      </c>
      <c r="G88" s="26"/>
      <c r="H88" s="127"/>
      <c r="I88" s="31">
        <f t="shared" si="3"/>
        <v>10.5</v>
      </c>
      <c r="J88" s="35">
        <f t="shared" si="4"/>
        <v>1</v>
      </c>
      <c r="K88" s="169" t="s">
        <v>485</v>
      </c>
      <c r="L88" s="129">
        <f t="shared" si="5"/>
        <v>1</v>
      </c>
      <c r="M88" s="72" t="s">
        <v>483</v>
      </c>
      <c r="N88" s="7">
        <v>20</v>
      </c>
      <c r="O88" s="167">
        <v>2</v>
      </c>
    </row>
    <row r="89" spans="1:15" ht="13.5" customHeight="1">
      <c r="A89" s="23">
        <v>77</v>
      </c>
      <c r="B89" s="175">
        <v>1533005921</v>
      </c>
      <c r="C89" s="275" t="s">
        <v>565</v>
      </c>
      <c r="D89" s="275" t="s">
        <v>566</v>
      </c>
      <c r="E89" s="117" t="s">
        <v>1676</v>
      </c>
      <c r="F89" s="49">
        <v>12.5</v>
      </c>
      <c r="G89" s="26"/>
      <c r="H89" s="127"/>
      <c r="I89" s="31">
        <f t="shared" si="3"/>
        <v>12.5</v>
      </c>
      <c r="J89" s="35">
        <f t="shared" si="4"/>
        <v>1</v>
      </c>
      <c r="K89" s="169" t="s">
        <v>485</v>
      </c>
      <c r="L89" s="129">
        <f t="shared" si="5"/>
        <v>1</v>
      </c>
      <c r="N89" s="187">
        <v>12</v>
      </c>
      <c r="O89" s="188">
        <v>2</v>
      </c>
    </row>
    <row r="90" spans="1:15" ht="13.5" customHeight="1">
      <c r="A90" s="23">
        <v>78</v>
      </c>
      <c r="B90" s="178">
        <v>1433009353</v>
      </c>
      <c r="C90" s="272" t="s">
        <v>598</v>
      </c>
      <c r="D90" s="272" t="s">
        <v>124</v>
      </c>
      <c r="E90" s="117" t="s">
        <v>429</v>
      </c>
      <c r="F90" s="49">
        <v>15.5</v>
      </c>
      <c r="G90" s="26"/>
      <c r="H90" s="127"/>
      <c r="I90" s="31">
        <f t="shared" si="3"/>
        <v>15.5</v>
      </c>
      <c r="J90" s="35">
        <f t="shared" si="4"/>
        <v>1</v>
      </c>
      <c r="K90" s="169" t="s">
        <v>485</v>
      </c>
      <c r="L90" s="129">
        <f t="shared" si="5"/>
        <v>1</v>
      </c>
      <c r="N90" s="187">
        <v>12</v>
      </c>
      <c r="O90" s="188">
        <v>2</v>
      </c>
    </row>
    <row r="91" spans="1:15" ht="13.5" customHeight="1">
      <c r="A91" s="23">
        <v>79</v>
      </c>
      <c r="B91" s="289">
        <v>123002486</v>
      </c>
      <c r="C91" s="47" t="s">
        <v>108</v>
      </c>
      <c r="D91" s="47" t="s">
        <v>77</v>
      </c>
      <c r="E91" s="48" t="s">
        <v>1680</v>
      </c>
      <c r="F91" s="92">
        <v>10</v>
      </c>
      <c r="G91" s="26"/>
      <c r="H91" s="127"/>
      <c r="I91" s="31">
        <f t="shared" si="3"/>
        <v>10</v>
      </c>
      <c r="J91" s="35">
        <f t="shared" si="4"/>
        <v>1</v>
      </c>
      <c r="K91" s="169" t="s">
        <v>485</v>
      </c>
      <c r="L91" s="129">
        <f t="shared" si="5"/>
        <v>1</v>
      </c>
      <c r="M91" s="72" t="s">
        <v>483</v>
      </c>
      <c r="N91" s="7">
        <v>18</v>
      </c>
      <c r="O91" s="167">
        <v>2</v>
      </c>
    </row>
    <row r="92" spans="1:15" ht="13.5" customHeight="1">
      <c r="A92" s="23">
        <v>80</v>
      </c>
      <c r="B92" s="289">
        <v>123006121</v>
      </c>
      <c r="C92" s="47" t="s">
        <v>109</v>
      </c>
      <c r="D92" s="47" t="s">
        <v>110</v>
      </c>
      <c r="E92" s="117" t="s">
        <v>429</v>
      </c>
      <c r="F92" s="92">
        <v>11</v>
      </c>
      <c r="G92" s="26"/>
      <c r="H92" s="127"/>
      <c r="I92" s="31">
        <f t="shared" si="3"/>
        <v>11</v>
      </c>
      <c r="J92" s="35">
        <f t="shared" si="4"/>
        <v>1</v>
      </c>
      <c r="K92" s="169" t="s">
        <v>485</v>
      </c>
      <c r="L92" s="129">
        <f t="shared" si="5"/>
        <v>1</v>
      </c>
      <c r="M92" s="72" t="s">
        <v>483</v>
      </c>
      <c r="N92" s="7">
        <v>12</v>
      </c>
      <c r="O92" s="167">
        <v>2</v>
      </c>
    </row>
    <row r="93" spans="1:15" ht="13.5" customHeight="1">
      <c r="A93" s="23">
        <v>81</v>
      </c>
      <c r="B93" s="289">
        <v>1333006122</v>
      </c>
      <c r="C93" s="47" t="s">
        <v>109</v>
      </c>
      <c r="D93" s="47" t="s">
        <v>92</v>
      </c>
      <c r="E93" s="121" t="s">
        <v>431</v>
      </c>
      <c r="F93" s="92">
        <v>6.75</v>
      </c>
      <c r="G93" s="26"/>
      <c r="H93" s="127"/>
      <c r="I93" s="31">
        <f t="shared" si="3"/>
        <v>6.75</v>
      </c>
      <c r="J93" s="35">
        <f t="shared" si="4"/>
        <v>0</v>
      </c>
      <c r="K93" s="44" t="str">
        <f>IF(J93=1,"acquise"," ")</f>
        <v xml:space="preserve"> </v>
      </c>
      <c r="L93" s="129">
        <f t="shared" si="5"/>
        <v>1</v>
      </c>
      <c r="M93" s="72" t="s">
        <v>483</v>
      </c>
      <c r="N93" s="7">
        <v>17</v>
      </c>
      <c r="O93" s="167">
        <v>1</v>
      </c>
    </row>
    <row r="94" spans="1:15" ht="13.5" customHeight="1">
      <c r="A94" s="23">
        <v>82</v>
      </c>
      <c r="B94" s="279">
        <v>1333003996</v>
      </c>
      <c r="C94" s="101" t="s">
        <v>389</v>
      </c>
      <c r="D94" s="101" t="s">
        <v>97</v>
      </c>
      <c r="E94" s="118" t="s">
        <v>433</v>
      </c>
      <c r="F94" s="49">
        <v>10</v>
      </c>
      <c r="G94" s="26"/>
      <c r="H94" s="127"/>
      <c r="I94" s="31">
        <f t="shared" si="3"/>
        <v>10</v>
      </c>
      <c r="J94" s="35">
        <f t="shared" si="4"/>
        <v>1</v>
      </c>
      <c r="K94" s="169" t="s">
        <v>485</v>
      </c>
      <c r="L94" s="129">
        <f t="shared" si="5"/>
        <v>1</v>
      </c>
      <c r="M94" s="72" t="s">
        <v>483</v>
      </c>
      <c r="N94" s="7">
        <v>18</v>
      </c>
      <c r="O94" s="167">
        <v>2</v>
      </c>
    </row>
    <row r="95" spans="1:15" ht="13.5" customHeight="1">
      <c r="A95" s="23">
        <v>83</v>
      </c>
      <c r="B95" s="363" t="s">
        <v>726</v>
      </c>
      <c r="C95" s="241" t="s">
        <v>727</v>
      </c>
      <c r="D95" s="241" t="s">
        <v>513</v>
      </c>
      <c r="E95" s="248" t="s">
        <v>433</v>
      </c>
      <c r="F95" s="256">
        <v>13</v>
      </c>
      <c r="G95" s="260"/>
      <c r="H95" s="261"/>
      <c r="I95" s="249">
        <f t="shared" si="3"/>
        <v>13</v>
      </c>
      <c r="J95" s="268">
        <f t="shared" si="4"/>
        <v>1</v>
      </c>
      <c r="K95" s="221" t="str">
        <f>IF(J95=1,"acquise"," ")</f>
        <v>acquise</v>
      </c>
      <c r="L95" s="222">
        <f t="shared" si="5"/>
        <v>1</v>
      </c>
    </row>
    <row r="96" spans="1:15" ht="13.5" customHeight="1">
      <c r="A96" s="23">
        <v>84</v>
      </c>
      <c r="B96" s="175">
        <v>1533003442</v>
      </c>
      <c r="C96" s="275" t="s">
        <v>521</v>
      </c>
      <c r="D96" s="275" t="s">
        <v>522</v>
      </c>
      <c r="E96" s="117" t="s">
        <v>429</v>
      </c>
      <c r="F96" s="49">
        <v>15.5</v>
      </c>
      <c r="G96" s="26"/>
      <c r="H96" s="127"/>
      <c r="I96" s="31">
        <f t="shared" si="3"/>
        <v>15.5</v>
      </c>
      <c r="J96" s="35">
        <f t="shared" si="4"/>
        <v>1</v>
      </c>
      <c r="K96" s="169" t="s">
        <v>485</v>
      </c>
      <c r="L96" s="129">
        <f t="shared" si="5"/>
        <v>1</v>
      </c>
      <c r="N96" s="187">
        <v>11</v>
      </c>
      <c r="O96" s="188">
        <v>2</v>
      </c>
    </row>
    <row r="97" spans="1:15" ht="13.5" customHeight="1">
      <c r="A97" s="23">
        <v>85</v>
      </c>
      <c r="B97" s="279">
        <v>1333008143</v>
      </c>
      <c r="C97" s="101" t="s">
        <v>305</v>
      </c>
      <c r="D97" s="101" t="s">
        <v>67</v>
      </c>
      <c r="E97" s="117" t="s">
        <v>434</v>
      </c>
      <c r="F97" s="49">
        <v>10</v>
      </c>
      <c r="G97" s="26"/>
      <c r="H97" s="127"/>
      <c r="I97" s="31">
        <f t="shared" si="3"/>
        <v>10</v>
      </c>
      <c r="J97" s="35">
        <f t="shared" si="4"/>
        <v>1</v>
      </c>
      <c r="K97" s="169" t="s">
        <v>485</v>
      </c>
      <c r="L97" s="129">
        <f t="shared" si="5"/>
        <v>1</v>
      </c>
      <c r="M97" s="72" t="s">
        <v>483</v>
      </c>
      <c r="N97" s="7">
        <v>12</v>
      </c>
      <c r="O97" s="167">
        <v>2</v>
      </c>
    </row>
    <row r="98" spans="1:15" ht="13.5" customHeight="1">
      <c r="A98" s="23">
        <v>86</v>
      </c>
      <c r="B98" s="178">
        <v>1433008806</v>
      </c>
      <c r="C98" s="272" t="s">
        <v>549</v>
      </c>
      <c r="D98" s="272" t="s">
        <v>103</v>
      </c>
      <c r="E98" s="117" t="s">
        <v>428</v>
      </c>
      <c r="F98" s="49">
        <v>11.5</v>
      </c>
      <c r="G98" s="26"/>
      <c r="H98" s="127"/>
      <c r="I98" s="31">
        <f t="shared" si="3"/>
        <v>11.5</v>
      </c>
      <c r="J98" s="35">
        <f t="shared" si="4"/>
        <v>1</v>
      </c>
      <c r="K98" s="169" t="s">
        <v>485</v>
      </c>
      <c r="L98" s="129">
        <f t="shared" si="5"/>
        <v>1</v>
      </c>
      <c r="N98" s="187">
        <v>14</v>
      </c>
      <c r="O98" s="188">
        <v>2</v>
      </c>
    </row>
    <row r="99" spans="1:15" ht="13.5" customHeight="1">
      <c r="A99" s="23">
        <v>87</v>
      </c>
      <c r="B99" s="175">
        <v>1533019171</v>
      </c>
      <c r="C99" s="275" t="s">
        <v>689</v>
      </c>
      <c r="D99" s="275" t="s">
        <v>690</v>
      </c>
      <c r="E99" s="117" t="s">
        <v>1676</v>
      </c>
      <c r="F99" s="49">
        <v>13.5</v>
      </c>
      <c r="G99" s="26"/>
      <c r="H99" s="127"/>
      <c r="I99" s="31">
        <f t="shared" si="3"/>
        <v>13.5</v>
      </c>
      <c r="J99" s="35">
        <f t="shared" si="4"/>
        <v>1</v>
      </c>
      <c r="K99" s="169" t="s">
        <v>485</v>
      </c>
      <c r="L99" s="129">
        <f t="shared" si="5"/>
        <v>1</v>
      </c>
      <c r="N99" s="187">
        <v>12</v>
      </c>
      <c r="O99" s="188">
        <v>2</v>
      </c>
    </row>
    <row r="100" spans="1:15" ht="13.5" customHeight="1">
      <c r="A100" s="23">
        <v>88</v>
      </c>
      <c r="B100" s="294" t="s">
        <v>728</v>
      </c>
      <c r="C100" s="200" t="s">
        <v>112</v>
      </c>
      <c r="D100" s="200" t="s">
        <v>135</v>
      </c>
      <c r="E100" s="247" t="s">
        <v>1678</v>
      </c>
      <c r="F100" s="256">
        <v>12.25</v>
      </c>
      <c r="G100" s="260"/>
      <c r="H100" s="261"/>
      <c r="I100" s="249">
        <f t="shared" si="3"/>
        <v>12.25</v>
      </c>
      <c r="J100" s="268">
        <f t="shared" si="4"/>
        <v>1</v>
      </c>
      <c r="K100" s="221" t="str">
        <f>IF(J100=1,"acquise"," ")</f>
        <v>acquise</v>
      </c>
      <c r="L100" s="222">
        <f t="shared" si="5"/>
        <v>1</v>
      </c>
    </row>
    <row r="101" spans="1:15" ht="13.5" customHeight="1">
      <c r="A101" s="23">
        <v>89</v>
      </c>
      <c r="B101" s="289">
        <v>123009941</v>
      </c>
      <c r="C101" s="47" t="s">
        <v>114</v>
      </c>
      <c r="D101" s="47" t="s">
        <v>115</v>
      </c>
      <c r="E101" s="118" t="s">
        <v>428</v>
      </c>
      <c r="F101" s="92">
        <v>10</v>
      </c>
      <c r="G101" s="26"/>
      <c r="H101" s="127"/>
      <c r="I101" s="31">
        <f t="shared" si="3"/>
        <v>10</v>
      </c>
      <c r="J101" s="35">
        <f t="shared" si="4"/>
        <v>1</v>
      </c>
      <c r="K101" s="169" t="s">
        <v>485</v>
      </c>
      <c r="L101" s="129">
        <f t="shared" si="5"/>
        <v>1</v>
      </c>
      <c r="M101" s="72" t="s">
        <v>483</v>
      </c>
      <c r="N101" s="7">
        <v>18</v>
      </c>
      <c r="O101" s="167">
        <v>2</v>
      </c>
    </row>
    <row r="102" spans="1:15" ht="13.5" customHeight="1">
      <c r="A102" s="23">
        <v>90</v>
      </c>
      <c r="B102" s="289">
        <v>123005662</v>
      </c>
      <c r="C102" s="47" t="s">
        <v>116</v>
      </c>
      <c r="D102" s="47" t="s">
        <v>117</v>
      </c>
      <c r="E102" s="118" t="s">
        <v>433</v>
      </c>
      <c r="F102" s="92">
        <v>7.5</v>
      </c>
      <c r="G102" s="26"/>
      <c r="H102" s="127"/>
      <c r="I102" s="31">
        <f t="shared" si="3"/>
        <v>7.5</v>
      </c>
      <c r="J102" s="35">
        <f t="shared" si="4"/>
        <v>0</v>
      </c>
      <c r="K102" s="44" t="str">
        <f>IF(J102=1,"acquise"," ")</f>
        <v xml:space="preserve"> </v>
      </c>
      <c r="L102" s="129">
        <f t="shared" si="5"/>
        <v>1</v>
      </c>
      <c r="M102" s="72" t="s">
        <v>483</v>
      </c>
      <c r="N102" s="7">
        <v>17</v>
      </c>
      <c r="O102" s="167">
        <v>1</v>
      </c>
    </row>
    <row r="103" spans="1:15" ht="13.5" customHeight="1">
      <c r="A103" s="23">
        <v>91</v>
      </c>
      <c r="B103" s="282">
        <v>123020144</v>
      </c>
      <c r="C103" s="200" t="s">
        <v>729</v>
      </c>
      <c r="D103" s="200" t="s">
        <v>595</v>
      </c>
      <c r="E103" s="247" t="s">
        <v>1678</v>
      </c>
      <c r="F103" s="256">
        <v>12</v>
      </c>
      <c r="G103" s="260"/>
      <c r="H103" s="261"/>
      <c r="I103" s="249">
        <f t="shared" si="3"/>
        <v>12</v>
      </c>
      <c r="J103" s="268">
        <f t="shared" si="4"/>
        <v>1</v>
      </c>
      <c r="K103" s="221" t="str">
        <f>IF(J103=1,"acquise"," ")</f>
        <v>acquise</v>
      </c>
      <c r="L103" s="222">
        <f t="shared" si="5"/>
        <v>1</v>
      </c>
    </row>
    <row r="104" spans="1:15" ht="13.5" customHeight="1">
      <c r="A104" s="23">
        <v>92</v>
      </c>
      <c r="B104" s="175">
        <v>1533005287</v>
      </c>
      <c r="C104" s="275" t="s">
        <v>601</v>
      </c>
      <c r="D104" s="275" t="s">
        <v>602</v>
      </c>
      <c r="E104" s="117" t="s">
        <v>429</v>
      </c>
      <c r="F104" s="49">
        <v>10</v>
      </c>
      <c r="G104" s="26"/>
      <c r="H104" s="127"/>
      <c r="I104" s="31">
        <f t="shared" si="3"/>
        <v>10</v>
      </c>
      <c r="J104" s="35">
        <f t="shared" si="4"/>
        <v>1</v>
      </c>
      <c r="K104" s="169" t="s">
        <v>485</v>
      </c>
      <c r="L104" s="129">
        <f t="shared" si="5"/>
        <v>1</v>
      </c>
      <c r="N104" s="187">
        <v>24</v>
      </c>
      <c r="O104" s="188">
        <v>2</v>
      </c>
    </row>
    <row r="105" spans="1:15" ht="13.5" customHeight="1">
      <c r="A105" s="23">
        <v>93</v>
      </c>
      <c r="B105" s="279">
        <v>123016442</v>
      </c>
      <c r="C105" s="101" t="s">
        <v>306</v>
      </c>
      <c r="D105" s="101" t="s">
        <v>297</v>
      </c>
      <c r="E105" s="117" t="s">
        <v>434</v>
      </c>
      <c r="F105" s="49">
        <v>12.25</v>
      </c>
      <c r="G105" s="26"/>
      <c r="H105" s="127"/>
      <c r="I105" s="31">
        <f t="shared" si="3"/>
        <v>12.25</v>
      </c>
      <c r="J105" s="35">
        <f t="shared" si="4"/>
        <v>1</v>
      </c>
      <c r="K105" s="169" t="s">
        <v>485</v>
      </c>
      <c r="L105" s="129">
        <f t="shared" si="5"/>
        <v>1</v>
      </c>
      <c r="M105" s="72" t="s">
        <v>483</v>
      </c>
      <c r="N105" s="7">
        <v>12</v>
      </c>
      <c r="O105" s="167">
        <v>2</v>
      </c>
    </row>
    <row r="106" spans="1:15" ht="13.5" customHeight="1">
      <c r="A106" s="23">
        <v>94</v>
      </c>
      <c r="B106" s="175">
        <v>1531090856</v>
      </c>
      <c r="C106" s="275" t="s">
        <v>542</v>
      </c>
      <c r="D106" s="275" t="s">
        <v>608</v>
      </c>
      <c r="E106" s="117" t="s">
        <v>429</v>
      </c>
      <c r="F106" s="49">
        <v>11</v>
      </c>
      <c r="G106" s="26"/>
      <c r="H106" s="127"/>
      <c r="I106" s="31">
        <f t="shared" si="3"/>
        <v>11</v>
      </c>
      <c r="J106" s="35">
        <f t="shared" si="4"/>
        <v>1</v>
      </c>
      <c r="K106" s="169" t="s">
        <v>485</v>
      </c>
      <c r="L106" s="129">
        <f t="shared" si="5"/>
        <v>1</v>
      </c>
      <c r="N106" s="187">
        <v>18</v>
      </c>
      <c r="O106" s="188">
        <v>2</v>
      </c>
    </row>
    <row r="107" spans="1:15" ht="13.5" customHeight="1">
      <c r="A107" s="23">
        <v>95</v>
      </c>
      <c r="B107" s="175">
        <v>1533003764</v>
      </c>
      <c r="C107" s="275" t="s">
        <v>542</v>
      </c>
      <c r="D107" s="275" t="s">
        <v>543</v>
      </c>
      <c r="E107" s="117" t="s">
        <v>429</v>
      </c>
      <c r="F107" s="49">
        <v>15</v>
      </c>
      <c r="G107" s="26"/>
      <c r="H107" s="127"/>
      <c r="I107" s="31">
        <f t="shared" si="3"/>
        <v>15</v>
      </c>
      <c r="J107" s="35">
        <f t="shared" si="4"/>
        <v>1</v>
      </c>
      <c r="K107" s="169" t="s">
        <v>485</v>
      </c>
      <c r="L107" s="129">
        <f t="shared" si="5"/>
        <v>1</v>
      </c>
      <c r="N107" s="187">
        <v>18</v>
      </c>
      <c r="O107" s="188">
        <v>2</v>
      </c>
    </row>
    <row r="108" spans="1:15" ht="13.5" customHeight="1">
      <c r="A108" s="23">
        <v>96</v>
      </c>
      <c r="B108" s="178">
        <v>1433013964</v>
      </c>
      <c r="C108" s="272" t="s">
        <v>553</v>
      </c>
      <c r="D108" s="272" t="s">
        <v>201</v>
      </c>
      <c r="E108" s="117" t="s">
        <v>428</v>
      </c>
      <c r="F108" s="49">
        <v>13.5</v>
      </c>
      <c r="G108" s="26"/>
      <c r="H108" s="127"/>
      <c r="I108" s="31">
        <f t="shared" si="3"/>
        <v>13.5</v>
      </c>
      <c r="J108" s="35">
        <f t="shared" si="4"/>
        <v>1</v>
      </c>
      <c r="K108" s="169" t="s">
        <v>485</v>
      </c>
      <c r="L108" s="129">
        <f t="shared" si="5"/>
        <v>1</v>
      </c>
      <c r="N108" s="187">
        <v>12</v>
      </c>
      <c r="O108" s="188">
        <v>2</v>
      </c>
    </row>
    <row r="109" spans="1:15" ht="13.5" customHeight="1">
      <c r="A109" s="23">
        <v>97</v>
      </c>
      <c r="B109" s="279">
        <v>1433009474</v>
      </c>
      <c r="C109" s="101" t="s">
        <v>307</v>
      </c>
      <c r="D109" s="101" t="s">
        <v>308</v>
      </c>
      <c r="E109" s="118" t="s">
        <v>428</v>
      </c>
      <c r="F109" s="49">
        <v>4.5</v>
      </c>
      <c r="G109" s="26"/>
      <c r="H109" s="127"/>
      <c r="I109" s="31">
        <f t="shared" si="3"/>
        <v>4.5</v>
      </c>
      <c r="J109" s="35">
        <f t="shared" si="4"/>
        <v>0</v>
      </c>
      <c r="K109" s="43" t="str">
        <f>IF(J109=1,"acquise"," ")</f>
        <v xml:space="preserve"> </v>
      </c>
      <c r="L109" s="129">
        <f t="shared" si="5"/>
        <v>1</v>
      </c>
      <c r="M109" s="72" t="s">
        <v>483</v>
      </c>
      <c r="N109" s="7">
        <v>11</v>
      </c>
      <c r="O109" s="167">
        <v>1</v>
      </c>
    </row>
    <row r="110" spans="1:15" ht="13.5" customHeight="1">
      <c r="A110" s="23">
        <v>98</v>
      </c>
      <c r="B110" s="289">
        <v>1333004969</v>
      </c>
      <c r="C110" s="47" t="s">
        <v>119</v>
      </c>
      <c r="D110" s="47" t="s">
        <v>120</v>
      </c>
      <c r="E110" s="408" t="s">
        <v>434</v>
      </c>
      <c r="F110" s="92">
        <v>8</v>
      </c>
      <c r="G110" s="26"/>
      <c r="H110" s="127"/>
      <c r="I110" s="31">
        <f t="shared" si="3"/>
        <v>8</v>
      </c>
      <c r="J110" s="35">
        <f t="shared" si="4"/>
        <v>0</v>
      </c>
      <c r="K110" s="169" t="s">
        <v>485</v>
      </c>
      <c r="L110" s="129">
        <f t="shared" si="5"/>
        <v>1</v>
      </c>
      <c r="M110" s="72" t="s">
        <v>483</v>
      </c>
      <c r="N110" s="7">
        <v>24</v>
      </c>
      <c r="O110" s="167">
        <v>2</v>
      </c>
    </row>
    <row r="111" spans="1:15" ht="13.5" customHeight="1">
      <c r="A111" s="23">
        <v>99</v>
      </c>
      <c r="B111" s="178">
        <v>1433007062</v>
      </c>
      <c r="C111" s="272" t="s">
        <v>119</v>
      </c>
      <c r="D111" s="272" t="s">
        <v>92</v>
      </c>
      <c r="E111" s="117" t="s">
        <v>429</v>
      </c>
      <c r="F111" s="49">
        <v>15</v>
      </c>
      <c r="G111" s="26"/>
      <c r="H111" s="127"/>
      <c r="I111" s="31">
        <f t="shared" si="3"/>
        <v>15</v>
      </c>
      <c r="J111" s="35">
        <f t="shared" si="4"/>
        <v>1</v>
      </c>
      <c r="K111" s="169" t="s">
        <v>485</v>
      </c>
      <c r="L111" s="129">
        <f t="shared" si="5"/>
        <v>1</v>
      </c>
      <c r="N111" s="187">
        <v>14</v>
      </c>
      <c r="O111" s="188">
        <v>2</v>
      </c>
    </row>
    <row r="112" spans="1:15" ht="13.5" customHeight="1">
      <c r="A112" s="23">
        <v>100</v>
      </c>
      <c r="B112" s="358" t="s">
        <v>730</v>
      </c>
      <c r="C112" s="211" t="s">
        <v>309</v>
      </c>
      <c r="D112" s="211" t="s">
        <v>67</v>
      </c>
      <c r="E112" s="246" t="s">
        <v>1678</v>
      </c>
      <c r="F112" s="256">
        <v>14.5</v>
      </c>
      <c r="G112" s="260"/>
      <c r="H112" s="261"/>
      <c r="I112" s="249">
        <f t="shared" si="3"/>
        <v>14.5</v>
      </c>
      <c r="J112" s="268">
        <f t="shared" si="4"/>
        <v>1</v>
      </c>
      <c r="K112" s="221" t="str">
        <f>IF(J112=1,"acquise"," ")</f>
        <v>acquise</v>
      </c>
      <c r="L112" s="222">
        <f t="shared" si="5"/>
        <v>1</v>
      </c>
    </row>
    <row r="113" spans="1:15" ht="13.5" customHeight="1">
      <c r="A113" s="23">
        <v>101</v>
      </c>
      <c r="B113" s="279">
        <v>1333007462</v>
      </c>
      <c r="C113" s="101" t="s">
        <v>309</v>
      </c>
      <c r="D113" s="101" t="s">
        <v>209</v>
      </c>
      <c r="E113" s="117" t="s">
        <v>434</v>
      </c>
      <c r="F113" s="49">
        <v>14.5</v>
      </c>
      <c r="G113" s="26"/>
      <c r="H113" s="127"/>
      <c r="I113" s="31">
        <f t="shared" si="3"/>
        <v>14.5</v>
      </c>
      <c r="J113" s="35">
        <f t="shared" si="4"/>
        <v>1</v>
      </c>
      <c r="K113" s="169" t="s">
        <v>484</v>
      </c>
      <c r="L113" s="129">
        <f t="shared" si="5"/>
        <v>1</v>
      </c>
      <c r="M113" s="72" t="s">
        <v>483</v>
      </c>
      <c r="N113" s="7">
        <v>30</v>
      </c>
      <c r="O113" s="167">
        <v>2</v>
      </c>
    </row>
    <row r="114" spans="1:15" ht="13.5" customHeight="1">
      <c r="A114" s="23">
        <v>102</v>
      </c>
      <c r="B114" s="277" t="s">
        <v>121</v>
      </c>
      <c r="C114" s="47" t="s">
        <v>122</v>
      </c>
      <c r="D114" s="47" t="s">
        <v>123</v>
      </c>
      <c r="E114" s="118" t="s">
        <v>433</v>
      </c>
      <c r="F114" s="92">
        <v>6.5</v>
      </c>
      <c r="G114" s="26"/>
      <c r="H114" s="127"/>
      <c r="I114" s="31">
        <f t="shared" si="3"/>
        <v>6.5</v>
      </c>
      <c r="J114" s="35">
        <f t="shared" si="4"/>
        <v>0</v>
      </c>
      <c r="K114" s="44" t="str">
        <f>IF(J114=1,"acquise"," ")</f>
        <v xml:space="preserve"> </v>
      </c>
      <c r="L114" s="129">
        <f t="shared" si="5"/>
        <v>1</v>
      </c>
      <c r="M114" s="72" t="s">
        <v>483</v>
      </c>
      <c r="N114" s="7">
        <v>19</v>
      </c>
      <c r="O114" s="167">
        <v>1</v>
      </c>
    </row>
    <row r="115" spans="1:15" ht="13.5" customHeight="1">
      <c r="A115" s="23">
        <v>103</v>
      </c>
      <c r="B115" s="294">
        <v>123012055</v>
      </c>
      <c r="C115" s="200" t="s">
        <v>731</v>
      </c>
      <c r="D115" s="200" t="s">
        <v>67</v>
      </c>
      <c r="E115" s="204" t="s">
        <v>436</v>
      </c>
      <c r="F115" s="256">
        <v>10</v>
      </c>
      <c r="G115" s="260"/>
      <c r="H115" s="261"/>
      <c r="I115" s="249">
        <f t="shared" si="3"/>
        <v>10</v>
      </c>
      <c r="J115" s="268">
        <f t="shared" si="4"/>
        <v>1</v>
      </c>
      <c r="K115" s="221" t="str">
        <f>IF(J115=1,"acquise"," ")</f>
        <v>acquise</v>
      </c>
      <c r="L115" s="222">
        <f t="shared" si="5"/>
        <v>1</v>
      </c>
    </row>
    <row r="116" spans="1:15" ht="13.5" customHeight="1">
      <c r="A116" s="23">
        <v>104</v>
      </c>
      <c r="B116" s="178">
        <v>1433000987</v>
      </c>
      <c r="C116" s="272" t="s">
        <v>615</v>
      </c>
      <c r="D116" s="272" t="s">
        <v>616</v>
      </c>
      <c r="E116" s="117" t="s">
        <v>1676</v>
      </c>
      <c r="F116" s="49">
        <v>9</v>
      </c>
      <c r="G116" s="26"/>
      <c r="H116" s="127"/>
      <c r="I116" s="31">
        <f t="shared" si="3"/>
        <v>9</v>
      </c>
      <c r="J116" s="35">
        <f t="shared" si="4"/>
        <v>0</v>
      </c>
      <c r="K116" s="169" t="s">
        <v>485</v>
      </c>
      <c r="L116" s="129">
        <f t="shared" si="5"/>
        <v>1</v>
      </c>
      <c r="N116" s="187">
        <v>14</v>
      </c>
      <c r="O116" s="188">
        <v>2</v>
      </c>
    </row>
    <row r="117" spans="1:15" ht="13.5" customHeight="1">
      <c r="A117" s="23">
        <v>105</v>
      </c>
      <c r="B117" s="279">
        <v>1433009252</v>
      </c>
      <c r="C117" s="101" t="s">
        <v>310</v>
      </c>
      <c r="D117" s="101" t="s">
        <v>311</v>
      </c>
      <c r="E117" s="117" t="s">
        <v>434</v>
      </c>
      <c r="F117" s="49">
        <v>11</v>
      </c>
      <c r="G117" s="26"/>
      <c r="H117" s="127"/>
      <c r="I117" s="31">
        <f t="shared" si="3"/>
        <v>11</v>
      </c>
      <c r="J117" s="35">
        <f t="shared" si="4"/>
        <v>1</v>
      </c>
      <c r="K117" s="169" t="s">
        <v>485</v>
      </c>
      <c r="L117" s="129">
        <f t="shared" si="5"/>
        <v>1</v>
      </c>
      <c r="M117" s="72" t="s">
        <v>483</v>
      </c>
      <c r="N117" s="7">
        <v>23</v>
      </c>
      <c r="O117" s="167">
        <v>2</v>
      </c>
    </row>
    <row r="118" spans="1:15" ht="13.5" customHeight="1">
      <c r="A118" s="23">
        <v>106</v>
      </c>
      <c r="B118" s="289">
        <v>1333012941</v>
      </c>
      <c r="C118" s="47" t="s">
        <v>125</v>
      </c>
      <c r="D118" s="47" t="s">
        <v>126</v>
      </c>
      <c r="E118" s="118" t="s">
        <v>433</v>
      </c>
      <c r="F118" s="92">
        <v>12</v>
      </c>
      <c r="G118" s="26"/>
      <c r="H118" s="127"/>
      <c r="I118" s="31">
        <f t="shared" si="3"/>
        <v>12</v>
      </c>
      <c r="J118" s="35">
        <f t="shared" si="4"/>
        <v>1</v>
      </c>
      <c r="K118" s="169" t="s">
        <v>485</v>
      </c>
      <c r="L118" s="129">
        <f t="shared" si="5"/>
        <v>1</v>
      </c>
      <c r="M118" s="72" t="s">
        <v>483</v>
      </c>
      <c r="N118" s="7">
        <v>18</v>
      </c>
      <c r="O118" s="167">
        <v>2</v>
      </c>
    </row>
    <row r="119" spans="1:15" ht="13.5" customHeight="1">
      <c r="A119" s="23">
        <v>107</v>
      </c>
      <c r="B119" s="279">
        <v>1433007023</v>
      </c>
      <c r="C119" s="101" t="s">
        <v>390</v>
      </c>
      <c r="D119" s="101" t="s">
        <v>327</v>
      </c>
      <c r="E119" s="118" t="s">
        <v>433</v>
      </c>
      <c r="F119" s="49">
        <v>10</v>
      </c>
      <c r="G119" s="26"/>
      <c r="H119" s="127"/>
      <c r="I119" s="31">
        <f t="shared" si="3"/>
        <v>10</v>
      </c>
      <c r="J119" s="35">
        <f t="shared" si="4"/>
        <v>1</v>
      </c>
      <c r="K119" s="169" t="s">
        <v>484</v>
      </c>
      <c r="L119" s="129">
        <f t="shared" si="5"/>
        <v>1</v>
      </c>
      <c r="M119" s="72" t="s">
        <v>483</v>
      </c>
      <c r="N119" s="7">
        <v>30</v>
      </c>
      <c r="O119" s="167">
        <v>2</v>
      </c>
    </row>
    <row r="120" spans="1:15" ht="13.5" customHeight="1">
      <c r="A120" s="23">
        <v>108</v>
      </c>
      <c r="B120" s="175">
        <v>1533015363</v>
      </c>
      <c r="C120" s="275" t="s">
        <v>680</v>
      </c>
      <c r="D120" s="275" t="s">
        <v>681</v>
      </c>
      <c r="E120" s="117" t="s">
        <v>428</v>
      </c>
      <c r="F120" s="49">
        <v>14</v>
      </c>
      <c r="G120" s="26"/>
      <c r="H120" s="127"/>
      <c r="I120" s="31">
        <f t="shared" si="3"/>
        <v>14</v>
      </c>
      <c r="J120" s="35">
        <f t="shared" si="4"/>
        <v>1</v>
      </c>
      <c r="K120" s="169" t="s">
        <v>485</v>
      </c>
      <c r="L120" s="129">
        <f t="shared" si="5"/>
        <v>1</v>
      </c>
      <c r="N120" s="187">
        <v>23</v>
      </c>
      <c r="O120" s="188">
        <v>2</v>
      </c>
    </row>
    <row r="121" spans="1:15" ht="13.5" customHeight="1">
      <c r="A121" s="23">
        <v>109</v>
      </c>
      <c r="B121" s="282">
        <v>123009823</v>
      </c>
      <c r="C121" s="200" t="s">
        <v>732</v>
      </c>
      <c r="D121" s="200" t="s">
        <v>733</v>
      </c>
      <c r="E121" s="243" t="s">
        <v>434</v>
      </c>
      <c r="F121" s="256">
        <v>13.5</v>
      </c>
      <c r="G121" s="260"/>
      <c r="H121" s="261"/>
      <c r="I121" s="249">
        <f t="shared" si="3"/>
        <v>13.5</v>
      </c>
      <c r="J121" s="268">
        <f t="shared" si="4"/>
        <v>1</v>
      </c>
      <c r="K121" s="221" t="str">
        <f>IF(J121=1,"acquise"," ")</f>
        <v>acquise</v>
      </c>
      <c r="L121" s="222">
        <f t="shared" si="5"/>
        <v>1</v>
      </c>
    </row>
    <row r="122" spans="1:15" ht="13.5" customHeight="1">
      <c r="A122" s="23">
        <v>110</v>
      </c>
      <c r="B122" s="178">
        <v>1433004674</v>
      </c>
      <c r="C122" s="272" t="s">
        <v>580</v>
      </c>
      <c r="D122" s="272" t="s">
        <v>581</v>
      </c>
      <c r="E122" s="117" t="s">
        <v>428</v>
      </c>
      <c r="F122" s="49">
        <v>12.5</v>
      </c>
      <c r="G122" s="26"/>
      <c r="H122" s="127"/>
      <c r="I122" s="31">
        <f t="shared" si="3"/>
        <v>12.5</v>
      </c>
      <c r="J122" s="35">
        <f t="shared" si="4"/>
        <v>1</v>
      </c>
      <c r="K122" s="169" t="s">
        <v>485</v>
      </c>
      <c r="L122" s="129">
        <f t="shared" si="5"/>
        <v>1</v>
      </c>
      <c r="N122" s="187">
        <v>18</v>
      </c>
      <c r="O122" s="188">
        <v>2</v>
      </c>
    </row>
    <row r="123" spans="1:15" ht="13.5" customHeight="1">
      <c r="A123" s="23">
        <v>111</v>
      </c>
      <c r="B123" s="175">
        <v>1533010441</v>
      </c>
      <c r="C123" s="275" t="s">
        <v>561</v>
      </c>
      <c r="D123" s="275" t="s">
        <v>76</v>
      </c>
      <c r="E123" s="117" t="s">
        <v>428</v>
      </c>
      <c r="F123" s="49">
        <v>15.5</v>
      </c>
      <c r="G123" s="26"/>
      <c r="H123" s="127"/>
      <c r="I123" s="31">
        <f t="shared" si="3"/>
        <v>15.5</v>
      </c>
      <c r="J123" s="35">
        <f t="shared" si="4"/>
        <v>1</v>
      </c>
      <c r="K123" s="169" t="s">
        <v>485</v>
      </c>
      <c r="L123" s="129">
        <f t="shared" si="5"/>
        <v>1</v>
      </c>
      <c r="N123" s="187">
        <v>23</v>
      </c>
      <c r="O123" s="188">
        <v>2</v>
      </c>
    </row>
    <row r="124" spans="1:15" ht="13.5" customHeight="1">
      <c r="A124" s="23">
        <v>112</v>
      </c>
      <c r="B124" s="406" t="s">
        <v>734</v>
      </c>
      <c r="C124" s="271" t="s">
        <v>735</v>
      </c>
      <c r="D124" s="271" t="s">
        <v>80</v>
      </c>
      <c r="E124" s="247" t="s">
        <v>1678</v>
      </c>
      <c r="F124" s="258"/>
      <c r="G124" s="260"/>
      <c r="H124" s="261"/>
      <c r="I124" s="249">
        <f t="shared" si="3"/>
        <v>0</v>
      </c>
      <c r="J124" s="268">
        <f t="shared" si="4"/>
        <v>0</v>
      </c>
      <c r="K124" s="221" t="str">
        <f>IF(J124=1,"acquise"," ")</f>
        <v xml:space="preserve"> </v>
      </c>
      <c r="L124" s="222">
        <f t="shared" si="5"/>
        <v>1</v>
      </c>
    </row>
    <row r="125" spans="1:15" ht="13.5" customHeight="1">
      <c r="A125" s="23">
        <v>113</v>
      </c>
      <c r="B125" s="175">
        <v>1533014512</v>
      </c>
      <c r="C125" s="275" t="s">
        <v>544</v>
      </c>
      <c r="D125" s="275" t="s">
        <v>412</v>
      </c>
      <c r="E125" s="117" t="s">
        <v>1676</v>
      </c>
      <c r="F125" s="49">
        <v>13.5</v>
      </c>
      <c r="G125" s="26"/>
      <c r="H125" s="127"/>
      <c r="I125" s="31">
        <f t="shared" si="3"/>
        <v>13.5</v>
      </c>
      <c r="J125" s="35">
        <f t="shared" si="4"/>
        <v>1</v>
      </c>
      <c r="K125" s="169" t="s">
        <v>485</v>
      </c>
      <c r="L125" s="129">
        <f t="shared" si="5"/>
        <v>1</v>
      </c>
      <c r="N125" s="187">
        <v>18</v>
      </c>
      <c r="O125" s="188">
        <v>2</v>
      </c>
    </row>
    <row r="126" spans="1:15" ht="13.5" customHeight="1">
      <c r="A126" s="23">
        <v>114</v>
      </c>
      <c r="B126" s="277" t="s">
        <v>129</v>
      </c>
      <c r="C126" s="47" t="s">
        <v>130</v>
      </c>
      <c r="D126" s="47" t="s">
        <v>131</v>
      </c>
      <c r="E126" s="117" t="s">
        <v>429</v>
      </c>
      <c r="F126" s="92">
        <v>10</v>
      </c>
      <c r="G126" s="26"/>
      <c r="H126" s="127"/>
      <c r="I126" s="31">
        <f t="shared" si="3"/>
        <v>10</v>
      </c>
      <c r="J126" s="35">
        <f t="shared" si="4"/>
        <v>1</v>
      </c>
      <c r="K126" s="169" t="s">
        <v>485</v>
      </c>
      <c r="L126" s="129">
        <f t="shared" si="5"/>
        <v>1</v>
      </c>
      <c r="M126" s="72" t="s">
        <v>483</v>
      </c>
      <c r="N126" s="7">
        <v>24</v>
      </c>
      <c r="O126" s="167">
        <v>2</v>
      </c>
    </row>
    <row r="127" spans="1:15" ht="13.5" customHeight="1">
      <c r="A127" s="23">
        <v>115</v>
      </c>
      <c r="B127" s="289">
        <v>123014723</v>
      </c>
      <c r="C127" s="47" t="s">
        <v>132</v>
      </c>
      <c r="D127" s="47" t="s">
        <v>133</v>
      </c>
      <c r="E127" s="117" t="s">
        <v>434</v>
      </c>
      <c r="F127" s="92">
        <v>10.25</v>
      </c>
      <c r="G127" s="26"/>
      <c r="H127" s="127"/>
      <c r="I127" s="31">
        <f t="shared" si="3"/>
        <v>10.25</v>
      </c>
      <c r="J127" s="35">
        <f t="shared" si="4"/>
        <v>1</v>
      </c>
      <c r="K127" s="169" t="s">
        <v>485</v>
      </c>
      <c r="L127" s="129">
        <f t="shared" si="5"/>
        <v>1</v>
      </c>
      <c r="M127" s="72" t="s">
        <v>483</v>
      </c>
      <c r="N127" s="7">
        <v>18</v>
      </c>
      <c r="O127" s="167">
        <v>2</v>
      </c>
    </row>
    <row r="128" spans="1:15" ht="13.5" customHeight="1">
      <c r="A128" s="23">
        <v>116</v>
      </c>
      <c r="B128" s="279">
        <v>123000650</v>
      </c>
      <c r="C128" s="101" t="s">
        <v>132</v>
      </c>
      <c r="D128" s="101" t="s">
        <v>118</v>
      </c>
      <c r="E128" s="117" t="s">
        <v>429</v>
      </c>
      <c r="F128" s="49">
        <v>10</v>
      </c>
      <c r="G128" s="26"/>
      <c r="H128" s="127"/>
      <c r="I128" s="31">
        <f t="shared" si="3"/>
        <v>10</v>
      </c>
      <c r="J128" s="35">
        <f t="shared" si="4"/>
        <v>1</v>
      </c>
      <c r="K128" s="169" t="s">
        <v>485</v>
      </c>
      <c r="L128" s="129">
        <f t="shared" si="5"/>
        <v>1</v>
      </c>
      <c r="M128" s="72" t="s">
        <v>483</v>
      </c>
      <c r="N128" s="7">
        <v>12</v>
      </c>
      <c r="O128" s="167">
        <v>2</v>
      </c>
    </row>
    <row r="129" spans="1:15" ht="13.5" customHeight="1">
      <c r="A129" s="23">
        <v>117</v>
      </c>
      <c r="B129" s="289">
        <v>1333014992</v>
      </c>
      <c r="C129" s="47" t="s">
        <v>134</v>
      </c>
      <c r="D129" s="47" t="s">
        <v>135</v>
      </c>
      <c r="E129" s="118" t="s">
        <v>428</v>
      </c>
      <c r="F129" s="92">
        <v>6</v>
      </c>
      <c r="G129" s="26"/>
      <c r="H129" s="127"/>
      <c r="I129" s="31">
        <f t="shared" si="3"/>
        <v>6</v>
      </c>
      <c r="J129" s="35">
        <f t="shared" si="4"/>
        <v>0</v>
      </c>
      <c r="K129" s="169" t="s">
        <v>485</v>
      </c>
      <c r="L129" s="129">
        <f t="shared" si="5"/>
        <v>1</v>
      </c>
      <c r="M129" s="72" t="s">
        <v>483</v>
      </c>
      <c r="N129" s="7">
        <v>18</v>
      </c>
      <c r="O129" s="167">
        <v>2</v>
      </c>
    </row>
    <row r="130" spans="1:15" ht="13.5" customHeight="1">
      <c r="A130" s="23">
        <v>118</v>
      </c>
      <c r="B130" s="289">
        <v>1333009392</v>
      </c>
      <c r="C130" s="47" t="s">
        <v>136</v>
      </c>
      <c r="D130" s="47" t="s">
        <v>137</v>
      </c>
      <c r="E130" s="117" t="s">
        <v>434</v>
      </c>
      <c r="F130" s="92">
        <v>4.5</v>
      </c>
      <c r="G130" s="26">
        <v>1</v>
      </c>
      <c r="H130" s="127"/>
      <c r="I130" s="31">
        <f t="shared" si="3"/>
        <v>4.5</v>
      </c>
      <c r="J130" s="35">
        <f t="shared" si="4"/>
        <v>0</v>
      </c>
      <c r="K130" s="44" t="str">
        <f>IF(J130=1,"acquise"," ")</f>
        <v xml:space="preserve"> </v>
      </c>
      <c r="L130" s="129">
        <f t="shared" si="5"/>
        <v>1</v>
      </c>
      <c r="M130" s="72" t="s">
        <v>483</v>
      </c>
      <c r="N130" s="7">
        <v>22</v>
      </c>
      <c r="O130" s="167">
        <v>1</v>
      </c>
    </row>
    <row r="131" spans="1:15" ht="13.5" customHeight="1">
      <c r="A131" s="23">
        <v>119</v>
      </c>
      <c r="B131" s="175">
        <v>1533014506</v>
      </c>
      <c r="C131" s="275" t="s">
        <v>556</v>
      </c>
      <c r="D131" s="275" t="s">
        <v>557</v>
      </c>
      <c r="E131" s="117" t="s">
        <v>429</v>
      </c>
      <c r="F131" s="49">
        <v>16</v>
      </c>
      <c r="G131" s="26"/>
      <c r="H131" s="127"/>
      <c r="I131" s="31">
        <f t="shared" si="3"/>
        <v>16</v>
      </c>
      <c r="J131" s="35">
        <f t="shared" si="4"/>
        <v>1</v>
      </c>
      <c r="K131" s="169" t="s">
        <v>485</v>
      </c>
      <c r="L131" s="129">
        <f t="shared" si="5"/>
        <v>1</v>
      </c>
      <c r="N131" s="187">
        <v>18</v>
      </c>
      <c r="O131" s="188">
        <v>2</v>
      </c>
    </row>
    <row r="132" spans="1:15" ht="13.5" customHeight="1">
      <c r="A132" s="23">
        <v>120</v>
      </c>
      <c r="B132" s="282">
        <v>123000696</v>
      </c>
      <c r="C132" s="200" t="s">
        <v>736</v>
      </c>
      <c r="D132" s="200" t="s">
        <v>737</v>
      </c>
      <c r="E132" s="239" t="s">
        <v>1681</v>
      </c>
      <c r="F132" s="256">
        <v>17.75</v>
      </c>
      <c r="G132" s="260"/>
      <c r="H132" s="261"/>
      <c r="I132" s="249">
        <f t="shared" si="3"/>
        <v>17.75</v>
      </c>
      <c r="J132" s="268">
        <f t="shared" si="4"/>
        <v>1</v>
      </c>
      <c r="K132" s="221" t="str">
        <f>IF(J132=1,"acquise"," ")</f>
        <v>acquise</v>
      </c>
      <c r="L132" s="222">
        <f t="shared" si="5"/>
        <v>1</v>
      </c>
    </row>
    <row r="133" spans="1:15" ht="13.5" customHeight="1">
      <c r="A133" s="23">
        <v>121</v>
      </c>
      <c r="B133" s="279">
        <v>1331076104</v>
      </c>
      <c r="C133" s="101" t="s">
        <v>315</v>
      </c>
      <c r="D133" s="101" t="s">
        <v>313</v>
      </c>
      <c r="E133" s="117" t="s">
        <v>434</v>
      </c>
      <c r="F133" s="49">
        <v>14.5</v>
      </c>
      <c r="G133" s="26"/>
      <c r="H133" s="127"/>
      <c r="I133" s="31">
        <f t="shared" si="3"/>
        <v>14.5</v>
      </c>
      <c r="J133" s="35">
        <f t="shared" si="4"/>
        <v>1</v>
      </c>
      <c r="K133" s="169" t="s">
        <v>485</v>
      </c>
      <c r="L133" s="129">
        <f t="shared" si="5"/>
        <v>1</v>
      </c>
      <c r="M133" s="72" t="s">
        <v>483</v>
      </c>
      <c r="N133" s="7">
        <v>18</v>
      </c>
      <c r="O133" s="167">
        <v>2</v>
      </c>
    </row>
    <row r="134" spans="1:15" ht="13.5" customHeight="1">
      <c r="A134" s="23">
        <v>122</v>
      </c>
      <c r="B134" s="279">
        <v>1333005582</v>
      </c>
      <c r="C134" s="101" t="s">
        <v>316</v>
      </c>
      <c r="D134" s="101" t="s">
        <v>83</v>
      </c>
      <c r="E134" s="117" t="s">
        <v>434</v>
      </c>
      <c r="F134" s="49">
        <v>10</v>
      </c>
      <c r="G134" s="26"/>
      <c r="H134" s="127"/>
      <c r="I134" s="31">
        <f t="shared" si="3"/>
        <v>10</v>
      </c>
      <c r="J134" s="35">
        <f t="shared" si="4"/>
        <v>1</v>
      </c>
      <c r="K134" s="169" t="s">
        <v>484</v>
      </c>
      <c r="L134" s="129">
        <f t="shared" si="5"/>
        <v>1</v>
      </c>
      <c r="M134" s="72" t="s">
        <v>483</v>
      </c>
      <c r="N134" s="7">
        <v>30</v>
      </c>
      <c r="O134" s="167">
        <v>2</v>
      </c>
    </row>
    <row r="135" spans="1:15" ht="13.5" customHeight="1">
      <c r="A135" s="23">
        <v>123</v>
      </c>
      <c r="B135" s="175">
        <v>1533001417</v>
      </c>
      <c r="C135" s="275" t="s">
        <v>500</v>
      </c>
      <c r="D135" s="275" t="s">
        <v>501</v>
      </c>
      <c r="E135" s="117" t="s">
        <v>428</v>
      </c>
      <c r="F135" s="49">
        <v>11.5</v>
      </c>
      <c r="G135" s="26"/>
      <c r="H135" s="127"/>
      <c r="I135" s="31">
        <f t="shared" si="3"/>
        <v>11.5</v>
      </c>
      <c r="J135" s="35">
        <f t="shared" si="4"/>
        <v>1</v>
      </c>
      <c r="K135" s="169" t="s">
        <v>485</v>
      </c>
      <c r="L135" s="129">
        <f t="shared" si="5"/>
        <v>1</v>
      </c>
      <c r="N135" s="187">
        <v>24</v>
      </c>
      <c r="O135" s="188">
        <v>2</v>
      </c>
    </row>
    <row r="136" spans="1:15" ht="13.5" customHeight="1">
      <c r="A136" s="23">
        <v>124</v>
      </c>
      <c r="B136" s="175">
        <v>1533008068</v>
      </c>
      <c r="C136" s="275" t="s">
        <v>691</v>
      </c>
      <c r="D136" s="275" t="s">
        <v>692</v>
      </c>
      <c r="E136" s="117" t="s">
        <v>429</v>
      </c>
      <c r="F136" s="49">
        <v>12</v>
      </c>
      <c r="G136" s="26"/>
      <c r="H136" s="127"/>
      <c r="I136" s="31">
        <f t="shared" si="3"/>
        <v>12</v>
      </c>
      <c r="J136" s="35">
        <f t="shared" si="4"/>
        <v>1</v>
      </c>
      <c r="K136" s="169" t="s">
        <v>485</v>
      </c>
      <c r="L136" s="129">
        <f t="shared" si="5"/>
        <v>1</v>
      </c>
      <c r="N136" s="187">
        <v>10</v>
      </c>
      <c r="O136" s="188">
        <v>2</v>
      </c>
    </row>
    <row r="137" spans="1:15" ht="13.5" customHeight="1">
      <c r="A137" s="23">
        <v>125</v>
      </c>
      <c r="B137" s="175">
        <v>1533012502</v>
      </c>
      <c r="C137" s="275" t="s">
        <v>582</v>
      </c>
      <c r="D137" s="275" t="s">
        <v>583</v>
      </c>
      <c r="E137" s="117" t="s">
        <v>1676</v>
      </c>
      <c r="F137" s="49">
        <v>16</v>
      </c>
      <c r="G137" s="26"/>
      <c r="H137" s="127"/>
      <c r="I137" s="31">
        <f t="shared" si="3"/>
        <v>16</v>
      </c>
      <c r="J137" s="35">
        <f t="shared" si="4"/>
        <v>1</v>
      </c>
      <c r="K137" s="169" t="s">
        <v>485</v>
      </c>
      <c r="L137" s="129">
        <f t="shared" si="5"/>
        <v>1</v>
      </c>
      <c r="N137" s="187">
        <v>12</v>
      </c>
      <c r="O137" s="188">
        <v>2</v>
      </c>
    </row>
    <row r="138" spans="1:15" ht="13.5" customHeight="1">
      <c r="A138" s="23">
        <v>126</v>
      </c>
      <c r="B138" s="175">
        <v>1533005852</v>
      </c>
      <c r="C138" s="275" t="s">
        <v>609</v>
      </c>
      <c r="D138" s="275" t="s">
        <v>610</v>
      </c>
      <c r="E138" s="117" t="s">
        <v>429</v>
      </c>
      <c r="F138" s="49">
        <v>10</v>
      </c>
      <c r="G138" s="26"/>
      <c r="H138" s="127"/>
      <c r="I138" s="31">
        <f t="shared" si="3"/>
        <v>10</v>
      </c>
      <c r="J138" s="35">
        <f t="shared" si="4"/>
        <v>1</v>
      </c>
      <c r="K138" s="169" t="s">
        <v>486</v>
      </c>
      <c r="L138" s="129">
        <f t="shared" si="5"/>
        <v>1</v>
      </c>
      <c r="N138" s="187">
        <v>12</v>
      </c>
      <c r="O138" s="188">
        <v>1</v>
      </c>
    </row>
    <row r="139" spans="1:15" ht="13.5" customHeight="1">
      <c r="A139" s="23">
        <v>127</v>
      </c>
      <c r="B139" s="178">
        <v>113010674</v>
      </c>
      <c r="C139" s="272" t="s">
        <v>685</v>
      </c>
      <c r="D139" s="272" t="s">
        <v>135</v>
      </c>
      <c r="E139" s="117" t="s">
        <v>1676</v>
      </c>
      <c r="F139" s="49">
        <v>10</v>
      </c>
      <c r="G139" s="26"/>
      <c r="H139" s="127"/>
      <c r="I139" s="31">
        <f t="shared" si="3"/>
        <v>10</v>
      </c>
      <c r="J139" s="35">
        <f t="shared" si="4"/>
        <v>1</v>
      </c>
      <c r="K139" s="169" t="s">
        <v>485</v>
      </c>
      <c r="L139" s="129">
        <f t="shared" si="5"/>
        <v>1</v>
      </c>
      <c r="N139" s="187">
        <v>20</v>
      </c>
      <c r="O139" s="188">
        <v>2</v>
      </c>
    </row>
    <row r="140" spans="1:15" ht="13.5" customHeight="1">
      <c r="A140" s="23">
        <v>128</v>
      </c>
      <c r="B140" s="175">
        <v>1533018365</v>
      </c>
      <c r="C140" s="275" t="s">
        <v>586</v>
      </c>
      <c r="D140" s="275" t="s">
        <v>269</v>
      </c>
      <c r="E140" s="117" t="s">
        <v>428</v>
      </c>
      <c r="F140" s="49">
        <v>13</v>
      </c>
      <c r="G140" s="26"/>
      <c r="H140" s="127"/>
      <c r="I140" s="31">
        <f t="shared" si="3"/>
        <v>13</v>
      </c>
      <c r="J140" s="35">
        <f t="shared" si="4"/>
        <v>1</v>
      </c>
      <c r="K140" s="169" t="s">
        <v>485</v>
      </c>
      <c r="L140" s="129">
        <f t="shared" si="5"/>
        <v>1</v>
      </c>
      <c r="N140" s="187">
        <v>12</v>
      </c>
      <c r="O140" s="188">
        <v>2</v>
      </c>
    </row>
    <row r="141" spans="1:15" ht="13.5" customHeight="1">
      <c r="A141" s="23">
        <v>129</v>
      </c>
      <c r="B141" s="178">
        <v>1433010325</v>
      </c>
      <c r="C141" s="272" t="s">
        <v>659</v>
      </c>
      <c r="D141" s="272" t="s">
        <v>660</v>
      </c>
      <c r="E141" s="117" t="s">
        <v>1676</v>
      </c>
      <c r="F141" s="49">
        <v>13.5</v>
      </c>
      <c r="G141" s="26"/>
      <c r="H141" s="127"/>
      <c r="I141" s="31">
        <f t="shared" ref="I141:I204" si="6">MAX(F141,G141,H141)</f>
        <v>13.5</v>
      </c>
      <c r="J141" s="35">
        <f t="shared" ref="J141:J204" si="7">IF(I141&gt;=10,1,0)</f>
        <v>1</v>
      </c>
      <c r="K141" s="169" t="s">
        <v>485</v>
      </c>
      <c r="L141" s="129">
        <f t="shared" ref="L141:L204" si="8">IF(H141&lt;&gt;"",2,1)</f>
        <v>1</v>
      </c>
      <c r="N141" s="187">
        <v>13</v>
      </c>
      <c r="O141" s="188">
        <v>2</v>
      </c>
    </row>
    <row r="142" spans="1:15" ht="13.5" customHeight="1">
      <c r="A142" s="23">
        <v>130</v>
      </c>
      <c r="B142" s="289">
        <v>1333010273</v>
      </c>
      <c r="C142" s="47" t="s">
        <v>139</v>
      </c>
      <c r="D142" s="47" t="s">
        <v>140</v>
      </c>
      <c r="E142" s="119" t="s">
        <v>436</v>
      </c>
      <c r="F142" s="92">
        <v>15.5</v>
      </c>
      <c r="G142" s="26"/>
      <c r="H142" s="127"/>
      <c r="I142" s="31">
        <f t="shared" si="6"/>
        <v>15.5</v>
      </c>
      <c r="J142" s="35">
        <f t="shared" si="7"/>
        <v>1</v>
      </c>
      <c r="K142" s="169" t="s">
        <v>484</v>
      </c>
      <c r="L142" s="129">
        <f t="shared" si="8"/>
        <v>1</v>
      </c>
      <c r="M142" s="72" t="s">
        <v>483</v>
      </c>
      <c r="N142" s="7">
        <v>30</v>
      </c>
      <c r="O142" s="167">
        <v>2</v>
      </c>
    </row>
    <row r="143" spans="1:15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49">
        <v>12</v>
      </c>
      <c r="G143" s="26"/>
      <c r="H143" s="127"/>
      <c r="I143" s="31">
        <f t="shared" si="6"/>
        <v>12</v>
      </c>
      <c r="J143" s="35">
        <f t="shared" si="7"/>
        <v>1</v>
      </c>
      <c r="K143" s="169" t="s">
        <v>485</v>
      </c>
      <c r="L143" s="129">
        <f t="shared" si="8"/>
        <v>1</v>
      </c>
      <c r="N143" s="187">
        <v>18</v>
      </c>
      <c r="O143" s="188">
        <v>2</v>
      </c>
    </row>
    <row r="144" spans="1:15" ht="13.5" customHeight="1">
      <c r="A144" s="23">
        <v>132</v>
      </c>
      <c r="B144" s="175">
        <v>1533009575</v>
      </c>
      <c r="C144" s="275" t="s">
        <v>139</v>
      </c>
      <c r="D144" s="275" t="s">
        <v>644</v>
      </c>
      <c r="E144" s="117" t="s">
        <v>1676</v>
      </c>
      <c r="F144" s="49">
        <v>11</v>
      </c>
      <c r="G144" s="26"/>
      <c r="H144" s="127"/>
      <c r="I144" s="31">
        <f t="shared" si="6"/>
        <v>11</v>
      </c>
      <c r="J144" s="35">
        <f t="shared" si="7"/>
        <v>1</v>
      </c>
      <c r="K144" s="169" t="s">
        <v>486</v>
      </c>
      <c r="L144" s="129">
        <f t="shared" si="8"/>
        <v>1</v>
      </c>
      <c r="N144" s="187">
        <v>18</v>
      </c>
      <c r="O144" s="188">
        <v>1</v>
      </c>
    </row>
    <row r="145" spans="1:15" ht="13.5" customHeight="1">
      <c r="A145" s="23">
        <v>133</v>
      </c>
      <c r="B145" s="279">
        <v>123022369</v>
      </c>
      <c r="C145" s="101" t="s">
        <v>139</v>
      </c>
      <c r="D145" s="101" t="s">
        <v>233</v>
      </c>
      <c r="E145" s="117" t="s">
        <v>429</v>
      </c>
      <c r="F145" s="49">
        <v>9</v>
      </c>
      <c r="G145" s="26"/>
      <c r="H145" s="127"/>
      <c r="I145" s="31">
        <f t="shared" si="6"/>
        <v>9</v>
      </c>
      <c r="J145" s="35">
        <f t="shared" si="7"/>
        <v>0</v>
      </c>
      <c r="K145" s="169" t="s">
        <v>485</v>
      </c>
      <c r="L145" s="129">
        <f t="shared" si="8"/>
        <v>1</v>
      </c>
      <c r="M145" s="72" t="s">
        <v>483</v>
      </c>
      <c r="N145" s="7">
        <v>18</v>
      </c>
      <c r="O145" s="167">
        <v>2</v>
      </c>
    </row>
    <row r="146" spans="1:15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49">
        <v>0</v>
      </c>
      <c r="G146" s="26"/>
      <c r="H146" s="127"/>
      <c r="I146" s="31">
        <f t="shared" si="6"/>
        <v>0</v>
      </c>
      <c r="J146" s="35">
        <f t="shared" si="7"/>
        <v>0</v>
      </c>
      <c r="K146" s="43" t="str">
        <f>IF(J146=1,"acquise"," ")</f>
        <v xml:space="preserve"> </v>
      </c>
      <c r="L146" s="129">
        <f t="shared" si="8"/>
        <v>1</v>
      </c>
      <c r="N146" s="187">
        <v>16</v>
      </c>
      <c r="O146" s="188">
        <v>1</v>
      </c>
    </row>
    <row r="147" spans="1:15" ht="13.5" customHeight="1">
      <c r="A147" s="23">
        <v>135</v>
      </c>
      <c r="B147" s="279">
        <v>1433002779</v>
      </c>
      <c r="C147" s="101" t="s">
        <v>318</v>
      </c>
      <c r="D147" s="101" t="s">
        <v>319</v>
      </c>
      <c r="E147" s="118" t="s">
        <v>428</v>
      </c>
      <c r="F147" s="49">
        <v>17</v>
      </c>
      <c r="G147" s="26"/>
      <c r="H147" s="127"/>
      <c r="I147" s="31">
        <f t="shared" si="6"/>
        <v>17</v>
      </c>
      <c r="J147" s="35">
        <f t="shared" si="7"/>
        <v>1</v>
      </c>
      <c r="K147" s="169" t="s">
        <v>485</v>
      </c>
      <c r="L147" s="129">
        <f t="shared" si="8"/>
        <v>1</v>
      </c>
      <c r="M147" s="72" t="s">
        <v>483</v>
      </c>
      <c r="N147" s="7">
        <v>11</v>
      </c>
      <c r="O147" s="167">
        <v>2</v>
      </c>
    </row>
    <row r="148" spans="1:15" ht="13.5" customHeight="1">
      <c r="A148" s="23">
        <v>136</v>
      </c>
      <c r="B148" s="279">
        <v>1333009010</v>
      </c>
      <c r="C148" s="101" t="s">
        <v>320</v>
      </c>
      <c r="D148" s="101" t="s">
        <v>321</v>
      </c>
      <c r="E148" s="122" t="s">
        <v>430</v>
      </c>
      <c r="F148" s="49">
        <v>12</v>
      </c>
      <c r="G148" s="26"/>
      <c r="H148" s="127"/>
      <c r="I148" s="31">
        <f t="shared" si="6"/>
        <v>12</v>
      </c>
      <c r="J148" s="35">
        <f t="shared" si="7"/>
        <v>1</v>
      </c>
      <c r="K148" s="169" t="s">
        <v>485</v>
      </c>
      <c r="L148" s="129">
        <f t="shared" si="8"/>
        <v>1</v>
      </c>
      <c r="M148" s="72" t="s">
        <v>483</v>
      </c>
      <c r="N148" s="7">
        <v>26</v>
      </c>
      <c r="O148" s="167">
        <v>2</v>
      </c>
    </row>
    <row r="149" spans="1:15" ht="13.5" customHeight="1">
      <c r="A149" s="23">
        <v>137</v>
      </c>
      <c r="B149" s="175">
        <v>1533024016</v>
      </c>
      <c r="C149" s="275" t="s">
        <v>320</v>
      </c>
      <c r="D149" s="275" t="s">
        <v>603</v>
      </c>
      <c r="E149" s="117" t="s">
        <v>428</v>
      </c>
      <c r="F149" s="49">
        <v>12</v>
      </c>
      <c r="G149" s="26"/>
      <c r="H149" s="127"/>
      <c r="I149" s="31">
        <f t="shared" si="6"/>
        <v>12</v>
      </c>
      <c r="J149" s="35">
        <f t="shared" si="7"/>
        <v>1</v>
      </c>
      <c r="K149" s="169" t="s">
        <v>486</v>
      </c>
      <c r="L149" s="129">
        <f t="shared" si="8"/>
        <v>1</v>
      </c>
      <c r="N149" s="187">
        <v>16</v>
      </c>
      <c r="O149" s="188">
        <v>1</v>
      </c>
    </row>
    <row r="150" spans="1:15" ht="13.5" customHeight="1">
      <c r="A150" s="23">
        <v>138</v>
      </c>
      <c r="B150" s="277" t="s">
        <v>142</v>
      </c>
      <c r="C150" s="47" t="s">
        <v>143</v>
      </c>
      <c r="D150" s="47" t="s">
        <v>144</v>
      </c>
      <c r="E150" s="118" t="s">
        <v>433</v>
      </c>
      <c r="F150" s="92">
        <v>8.5</v>
      </c>
      <c r="G150" s="26"/>
      <c r="H150" s="127"/>
      <c r="I150" s="31">
        <f t="shared" si="6"/>
        <v>8.5</v>
      </c>
      <c r="J150" s="35">
        <f t="shared" si="7"/>
        <v>0</v>
      </c>
      <c r="K150" s="44" t="str">
        <f>IF(J150=1,"acquise"," ")</f>
        <v xml:space="preserve"> </v>
      </c>
      <c r="L150" s="129">
        <f t="shared" si="8"/>
        <v>1</v>
      </c>
      <c r="M150" s="72" t="s">
        <v>483</v>
      </c>
      <c r="N150" s="7">
        <v>17</v>
      </c>
      <c r="O150" s="167">
        <v>1</v>
      </c>
    </row>
    <row r="151" spans="1:15" ht="13.5" customHeight="1">
      <c r="A151" s="23">
        <v>139</v>
      </c>
      <c r="B151" s="279">
        <v>1331011779</v>
      </c>
      <c r="C151" s="101" t="s">
        <v>322</v>
      </c>
      <c r="D151" s="101" t="s">
        <v>137</v>
      </c>
      <c r="E151" s="117" t="s">
        <v>429</v>
      </c>
      <c r="F151" s="49">
        <v>13.5</v>
      </c>
      <c r="G151" s="26"/>
      <c r="H151" s="127"/>
      <c r="I151" s="31">
        <f t="shared" si="6"/>
        <v>13.5</v>
      </c>
      <c r="J151" s="35">
        <f t="shared" si="7"/>
        <v>1</v>
      </c>
      <c r="K151" s="169" t="s">
        <v>485</v>
      </c>
      <c r="L151" s="129">
        <f t="shared" si="8"/>
        <v>1</v>
      </c>
      <c r="M151" s="72" t="s">
        <v>483</v>
      </c>
      <c r="N151" s="7">
        <v>18</v>
      </c>
      <c r="O151" s="167">
        <v>2</v>
      </c>
    </row>
    <row r="152" spans="1:15" ht="13.5" customHeight="1">
      <c r="A152" s="23">
        <v>140</v>
      </c>
      <c r="B152" s="279">
        <v>123002858</v>
      </c>
      <c r="C152" s="101" t="s">
        <v>323</v>
      </c>
      <c r="D152" s="101" t="s">
        <v>82</v>
      </c>
      <c r="E152" s="117" t="s">
        <v>434</v>
      </c>
      <c r="F152" s="49">
        <v>10</v>
      </c>
      <c r="G152" s="26"/>
      <c r="H152" s="127"/>
      <c r="I152" s="31">
        <f t="shared" si="6"/>
        <v>10</v>
      </c>
      <c r="J152" s="35">
        <f t="shared" si="7"/>
        <v>1</v>
      </c>
      <c r="K152" s="169" t="s">
        <v>485</v>
      </c>
      <c r="L152" s="129">
        <f t="shared" si="8"/>
        <v>1</v>
      </c>
      <c r="M152" s="87" t="s">
        <v>483</v>
      </c>
      <c r="N152" s="7">
        <v>18</v>
      </c>
      <c r="O152" s="167">
        <v>2</v>
      </c>
    </row>
    <row r="153" spans="1:15" ht="13.5" customHeight="1">
      <c r="A153" s="23">
        <v>141</v>
      </c>
      <c r="B153" s="181">
        <v>1333009336</v>
      </c>
      <c r="C153" s="290" t="s">
        <v>569</v>
      </c>
      <c r="D153" s="290" t="s">
        <v>357</v>
      </c>
      <c r="E153" s="117" t="s">
        <v>1676</v>
      </c>
      <c r="F153" s="49">
        <v>10</v>
      </c>
      <c r="G153" s="26"/>
      <c r="H153" s="127"/>
      <c r="I153" s="31">
        <f t="shared" si="6"/>
        <v>10</v>
      </c>
      <c r="J153" s="35">
        <f t="shared" si="7"/>
        <v>1</v>
      </c>
      <c r="K153" s="169" t="s">
        <v>485</v>
      </c>
      <c r="L153" s="129">
        <f t="shared" si="8"/>
        <v>1</v>
      </c>
      <c r="N153" s="187">
        <v>14</v>
      </c>
      <c r="O153" s="188">
        <v>2</v>
      </c>
    </row>
    <row r="154" spans="1:15" ht="13.5" customHeight="1">
      <c r="A154" s="23">
        <v>142</v>
      </c>
      <c r="B154" s="175">
        <v>1533004234</v>
      </c>
      <c r="C154" s="275" t="s">
        <v>674</v>
      </c>
      <c r="D154" s="275" t="s">
        <v>138</v>
      </c>
      <c r="E154" s="117" t="s">
        <v>429</v>
      </c>
      <c r="F154" s="49">
        <v>10.5</v>
      </c>
      <c r="G154" s="26"/>
      <c r="H154" s="127"/>
      <c r="I154" s="31">
        <f t="shared" si="6"/>
        <v>10.5</v>
      </c>
      <c r="J154" s="35">
        <f t="shared" si="7"/>
        <v>1</v>
      </c>
      <c r="K154" s="169" t="s">
        <v>485</v>
      </c>
      <c r="L154" s="129">
        <f t="shared" si="8"/>
        <v>1</v>
      </c>
      <c r="N154" s="187">
        <v>11</v>
      </c>
      <c r="O154" s="188">
        <v>2</v>
      </c>
    </row>
    <row r="155" spans="1:15" ht="13.5" customHeight="1">
      <c r="A155" s="23">
        <v>143</v>
      </c>
      <c r="B155" s="175">
        <v>1533010467</v>
      </c>
      <c r="C155" s="275" t="s">
        <v>686</v>
      </c>
      <c r="D155" s="275" t="s">
        <v>209</v>
      </c>
      <c r="E155" s="117" t="s">
        <v>428</v>
      </c>
      <c r="F155" s="49">
        <v>10</v>
      </c>
      <c r="G155" s="26"/>
      <c r="H155" s="127"/>
      <c r="I155" s="31">
        <f t="shared" si="6"/>
        <v>10</v>
      </c>
      <c r="J155" s="35">
        <f t="shared" si="7"/>
        <v>1</v>
      </c>
      <c r="K155" s="169" t="s">
        <v>486</v>
      </c>
      <c r="L155" s="129">
        <f t="shared" si="8"/>
        <v>1</v>
      </c>
      <c r="N155" s="187">
        <v>18</v>
      </c>
      <c r="O155" s="188">
        <v>1</v>
      </c>
    </row>
    <row r="156" spans="1:15" ht="13.5" customHeight="1">
      <c r="A156" s="23">
        <v>144</v>
      </c>
      <c r="B156" s="289">
        <v>123000973</v>
      </c>
      <c r="C156" s="47" t="s">
        <v>147</v>
      </c>
      <c r="D156" s="47" t="s">
        <v>148</v>
      </c>
      <c r="E156" s="121" t="s">
        <v>431</v>
      </c>
      <c r="F156" s="92">
        <v>18.5</v>
      </c>
      <c r="G156" s="26"/>
      <c r="H156" s="127"/>
      <c r="I156" s="31">
        <f t="shared" si="6"/>
        <v>18.5</v>
      </c>
      <c r="J156" s="35">
        <f t="shared" si="7"/>
        <v>1</v>
      </c>
      <c r="K156" s="169" t="s">
        <v>485</v>
      </c>
      <c r="L156" s="129">
        <f t="shared" si="8"/>
        <v>1</v>
      </c>
      <c r="M156" s="72" t="s">
        <v>483</v>
      </c>
      <c r="N156" s="7">
        <v>12</v>
      </c>
      <c r="O156" s="167">
        <v>2</v>
      </c>
    </row>
    <row r="157" spans="1:15" ht="13.5" customHeight="1">
      <c r="A157" s="23">
        <v>145</v>
      </c>
      <c r="B157" s="363" t="s">
        <v>738</v>
      </c>
      <c r="C157" s="241" t="s">
        <v>149</v>
      </c>
      <c r="D157" s="241" t="s">
        <v>739</v>
      </c>
      <c r="E157" s="244" t="s">
        <v>436</v>
      </c>
      <c r="F157" s="256">
        <v>13.25</v>
      </c>
      <c r="G157" s="260"/>
      <c r="H157" s="261"/>
      <c r="I157" s="249">
        <f t="shared" si="6"/>
        <v>13.25</v>
      </c>
      <c r="J157" s="268">
        <f t="shared" si="7"/>
        <v>1</v>
      </c>
      <c r="K157" s="221" t="str">
        <f>IF(J157=1,"acquise"," ")</f>
        <v>acquise</v>
      </c>
      <c r="L157" s="222">
        <f t="shared" si="8"/>
        <v>1</v>
      </c>
    </row>
    <row r="158" spans="1:15" ht="13.5" customHeight="1">
      <c r="A158" s="23">
        <v>146</v>
      </c>
      <c r="B158" s="289">
        <v>123013689</v>
      </c>
      <c r="C158" s="47" t="s">
        <v>150</v>
      </c>
      <c r="D158" s="47" t="s">
        <v>151</v>
      </c>
      <c r="E158" s="118" t="s">
        <v>428</v>
      </c>
      <c r="F158" s="92">
        <v>7.5</v>
      </c>
      <c r="G158" s="26"/>
      <c r="H158" s="127"/>
      <c r="I158" s="31">
        <f t="shared" si="6"/>
        <v>7.5</v>
      </c>
      <c r="J158" s="35">
        <f t="shared" si="7"/>
        <v>0</v>
      </c>
      <c r="K158" s="169" t="s">
        <v>485</v>
      </c>
      <c r="L158" s="129">
        <f t="shared" si="8"/>
        <v>1</v>
      </c>
      <c r="M158" s="72" t="s">
        <v>483</v>
      </c>
      <c r="N158" s="7">
        <v>14</v>
      </c>
      <c r="O158" s="167">
        <v>2</v>
      </c>
    </row>
    <row r="159" spans="1:15" ht="13.5" customHeight="1">
      <c r="A159" s="23">
        <v>147</v>
      </c>
      <c r="B159" s="279">
        <v>1333013058</v>
      </c>
      <c r="C159" s="101" t="s">
        <v>391</v>
      </c>
      <c r="D159" s="101" t="s">
        <v>392</v>
      </c>
      <c r="E159" s="117" t="s">
        <v>429</v>
      </c>
      <c r="F159" s="49">
        <v>10.5</v>
      </c>
      <c r="G159" s="26"/>
      <c r="H159" s="127"/>
      <c r="I159" s="31">
        <f t="shared" si="6"/>
        <v>10.5</v>
      </c>
      <c r="J159" s="35">
        <f t="shared" si="7"/>
        <v>1</v>
      </c>
      <c r="K159" s="169" t="s">
        <v>485</v>
      </c>
      <c r="L159" s="129">
        <f t="shared" si="8"/>
        <v>1</v>
      </c>
      <c r="M159" s="72" t="s">
        <v>483</v>
      </c>
      <c r="N159" s="7">
        <v>18</v>
      </c>
      <c r="O159" s="167">
        <v>2</v>
      </c>
    </row>
    <row r="160" spans="1:15" ht="13.5" customHeight="1">
      <c r="A160" s="23">
        <v>148</v>
      </c>
      <c r="B160" s="363" t="s">
        <v>740</v>
      </c>
      <c r="C160" s="241" t="s">
        <v>152</v>
      </c>
      <c r="D160" s="241" t="s">
        <v>555</v>
      </c>
      <c r="E160" s="204" t="s">
        <v>436</v>
      </c>
      <c r="F160" s="256">
        <v>11</v>
      </c>
      <c r="G160" s="260"/>
      <c r="H160" s="261"/>
      <c r="I160" s="249">
        <f t="shared" si="6"/>
        <v>11</v>
      </c>
      <c r="J160" s="268">
        <f t="shared" si="7"/>
        <v>1</v>
      </c>
      <c r="K160" s="221" t="str">
        <f>IF(J160=1,"acquise"," ")</f>
        <v>acquise</v>
      </c>
      <c r="L160" s="222">
        <f t="shared" si="8"/>
        <v>1</v>
      </c>
    </row>
    <row r="161" spans="1:15" ht="13.5" customHeight="1">
      <c r="A161" s="23">
        <v>149</v>
      </c>
      <c r="B161" s="363" t="s">
        <v>741</v>
      </c>
      <c r="C161" s="241" t="s">
        <v>742</v>
      </c>
      <c r="D161" s="241" t="s">
        <v>124</v>
      </c>
      <c r="E161" s="247" t="s">
        <v>1677</v>
      </c>
      <c r="F161" s="256">
        <v>11</v>
      </c>
      <c r="G161" s="260"/>
      <c r="H161" s="261"/>
      <c r="I161" s="249">
        <f t="shared" si="6"/>
        <v>11</v>
      </c>
      <c r="J161" s="268">
        <f t="shared" si="7"/>
        <v>1</v>
      </c>
      <c r="K161" s="221" t="str">
        <f>IF(J161=1,"acquise"," ")</f>
        <v>acquise</v>
      </c>
      <c r="L161" s="222">
        <f t="shared" si="8"/>
        <v>1</v>
      </c>
    </row>
    <row r="162" spans="1:15" ht="13.5" customHeight="1">
      <c r="A162" s="23">
        <v>150</v>
      </c>
      <c r="B162" s="363" t="s">
        <v>743</v>
      </c>
      <c r="C162" s="241" t="s">
        <v>742</v>
      </c>
      <c r="D162" s="241" t="s">
        <v>314</v>
      </c>
      <c r="E162" s="244" t="s">
        <v>433</v>
      </c>
      <c r="F162" s="256">
        <v>11</v>
      </c>
      <c r="G162" s="260"/>
      <c r="H162" s="261"/>
      <c r="I162" s="249">
        <f t="shared" si="6"/>
        <v>11</v>
      </c>
      <c r="J162" s="268">
        <f t="shared" si="7"/>
        <v>1</v>
      </c>
      <c r="K162" s="221" t="str">
        <f>IF(J162=1,"acquise"," ")</f>
        <v>acquise</v>
      </c>
      <c r="L162" s="222">
        <f t="shared" si="8"/>
        <v>1</v>
      </c>
    </row>
    <row r="163" spans="1:15" ht="13.5" customHeight="1">
      <c r="A163" s="23">
        <v>151</v>
      </c>
      <c r="B163" s="282" t="s">
        <v>744</v>
      </c>
      <c r="C163" s="200" t="s">
        <v>745</v>
      </c>
      <c r="D163" s="200" t="s">
        <v>746</v>
      </c>
      <c r="E163" s="247" t="s">
        <v>1677</v>
      </c>
      <c r="F163" s="256">
        <v>12</v>
      </c>
      <c r="G163" s="260"/>
      <c r="H163" s="261"/>
      <c r="I163" s="249">
        <f t="shared" si="6"/>
        <v>12</v>
      </c>
      <c r="J163" s="268">
        <f t="shared" si="7"/>
        <v>1</v>
      </c>
      <c r="K163" s="221" t="str">
        <f>IF(J163=1,"acquise"," ")</f>
        <v>acquise</v>
      </c>
      <c r="L163" s="222">
        <f t="shared" si="8"/>
        <v>1</v>
      </c>
    </row>
    <row r="164" spans="1:15" ht="13.5" customHeight="1">
      <c r="A164" s="23">
        <v>152</v>
      </c>
      <c r="B164" s="181">
        <v>1333008955</v>
      </c>
      <c r="C164" s="290" t="s">
        <v>153</v>
      </c>
      <c r="D164" s="290" t="s">
        <v>622</v>
      </c>
      <c r="E164" s="117" t="s">
        <v>428</v>
      </c>
      <c r="F164" s="49">
        <v>15.5</v>
      </c>
      <c r="G164" s="26"/>
      <c r="H164" s="127"/>
      <c r="I164" s="31">
        <f t="shared" si="6"/>
        <v>15.5</v>
      </c>
      <c r="J164" s="35">
        <f t="shared" si="7"/>
        <v>1</v>
      </c>
      <c r="K164" s="169" t="s">
        <v>485</v>
      </c>
      <c r="L164" s="129">
        <f t="shared" si="8"/>
        <v>1</v>
      </c>
      <c r="N164" s="187">
        <v>12</v>
      </c>
      <c r="O164" s="188">
        <v>2</v>
      </c>
    </row>
    <row r="165" spans="1:15" ht="13.5" customHeight="1">
      <c r="A165" s="23">
        <v>153</v>
      </c>
      <c r="B165" s="289">
        <v>1333008886</v>
      </c>
      <c r="C165" s="47" t="s">
        <v>153</v>
      </c>
      <c r="D165" s="47" t="s">
        <v>154</v>
      </c>
      <c r="E165" s="118" t="s">
        <v>433</v>
      </c>
      <c r="F165" s="92">
        <v>10</v>
      </c>
      <c r="G165" s="26"/>
      <c r="H165" s="127"/>
      <c r="I165" s="31">
        <f t="shared" si="6"/>
        <v>10</v>
      </c>
      <c r="J165" s="35">
        <f t="shared" si="7"/>
        <v>1</v>
      </c>
      <c r="K165" s="169" t="s">
        <v>485</v>
      </c>
      <c r="L165" s="129">
        <f t="shared" si="8"/>
        <v>1</v>
      </c>
      <c r="M165" s="72" t="s">
        <v>483</v>
      </c>
      <c r="N165" s="7">
        <v>18</v>
      </c>
      <c r="O165" s="167">
        <v>2</v>
      </c>
    </row>
    <row r="166" spans="1:15" ht="13.5" customHeight="1">
      <c r="A166" s="23">
        <v>154</v>
      </c>
      <c r="B166" s="279">
        <v>123020341</v>
      </c>
      <c r="C166" s="101" t="s">
        <v>325</v>
      </c>
      <c r="D166" s="101" t="s">
        <v>326</v>
      </c>
      <c r="E166" s="118" t="s">
        <v>428</v>
      </c>
      <c r="F166" s="49">
        <v>10</v>
      </c>
      <c r="G166" s="26"/>
      <c r="H166" s="127"/>
      <c r="I166" s="31">
        <f t="shared" si="6"/>
        <v>10</v>
      </c>
      <c r="J166" s="35">
        <f t="shared" si="7"/>
        <v>1</v>
      </c>
      <c r="K166" s="169" t="s">
        <v>485</v>
      </c>
      <c r="L166" s="129">
        <f t="shared" si="8"/>
        <v>1</v>
      </c>
      <c r="M166" s="72" t="s">
        <v>483</v>
      </c>
      <c r="N166" s="7">
        <v>18</v>
      </c>
      <c r="O166" s="167">
        <v>2</v>
      </c>
    </row>
    <row r="167" spans="1:15" ht="13.5" customHeight="1">
      <c r="A167" s="23">
        <v>155</v>
      </c>
      <c r="B167" s="279">
        <v>1433014926</v>
      </c>
      <c r="C167" s="101" t="s">
        <v>155</v>
      </c>
      <c r="D167" s="101" t="s">
        <v>393</v>
      </c>
      <c r="E167" s="118" t="s">
        <v>428</v>
      </c>
      <c r="F167" s="49">
        <v>10</v>
      </c>
      <c r="G167" s="26"/>
      <c r="H167" s="127"/>
      <c r="I167" s="31">
        <f t="shared" si="6"/>
        <v>10</v>
      </c>
      <c r="J167" s="35">
        <f t="shared" si="7"/>
        <v>1</v>
      </c>
      <c r="K167" s="169" t="s">
        <v>485</v>
      </c>
      <c r="L167" s="129">
        <f t="shared" si="8"/>
        <v>1</v>
      </c>
      <c r="M167" s="72" t="s">
        <v>483</v>
      </c>
      <c r="N167" s="7">
        <v>18</v>
      </c>
      <c r="O167" s="167">
        <v>2</v>
      </c>
    </row>
    <row r="168" spans="1:15" ht="13.5" customHeight="1">
      <c r="A168" s="23">
        <v>156</v>
      </c>
      <c r="B168" s="175">
        <v>1533012503</v>
      </c>
      <c r="C168" s="275" t="s">
        <v>535</v>
      </c>
      <c r="D168" s="275" t="s">
        <v>313</v>
      </c>
      <c r="E168" s="117" t="s">
        <v>429</v>
      </c>
      <c r="F168" s="49">
        <v>12</v>
      </c>
      <c r="G168" s="26"/>
      <c r="H168" s="127"/>
      <c r="I168" s="31">
        <f t="shared" si="6"/>
        <v>12</v>
      </c>
      <c r="J168" s="35">
        <f t="shared" si="7"/>
        <v>1</v>
      </c>
      <c r="K168" s="169" t="s">
        <v>485</v>
      </c>
      <c r="L168" s="129">
        <f t="shared" si="8"/>
        <v>1</v>
      </c>
      <c r="N168" s="187">
        <v>13</v>
      </c>
      <c r="O168" s="188">
        <v>2</v>
      </c>
    </row>
    <row r="169" spans="1:15" ht="13.5" customHeight="1">
      <c r="A169" s="23">
        <v>157</v>
      </c>
      <c r="B169" s="289">
        <v>123004901</v>
      </c>
      <c r="C169" s="47" t="s">
        <v>156</v>
      </c>
      <c r="D169" s="47" t="s">
        <v>157</v>
      </c>
      <c r="E169" s="118" t="s">
        <v>428</v>
      </c>
      <c r="F169" s="92">
        <v>11.5</v>
      </c>
      <c r="G169" s="26"/>
      <c r="H169" s="127"/>
      <c r="I169" s="31">
        <f t="shared" si="6"/>
        <v>11.5</v>
      </c>
      <c r="J169" s="35">
        <f t="shared" si="7"/>
        <v>1</v>
      </c>
      <c r="K169" s="169" t="s">
        <v>485</v>
      </c>
      <c r="L169" s="129">
        <f t="shared" si="8"/>
        <v>1</v>
      </c>
      <c r="M169" s="72" t="s">
        <v>483</v>
      </c>
      <c r="N169" s="7">
        <v>24</v>
      </c>
      <c r="O169" s="167">
        <v>2</v>
      </c>
    </row>
    <row r="170" spans="1:15" ht="13.5" customHeight="1">
      <c r="A170" s="23">
        <v>158</v>
      </c>
      <c r="B170" s="181">
        <v>1333011470</v>
      </c>
      <c r="C170" s="290" t="s">
        <v>682</v>
      </c>
      <c r="D170" s="290" t="s">
        <v>683</v>
      </c>
      <c r="E170" s="117" t="s">
        <v>428</v>
      </c>
      <c r="F170" s="49">
        <v>14</v>
      </c>
      <c r="G170" s="26"/>
      <c r="H170" s="127"/>
      <c r="I170" s="31">
        <f t="shared" si="6"/>
        <v>14</v>
      </c>
      <c r="J170" s="35">
        <f t="shared" si="7"/>
        <v>1</v>
      </c>
      <c r="K170" s="169" t="s">
        <v>485</v>
      </c>
      <c r="L170" s="129">
        <f t="shared" si="8"/>
        <v>1</v>
      </c>
      <c r="N170" s="187">
        <v>12</v>
      </c>
      <c r="O170" s="188">
        <v>2</v>
      </c>
    </row>
    <row r="171" spans="1:15" ht="13.5" customHeight="1">
      <c r="A171" s="23">
        <v>159</v>
      </c>
      <c r="B171" s="279">
        <v>1433010476</v>
      </c>
      <c r="C171" s="101" t="s">
        <v>158</v>
      </c>
      <c r="D171" s="101" t="s">
        <v>124</v>
      </c>
      <c r="E171" s="117" t="s">
        <v>434</v>
      </c>
      <c r="F171" s="49">
        <v>14.5</v>
      </c>
      <c r="G171" s="26"/>
      <c r="H171" s="127"/>
      <c r="I171" s="31">
        <f t="shared" si="6"/>
        <v>14.5</v>
      </c>
      <c r="J171" s="35">
        <f t="shared" si="7"/>
        <v>1</v>
      </c>
      <c r="K171" s="169" t="s">
        <v>485</v>
      </c>
      <c r="L171" s="129">
        <f t="shared" si="8"/>
        <v>1</v>
      </c>
      <c r="M171" s="72" t="s">
        <v>483</v>
      </c>
      <c r="N171" s="7">
        <v>18</v>
      </c>
      <c r="O171" s="167">
        <v>2</v>
      </c>
    </row>
    <row r="172" spans="1:15" ht="13.5" customHeight="1">
      <c r="A172" s="23">
        <v>160</v>
      </c>
      <c r="B172" s="289">
        <v>123009039</v>
      </c>
      <c r="C172" s="47" t="s">
        <v>158</v>
      </c>
      <c r="D172" s="47" t="s">
        <v>67</v>
      </c>
      <c r="E172" s="117" t="s">
        <v>434</v>
      </c>
      <c r="F172" s="92">
        <v>9</v>
      </c>
      <c r="G172" s="26"/>
      <c r="H172" s="127"/>
      <c r="I172" s="31">
        <f t="shared" si="6"/>
        <v>9</v>
      </c>
      <c r="J172" s="35">
        <f t="shared" si="7"/>
        <v>0</v>
      </c>
      <c r="K172" s="169" t="s">
        <v>484</v>
      </c>
      <c r="L172" s="129">
        <f t="shared" si="8"/>
        <v>1</v>
      </c>
      <c r="M172" s="72" t="s">
        <v>483</v>
      </c>
      <c r="N172" s="7">
        <v>30</v>
      </c>
      <c r="O172" s="167">
        <v>2</v>
      </c>
    </row>
    <row r="173" spans="1:15" ht="13.5" customHeight="1">
      <c r="A173" s="23">
        <v>161</v>
      </c>
      <c r="B173" s="175">
        <v>1533010444</v>
      </c>
      <c r="C173" s="275" t="s">
        <v>558</v>
      </c>
      <c r="D173" s="275" t="s">
        <v>64</v>
      </c>
      <c r="E173" s="117" t="s">
        <v>1676</v>
      </c>
      <c r="F173" s="49">
        <v>13</v>
      </c>
      <c r="G173" s="26"/>
      <c r="H173" s="127"/>
      <c r="I173" s="31">
        <f t="shared" si="6"/>
        <v>13</v>
      </c>
      <c r="J173" s="35">
        <f t="shared" si="7"/>
        <v>1</v>
      </c>
      <c r="K173" s="169" t="s">
        <v>485</v>
      </c>
      <c r="L173" s="129">
        <f t="shared" si="8"/>
        <v>1</v>
      </c>
      <c r="N173" s="187">
        <v>14</v>
      </c>
      <c r="O173" s="188">
        <v>2</v>
      </c>
    </row>
    <row r="174" spans="1:15" ht="13.5" customHeight="1">
      <c r="A174" s="23">
        <v>162</v>
      </c>
      <c r="B174" s="279">
        <v>1333009403</v>
      </c>
      <c r="C174" s="101" t="s">
        <v>330</v>
      </c>
      <c r="D174" s="101" t="s">
        <v>331</v>
      </c>
      <c r="E174" s="118" t="s">
        <v>433</v>
      </c>
      <c r="F174" s="49">
        <v>9</v>
      </c>
      <c r="G174" s="26"/>
      <c r="H174" s="127"/>
      <c r="I174" s="31">
        <f t="shared" si="6"/>
        <v>9</v>
      </c>
      <c r="J174" s="35">
        <f t="shared" si="7"/>
        <v>0</v>
      </c>
      <c r="K174" s="169" t="s">
        <v>484</v>
      </c>
      <c r="L174" s="129">
        <f t="shared" si="8"/>
        <v>1</v>
      </c>
      <c r="M174" s="72" t="s">
        <v>483</v>
      </c>
      <c r="N174" s="7">
        <v>30</v>
      </c>
      <c r="O174" s="167">
        <v>1</v>
      </c>
    </row>
    <row r="175" spans="1:15" ht="13.5" customHeight="1">
      <c r="A175" s="23">
        <v>163</v>
      </c>
      <c r="B175" s="289">
        <v>123003419</v>
      </c>
      <c r="C175" s="47" t="s">
        <v>159</v>
      </c>
      <c r="D175" s="47" t="s">
        <v>92</v>
      </c>
      <c r="E175" s="118" t="s">
        <v>433</v>
      </c>
      <c r="F175" s="92">
        <v>9</v>
      </c>
      <c r="G175" s="26"/>
      <c r="H175" s="127"/>
      <c r="I175" s="31">
        <f t="shared" si="6"/>
        <v>9</v>
      </c>
      <c r="J175" s="35">
        <f t="shared" si="7"/>
        <v>0</v>
      </c>
      <c r="K175" s="169" t="s">
        <v>485</v>
      </c>
      <c r="L175" s="129">
        <f t="shared" si="8"/>
        <v>1</v>
      </c>
      <c r="M175" s="72" t="s">
        <v>483</v>
      </c>
      <c r="N175" s="7">
        <v>18</v>
      </c>
      <c r="O175" s="167">
        <v>2</v>
      </c>
    </row>
    <row r="176" spans="1:15" ht="13.5" customHeight="1">
      <c r="A176" s="23">
        <v>164</v>
      </c>
      <c r="B176" s="279">
        <v>1333007545</v>
      </c>
      <c r="C176" s="101" t="s">
        <v>332</v>
      </c>
      <c r="D176" s="101" t="s">
        <v>228</v>
      </c>
      <c r="E176" s="118" t="s">
        <v>433</v>
      </c>
      <c r="F176" s="49">
        <v>10</v>
      </c>
      <c r="G176" s="26"/>
      <c r="H176" s="127"/>
      <c r="I176" s="31">
        <f t="shared" si="6"/>
        <v>10</v>
      </c>
      <c r="J176" s="35">
        <f t="shared" si="7"/>
        <v>1</v>
      </c>
      <c r="K176" s="169" t="s">
        <v>485</v>
      </c>
      <c r="L176" s="129">
        <f t="shared" si="8"/>
        <v>1</v>
      </c>
      <c r="M176" s="72" t="s">
        <v>483</v>
      </c>
      <c r="N176" s="7">
        <v>18</v>
      </c>
      <c r="O176" s="167">
        <v>2</v>
      </c>
    </row>
    <row r="177" spans="1:15" ht="13.5" customHeight="1">
      <c r="A177" s="23">
        <v>165</v>
      </c>
      <c r="B177" s="294">
        <v>123006162</v>
      </c>
      <c r="C177" s="200" t="s">
        <v>747</v>
      </c>
      <c r="D177" s="200" t="s">
        <v>135</v>
      </c>
      <c r="E177" s="247" t="s">
        <v>1678</v>
      </c>
      <c r="F177" s="256">
        <v>13</v>
      </c>
      <c r="G177" s="260"/>
      <c r="H177" s="261"/>
      <c r="I177" s="249">
        <f t="shared" si="6"/>
        <v>13</v>
      </c>
      <c r="J177" s="268">
        <f t="shared" si="7"/>
        <v>1</v>
      </c>
      <c r="K177" s="221" t="str">
        <f>IF(J177=1,"acquise"," ")</f>
        <v>acquise</v>
      </c>
      <c r="L177" s="222">
        <f t="shared" si="8"/>
        <v>1</v>
      </c>
    </row>
    <row r="178" spans="1:15" ht="13.5" customHeight="1">
      <c r="A178" s="23">
        <v>166</v>
      </c>
      <c r="B178" s="175">
        <v>1533003446</v>
      </c>
      <c r="C178" s="275" t="s">
        <v>333</v>
      </c>
      <c r="D178" s="275" t="s">
        <v>523</v>
      </c>
      <c r="E178" s="117" t="s">
        <v>428</v>
      </c>
      <c r="F178" s="49">
        <v>15.5</v>
      </c>
      <c r="G178" s="26"/>
      <c r="H178" s="127"/>
      <c r="I178" s="31">
        <f t="shared" si="6"/>
        <v>15.5</v>
      </c>
      <c r="J178" s="35">
        <f t="shared" si="7"/>
        <v>1</v>
      </c>
      <c r="K178" s="169" t="s">
        <v>485</v>
      </c>
      <c r="L178" s="129">
        <f t="shared" si="8"/>
        <v>1</v>
      </c>
      <c r="N178" s="187">
        <v>12</v>
      </c>
      <c r="O178" s="188">
        <v>2</v>
      </c>
    </row>
    <row r="179" spans="1:15" ht="13.5" customHeight="1">
      <c r="A179" s="23">
        <v>167</v>
      </c>
      <c r="B179" s="279">
        <v>1433005511</v>
      </c>
      <c r="C179" s="101" t="s">
        <v>333</v>
      </c>
      <c r="D179" s="101" t="s">
        <v>209</v>
      </c>
      <c r="E179" s="118" t="s">
        <v>428</v>
      </c>
      <c r="F179" s="49">
        <v>11.5</v>
      </c>
      <c r="G179" s="26"/>
      <c r="H179" s="127"/>
      <c r="I179" s="31">
        <f t="shared" si="6"/>
        <v>11.5</v>
      </c>
      <c r="J179" s="35">
        <f t="shared" si="7"/>
        <v>1</v>
      </c>
      <c r="K179" s="169" t="s">
        <v>485</v>
      </c>
      <c r="L179" s="129">
        <f t="shared" si="8"/>
        <v>1</v>
      </c>
      <c r="M179" s="72" t="s">
        <v>483</v>
      </c>
      <c r="N179" s="7">
        <v>18</v>
      </c>
      <c r="O179" s="167">
        <v>2</v>
      </c>
    </row>
    <row r="180" spans="1:15" ht="13.5" customHeight="1">
      <c r="A180" s="23">
        <v>168</v>
      </c>
      <c r="B180" s="289">
        <v>123011453</v>
      </c>
      <c r="C180" s="47" t="s">
        <v>162</v>
      </c>
      <c r="D180" s="47" t="s">
        <v>163</v>
      </c>
      <c r="E180" s="121" t="s">
        <v>431</v>
      </c>
      <c r="F180" s="92">
        <v>13</v>
      </c>
      <c r="G180" s="26"/>
      <c r="H180" s="127"/>
      <c r="I180" s="31">
        <f t="shared" si="6"/>
        <v>13</v>
      </c>
      <c r="J180" s="35">
        <f t="shared" si="7"/>
        <v>1</v>
      </c>
      <c r="K180" s="169" t="s">
        <v>485</v>
      </c>
      <c r="L180" s="129">
        <f t="shared" si="8"/>
        <v>1</v>
      </c>
      <c r="M180" s="72" t="s">
        <v>483</v>
      </c>
      <c r="N180" s="7">
        <v>18</v>
      </c>
      <c r="O180" s="167">
        <v>2</v>
      </c>
    </row>
    <row r="181" spans="1:15" ht="13.5" customHeight="1">
      <c r="A181" s="23">
        <v>169</v>
      </c>
      <c r="B181" s="289">
        <v>123011613</v>
      </c>
      <c r="C181" s="47" t="s">
        <v>162</v>
      </c>
      <c r="D181" s="47" t="s">
        <v>164</v>
      </c>
      <c r="E181" s="118" t="s">
        <v>428</v>
      </c>
      <c r="F181" s="92">
        <v>10</v>
      </c>
      <c r="G181" s="26"/>
      <c r="H181" s="127"/>
      <c r="I181" s="31">
        <f t="shared" si="6"/>
        <v>10</v>
      </c>
      <c r="J181" s="35">
        <f t="shared" si="7"/>
        <v>1</v>
      </c>
      <c r="K181" s="169" t="s">
        <v>485</v>
      </c>
      <c r="L181" s="129">
        <f t="shared" si="8"/>
        <v>1</v>
      </c>
      <c r="M181" s="72" t="s">
        <v>483</v>
      </c>
      <c r="N181" s="7">
        <v>18</v>
      </c>
      <c r="O181" s="167">
        <v>2</v>
      </c>
    </row>
    <row r="182" spans="1:15" ht="13.5" customHeight="1">
      <c r="A182" s="23">
        <v>170</v>
      </c>
      <c r="B182" s="175">
        <v>1533009246</v>
      </c>
      <c r="C182" s="275" t="s">
        <v>604</v>
      </c>
      <c r="D182" s="275" t="s">
        <v>184</v>
      </c>
      <c r="E182" s="117" t="s">
        <v>1677</v>
      </c>
      <c r="F182" s="49">
        <v>17.5</v>
      </c>
      <c r="G182" s="26"/>
      <c r="H182" s="127"/>
      <c r="I182" s="31">
        <f t="shared" si="6"/>
        <v>17.5</v>
      </c>
      <c r="J182" s="35">
        <f t="shared" si="7"/>
        <v>1</v>
      </c>
      <c r="K182" s="169" t="s">
        <v>484</v>
      </c>
      <c r="L182" s="129">
        <f t="shared" si="8"/>
        <v>1</v>
      </c>
      <c r="N182" s="187">
        <v>30</v>
      </c>
      <c r="O182" s="188">
        <v>2</v>
      </c>
    </row>
    <row r="183" spans="1:15" ht="13.5" customHeight="1">
      <c r="A183" s="23">
        <v>171</v>
      </c>
      <c r="B183" s="279">
        <v>1333003392</v>
      </c>
      <c r="C183" s="101" t="s">
        <v>394</v>
      </c>
      <c r="D183" s="101" t="s">
        <v>247</v>
      </c>
      <c r="E183" s="117" t="s">
        <v>434</v>
      </c>
      <c r="F183" s="49">
        <v>11</v>
      </c>
      <c r="G183" s="26"/>
      <c r="H183" s="127"/>
      <c r="I183" s="31">
        <f t="shared" si="6"/>
        <v>11</v>
      </c>
      <c r="J183" s="35">
        <f t="shared" si="7"/>
        <v>1</v>
      </c>
      <c r="K183" s="169" t="s">
        <v>485</v>
      </c>
      <c r="L183" s="129">
        <f t="shared" si="8"/>
        <v>1</v>
      </c>
      <c r="M183" s="72" t="s">
        <v>483</v>
      </c>
      <c r="N183" s="7">
        <v>18</v>
      </c>
      <c r="O183" s="167">
        <v>2</v>
      </c>
    </row>
    <row r="184" spans="1:15" ht="13.5" customHeight="1">
      <c r="A184" s="23">
        <v>172</v>
      </c>
      <c r="B184" s="279" t="s">
        <v>395</v>
      </c>
      <c r="C184" s="101" t="s">
        <v>396</v>
      </c>
      <c r="D184" s="101" t="s">
        <v>397</v>
      </c>
      <c r="E184" s="118" t="s">
        <v>428</v>
      </c>
      <c r="F184" s="49">
        <v>10.5</v>
      </c>
      <c r="G184" s="26"/>
      <c r="H184" s="127"/>
      <c r="I184" s="31">
        <f t="shared" si="6"/>
        <v>10.5</v>
      </c>
      <c r="J184" s="35">
        <f t="shared" si="7"/>
        <v>1</v>
      </c>
      <c r="K184" s="169" t="s">
        <v>485</v>
      </c>
      <c r="L184" s="129">
        <f t="shared" si="8"/>
        <v>1</v>
      </c>
      <c r="M184" s="72" t="s">
        <v>483</v>
      </c>
      <c r="N184" s="7">
        <v>12</v>
      </c>
      <c r="O184" s="167">
        <v>2</v>
      </c>
    </row>
    <row r="185" spans="1:15" ht="13.5" customHeight="1">
      <c r="A185" s="23">
        <v>173</v>
      </c>
      <c r="B185" s="175">
        <v>1533008501</v>
      </c>
      <c r="C185" s="275" t="s">
        <v>510</v>
      </c>
      <c r="D185" s="275" t="s">
        <v>511</v>
      </c>
      <c r="E185" s="117" t="s">
        <v>428</v>
      </c>
      <c r="F185" s="49">
        <v>12</v>
      </c>
      <c r="G185" s="26"/>
      <c r="H185" s="127"/>
      <c r="I185" s="31">
        <f t="shared" si="6"/>
        <v>12</v>
      </c>
      <c r="J185" s="35">
        <f t="shared" si="7"/>
        <v>1</v>
      </c>
      <c r="K185" s="169" t="s">
        <v>485</v>
      </c>
      <c r="L185" s="129">
        <f t="shared" si="8"/>
        <v>1</v>
      </c>
      <c r="N185" s="187">
        <v>18</v>
      </c>
      <c r="O185" s="188">
        <v>2</v>
      </c>
    </row>
    <row r="186" spans="1:15" ht="13.5" customHeight="1">
      <c r="A186" s="23">
        <v>174</v>
      </c>
      <c r="B186" s="175">
        <v>1533003209</v>
      </c>
      <c r="C186" s="275" t="s">
        <v>647</v>
      </c>
      <c r="D186" s="275" t="s">
        <v>648</v>
      </c>
      <c r="E186" s="117" t="s">
        <v>1676</v>
      </c>
      <c r="F186" s="49">
        <v>14.5</v>
      </c>
      <c r="G186" s="26"/>
      <c r="H186" s="127"/>
      <c r="I186" s="31">
        <f t="shared" si="6"/>
        <v>14.5</v>
      </c>
      <c r="J186" s="35">
        <f t="shared" si="7"/>
        <v>1</v>
      </c>
      <c r="K186" s="169" t="s">
        <v>485</v>
      </c>
      <c r="L186" s="129">
        <f t="shared" si="8"/>
        <v>1</v>
      </c>
      <c r="N186" s="187">
        <v>18</v>
      </c>
      <c r="O186" s="188">
        <v>2</v>
      </c>
    </row>
    <row r="187" spans="1:15" ht="13.5" customHeight="1">
      <c r="A187" s="23">
        <v>175</v>
      </c>
      <c r="B187" s="181">
        <v>1333020295</v>
      </c>
      <c r="C187" s="290" t="s">
        <v>693</v>
      </c>
      <c r="D187" s="290" t="s">
        <v>694</v>
      </c>
      <c r="E187" s="117" t="s">
        <v>428</v>
      </c>
      <c r="F187" s="49">
        <v>5.5</v>
      </c>
      <c r="G187" s="26"/>
      <c r="H187" s="127"/>
      <c r="I187" s="31">
        <f t="shared" si="6"/>
        <v>5.5</v>
      </c>
      <c r="J187" s="35">
        <f t="shared" si="7"/>
        <v>0</v>
      </c>
      <c r="K187" s="43" t="str">
        <f>IF(J187=1,"acquise"," ")</f>
        <v xml:space="preserve"> </v>
      </c>
      <c r="L187" s="129">
        <f t="shared" si="8"/>
        <v>1</v>
      </c>
      <c r="N187" s="187">
        <v>17</v>
      </c>
      <c r="O187" s="188">
        <v>1</v>
      </c>
    </row>
    <row r="188" spans="1:15" ht="12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10</v>
      </c>
      <c r="G188" s="26"/>
      <c r="H188" s="127"/>
      <c r="I188" s="31">
        <f t="shared" si="6"/>
        <v>10</v>
      </c>
      <c r="J188" s="35">
        <f t="shared" si="7"/>
        <v>1</v>
      </c>
      <c r="K188" s="169" t="s">
        <v>484</v>
      </c>
      <c r="L188" s="129">
        <f t="shared" si="8"/>
        <v>1</v>
      </c>
      <c r="M188" s="72" t="s">
        <v>483</v>
      </c>
      <c r="N188" s="7">
        <v>30</v>
      </c>
      <c r="O188" s="167">
        <v>2</v>
      </c>
    </row>
    <row r="189" spans="1:15" ht="12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2">
        <v>10</v>
      </c>
      <c r="G189" s="26"/>
      <c r="H189" s="127"/>
      <c r="I189" s="31">
        <f t="shared" si="6"/>
        <v>10</v>
      </c>
      <c r="J189" s="35">
        <f t="shared" si="7"/>
        <v>1</v>
      </c>
      <c r="K189" s="169" t="s">
        <v>486</v>
      </c>
      <c r="L189" s="129">
        <f t="shared" si="8"/>
        <v>1</v>
      </c>
      <c r="M189" s="72" t="s">
        <v>483</v>
      </c>
      <c r="N189" s="7">
        <v>19</v>
      </c>
      <c r="O189" s="167">
        <v>1</v>
      </c>
    </row>
    <row r="190" spans="1:15" ht="12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10</v>
      </c>
      <c r="G190" s="26"/>
      <c r="H190" s="127"/>
      <c r="I190" s="31">
        <f t="shared" si="6"/>
        <v>10</v>
      </c>
      <c r="J190" s="35">
        <f t="shared" si="7"/>
        <v>1</v>
      </c>
      <c r="K190" s="169" t="s">
        <v>485</v>
      </c>
      <c r="L190" s="129">
        <f t="shared" si="8"/>
        <v>1</v>
      </c>
      <c r="M190" s="72" t="s">
        <v>483</v>
      </c>
      <c r="N190" s="7">
        <v>18</v>
      </c>
      <c r="O190" s="167">
        <v>2</v>
      </c>
    </row>
    <row r="191" spans="1:15" ht="15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49">
        <v>12.5</v>
      </c>
      <c r="G191" s="26"/>
      <c r="H191" s="127"/>
      <c r="I191" s="31">
        <f t="shared" si="6"/>
        <v>12.5</v>
      </c>
      <c r="J191" s="35">
        <f t="shared" si="7"/>
        <v>1</v>
      </c>
      <c r="K191" s="169" t="s">
        <v>485</v>
      </c>
      <c r="L191" s="129">
        <f t="shared" si="8"/>
        <v>1</v>
      </c>
      <c r="N191" s="187">
        <v>20</v>
      </c>
      <c r="O191" s="188">
        <v>2</v>
      </c>
    </row>
    <row r="192" spans="1:15" ht="12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92">
        <v>16</v>
      </c>
      <c r="G192" s="26"/>
      <c r="H192" s="127"/>
      <c r="I192" s="31">
        <f t="shared" si="6"/>
        <v>16</v>
      </c>
      <c r="J192" s="35">
        <f t="shared" si="7"/>
        <v>1</v>
      </c>
      <c r="K192" s="169" t="s">
        <v>485</v>
      </c>
      <c r="L192" s="129">
        <f t="shared" si="8"/>
        <v>1</v>
      </c>
      <c r="M192" s="72" t="s">
        <v>483</v>
      </c>
      <c r="N192" s="7">
        <v>12</v>
      </c>
      <c r="O192" s="167">
        <v>2</v>
      </c>
    </row>
    <row r="193" spans="1:15" ht="15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49">
        <v>16</v>
      </c>
      <c r="G193" s="26"/>
      <c r="H193" s="127"/>
      <c r="I193" s="31">
        <f t="shared" si="6"/>
        <v>16</v>
      </c>
      <c r="J193" s="35">
        <f t="shared" si="7"/>
        <v>1</v>
      </c>
      <c r="K193" s="169" t="s">
        <v>485</v>
      </c>
      <c r="L193" s="129">
        <f t="shared" si="8"/>
        <v>1</v>
      </c>
      <c r="N193" s="187">
        <v>11</v>
      </c>
      <c r="O193" s="188">
        <v>2</v>
      </c>
    </row>
    <row r="194" spans="1:15" ht="12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92">
        <v>4.5</v>
      </c>
      <c r="G194" s="26"/>
      <c r="H194" s="127"/>
      <c r="I194" s="31">
        <f t="shared" si="6"/>
        <v>4.5</v>
      </c>
      <c r="J194" s="35">
        <f t="shared" si="7"/>
        <v>0</v>
      </c>
      <c r="K194" s="44" t="str">
        <f>IF(J194=1,"acquise"," ")</f>
        <v xml:space="preserve"> </v>
      </c>
      <c r="L194" s="129">
        <f t="shared" si="8"/>
        <v>1</v>
      </c>
      <c r="M194" s="72" t="s">
        <v>483</v>
      </c>
      <c r="N194" s="7">
        <v>24</v>
      </c>
      <c r="O194" s="167">
        <v>1</v>
      </c>
    </row>
    <row r="195" spans="1:15" ht="12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11</v>
      </c>
      <c r="G195" s="26"/>
      <c r="H195" s="127"/>
      <c r="I195" s="31">
        <f t="shared" si="6"/>
        <v>11</v>
      </c>
      <c r="J195" s="35">
        <f t="shared" si="7"/>
        <v>1</v>
      </c>
      <c r="K195" s="169" t="s">
        <v>485</v>
      </c>
      <c r="L195" s="129">
        <f t="shared" si="8"/>
        <v>1</v>
      </c>
      <c r="M195" s="72" t="s">
        <v>483</v>
      </c>
      <c r="N195" s="7">
        <v>12</v>
      </c>
      <c r="O195" s="167">
        <v>2</v>
      </c>
    </row>
    <row r="196" spans="1:15" ht="15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49">
        <v>15</v>
      </c>
      <c r="G196" s="26"/>
      <c r="H196" s="127"/>
      <c r="I196" s="31">
        <f t="shared" si="6"/>
        <v>15</v>
      </c>
      <c r="J196" s="35">
        <f t="shared" si="7"/>
        <v>1</v>
      </c>
      <c r="K196" s="169" t="s">
        <v>485</v>
      </c>
      <c r="L196" s="129">
        <f t="shared" si="8"/>
        <v>1</v>
      </c>
      <c r="N196" s="187">
        <v>14</v>
      </c>
      <c r="O196" s="188">
        <v>2</v>
      </c>
    </row>
    <row r="197" spans="1:15" ht="12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92">
        <v>8</v>
      </c>
      <c r="G197" s="26"/>
      <c r="H197" s="127"/>
      <c r="I197" s="31">
        <f t="shared" si="6"/>
        <v>8</v>
      </c>
      <c r="J197" s="35">
        <f t="shared" si="7"/>
        <v>0</v>
      </c>
      <c r="K197" s="169" t="s">
        <v>485</v>
      </c>
      <c r="L197" s="129">
        <f t="shared" si="8"/>
        <v>1</v>
      </c>
      <c r="M197" s="72" t="s">
        <v>483</v>
      </c>
      <c r="N197" s="7">
        <v>24</v>
      </c>
      <c r="O197" s="167">
        <v>2</v>
      </c>
    </row>
    <row r="198" spans="1:15" ht="12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49">
        <v>11</v>
      </c>
      <c r="G198" s="26"/>
      <c r="H198" s="127"/>
      <c r="I198" s="31">
        <f t="shared" si="6"/>
        <v>11</v>
      </c>
      <c r="J198" s="35">
        <f t="shared" si="7"/>
        <v>1</v>
      </c>
      <c r="K198" s="169" t="s">
        <v>485</v>
      </c>
      <c r="L198" s="129">
        <f t="shared" si="8"/>
        <v>1</v>
      </c>
      <c r="M198" s="72" t="s">
        <v>483</v>
      </c>
      <c r="N198" s="7">
        <v>24</v>
      </c>
      <c r="O198" s="167">
        <v>2</v>
      </c>
    </row>
    <row r="199" spans="1:15" ht="12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2">
        <v>11</v>
      </c>
      <c r="G199" s="26"/>
      <c r="H199" s="127"/>
      <c r="I199" s="31">
        <f t="shared" si="6"/>
        <v>11</v>
      </c>
      <c r="J199" s="35">
        <f t="shared" si="7"/>
        <v>1</v>
      </c>
      <c r="K199" s="169" t="s">
        <v>485</v>
      </c>
      <c r="L199" s="129">
        <f t="shared" si="8"/>
        <v>1</v>
      </c>
      <c r="M199" s="72" t="s">
        <v>483</v>
      </c>
      <c r="N199" s="7">
        <v>18</v>
      </c>
      <c r="O199" s="167">
        <v>2</v>
      </c>
    </row>
    <row r="200" spans="1:15" ht="12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8</v>
      </c>
      <c r="G200" s="26"/>
      <c r="H200" s="127"/>
      <c r="I200" s="31">
        <f t="shared" si="6"/>
        <v>8</v>
      </c>
      <c r="J200" s="35">
        <f t="shared" si="7"/>
        <v>0</v>
      </c>
      <c r="K200" s="43" t="str">
        <f>IF(J200=1,"acquise"," ")</f>
        <v xml:space="preserve"> </v>
      </c>
      <c r="L200" s="129">
        <f t="shared" si="8"/>
        <v>1</v>
      </c>
      <c r="M200" s="72" t="s">
        <v>483</v>
      </c>
      <c r="N200" s="7">
        <v>23</v>
      </c>
      <c r="O200" s="167">
        <v>0</v>
      </c>
    </row>
    <row r="201" spans="1:15" ht="12">
      <c r="A201" s="23">
        <v>189</v>
      </c>
      <c r="B201" s="405" t="s">
        <v>748</v>
      </c>
      <c r="C201" s="400" t="s">
        <v>749</v>
      </c>
      <c r="D201" s="401" t="s">
        <v>145</v>
      </c>
      <c r="E201" s="247" t="s">
        <v>1678</v>
      </c>
      <c r="F201" s="259">
        <v>10</v>
      </c>
      <c r="G201" s="260"/>
      <c r="H201" s="261"/>
      <c r="I201" s="249">
        <f t="shared" si="6"/>
        <v>10</v>
      </c>
      <c r="J201" s="268">
        <f t="shared" si="7"/>
        <v>1</v>
      </c>
      <c r="K201" s="221" t="str">
        <f>IF(J201=1,"acquise"," ")</f>
        <v>acquise</v>
      </c>
      <c r="L201" s="222">
        <f t="shared" si="8"/>
        <v>1</v>
      </c>
    </row>
    <row r="202" spans="1:15" ht="15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49">
        <v>10</v>
      </c>
      <c r="G202" s="26"/>
      <c r="H202" s="127"/>
      <c r="I202" s="31">
        <f t="shared" si="6"/>
        <v>10</v>
      </c>
      <c r="J202" s="35">
        <f t="shared" si="7"/>
        <v>1</v>
      </c>
      <c r="K202" s="169" t="s">
        <v>485</v>
      </c>
      <c r="L202" s="129">
        <f t="shared" si="8"/>
        <v>1</v>
      </c>
      <c r="N202" s="187">
        <v>15</v>
      </c>
      <c r="O202" s="188">
        <v>2</v>
      </c>
    </row>
    <row r="203" spans="1:15" ht="12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49">
        <v>13.75</v>
      </c>
      <c r="G203" s="26"/>
      <c r="H203" s="127"/>
      <c r="I203" s="31">
        <f t="shared" si="6"/>
        <v>13.75</v>
      </c>
      <c r="J203" s="35">
        <f t="shared" si="7"/>
        <v>1</v>
      </c>
      <c r="K203" s="169" t="s">
        <v>485</v>
      </c>
      <c r="L203" s="129">
        <f t="shared" si="8"/>
        <v>1</v>
      </c>
      <c r="M203" s="72" t="s">
        <v>483</v>
      </c>
      <c r="N203" s="7">
        <v>18</v>
      </c>
      <c r="O203" s="167">
        <v>2</v>
      </c>
    </row>
    <row r="204" spans="1:15" ht="15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49">
        <v>10</v>
      </c>
      <c r="G204" s="26"/>
      <c r="H204" s="127"/>
      <c r="I204" s="31">
        <f t="shared" si="6"/>
        <v>10</v>
      </c>
      <c r="J204" s="35">
        <f t="shared" si="7"/>
        <v>1</v>
      </c>
      <c r="K204" s="169" t="s">
        <v>485</v>
      </c>
      <c r="L204" s="129">
        <f t="shared" si="8"/>
        <v>1</v>
      </c>
      <c r="N204" s="187">
        <v>12</v>
      </c>
      <c r="O204" s="188">
        <v>2</v>
      </c>
    </row>
    <row r="205" spans="1:15" ht="15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49">
        <v>15</v>
      </c>
      <c r="G205" s="26"/>
      <c r="H205" s="127"/>
      <c r="I205" s="31">
        <f t="shared" ref="I205:I268" si="9">MAX(F205,G205,H205)</f>
        <v>15</v>
      </c>
      <c r="J205" s="35">
        <f t="shared" ref="J205:J268" si="10">IF(I205&gt;=10,1,0)</f>
        <v>1</v>
      </c>
      <c r="K205" s="169" t="s">
        <v>485</v>
      </c>
      <c r="L205" s="129">
        <f t="shared" ref="L205:L268" si="11">IF(H205&lt;&gt;"",2,1)</f>
        <v>1</v>
      </c>
      <c r="N205" s="187">
        <v>11</v>
      </c>
      <c r="O205" s="188">
        <v>2</v>
      </c>
    </row>
    <row r="206" spans="1:15" ht="12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92">
        <v>12.5</v>
      </c>
      <c r="G206" s="26"/>
      <c r="H206" s="127"/>
      <c r="I206" s="31">
        <f t="shared" si="9"/>
        <v>12.5</v>
      </c>
      <c r="J206" s="35">
        <f t="shared" si="10"/>
        <v>1</v>
      </c>
      <c r="K206" s="169" t="s">
        <v>485</v>
      </c>
      <c r="L206" s="129">
        <f t="shared" si="11"/>
        <v>1</v>
      </c>
      <c r="M206" s="72" t="s">
        <v>483</v>
      </c>
      <c r="N206" s="7">
        <v>18</v>
      </c>
      <c r="O206" s="167">
        <v>2</v>
      </c>
    </row>
    <row r="207" spans="1:15" ht="12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49">
        <v>10</v>
      </c>
      <c r="G207" s="26"/>
      <c r="H207" s="127"/>
      <c r="I207" s="31">
        <f t="shared" si="9"/>
        <v>10</v>
      </c>
      <c r="J207" s="35">
        <f t="shared" si="10"/>
        <v>1</v>
      </c>
      <c r="K207" s="169" t="s">
        <v>485</v>
      </c>
      <c r="L207" s="129">
        <f t="shared" si="11"/>
        <v>1</v>
      </c>
      <c r="M207" s="72" t="s">
        <v>483</v>
      </c>
      <c r="N207" s="7">
        <v>18</v>
      </c>
      <c r="O207" s="167">
        <v>2</v>
      </c>
    </row>
    <row r="208" spans="1:15" ht="12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49">
        <v>13</v>
      </c>
      <c r="G208" s="26"/>
      <c r="H208" s="127"/>
      <c r="I208" s="31">
        <f t="shared" si="9"/>
        <v>13</v>
      </c>
      <c r="J208" s="35">
        <f t="shared" si="10"/>
        <v>1</v>
      </c>
      <c r="K208" s="169" t="s">
        <v>485</v>
      </c>
      <c r="L208" s="129">
        <f t="shared" si="11"/>
        <v>1</v>
      </c>
      <c r="M208" s="72" t="s">
        <v>483</v>
      </c>
      <c r="N208" s="7">
        <v>18</v>
      </c>
      <c r="O208" s="167">
        <v>2</v>
      </c>
    </row>
    <row r="209" spans="1:15" ht="12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14.5</v>
      </c>
      <c r="G209" s="26"/>
      <c r="H209" s="127"/>
      <c r="I209" s="31">
        <f t="shared" si="9"/>
        <v>14.5</v>
      </c>
      <c r="J209" s="35">
        <f t="shared" si="10"/>
        <v>1</v>
      </c>
      <c r="K209" s="169" t="s">
        <v>484</v>
      </c>
      <c r="L209" s="129">
        <f t="shared" si="11"/>
        <v>1</v>
      </c>
      <c r="M209" s="72" t="s">
        <v>483</v>
      </c>
      <c r="N209" s="7">
        <v>30</v>
      </c>
      <c r="O209" s="167">
        <v>2</v>
      </c>
    </row>
    <row r="210" spans="1:15" ht="12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7</v>
      </c>
      <c r="G210" s="26">
        <v>3.5</v>
      </c>
      <c r="H210" s="127"/>
      <c r="I210" s="31">
        <f t="shared" si="9"/>
        <v>7</v>
      </c>
      <c r="J210" s="35">
        <f t="shared" si="10"/>
        <v>0</v>
      </c>
      <c r="K210" s="43" t="str">
        <f>IF(J210=1,"acquise"," ")</f>
        <v xml:space="preserve"> </v>
      </c>
      <c r="L210" s="129">
        <f t="shared" si="11"/>
        <v>1</v>
      </c>
      <c r="M210" s="72" t="s">
        <v>483</v>
      </c>
      <c r="N210" s="7">
        <v>23</v>
      </c>
      <c r="O210" s="167">
        <v>1</v>
      </c>
    </row>
    <row r="211" spans="1:15" ht="15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49">
        <v>15.5</v>
      </c>
      <c r="G211" s="26"/>
      <c r="H211" s="127"/>
      <c r="I211" s="31">
        <f t="shared" si="9"/>
        <v>15.5</v>
      </c>
      <c r="J211" s="35">
        <f t="shared" si="10"/>
        <v>1</v>
      </c>
      <c r="K211" s="169" t="s">
        <v>485</v>
      </c>
      <c r="L211" s="129">
        <f t="shared" si="11"/>
        <v>1</v>
      </c>
      <c r="N211" s="187">
        <v>23</v>
      </c>
      <c r="O211" s="188">
        <v>2</v>
      </c>
    </row>
    <row r="212" spans="1:15" ht="12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256">
        <v>13.5</v>
      </c>
      <c r="G212" s="260"/>
      <c r="H212" s="261"/>
      <c r="I212" s="249">
        <f t="shared" si="9"/>
        <v>13.5</v>
      </c>
      <c r="J212" s="268">
        <f t="shared" si="10"/>
        <v>1</v>
      </c>
      <c r="K212" s="221" t="str">
        <f>IF(J212=1,"acquise"," ")</f>
        <v>acquise</v>
      </c>
      <c r="L212" s="222">
        <f t="shared" si="11"/>
        <v>1</v>
      </c>
    </row>
    <row r="213" spans="1:15" ht="12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6.5</v>
      </c>
      <c r="G213" s="26"/>
      <c r="H213" s="127"/>
      <c r="I213" s="31">
        <f t="shared" si="9"/>
        <v>6.5</v>
      </c>
      <c r="J213" s="35">
        <f t="shared" si="10"/>
        <v>0</v>
      </c>
      <c r="K213" s="169" t="s">
        <v>485</v>
      </c>
      <c r="L213" s="129">
        <f t="shared" si="11"/>
        <v>1</v>
      </c>
      <c r="M213" s="72" t="s">
        <v>483</v>
      </c>
      <c r="N213" s="7">
        <v>18</v>
      </c>
      <c r="O213" s="167">
        <v>2</v>
      </c>
    </row>
    <row r="214" spans="1:15" ht="12">
      <c r="A214" s="23">
        <v>202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256">
        <v>13.5</v>
      </c>
      <c r="G214" s="260"/>
      <c r="H214" s="261"/>
      <c r="I214" s="249">
        <f t="shared" si="9"/>
        <v>13.5</v>
      </c>
      <c r="J214" s="268">
        <f t="shared" si="10"/>
        <v>1</v>
      </c>
      <c r="K214" s="221" t="str">
        <f>IF(J214=1,"acquise"," ")</f>
        <v>acquise</v>
      </c>
      <c r="L214" s="222">
        <f t="shared" si="11"/>
        <v>1</v>
      </c>
    </row>
    <row r="215" spans="1:15" ht="15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49">
        <v>14</v>
      </c>
      <c r="G215" s="26"/>
      <c r="H215" s="127"/>
      <c r="I215" s="31">
        <f t="shared" si="9"/>
        <v>14</v>
      </c>
      <c r="J215" s="35">
        <f t="shared" si="10"/>
        <v>1</v>
      </c>
      <c r="K215" s="169" t="s">
        <v>485</v>
      </c>
      <c r="L215" s="129">
        <f t="shared" si="11"/>
        <v>1</v>
      </c>
      <c r="N215" s="187">
        <v>13</v>
      </c>
      <c r="O215" s="188">
        <v>2</v>
      </c>
    </row>
    <row r="216" spans="1:15" ht="12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2">
        <v>14.25</v>
      </c>
      <c r="G216" s="26"/>
      <c r="H216" s="127"/>
      <c r="I216" s="31">
        <f t="shared" si="9"/>
        <v>14.25</v>
      </c>
      <c r="J216" s="35">
        <f t="shared" si="10"/>
        <v>1</v>
      </c>
      <c r="K216" s="169" t="s">
        <v>485</v>
      </c>
      <c r="L216" s="129">
        <f t="shared" si="11"/>
        <v>1</v>
      </c>
      <c r="M216" s="72" t="s">
        <v>483</v>
      </c>
      <c r="N216" s="7">
        <v>18</v>
      </c>
      <c r="O216" s="167">
        <v>2</v>
      </c>
    </row>
    <row r="217" spans="1:15" ht="12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16</v>
      </c>
      <c r="G217" s="26"/>
      <c r="H217" s="127"/>
      <c r="I217" s="31">
        <f t="shared" si="9"/>
        <v>16</v>
      </c>
      <c r="J217" s="35">
        <f t="shared" si="10"/>
        <v>1</v>
      </c>
      <c r="K217" s="169" t="s">
        <v>485</v>
      </c>
      <c r="L217" s="129">
        <f t="shared" si="11"/>
        <v>1</v>
      </c>
      <c r="M217" s="72" t="s">
        <v>483</v>
      </c>
      <c r="N217" s="7">
        <v>18</v>
      </c>
      <c r="O217" s="167">
        <v>2</v>
      </c>
    </row>
    <row r="218" spans="1:15" ht="12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49">
        <v>10</v>
      </c>
      <c r="G218" s="26"/>
      <c r="H218" s="127"/>
      <c r="I218" s="31">
        <f t="shared" si="9"/>
        <v>10</v>
      </c>
      <c r="J218" s="35">
        <f t="shared" si="10"/>
        <v>1</v>
      </c>
      <c r="K218" s="169" t="s">
        <v>485</v>
      </c>
      <c r="L218" s="129">
        <f t="shared" si="11"/>
        <v>1</v>
      </c>
      <c r="M218" s="72" t="s">
        <v>483</v>
      </c>
      <c r="N218" s="7">
        <v>18</v>
      </c>
      <c r="O218" s="167">
        <v>2</v>
      </c>
    </row>
    <row r="219" spans="1:15" ht="12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256">
        <v>15</v>
      </c>
      <c r="G219" s="260"/>
      <c r="H219" s="261"/>
      <c r="I219" s="249">
        <f t="shared" si="9"/>
        <v>15</v>
      </c>
      <c r="J219" s="268">
        <f t="shared" si="10"/>
        <v>1</v>
      </c>
      <c r="K219" s="221" t="str">
        <f>IF(J219=1,"acquise"," ")</f>
        <v>acquise</v>
      </c>
      <c r="L219" s="222">
        <f t="shared" si="11"/>
        <v>1</v>
      </c>
    </row>
    <row r="220" spans="1:15" ht="15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49">
        <v>16.5</v>
      </c>
      <c r="G220" s="26"/>
      <c r="H220" s="127"/>
      <c r="I220" s="31">
        <f t="shared" si="9"/>
        <v>16.5</v>
      </c>
      <c r="J220" s="35">
        <f t="shared" si="10"/>
        <v>1</v>
      </c>
      <c r="K220" s="169" t="s">
        <v>485</v>
      </c>
      <c r="L220" s="129">
        <f t="shared" si="11"/>
        <v>1</v>
      </c>
      <c r="N220" s="187">
        <v>17</v>
      </c>
      <c r="O220" s="188">
        <v>2</v>
      </c>
    </row>
    <row r="221" spans="1:15" ht="15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49">
        <v>15.5</v>
      </c>
      <c r="G221" s="26"/>
      <c r="H221" s="127"/>
      <c r="I221" s="31">
        <f t="shared" si="9"/>
        <v>15.5</v>
      </c>
      <c r="J221" s="35">
        <f t="shared" si="10"/>
        <v>1</v>
      </c>
      <c r="K221" s="169" t="s">
        <v>485</v>
      </c>
      <c r="L221" s="129">
        <f t="shared" si="11"/>
        <v>1</v>
      </c>
      <c r="N221" s="187">
        <v>11</v>
      </c>
      <c r="O221" s="188">
        <v>2</v>
      </c>
    </row>
    <row r="222" spans="1:15" ht="12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256">
        <v>11</v>
      </c>
      <c r="G222" s="260"/>
      <c r="H222" s="261"/>
      <c r="I222" s="249">
        <f t="shared" si="9"/>
        <v>11</v>
      </c>
      <c r="J222" s="268">
        <f t="shared" si="10"/>
        <v>1</v>
      </c>
      <c r="K222" s="221" t="str">
        <f>IF(J222=1,"acquise"," ")</f>
        <v>acquise</v>
      </c>
      <c r="L222" s="222">
        <f t="shared" si="11"/>
        <v>1</v>
      </c>
    </row>
    <row r="223" spans="1:15" ht="12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256">
        <v>14</v>
      </c>
      <c r="G223" s="260"/>
      <c r="H223" s="261"/>
      <c r="I223" s="249">
        <f t="shared" si="9"/>
        <v>14</v>
      </c>
      <c r="J223" s="268">
        <f t="shared" si="10"/>
        <v>1</v>
      </c>
      <c r="K223" s="221" t="str">
        <f>IF(J223=1,"acquise"," ")</f>
        <v>acquise</v>
      </c>
      <c r="L223" s="222">
        <f t="shared" si="11"/>
        <v>1</v>
      </c>
    </row>
    <row r="224" spans="1:15" ht="12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49">
        <v>10</v>
      </c>
      <c r="G224" s="26"/>
      <c r="H224" s="127"/>
      <c r="I224" s="31">
        <f t="shared" si="9"/>
        <v>10</v>
      </c>
      <c r="J224" s="35">
        <f t="shared" si="10"/>
        <v>1</v>
      </c>
      <c r="K224" s="169" t="s">
        <v>486</v>
      </c>
      <c r="L224" s="129">
        <f t="shared" si="11"/>
        <v>1</v>
      </c>
      <c r="M224" s="72" t="s">
        <v>483</v>
      </c>
      <c r="N224" s="7">
        <v>23</v>
      </c>
      <c r="O224" s="167">
        <v>1</v>
      </c>
    </row>
    <row r="225" spans="1:15" ht="15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49">
        <v>14.5</v>
      </c>
      <c r="G225" s="26"/>
      <c r="H225" s="127"/>
      <c r="I225" s="31">
        <f t="shared" si="9"/>
        <v>14.5</v>
      </c>
      <c r="J225" s="35">
        <f t="shared" si="10"/>
        <v>1</v>
      </c>
      <c r="K225" s="169" t="s">
        <v>485</v>
      </c>
      <c r="L225" s="129">
        <f t="shared" si="11"/>
        <v>1</v>
      </c>
      <c r="N225" s="187">
        <v>18</v>
      </c>
      <c r="O225" s="188">
        <v>2</v>
      </c>
    </row>
    <row r="226" spans="1:15" ht="15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49">
        <v>10</v>
      </c>
      <c r="G226" s="26"/>
      <c r="H226" s="127"/>
      <c r="I226" s="31">
        <f t="shared" si="9"/>
        <v>10</v>
      </c>
      <c r="J226" s="35">
        <f t="shared" si="10"/>
        <v>1</v>
      </c>
      <c r="K226" s="169" t="s">
        <v>485</v>
      </c>
      <c r="L226" s="129">
        <f t="shared" si="11"/>
        <v>1</v>
      </c>
      <c r="N226" s="187">
        <v>14</v>
      </c>
      <c r="O226" s="188">
        <v>2</v>
      </c>
    </row>
    <row r="227" spans="1:15" ht="12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92">
        <v>8</v>
      </c>
      <c r="G227" s="26"/>
      <c r="H227" s="127"/>
      <c r="I227" s="31">
        <f t="shared" si="9"/>
        <v>8</v>
      </c>
      <c r="J227" s="35">
        <f t="shared" si="10"/>
        <v>0</v>
      </c>
      <c r="K227" s="169" t="s">
        <v>485</v>
      </c>
      <c r="L227" s="129">
        <f t="shared" si="11"/>
        <v>1</v>
      </c>
      <c r="M227" s="72" t="s">
        <v>483</v>
      </c>
      <c r="N227" s="7">
        <v>14</v>
      </c>
      <c r="O227" s="167">
        <v>2</v>
      </c>
    </row>
    <row r="228" spans="1:15" ht="12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49">
        <v>13</v>
      </c>
      <c r="G228" s="26"/>
      <c r="H228" s="127"/>
      <c r="I228" s="31">
        <f t="shared" si="9"/>
        <v>13</v>
      </c>
      <c r="J228" s="35">
        <f t="shared" si="10"/>
        <v>1</v>
      </c>
      <c r="K228" s="169" t="s">
        <v>485</v>
      </c>
      <c r="L228" s="129">
        <f t="shared" si="11"/>
        <v>1</v>
      </c>
      <c r="M228" s="72" t="s">
        <v>483</v>
      </c>
      <c r="N228" s="7">
        <v>18</v>
      </c>
      <c r="O228" s="167">
        <v>2</v>
      </c>
    </row>
    <row r="229" spans="1:15" ht="15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49">
        <v>14</v>
      </c>
      <c r="G229" s="26"/>
      <c r="H229" s="127"/>
      <c r="I229" s="31">
        <f t="shared" si="9"/>
        <v>14</v>
      </c>
      <c r="J229" s="35">
        <f t="shared" si="10"/>
        <v>1</v>
      </c>
      <c r="K229" s="169" t="s">
        <v>485</v>
      </c>
      <c r="L229" s="129">
        <f t="shared" si="11"/>
        <v>1</v>
      </c>
      <c r="N229" s="187">
        <v>18</v>
      </c>
      <c r="O229" s="188">
        <v>2</v>
      </c>
    </row>
    <row r="230" spans="1:15" ht="15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49">
        <v>10.5</v>
      </c>
      <c r="G230" s="26"/>
      <c r="H230" s="127"/>
      <c r="I230" s="31">
        <f t="shared" si="9"/>
        <v>10.5</v>
      </c>
      <c r="J230" s="35">
        <f t="shared" si="10"/>
        <v>1</v>
      </c>
      <c r="K230" s="169" t="s">
        <v>485</v>
      </c>
      <c r="L230" s="129">
        <f t="shared" si="11"/>
        <v>1</v>
      </c>
      <c r="N230" s="187">
        <v>11</v>
      </c>
      <c r="O230" s="188">
        <v>2</v>
      </c>
    </row>
    <row r="231" spans="1:15" ht="12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92">
        <v>9</v>
      </c>
      <c r="G231" s="26"/>
      <c r="H231" s="127"/>
      <c r="I231" s="31">
        <f t="shared" si="9"/>
        <v>9</v>
      </c>
      <c r="J231" s="35">
        <f t="shared" si="10"/>
        <v>0</v>
      </c>
      <c r="K231" s="169" t="s">
        <v>485</v>
      </c>
      <c r="L231" s="129">
        <f t="shared" si="11"/>
        <v>1</v>
      </c>
      <c r="M231" s="72" t="s">
        <v>483</v>
      </c>
      <c r="N231" s="7">
        <v>12</v>
      </c>
      <c r="O231" s="167">
        <v>2</v>
      </c>
    </row>
    <row r="232" spans="1:15" ht="12">
      <c r="A232" s="23">
        <v>220</v>
      </c>
      <c r="B232" s="294">
        <v>123011492</v>
      </c>
      <c r="C232" s="305" t="s">
        <v>757</v>
      </c>
      <c r="D232" s="306" t="s">
        <v>100</v>
      </c>
      <c r="E232" s="246" t="s">
        <v>434</v>
      </c>
      <c r="F232" s="256">
        <v>14</v>
      </c>
      <c r="G232" s="260"/>
      <c r="H232" s="261"/>
      <c r="I232" s="249">
        <f t="shared" si="9"/>
        <v>14</v>
      </c>
      <c r="J232" s="268">
        <f t="shared" si="10"/>
        <v>1</v>
      </c>
      <c r="K232" s="221" t="str">
        <f>IF(J232=1,"acquise"," ")</f>
        <v>acquise</v>
      </c>
      <c r="L232" s="222">
        <f t="shared" si="11"/>
        <v>1</v>
      </c>
    </row>
    <row r="233" spans="1:15" ht="12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2">
        <v>10</v>
      </c>
      <c r="G233" s="26"/>
      <c r="H233" s="127"/>
      <c r="I233" s="31">
        <f t="shared" si="9"/>
        <v>10</v>
      </c>
      <c r="J233" s="35">
        <f t="shared" si="10"/>
        <v>1</v>
      </c>
      <c r="K233" s="169" t="s">
        <v>485</v>
      </c>
      <c r="L233" s="129">
        <f t="shared" si="11"/>
        <v>1</v>
      </c>
      <c r="M233" s="72" t="s">
        <v>483</v>
      </c>
      <c r="N233" s="7">
        <v>24</v>
      </c>
      <c r="O233" s="167">
        <v>2</v>
      </c>
    </row>
    <row r="234" spans="1:15" ht="12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92">
        <v>10</v>
      </c>
      <c r="G234" s="26"/>
      <c r="H234" s="127"/>
      <c r="I234" s="31">
        <f t="shared" si="9"/>
        <v>10</v>
      </c>
      <c r="J234" s="35">
        <f t="shared" si="10"/>
        <v>1</v>
      </c>
      <c r="K234" s="169" t="s">
        <v>485</v>
      </c>
      <c r="L234" s="129">
        <f t="shared" si="11"/>
        <v>1</v>
      </c>
      <c r="M234" s="72" t="s">
        <v>483</v>
      </c>
      <c r="N234" s="7">
        <v>20</v>
      </c>
      <c r="O234" s="167">
        <v>2</v>
      </c>
    </row>
    <row r="235" spans="1:15" ht="15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49">
        <v>13.5</v>
      </c>
      <c r="G235" s="26"/>
      <c r="H235" s="127"/>
      <c r="I235" s="31">
        <f t="shared" si="9"/>
        <v>13.5</v>
      </c>
      <c r="J235" s="35">
        <f t="shared" si="10"/>
        <v>1</v>
      </c>
      <c r="K235" s="169" t="s">
        <v>485</v>
      </c>
      <c r="L235" s="129">
        <f t="shared" si="11"/>
        <v>1</v>
      </c>
      <c r="N235" s="187">
        <v>23</v>
      </c>
      <c r="O235" s="188">
        <v>2</v>
      </c>
    </row>
    <row r="236" spans="1:15" ht="12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49">
        <v>11.5</v>
      </c>
      <c r="G236" s="26"/>
      <c r="H236" s="127"/>
      <c r="I236" s="31">
        <f t="shared" si="9"/>
        <v>11.5</v>
      </c>
      <c r="J236" s="35">
        <f t="shared" si="10"/>
        <v>1</v>
      </c>
      <c r="K236" s="169" t="s">
        <v>485</v>
      </c>
      <c r="L236" s="129">
        <f t="shared" si="11"/>
        <v>1</v>
      </c>
      <c r="M236" s="72" t="s">
        <v>483</v>
      </c>
      <c r="N236" s="7">
        <v>12</v>
      </c>
      <c r="O236" s="167">
        <v>2</v>
      </c>
    </row>
    <row r="237" spans="1:15" ht="12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92">
        <v>14</v>
      </c>
      <c r="G237" s="26"/>
      <c r="H237" s="127"/>
      <c r="I237" s="31">
        <f t="shared" si="9"/>
        <v>14</v>
      </c>
      <c r="J237" s="35">
        <f t="shared" si="10"/>
        <v>1</v>
      </c>
      <c r="K237" s="169" t="s">
        <v>485</v>
      </c>
      <c r="L237" s="129">
        <f t="shared" si="11"/>
        <v>1</v>
      </c>
      <c r="M237" s="72" t="s">
        <v>483</v>
      </c>
      <c r="N237" s="7">
        <v>12</v>
      </c>
      <c r="O237" s="167">
        <v>2</v>
      </c>
    </row>
    <row r="238" spans="1:15" ht="12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49">
        <v>10</v>
      </c>
      <c r="G238" s="26"/>
      <c r="H238" s="127"/>
      <c r="I238" s="31">
        <f t="shared" si="9"/>
        <v>10</v>
      </c>
      <c r="J238" s="35">
        <f t="shared" si="10"/>
        <v>1</v>
      </c>
      <c r="K238" s="169" t="s">
        <v>485</v>
      </c>
      <c r="L238" s="129">
        <f t="shared" si="11"/>
        <v>1</v>
      </c>
      <c r="M238" s="72" t="s">
        <v>483</v>
      </c>
      <c r="N238" s="7">
        <v>12</v>
      </c>
      <c r="O238" s="167">
        <v>2</v>
      </c>
    </row>
    <row r="239" spans="1:15" ht="15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49">
        <v>12.5</v>
      </c>
      <c r="G239" s="26"/>
      <c r="H239" s="127"/>
      <c r="I239" s="31">
        <f t="shared" si="9"/>
        <v>12.5</v>
      </c>
      <c r="J239" s="35">
        <f t="shared" si="10"/>
        <v>1</v>
      </c>
      <c r="K239" s="169" t="s">
        <v>485</v>
      </c>
      <c r="L239" s="129">
        <f t="shared" si="11"/>
        <v>1</v>
      </c>
      <c r="N239" s="187">
        <v>11</v>
      </c>
      <c r="O239" s="188">
        <v>2</v>
      </c>
    </row>
    <row r="240" spans="1:15" ht="15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49">
        <v>15</v>
      </c>
      <c r="G240" s="26"/>
      <c r="H240" s="127"/>
      <c r="I240" s="31">
        <f t="shared" si="9"/>
        <v>15</v>
      </c>
      <c r="J240" s="35">
        <f t="shared" si="10"/>
        <v>1</v>
      </c>
      <c r="K240" s="169" t="s">
        <v>485</v>
      </c>
      <c r="L240" s="129">
        <f t="shared" si="11"/>
        <v>1</v>
      </c>
      <c r="N240" s="187">
        <v>20</v>
      </c>
      <c r="O240" s="188">
        <v>2</v>
      </c>
    </row>
    <row r="241" spans="1:15" ht="15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49">
        <v>8</v>
      </c>
      <c r="G241" s="26">
        <v>1</v>
      </c>
      <c r="H241" s="127"/>
      <c r="I241" s="31">
        <f t="shared" si="9"/>
        <v>8</v>
      </c>
      <c r="J241" s="35">
        <f t="shared" si="10"/>
        <v>0</v>
      </c>
      <c r="K241" s="43" t="str">
        <f>IF(J241=1,"acquise"," ")</f>
        <v xml:space="preserve"> </v>
      </c>
      <c r="L241" s="129">
        <f t="shared" si="11"/>
        <v>1</v>
      </c>
      <c r="N241" s="187">
        <v>13</v>
      </c>
      <c r="O241" s="188">
        <v>1</v>
      </c>
    </row>
    <row r="242" spans="1:15" ht="12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92">
        <v>15.5</v>
      </c>
      <c r="G242" s="26"/>
      <c r="H242" s="127"/>
      <c r="I242" s="31">
        <f t="shared" si="9"/>
        <v>15.5</v>
      </c>
      <c r="J242" s="35">
        <f t="shared" si="10"/>
        <v>1</v>
      </c>
      <c r="K242" s="169" t="s">
        <v>485</v>
      </c>
      <c r="L242" s="129">
        <f t="shared" si="11"/>
        <v>1</v>
      </c>
      <c r="M242" s="72" t="s">
        <v>483</v>
      </c>
      <c r="N242" s="7">
        <v>18</v>
      </c>
      <c r="O242" s="167">
        <v>2</v>
      </c>
    </row>
    <row r="243" spans="1:15" ht="15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49">
        <v>8</v>
      </c>
      <c r="G243" s="26"/>
      <c r="H243" s="127"/>
      <c r="I243" s="31">
        <f t="shared" si="9"/>
        <v>8</v>
      </c>
      <c r="J243" s="35">
        <f t="shared" si="10"/>
        <v>0</v>
      </c>
      <c r="K243" s="169" t="s">
        <v>485</v>
      </c>
      <c r="L243" s="129">
        <f t="shared" si="11"/>
        <v>1</v>
      </c>
      <c r="N243" s="187">
        <v>17</v>
      </c>
      <c r="O243" s="188">
        <v>2</v>
      </c>
    </row>
    <row r="244" spans="1:15" ht="12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10</v>
      </c>
      <c r="G244" s="26"/>
      <c r="H244" s="127"/>
      <c r="I244" s="31">
        <f t="shared" si="9"/>
        <v>10</v>
      </c>
      <c r="J244" s="35">
        <f t="shared" si="10"/>
        <v>1</v>
      </c>
      <c r="K244" s="169" t="s">
        <v>485</v>
      </c>
      <c r="L244" s="129">
        <f t="shared" si="11"/>
        <v>1</v>
      </c>
      <c r="M244" s="72" t="s">
        <v>483</v>
      </c>
      <c r="N244" s="7">
        <v>18</v>
      </c>
      <c r="O244" s="167">
        <v>2</v>
      </c>
    </row>
    <row r="245" spans="1:15" ht="12">
      <c r="A245" s="23">
        <v>233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256">
        <v>12.25</v>
      </c>
      <c r="G245" s="260"/>
      <c r="H245" s="261"/>
      <c r="I245" s="249">
        <f t="shared" si="9"/>
        <v>12.25</v>
      </c>
      <c r="J245" s="268">
        <f t="shared" si="10"/>
        <v>1</v>
      </c>
      <c r="K245" s="221" t="str">
        <f>IF(J245=1,"acquise"," ")</f>
        <v>acquise</v>
      </c>
      <c r="L245" s="222">
        <f t="shared" si="11"/>
        <v>1</v>
      </c>
    </row>
    <row r="246" spans="1:15" ht="12">
      <c r="A246" s="23">
        <v>234</v>
      </c>
      <c r="B246" s="400" t="s">
        <v>759</v>
      </c>
      <c r="C246" s="400" t="s">
        <v>760</v>
      </c>
      <c r="D246" s="401" t="s">
        <v>208</v>
      </c>
      <c r="E246" s="244" t="s">
        <v>428</v>
      </c>
      <c r="F246" s="259">
        <v>10</v>
      </c>
      <c r="G246" s="260"/>
      <c r="H246" s="261"/>
      <c r="I246" s="249">
        <f t="shared" si="9"/>
        <v>10</v>
      </c>
      <c r="J246" s="268">
        <f t="shared" si="10"/>
        <v>1</v>
      </c>
      <c r="K246" s="221" t="str">
        <f>IF(J246=1,"acquise"," ")</f>
        <v>acquise</v>
      </c>
      <c r="L246" s="222">
        <f t="shared" si="11"/>
        <v>1</v>
      </c>
    </row>
    <row r="247" spans="1:15" ht="12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92">
        <v>14.5</v>
      </c>
      <c r="G247" s="26"/>
      <c r="H247" s="127"/>
      <c r="I247" s="31">
        <f t="shared" si="9"/>
        <v>14.5</v>
      </c>
      <c r="J247" s="35">
        <f t="shared" si="10"/>
        <v>1</v>
      </c>
      <c r="K247" s="169" t="s">
        <v>485</v>
      </c>
      <c r="L247" s="129">
        <f t="shared" si="11"/>
        <v>1</v>
      </c>
      <c r="M247" s="72" t="s">
        <v>483</v>
      </c>
      <c r="N247" s="7">
        <v>12</v>
      </c>
      <c r="O247" s="167">
        <v>2</v>
      </c>
    </row>
    <row r="248" spans="1:15" ht="12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2">
        <v>7.5</v>
      </c>
      <c r="G248" s="26"/>
      <c r="H248" s="127"/>
      <c r="I248" s="31">
        <f t="shared" si="9"/>
        <v>7.5</v>
      </c>
      <c r="J248" s="35">
        <f t="shared" si="10"/>
        <v>0</v>
      </c>
      <c r="K248" s="169" t="s">
        <v>484</v>
      </c>
      <c r="L248" s="129">
        <f t="shared" si="11"/>
        <v>1</v>
      </c>
      <c r="M248" s="72" t="s">
        <v>483</v>
      </c>
      <c r="N248" s="7">
        <v>30</v>
      </c>
      <c r="O248" s="167">
        <v>0</v>
      </c>
    </row>
    <row r="249" spans="1:15" ht="15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49">
        <v>10</v>
      </c>
      <c r="G249" s="26"/>
      <c r="H249" s="127"/>
      <c r="I249" s="31">
        <f t="shared" si="9"/>
        <v>10</v>
      </c>
      <c r="J249" s="35">
        <f t="shared" si="10"/>
        <v>1</v>
      </c>
      <c r="K249" s="169" t="s">
        <v>485</v>
      </c>
      <c r="L249" s="129">
        <f t="shared" si="11"/>
        <v>1</v>
      </c>
      <c r="N249" s="187">
        <v>24</v>
      </c>
      <c r="O249" s="188">
        <v>2</v>
      </c>
    </row>
    <row r="250" spans="1:15" ht="12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49">
        <v>12.5</v>
      </c>
      <c r="G250" s="26"/>
      <c r="H250" s="127"/>
      <c r="I250" s="31">
        <f t="shared" si="9"/>
        <v>12.5</v>
      </c>
      <c r="J250" s="35">
        <f t="shared" si="10"/>
        <v>1</v>
      </c>
      <c r="K250" s="169" t="s">
        <v>484</v>
      </c>
      <c r="L250" s="129">
        <f t="shared" si="11"/>
        <v>1</v>
      </c>
      <c r="M250" s="72" t="s">
        <v>483</v>
      </c>
      <c r="N250" s="7">
        <v>30</v>
      </c>
      <c r="O250" s="167">
        <v>1</v>
      </c>
    </row>
    <row r="251" spans="1:15" ht="15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49">
        <v>14.5</v>
      </c>
      <c r="G251" s="26"/>
      <c r="H251" s="127"/>
      <c r="I251" s="31">
        <f t="shared" si="9"/>
        <v>14.5</v>
      </c>
      <c r="J251" s="35">
        <f t="shared" si="10"/>
        <v>1</v>
      </c>
      <c r="K251" s="169" t="s">
        <v>485</v>
      </c>
      <c r="L251" s="129">
        <f t="shared" si="11"/>
        <v>1</v>
      </c>
      <c r="N251" s="187">
        <v>16</v>
      </c>
      <c r="O251" s="188">
        <v>2</v>
      </c>
    </row>
    <row r="252" spans="1:15" ht="12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49">
        <v>9.75</v>
      </c>
      <c r="G252" s="26"/>
      <c r="H252" s="127"/>
      <c r="I252" s="31">
        <f t="shared" si="9"/>
        <v>9.75</v>
      </c>
      <c r="J252" s="35">
        <f t="shared" si="10"/>
        <v>0</v>
      </c>
      <c r="K252" s="169" t="s">
        <v>485</v>
      </c>
      <c r="L252" s="129">
        <f t="shared" si="11"/>
        <v>1</v>
      </c>
    </row>
    <row r="253" spans="1:15" ht="12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256">
        <v>10</v>
      </c>
      <c r="G253" s="260"/>
      <c r="H253" s="261"/>
      <c r="I253" s="249">
        <f t="shared" si="9"/>
        <v>10</v>
      </c>
      <c r="J253" s="268">
        <f t="shared" si="10"/>
        <v>1</v>
      </c>
      <c r="K253" s="221" t="str">
        <f>IF(J253=1,"acquise"," ")</f>
        <v>acquise</v>
      </c>
      <c r="L253" s="222">
        <f t="shared" si="11"/>
        <v>1</v>
      </c>
    </row>
    <row r="254" spans="1:15" ht="15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49">
        <v>13.5</v>
      </c>
      <c r="G254" s="26"/>
      <c r="H254" s="127"/>
      <c r="I254" s="31">
        <f t="shared" si="9"/>
        <v>13.5</v>
      </c>
      <c r="J254" s="35">
        <f t="shared" si="10"/>
        <v>1</v>
      </c>
      <c r="K254" s="169" t="s">
        <v>485</v>
      </c>
      <c r="L254" s="129">
        <f t="shared" si="11"/>
        <v>1</v>
      </c>
      <c r="N254" s="187">
        <v>18</v>
      </c>
      <c r="O254" s="188">
        <v>2</v>
      </c>
    </row>
    <row r="255" spans="1:15" ht="15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49">
        <v>12</v>
      </c>
      <c r="G255" s="26"/>
      <c r="H255" s="127"/>
      <c r="I255" s="31">
        <f t="shared" si="9"/>
        <v>12</v>
      </c>
      <c r="J255" s="35">
        <f t="shared" si="10"/>
        <v>1</v>
      </c>
      <c r="K255" s="169" t="s">
        <v>485</v>
      </c>
      <c r="L255" s="129">
        <f t="shared" si="11"/>
        <v>1</v>
      </c>
      <c r="N255" s="187">
        <v>12</v>
      </c>
      <c r="O255" s="188">
        <v>2</v>
      </c>
    </row>
    <row r="256" spans="1:15" ht="12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92">
        <v>16</v>
      </c>
      <c r="G256" s="26"/>
      <c r="H256" s="127"/>
      <c r="I256" s="31">
        <f t="shared" si="9"/>
        <v>16</v>
      </c>
      <c r="J256" s="35">
        <f t="shared" si="10"/>
        <v>1</v>
      </c>
      <c r="K256" s="169" t="s">
        <v>485</v>
      </c>
      <c r="L256" s="129">
        <f t="shared" si="11"/>
        <v>1</v>
      </c>
      <c r="M256" s="72" t="s">
        <v>483</v>
      </c>
      <c r="N256" s="7">
        <v>18</v>
      </c>
      <c r="O256" s="167">
        <v>2</v>
      </c>
    </row>
    <row r="257" spans="1:15" ht="15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49">
        <v>14.5</v>
      </c>
      <c r="G257" s="26"/>
      <c r="H257" s="127"/>
      <c r="I257" s="31">
        <f t="shared" si="9"/>
        <v>14.5</v>
      </c>
      <c r="J257" s="35">
        <f t="shared" si="10"/>
        <v>1</v>
      </c>
      <c r="K257" s="169" t="s">
        <v>485</v>
      </c>
      <c r="L257" s="129">
        <f t="shared" si="11"/>
        <v>1</v>
      </c>
      <c r="N257" s="187">
        <v>12</v>
      </c>
      <c r="O257" s="188">
        <v>2</v>
      </c>
    </row>
    <row r="258" spans="1:15" ht="15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49">
        <v>16.5</v>
      </c>
      <c r="G258" s="26"/>
      <c r="H258" s="127"/>
      <c r="I258" s="31">
        <f t="shared" si="9"/>
        <v>16.5</v>
      </c>
      <c r="J258" s="35">
        <f t="shared" si="10"/>
        <v>1</v>
      </c>
      <c r="K258" s="169" t="s">
        <v>485</v>
      </c>
      <c r="L258" s="129">
        <f t="shared" si="11"/>
        <v>1</v>
      </c>
      <c r="N258" s="187">
        <v>17</v>
      </c>
      <c r="O258" s="188">
        <v>2</v>
      </c>
    </row>
    <row r="259" spans="1:15" ht="15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49">
        <v>6</v>
      </c>
      <c r="G259" s="26">
        <v>3.5</v>
      </c>
      <c r="H259" s="127"/>
      <c r="I259" s="31">
        <f t="shared" si="9"/>
        <v>6</v>
      </c>
      <c r="J259" s="35">
        <f t="shared" si="10"/>
        <v>0</v>
      </c>
      <c r="K259" s="43" t="str">
        <f>IF(J259=1,"acquise"," ")</f>
        <v xml:space="preserve"> </v>
      </c>
      <c r="L259" s="129">
        <f t="shared" si="11"/>
        <v>1</v>
      </c>
      <c r="N259" s="187">
        <v>17</v>
      </c>
      <c r="O259" s="188">
        <v>1</v>
      </c>
    </row>
    <row r="260" spans="1:15" ht="15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49">
        <v>7</v>
      </c>
      <c r="G260" s="26"/>
      <c r="H260" s="127"/>
      <c r="I260" s="31">
        <f t="shared" si="9"/>
        <v>7</v>
      </c>
      <c r="J260" s="35">
        <f t="shared" si="10"/>
        <v>0</v>
      </c>
      <c r="K260" s="43" t="str">
        <f>IF(J260=1,"acquise"," ")</f>
        <v xml:space="preserve"> </v>
      </c>
      <c r="L260" s="129">
        <f t="shared" si="11"/>
        <v>1</v>
      </c>
      <c r="N260" s="187">
        <v>17</v>
      </c>
      <c r="O260" s="188">
        <v>1</v>
      </c>
    </row>
    <row r="261" spans="1:15" ht="12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2">
        <v>5</v>
      </c>
      <c r="G261" s="26"/>
      <c r="H261" s="127"/>
      <c r="I261" s="31">
        <f t="shared" si="9"/>
        <v>5</v>
      </c>
      <c r="J261" s="35">
        <f t="shared" si="10"/>
        <v>0</v>
      </c>
      <c r="K261" s="44" t="str">
        <f>IF(J261=1,"acquise"," ")</f>
        <v xml:space="preserve"> </v>
      </c>
      <c r="L261" s="129">
        <f t="shared" si="11"/>
        <v>1</v>
      </c>
      <c r="M261" s="72" t="s">
        <v>483</v>
      </c>
      <c r="N261" s="7">
        <v>19</v>
      </c>
      <c r="O261" s="167">
        <v>1</v>
      </c>
    </row>
    <row r="262" spans="1:15" ht="15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49">
        <v>10</v>
      </c>
      <c r="G262" s="26"/>
      <c r="H262" s="127"/>
      <c r="I262" s="31">
        <f t="shared" si="9"/>
        <v>10</v>
      </c>
      <c r="J262" s="35">
        <f t="shared" si="10"/>
        <v>1</v>
      </c>
      <c r="K262" s="169" t="s">
        <v>485</v>
      </c>
      <c r="L262" s="129">
        <f t="shared" si="11"/>
        <v>1</v>
      </c>
      <c r="N262" s="187">
        <v>13</v>
      </c>
      <c r="O262" s="188">
        <v>2</v>
      </c>
    </row>
    <row r="263" spans="1:15" ht="12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2">
        <v>8</v>
      </c>
      <c r="G263" s="26"/>
      <c r="H263" s="127"/>
      <c r="I263" s="31">
        <f t="shared" si="9"/>
        <v>8</v>
      </c>
      <c r="J263" s="35">
        <f t="shared" si="10"/>
        <v>0</v>
      </c>
      <c r="K263" s="169" t="s">
        <v>485</v>
      </c>
      <c r="L263" s="129">
        <f t="shared" si="11"/>
        <v>1</v>
      </c>
      <c r="M263" s="72" t="s">
        <v>483</v>
      </c>
      <c r="N263" s="7">
        <v>14</v>
      </c>
      <c r="O263" s="167">
        <v>2</v>
      </c>
    </row>
    <row r="264" spans="1:15" ht="12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256">
        <v>14</v>
      </c>
      <c r="G264" s="260"/>
      <c r="H264" s="261"/>
      <c r="I264" s="249">
        <f t="shared" si="9"/>
        <v>14</v>
      </c>
      <c r="J264" s="268">
        <f t="shared" si="10"/>
        <v>1</v>
      </c>
      <c r="K264" s="221" t="str">
        <f>IF(J264=1,"acquise"," ")</f>
        <v>acquise</v>
      </c>
      <c r="L264" s="222">
        <f t="shared" si="11"/>
        <v>1</v>
      </c>
    </row>
    <row r="265" spans="1:15" ht="15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49">
        <v>7</v>
      </c>
      <c r="G265" s="26"/>
      <c r="H265" s="127"/>
      <c r="I265" s="31">
        <f t="shared" si="9"/>
        <v>7</v>
      </c>
      <c r="J265" s="35">
        <f t="shared" si="10"/>
        <v>0</v>
      </c>
      <c r="K265" s="43" t="str">
        <f>IF(J265=1,"acquise"," ")</f>
        <v xml:space="preserve"> </v>
      </c>
      <c r="L265" s="129">
        <f t="shared" si="11"/>
        <v>1</v>
      </c>
      <c r="N265" s="187">
        <v>16</v>
      </c>
      <c r="O265" s="188">
        <v>1</v>
      </c>
    </row>
    <row r="266" spans="1:15" ht="12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49">
        <v>13.5</v>
      </c>
      <c r="G266" s="26"/>
      <c r="H266" s="127"/>
      <c r="I266" s="31">
        <f t="shared" si="9"/>
        <v>13.5</v>
      </c>
      <c r="J266" s="35">
        <f t="shared" si="10"/>
        <v>1</v>
      </c>
      <c r="K266" s="169" t="s">
        <v>485</v>
      </c>
      <c r="L266" s="129">
        <f t="shared" si="11"/>
        <v>1</v>
      </c>
      <c r="M266" s="72" t="s">
        <v>483</v>
      </c>
      <c r="N266" s="7">
        <v>18</v>
      </c>
      <c r="O266" s="167">
        <v>2</v>
      </c>
    </row>
    <row r="267" spans="1:15" ht="12">
      <c r="A267" s="23">
        <v>255</v>
      </c>
      <c r="B267" s="364" t="s">
        <v>766</v>
      </c>
      <c r="C267" s="364" t="s">
        <v>352</v>
      </c>
      <c r="D267" s="366" t="s">
        <v>100</v>
      </c>
      <c r="E267" s="204" t="s">
        <v>436</v>
      </c>
      <c r="F267" s="256">
        <v>11.5</v>
      </c>
      <c r="G267" s="260"/>
      <c r="H267" s="261"/>
      <c r="I267" s="249">
        <f t="shared" si="9"/>
        <v>11.5</v>
      </c>
      <c r="J267" s="268">
        <f t="shared" si="10"/>
        <v>1</v>
      </c>
      <c r="K267" s="221" t="str">
        <f>IF(J267=1,"acquise"," ")</f>
        <v>acquise</v>
      </c>
      <c r="L267" s="222">
        <f t="shared" si="11"/>
        <v>1</v>
      </c>
    </row>
    <row r="268" spans="1:15" ht="12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49">
        <v>11.5</v>
      </c>
      <c r="G268" s="26"/>
      <c r="H268" s="127"/>
      <c r="I268" s="31">
        <f t="shared" si="9"/>
        <v>11.5</v>
      </c>
      <c r="J268" s="35">
        <f t="shared" si="10"/>
        <v>1</v>
      </c>
      <c r="K268" s="169" t="s">
        <v>485</v>
      </c>
      <c r="L268" s="129">
        <f t="shared" si="11"/>
        <v>1</v>
      </c>
      <c r="M268" s="72" t="s">
        <v>483</v>
      </c>
      <c r="N268" s="7">
        <v>12</v>
      </c>
      <c r="O268" s="167">
        <v>2</v>
      </c>
    </row>
    <row r="269" spans="1:15" ht="15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49">
        <v>13</v>
      </c>
      <c r="G269" s="26"/>
      <c r="H269" s="127"/>
      <c r="I269" s="31">
        <f t="shared" ref="I269:I332" si="12">MAX(F269,G269,H269)</f>
        <v>13</v>
      </c>
      <c r="J269" s="35">
        <f t="shared" ref="J269:J332" si="13">IF(I269&gt;=10,1,0)</f>
        <v>1</v>
      </c>
      <c r="K269" s="169" t="s">
        <v>485</v>
      </c>
      <c r="L269" s="129">
        <f t="shared" ref="L269:L332" si="14">IF(H269&lt;&gt;"",2,1)</f>
        <v>1</v>
      </c>
      <c r="N269" s="187">
        <v>18</v>
      </c>
      <c r="O269" s="188">
        <v>2</v>
      </c>
    </row>
    <row r="270" spans="1:15" ht="12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2">
        <v>10</v>
      </c>
      <c r="G270" s="26"/>
      <c r="H270" s="127"/>
      <c r="I270" s="31">
        <f t="shared" si="12"/>
        <v>10</v>
      </c>
      <c r="J270" s="35">
        <f t="shared" si="13"/>
        <v>1</v>
      </c>
      <c r="K270" s="169" t="s">
        <v>485</v>
      </c>
      <c r="L270" s="129">
        <f t="shared" si="14"/>
        <v>1</v>
      </c>
      <c r="M270" s="72" t="s">
        <v>483</v>
      </c>
      <c r="N270" s="7">
        <v>18</v>
      </c>
      <c r="O270" s="167">
        <v>2</v>
      </c>
    </row>
    <row r="271" spans="1:15" ht="12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10</v>
      </c>
      <c r="G271" s="26"/>
      <c r="H271" s="127"/>
      <c r="I271" s="31">
        <f t="shared" si="12"/>
        <v>10</v>
      </c>
      <c r="J271" s="35">
        <f t="shared" si="13"/>
        <v>1</v>
      </c>
      <c r="K271" s="169" t="s">
        <v>485</v>
      </c>
      <c r="L271" s="129">
        <f t="shared" si="14"/>
        <v>1</v>
      </c>
      <c r="M271" s="72" t="s">
        <v>483</v>
      </c>
      <c r="N271" s="7">
        <v>25</v>
      </c>
      <c r="O271" s="167">
        <v>2</v>
      </c>
    </row>
    <row r="272" spans="1:15" ht="12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2">
        <v>10</v>
      </c>
      <c r="G272" s="26"/>
      <c r="H272" s="127"/>
      <c r="I272" s="31">
        <f t="shared" si="12"/>
        <v>10</v>
      </c>
      <c r="J272" s="35">
        <f t="shared" si="13"/>
        <v>1</v>
      </c>
      <c r="K272" s="169" t="s">
        <v>485</v>
      </c>
      <c r="L272" s="129">
        <f t="shared" si="14"/>
        <v>1</v>
      </c>
      <c r="M272" s="72" t="s">
        <v>483</v>
      </c>
      <c r="N272" s="7">
        <v>12</v>
      </c>
      <c r="O272" s="167">
        <v>2</v>
      </c>
    </row>
    <row r="273" spans="1:15" ht="15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49">
        <v>13.5</v>
      </c>
      <c r="G273" s="26"/>
      <c r="H273" s="127"/>
      <c r="I273" s="31">
        <f t="shared" si="12"/>
        <v>13.5</v>
      </c>
      <c r="J273" s="35">
        <f t="shared" si="13"/>
        <v>1</v>
      </c>
      <c r="K273" s="169" t="s">
        <v>485</v>
      </c>
      <c r="L273" s="129">
        <f t="shared" si="14"/>
        <v>1</v>
      </c>
      <c r="N273" s="187">
        <v>24</v>
      </c>
      <c r="O273" s="188">
        <v>2</v>
      </c>
    </row>
    <row r="274" spans="1:15" ht="15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49">
        <v>10</v>
      </c>
      <c r="G274" s="26"/>
      <c r="H274" s="127"/>
      <c r="I274" s="31">
        <f t="shared" si="12"/>
        <v>10</v>
      </c>
      <c r="J274" s="35">
        <f t="shared" si="13"/>
        <v>1</v>
      </c>
      <c r="K274" s="169" t="s">
        <v>485</v>
      </c>
      <c r="L274" s="129">
        <f t="shared" si="14"/>
        <v>1</v>
      </c>
      <c r="N274" s="187">
        <v>14</v>
      </c>
      <c r="O274" s="188">
        <v>2</v>
      </c>
    </row>
    <row r="275" spans="1:15" ht="15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49">
        <v>10.5</v>
      </c>
      <c r="G275" s="26"/>
      <c r="H275" s="127"/>
      <c r="I275" s="31">
        <f t="shared" si="12"/>
        <v>10.5</v>
      </c>
      <c r="J275" s="35">
        <f t="shared" si="13"/>
        <v>1</v>
      </c>
      <c r="K275" s="169" t="s">
        <v>485</v>
      </c>
      <c r="L275" s="129">
        <f t="shared" si="14"/>
        <v>1</v>
      </c>
      <c r="N275" s="187">
        <v>18</v>
      </c>
      <c r="O275" s="188">
        <v>2</v>
      </c>
    </row>
    <row r="276" spans="1:15" ht="15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49">
        <v>10.5</v>
      </c>
      <c r="G276" s="26"/>
      <c r="H276" s="127"/>
      <c r="I276" s="31">
        <f t="shared" si="12"/>
        <v>10.5</v>
      </c>
      <c r="J276" s="35">
        <f t="shared" si="13"/>
        <v>1</v>
      </c>
      <c r="K276" s="169" t="s">
        <v>485</v>
      </c>
      <c r="L276" s="129">
        <f t="shared" si="14"/>
        <v>1</v>
      </c>
      <c r="N276" s="187">
        <v>18</v>
      </c>
      <c r="O276" s="188">
        <v>2</v>
      </c>
    </row>
    <row r="277" spans="1:15" ht="12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49">
        <v>16.5</v>
      </c>
      <c r="G277" s="26"/>
      <c r="H277" s="127"/>
      <c r="I277" s="31">
        <f t="shared" si="12"/>
        <v>16.5</v>
      </c>
      <c r="J277" s="35">
        <f t="shared" si="13"/>
        <v>1</v>
      </c>
      <c r="K277" s="169" t="s">
        <v>485</v>
      </c>
      <c r="L277" s="129">
        <f t="shared" si="14"/>
        <v>1</v>
      </c>
      <c r="M277" s="72" t="s">
        <v>483</v>
      </c>
      <c r="N277" s="7">
        <v>18</v>
      </c>
      <c r="O277" s="167">
        <v>2</v>
      </c>
    </row>
    <row r="278" spans="1:15" ht="12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256">
        <v>10</v>
      </c>
      <c r="G278" s="260"/>
      <c r="H278" s="261"/>
      <c r="I278" s="249">
        <f t="shared" si="12"/>
        <v>10</v>
      </c>
      <c r="J278" s="268">
        <f t="shared" si="13"/>
        <v>1</v>
      </c>
      <c r="K278" s="221" t="str">
        <f>IF(J278=1,"acquise"," ")</f>
        <v>acquise</v>
      </c>
      <c r="L278" s="222">
        <f t="shared" si="14"/>
        <v>1</v>
      </c>
    </row>
    <row r="279" spans="1:15" ht="12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2">
        <v>10</v>
      </c>
      <c r="G279" s="26"/>
      <c r="H279" s="127"/>
      <c r="I279" s="31">
        <f t="shared" si="12"/>
        <v>10</v>
      </c>
      <c r="J279" s="35">
        <f t="shared" si="13"/>
        <v>1</v>
      </c>
      <c r="K279" s="169" t="s">
        <v>485</v>
      </c>
      <c r="L279" s="129">
        <f t="shared" si="14"/>
        <v>1</v>
      </c>
      <c r="M279" s="72" t="s">
        <v>483</v>
      </c>
      <c r="N279" s="7">
        <v>26</v>
      </c>
      <c r="O279" s="167">
        <v>2</v>
      </c>
    </row>
    <row r="280" spans="1:15" ht="12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92">
        <v>12</v>
      </c>
      <c r="G280" s="26"/>
      <c r="H280" s="127"/>
      <c r="I280" s="31">
        <f t="shared" si="12"/>
        <v>12</v>
      </c>
      <c r="J280" s="35">
        <f t="shared" si="13"/>
        <v>1</v>
      </c>
      <c r="K280" s="169" t="s">
        <v>485</v>
      </c>
      <c r="L280" s="129">
        <f t="shared" si="14"/>
        <v>1</v>
      </c>
      <c r="M280" s="72" t="s">
        <v>483</v>
      </c>
      <c r="N280" s="7">
        <v>20</v>
      </c>
      <c r="O280" s="167">
        <v>2</v>
      </c>
    </row>
    <row r="281" spans="1:15" ht="12">
      <c r="A281" s="23">
        <v>269</v>
      </c>
      <c r="B281" s="403" t="s">
        <v>768</v>
      </c>
      <c r="C281" s="403" t="s">
        <v>402</v>
      </c>
      <c r="D281" s="404" t="s">
        <v>769</v>
      </c>
      <c r="E281" s="244" t="s">
        <v>428</v>
      </c>
      <c r="F281" s="259">
        <v>10</v>
      </c>
      <c r="G281" s="260"/>
      <c r="H281" s="261"/>
      <c r="I281" s="249">
        <f t="shared" si="12"/>
        <v>10</v>
      </c>
      <c r="J281" s="268">
        <f t="shared" si="13"/>
        <v>1</v>
      </c>
      <c r="K281" s="221" t="str">
        <f>IF(J281=1,"acquise"," ")</f>
        <v>acquise</v>
      </c>
      <c r="L281" s="222">
        <f t="shared" si="14"/>
        <v>1</v>
      </c>
    </row>
    <row r="282" spans="1:15" ht="12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10</v>
      </c>
      <c r="G282" s="26"/>
      <c r="H282" s="127"/>
      <c r="I282" s="31">
        <f t="shared" si="12"/>
        <v>10</v>
      </c>
      <c r="J282" s="35">
        <f t="shared" si="13"/>
        <v>1</v>
      </c>
      <c r="K282" s="169" t="s">
        <v>485</v>
      </c>
      <c r="L282" s="129">
        <f t="shared" si="14"/>
        <v>1</v>
      </c>
      <c r="M282" s="72" t="s">
        <v>483</v>
      </c>
      <c r="N282" s="7">
        <v>18</v>
      </c>
      <c r="O282" s="167">
        <v>2</v>
      </c>
    </row>
    <row r="283" spans="1:15" ht="15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49">
        <v>11.5</v>
      </c>
      <c r="G283" s="26"/>
      <c r="H283" s="127"/>
      <c r="I283" s="31">
        <f t="shared" si="12"/>
        <v>11.5</v>
      </c>
      <c r="J283" s="35">
        <f t="shared" si="13"/>
        <v>1</v>
      </c>
      <c r="K283" s="169" t="s">
        <v>485</v>
      </c>
      <c r="L283" s="129">
        <f t="shared" si="14"/>
        <v>1</v>
      </c>
      <c r="N283" s="187">
        <v>12</v>
      </c>
      <c r="O283" s="188">
        <v>2</v>
      </c>
    </row>
    <row r="284" spans="1:15" ht="15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49">
        <v>6</v>
      </c>
      <c r="G284" s="26">
        <v>10</v>
      </c>
      <c r="H284" s="127"/>
      <c r="I284" s="252">
        <f t="shared" si="12"/>
        <v>10</v>
      </c>
      <c r="J284" s="269">
        <f t="shared" si="13"/>
        <v>1</v>
      </c>
      <c r="K284" s="43" t="str">
        <f>IF(J284=1,"acquise"," ")</f>
        <v>acquise</v>
      </c>
      <c r="L284" s="129">
        <f t="shared" si="14"/>
        <v>1</v>
      </c>
      <c r="N284" s="187">
        <v>15</v>
      </c>
      <c r="O284" s="188">
        <v>0</v>
      </c>
    </row>
    <row r="285" spans="1:15" ht="15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49">
        <v>12.75</v>
      </c>
      <c r="G285" s="26"/>
      <c r="H285" s="127"/>
      <c r="I285" s="31">
        <f t="shared" si="12"/>
        <v>12.75</v>
      </c>
      <c r="J285" s="35">
        <f t="shared" si="13"/>
        <v>1</v>
      </c>
      <c r="K285" s="169" t="s">
        <v>485</v>
      </c>
      <c r="L285" s="129">
        <f t="shared" si="14"/>
        <v>1</v>
      </c>
      <c r="N285" s="187">
        <v>18</v>
      </c>
      <c r="O285" s="188">
        <v>2</v>
      </c>
    </row>
    <row r="286" spans="1:15" ht="12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2">
        <v>10</v>
      </c>
      <c r="G286" s="26"/>
      <c r="H286" s="127"/>
      <c r="I286" s="31">
        <f t="shared" si="12"/>
        <v>10</v>
      </c>
      <c r="J286" s="35">
        <f t="shared" si="13"/>
        <v>1</v>
      </c>
      <c r="K286" s="169" t="s">
        <v>485</v>
      </c>
      <c r="L286" s="129">
        <f t="shared" si="14"/>
        <v>1</v>
      </c>
      <c r="M286" s="72" t="s">
        <v>483</v>
      </c>
      <c r="N286" s="7">
        <v>18</v>
      </c>
      <c r="O286" s="167">
        <v>2</v>
      </c>
    </row>
    <row r="287" spans="1:15" ht="12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15.5</v>
      </c>
      <c r="G287" s="26"/>
      <c r="H287" s="127"/>
      <c r="I287" s="31">
        <f t="shared" si="12"/>
        <v>15.5</v>
      </c>
      <c r="J287" s="35">
        <f t="shared" si="13"/>
        <v>1</v>
      </c>
      <c r="K287" s="169" t="s">
        <v>485</v>
      </c>
      <c r="L287" s="129">
        <f t="shared" si="14"/>
        <v>1</v>
      </c>
      <c r="M287" s="72" t="s">
        <v>483</v>
      </c>
      <c r="N287" s="7">
        <v>18</v>
      </c>
      <c r="O287" s="167">
        <v>2</v>
      </c>
    </row>
    <row r="288" spans="1:15" ht="15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49">
        <v>9</v>
      </c>
      <c r="G288" s="26"/>
      <c r="H288" s="127"/>
      <c r="I288" s="31">
        <f t="shared" si="12"/>
        <v>9</v>
      </c>
      <c r="J288" s="35">
        <f t="shared" si="13"/>
        <v>0</v>
      </c>
      <c r="K288" s="169" t="s">
        <v>485</v>
      </c>
      <c r="L288" s="129">
        <f t="shared" si="14"/>
        <v>1</v>
      </c>
      <c r="N288" s="187">
        <v>22</v>
      </c>
      <c r="O288" s="188">
        <v>2</v>
      </c>
    </row>
    <row r="289" spans="1:15" ht="12">
      <c r="A289" s="23">
        <v>277</v>
      </c>
      <c r="B289" s="395" t="s">
        <v>770</v>
      </c>
      <c r="C289" s="395" t="s">
        <v>224</v>
      </c>
      <c r="D289" s="398" t="s">
        <v>99</v>
      </c>
      <c r="E289" s="247" t="s">
        <v>1678</v>
      </c>
      <c r="F289" s="270">
        <v>10</v>
      </c>
      <c r="G289" s="260"/>
      <c r="H289" s="261"/>
      <c r="I289" s="249">
        <f t="shared" si="12"/>
        <v>10</v>
      </c>
      <c r="J289" s="268">
        <f t="shared" si="13"/>
        <v>1</v>
      </c>
      <c r="K289" s="221" t="str">
        <f>IF(J289=1,"acquise"," ")</f>
        <v>acquise</v>
      </c>
      <c r="L289" s="222">
        <f t="shared" si="14"/>
        <v>1</v>
      </c>
    </row>
    <row r="290" spans="1:15" ht="15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49">
        <v>10</v>
      </c>
      <c r="G290" s="26"/>
      <c r="H290" s="127"/>
      <c r="I290" s="31">
        <f t="shared" si="12"/>
        <v>10</v>
      </c>
      <c r="J290" s="35">
        <f t="shared" si="13"/>
        <v>1</v>
      </c>
      <c r="K290" s="169" t="s">
        <v>485</v>
      </c>
      <c r="L290" s="129">
        <f t="shared" si="14"/>
        <v>1</v>
      </c>
      <c r="N290" s="187">
        <v>11</v>
      </c>
      <c r="O290" s="188">
        <v>2</v>
      </c>
    </row>
    <row r="291" spans="1:15" ht="12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49">
        <v>14.5</v>
      </c>
      <c r="G291" s="26"/>
      <c r="H291" s="127"/>
      <c r="I291" s="31">
        <f t="shared" si="12"/>
        <v>14.5</v>
      </c>
      <c r="J291" s="35">
        <f t="shared" si="13"/>
        <v>1</v>
      </c>
      <c r="K291" s="169" t="s">
        <v>485</v>
      </c>
      <c r="L291" s="129">
        <f t="shared" si="14"/>
        <v>1</v>
      </c>
      <c r="M291" s="72" t="s">
        <v>483</v>
      </c>
      <c r="N291" s="7">
        <v>18</v>
      </c>
      <c r="O291" s="167">
        <v>2</v>
      </c>
    </row>
    <row r="292" spans="1:15" ht="12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92">
        <v>17</v>
      </c>
      <c r="G292" s="26"/>
      <c r="H292" s="127"/>
      <c r="I292" s="31">
        <f t="shared" si="12"/>
        <v>17</v>
      </c>
      <c r="J292" s="35">
        <f t="shared" si="13"/>
        <v>1</v>
      </c>
      <c r="K292" s="169" t="s">
        <v>485</v>
      </c>
      <c r="L292" s="129">
        <f t="shared" si="14"/>
        <v>1</v>
      </c>
      <c r="M292" s="72" t="s">
        <v>483</v>
      </c>
      <c r="N292" s="7">
        <v>20</v>
      </c>
      <c r="O292" s="167">
        <v>2</v>
      </c>
    </row>
    <row r="293" spans="1:15" ht="15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49">
        <v>13</v>
      </c>
      <c r="G293" s="26"/>
      <c r="H293" s="127"/>
      <c r="I293" s="31">
        <f t="shared" si="12"/>
        <v>13</v>
      </c>
      <c r="J293" s="35">
        <f t="shared" si="13"/>
        <v>1</v>
      </c>
      <c r="K293" s="169" t="s">
        <v>485</v>
      </c>
      <c r="L293" s="129">
        <f t="shared" si="14"/>
        <v>1</v>
      </c>
      <c r="N293" s="187">
        <v>18</v>
      </c>
      <c r="O293" s="188">
        <v>2</v>
      </c>
    </row>
    <row r="294" spans="1:15" ht="15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49">
        <v>10</v>
      </c>
      <c r="G294" s="26"/>
      <c r="H294" s="127"/>
      <c r="I294" s="31">
        <f t="shared" si="12"/>
        <v>10</v>
      </c>
      <c r="J294" s="35">
        <f t="shared" si="13"/>
        <v>1</v>
      </c>
      <c r="K294" s="169" t="s">
        <v>485</v>
      </c>
      <c r="L294" s="129">
        <f t="shared" si="14"/>
        <v>1</v>
      </c>
      <c r="N294" s="187">
        <v>18</v>
      </c>
      <c r="O294" s="188">
        <v>2</v>
      </c>
    </row>
    <row r="295" spans="1:15" ht="12">
      <c r="A295" s="23">
        <v>283</v>
      </c>
      <c r="B295" s="363" t="s">
        <v>771</v>
      </c>
      <c r="C295" s="363" t="s">
        <v>772</v>
      </c>
      <c r="D295" s="365" t="s">
        <v>278</v>
      </c>
      <c r="E295" s="239" t="s">
        <v>1681</v>
      </c>
      <c r="F295" s="256">
        <v>11.5</v>
      </c>
      <c r="G295" s="260"/>
      <c r="H295" s="261"/>
      <c r="I295" s="249">
        <f t="shared" si="12"/>
        <v>11.5</v>
      </c>
      <c r="J295" s="268">
        <f t="shared" si="13"/>
        <v>1</v>
      </c>
      <c r="K295" s="221" t="str">
        <f>IF(J295=1,"acquise"," ")</f>
        <v>acquise</v>
      </c>
      <c r="L295" s="222">
        <f t="shared" si="14"/>
        <v>1</v>
      </c>
    </row>
    <row r="296" spans="1:15" ht="12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2">
        <v>13.5</v>
      </c>
      <c r="G296" s="26"/>
      <c r="H296" s="127"/>
      <c r="I296" s="31">
        <f t="shared" si="12"/>
        <v>13.5</v>
      </c>
      <c r="J296" s="35">
        <f t="shared" si="13"/>
        <v>1</v>
      </c>
      <c r="K296" s="169" t="s">
        <v>485</v>
      </c>
      <c r="L296" s="129">
        <f t="shared" si="14"/>
        <v>1</v>
      </c>
      <c r="M296" s="72" t="s">
        <v>483</v>
      </c>
      <c r="N296" s="7">
        <v>18</v>
      </c>
      <c r="O296" s="167">
        <v>2</v>
      </c>
    </row>
    <row r="297" spans="1:15" ht="15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49">
        <v>11.75</v>
      </c>
      <c r="G297" s="26"/>
      <c r="H297" s="127"/>
      <c r="I297" s="31">
        <f t="shared" si="12"/>
        <v>11.75</v>
      </c>
      <c r="J297" s="35">
        <f t="shared" si="13"/>
        <v>1</v>
      </c>
      <c r="K297" s="169" t="s">
        <v>485</v>
      </c>
      <c r="L297" s="129">
        <f t="shared" si="14"/>
        <v>1</v>
      </c>
      <c r="N297" s="187">
        <v>10</v>
      </c>
      <c r="O297" s="188">
        <v>2</v>
      </c>
    </row>
    <row r="298" spans="1:15" ht="12">
      <c r="A298" s="23">
        <v>286</v>
      </c>
      <c r="B298" s="405" t="s">
        <v>773</v>
      </c>
      <c r="C298" s="400" t="s">
        <v>774</v>
      </c>
      <c r="D298" s="401" t="s">
        <v>111</v>
      </c>
      <c r="E298" s="247" t="s">
        <v>1677</v>
      </c>
      <c r="F298" s="259">
        <v>10</v>
      </c>
      <c r="G298" s="260"/>
      <c r="H298" s="261"/>
      <c r="I298" s="249">
        <f t="shared" si="12"/>
        <v>10</v>
      </c>
      <c r="J298" s="268">
        <f t="shared" si="13"/>
        <v>1</v>
      </c>
      <c r="K298" s="221" t="str">
        <f>IF(J298=1,"acquise"," ")</f>
        <v>acquise</v>
      </c>
      <c r="L298" s="222">
        <f t="shared" si="14"/>
        <v>1</v>
      </c>
    </row>
    <row r="299" spans="1:15" ht="12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49">
        <v>13</v>
      </c>
      <c r="G299" s="26"/>
      <c r="H299" s="127"/>
      <c r="I299" s="31">
        <f t="shared" si="12"/>
        <v>13</v>
      </c>
      <c r="J299" s="35">
        <f t="shared" si="13"/>
        <v>1</v>
      </c>
      <c r="K299" s="169" t="s">
        <v>484</v>
      </c>
      <c r="L299" s="129">
        <f t="shared" si="14"/>
        <v>1</v>
      </c>
      <c r="M299" s="72" t="s">
        <v>483</v>
      </c>
      <c r="N299" s="7">
        <v>30</v>
      </c>
      <c r="O299" s="167">
        <v>2</v>
      </c>
    </row>
    <row r="300" spans="1:15" ht="12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16.5</v>
      </c>
      <c r="G300" s="26"/>
      <c r="H300" s="127"/>
      <c r="I300" s="31">
        <f t="shared" si="12"/>
        <v>16.5</v>
      </c>
      <c r="J300" s="35">
        <f t="shared" si="13"/>
        <v>1</v>
      </c>
      <c r="K300" s="169" t="s">
        <v>485</v>
      </c>
      <c r="L300" s="129">
        <f t="shared" si="14"/>
        <v>1</v>
      </c>
      <c r="M300" s="72" t="s">
        <v>483</v>
      </c>
      <c r="N300" s="7">
        <v>18</v>
      </c>
      <c r="O300" s="167">
        <v>2</v>
      </c>
    </row>
    <row r="301" spans="1:15" ht="12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92">
        <v>12.5</v>
      </c>
      <c r="G301" s="26"/>
      <c r="H301" s="127"/>
      <c r="I301" s="31">
        <f t="shared" si="12"/>
        <v>12.5</v>
      </c>
      <c r="J301" s="35">
        <f t="shared" si="13"/>
        <v>1</v>
      </c>
      <c r="K301" s="169" t="s">
        <v>485</v>
      </c>
      <c r="L301" s="129">
        <f t="shared" si="14"/>
        <v>1</v>
      </c>
      <c r="M301" s="72" t="s">
        <v>483</v>
      </c>
      <c r="N301" s="7">
        <v>18</v>
      </c>
      <c r="O301" s="167">
        <v>2</v>
      </c>
    </row>
    <row r="302" spans="1:15" ht="12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49">
        <v>10.5</v>
      </c>
      <c r="G302" s="26"/>
      <c r="H302" s="127"/>
      <c r="I302" s="31">
        <f t="shared" si="12"/>
        <v>10.5</v>
      </c>
      <c r="J302" s="35">
        <f t="shared" si="13"/>
        <v>1</v>
      </c>
      <c r="K302" s="169" t="s">
        <v>485</v>
      </c>
      <c r="L302" s="129">
        <f t="shared" si="14"/>
        <v>1</v>
      </c>
      <c r="M302" s="72" t="s">
        <v>483</v>
      </c>
      <c r="N302" s="7">
        <v>12</v>
      </c>
      <c r="O302" s="167">
        <v>2</v>
      </c>
    </row>
    <row r="303" spans="1:15" ht="12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49">
        <v>13</v>
      </c>
      <c r="G303" s="26"/>
      <c r="H303" s="127"/>
      <c r="I303" s="31">
        <f t="shared" si="12"/>
        <v>13</v>
      </c>
      <c r="J303" s="35">
        <f t="shared" si="13"/>
        <v>1</v>
      </c>
      <c r="K303" s="169" t="s">
        <v>485</v>
      </c>
      <c r="L303" s="129">
        <f t="shared" si="14"/>
        <v>1</v>
      </c>
      <c r="M303" s="72" t="s">
        <v>483</v>
      </c>
      <c r="N303" s="7">
        <v>18</v>
      </c>
      <c r="O303" s="167">
        <v>2</v>
      </c>
    </row>
    <row r="304" spans="1:15" ht="12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49">
        <v>10</v>
      </c>
      <c r="G304" s="26"/>
      <c r="H304" s="127"/>
      <c r="I304" s="31">
        <f t="shared" si="12"/>
        <v>10</v>
      </c>
      <c r="J304" s="35">
        <f t="shared" si="13"/>
        <v>1</v>
      </c>
      <c r="K304" s="169" t="s">
        <v>484</v>
      </c>
      <c r="L304" s="129">
        <f t="shared" si="14"/>
        <v>1</v>
      </c>
      <c r="M304" s="72" t="s">
        <v>483</v>
      </c>
      <c r="N304" s="7">
        <v>30</v>
      </c>
      <c r="O304" s="167">
        <v>2</v>
      </c>
    </row>
    <row r="305" spans="1:15" ht="15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49">
        <v>10.5</v>
      </c>
      <c r="G305" s="26"/>
      <c r="H305" s="127"/>
      <c r="I305" s="31">
        <f t="shared" si="12"/>
        <v>10.5</v>
      </c>
      <c r="J305" s="35">
        <f t="shared" si="13"/>
        <v>1</v>
      </c>
      <c r="K305" s="169" t="s">
        <v>485</v>
      </c>
      <c r="L305" s="129">
        <f t="shared" si="14"/>
        <v>1</v>
      </c>
      <c r="N305" s="187">
        <v>17</v>
      </c>
      <c r="O305" s="188">
        <v>2</v>
      </c>
    </row>
    <row r="306" spans="1:15" ht="15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49">
        <v>13.5</v>
      </c>
      <c r="G306" s="26"/>
      <c r="H306" s="127"/>
      <c r="I306" s="31">
        <f t="shared" si="12"/>
        <v>13.5</v>
      </c>
      <c r="J306" s="35">
        <f t="shared" si="13"/>
        <v>1</v>
      </c>
      <c r="K306" s="169" t="s">
        <v>485</v>
      </c>
      <c r="L306" s="129">
        <f t="shared" si="14"/>
        <v>1</v>
      </c>
      <c r="N306" s="187">
        <v>12</v>
      </c>
      <c r="O306" s="188">
        <v>2</v>
      </c>
    </row>
    <row r="307" spans="1:15" ht="15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49">
        <v>10</v>
      </c>
      <c r="G307" s="26"/>
      <c r="H307" s="127"/>
      <c r="I307" s="31">
        <f t="shared" si="12"/>
        <v>10</v>
      </c>
      <c r="J307" s="35">
        <f t="shared" si="13"/>
        <v>1</v>
      </c>
      <c r="K307" s="169" t="s">
        <v>486</v>
      </c>
      <c r="L307" s="129">
        <f t="shared" si="14"/>
        <v>1</v>
      </c>
      <c r="N307" s="187">
        <v>15</v>
      </c>
      <c r="O307" s="188">
        <v>1</v>
      </c>
    </row>
    <row r="308" spans="1:15" ht="12">
      <c r="A308" s="23">
        <v>296</v>
      </c>
      <c r="B308" s="406">
        <v>123009044</v>
      </c>
      <c r="C308" s="406" t="s">
        <v>775</v>
      </c>
      <c r="D308" s="407" t="s">
        <v>776</v>
      </c>
      <c r="E308" s="247" t="s">
        <v>1677</v>
      </c>
      <c r="F308" s="258"/>
      <c r="G308" s="260"/>
      <c r="H308" s="261"/>
      <c r="I308" s="249">
        <f t="shared" si="12"/>
        <v>0</v>
      </c>
      <c r="J308" s="268">
        <f t="shared" si="13"/>
        <v>0</v>
      </c>
      <c r="K308" s="221" t="str">
        <f>IF(J308=1,"acquise"," ")</f>
        <v xml:space="preserve"> </v>
      </c>
      <c r="L308" s="222">
        <f t="shared" si="14"/>
        <v>1</v>
      </c>
    </row>
    <row r="309" spans="1:15" ht="15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49">
        <v>14</v>
      </c>
      <c r="G309" s="26"/>
      <c r="H309" s="127"/>
      <c r="I309" s="31">
        <f t="shared" si="12"/>
        <v>14</v>
      </c>
      <c r="J309" s="35">
        <f t="shared" si="13"/>
        <v>1</v>
      </c>
      <c r="K309" s="169" t="s">
        <v>485</v>
      </c>
      <c r="L309" s="129">
        <f t="shared" si="14"/>
        <v>1</v>
      </c>
      <c r="N309" s="187">
        <v>12</v>
      </c>
      <c r="O309" s="188">
        <v>2</v>
      </c>
    </row>
    <row r="310" spans="1:15" ht="15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49">
        <v>10</v>
      </c>
      <c r="G310" s="26"/>
      <c r="H310" s="127"/>
      <c r="I310" s="31">
        <f t="shared" si="12"/>
        <v>10</v>
      </c>
      <c r="J310" s="35">
        <f t="shared" si="13"/>
        <v>1</v>
      </c>
      <c r="K310" s="169" t="s">
        <v>485</v>
      </c>
      <c r="L310" s="129">
        <f t="shared" si="14"/>
        <v>1</v>
      </c>
      <c r="N310" s="187">
        <v>12</v>
      </c>
      <c r="O310" s="188">
        <v>2</v>
      </c>
    </row>
    <row r="311" spans="1:15" ht="12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256">
        <v>15.5</v>
      </c>
      <c r="G311" s="260"/>
      <c r="H311" s="261"/>
      <c r="I311" s="249">
        <f t="shared" si="12"/>
        <v>15.5</v>
      </c>
      <c r="J311" s="268">
        <f t="shared" si="13"/>
        <v>1</v>
      </c>
      <c r="K311" s="221" t="str">
        <f>IF(J311=1,"acquise"," ")</f>
        <v>acquise</v>
      </c>
      <c r="L311" s="222">
        <f t="shared" si="14"/>
        <v>1</v>
      </c>
    </row>
    <row r="312" spans="1:15" ht="15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49">
        <v>10</v>
      </c>
      <c r="G312" s="26"/>
      <c r="H312" s="127"/>
      <c r="I312" s="31">
        <f t="shared" si="12"/>
        <v>10</v>
      </c>
      <c r="J312" s="35">
        <f t="shared" si="13"/>
        <v>1</v>
      </c>
      <c r="K312" s="169" t="s">
        <v>484</v>
      </c>
      <c r="L312" s="129">
        <f t="shared" si="14"/>
        <v>1</v>
      </c>
      <c r="N312" s="187">
        <v>30</v>
      </c>
      <c r="O312" s="188">
        <v>2</v>
      </c>
    </row>
    <row r="313" spans="1:15" ht="15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49">
        <v>13.5</v>
      </c>
      <c r="G313" s="26"/>
      <c r="H313" s="127"/>
      <c r="I313" s="31">
        <f t="shared" si="12"/>
        <v>13.5</v>
      </c>
      <c r="J313" s="35">
        <f t="shared" si="13"/>
        <v>1</v>
      </c>
      <c r="K313" s="169" t="s">
        <v>485</v>
      </c>
      <c r="L313" s="129">
        <f t="shared" si="14"/>
        <v>1</v>
      </c>
      <c r="N313" s="187">
        <v>11</v>
      </c>
      <c r="O313" s="188">
        <v>2</v>
      </c>
    </row>
    <row r="314" spans="1:15" ht="15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49">
        <v>13</v>
      </c>
      <c r="G314" s="26"/>
      <c r="H314" s="127"/>
      <c r="I314" s="31">
        <f t="shared" si="12"/>
        <v>13</v>
      </c>
      <c r="J314" s="35">
        <f t="shared" si="13"/>
        <v>1</v>
      </c>
      <c r="K314" s="169" t="s">
        <v>485</v>
      </c>
      <c r="L314" s="129">
        <f t="shared" si="14"/>
        <v>1</v>
      </c>
      <c r="N314" s="187">
        <v>18</v>
      </c>
      <c r="O314" s="188">
        <v>2</v>
      </c>
    </row>
    <row r="315" spans="1:15" ht="15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49">
        <v>10</v>
      </c>
      <c r="G315" s="26"/>
      <c r="H315" s="127"/>
      <c r="I315" s="31">
        <f t="shared" si="12"/>
        <v>10</v>
      </c>
      <c r="J315" s="35">
        <f t="shared" si="13"/>
        <v>1</v>
      </c>
      <c r="K315" s="169" t="s">
        <v>486</v>
      </c>
      <c r="L315" s="129">
        <f t="shared" si="14"/>
        <v>1</v>
      </c>
      <c r="N315" s="187">
        <v>19</v>
      </c>
      <c r="O315" s="188">
        <v>1</v>
      </c>
    </row>
    <row r="316" spans="1:15" ht="12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49">
        <v>13.5</v>
      </c>
      <c r="G316" s="26"/>
      <c r="H316" s="127"/>
      <c r="I316" s="31">
        <f t="shared" si="12"/>
        <v>13.5</v>
      </c>
      <c r="J316" s="35">
        <f t="shared" si="13"/>
        <v>1</v>
      </c>
      <c r="K316" s="169" t="s">
        <v>485</v>
      </c>
      <c r="L316" s="129">
        <f t="shared" si="14"/>
        <v>1</v>
      </c>
      <c r="M316" s="72" t="s">
        <v>483</v>
      </c>
      <c r="N316" s="7">
        <v>18</v>
      </c>
      <c r="O316" s="167">
        <v>2</v>
      </c>
    </row>
    <row r="317" spans="1:15" ht="12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92">
        <v>13</v>
      </c>
      <c r="G317" s="26"/>
      <c r="H317" s="127"/>
      <c r="I317" s="31">
        <f t="shared" si="12"/>
        <v>13</v>
      </c>
      <c r="J317" s="35">
        <f t="shared" si="13"/>
        <v>1</v>
      </c>
      <c r="K317" s="169" t="s">
        <v>485</v>
      </c>
      <c r="L317" s="129">
        <f t="shared" si="14"/>
        <v>1</v>
      </c>
      <c r="M317" s="72" t="s">
        <v>483</v>
      </c>
      <c r="N317" s="7">
        <v>18</v>
      </c>
      <c r="O317" s="167">
        <v>2</v>
      </c>
    </row>
    <row r="318" spans="1:15" ht="15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49">
        <v>12.75</v>
      </c>
      <c r="G318" s="26"/>
      <c r="H318" s="127"/>
      <c r="I318" s="31">
        <f t="shared" si="12"/>
        <v>12.75</v>
      </c>
      <c r="J318" s="35">
        <f t="shared" si="13"/>
        <v>1</v>
      </c>
      <c r="K318" s="169" t="s">
        <v>485</v>
      </c>
      <c r="L318" s="129">
        <f t="shared" si="14"/>
        <v>1</v>
      </c>
      <c r="N318" s="187">
        <v>18</v>
      </c>
      <c r="O318" s="188">
        <v>2</v>
      </c>
    </row>
    <row r="319" spans="1:15" ht="12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2">
        <v>10.5</v>
      </c>
      <c r="G319" s="26"/>
      <c r="H319" s="127"/>
      <c r="I319" s="31">
        <f t="shared" si="12"/>
        <v>10.5</v>
      </c>
      <c r="J319" s="35">
        <f t="shared" si="13"/>
        <v>1</v>
      </c>
      <c r="K319" s="169" t="s">
        <v>485</v>
      </c>
      <c r="L319" s="129">
        <f t="shared" si="14"/>
        <v>1</v>
      </c>
      <c r="M319" s="72" t="s">
        <v>483</v>
      </c>
      <c r="N319" s="7">
        <v>18</v>
      </c>
      <c r="O319" s="167">
        <v>2</v>
      </c>
    </row>
    <row r="320" spans="1:15" ht="15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49">
        <v>10</v>
      </c>
      <c r="G320" s="26"/>
      <c r="H320" s="127"/>
      <c r="I320" s="31">
        <f t="shared" si="12"/>
        <v>10</v>
      </c>
      <c r="J320" s="35">
        <f t="shared" si="13"/>
        <v>1</v>
      </c>
      <c r="K320" s="169" t="s">
        <v>485</v>
      </c>
      <c r="L320" s="129">
        <f t="shared" si="14"/>
        <v>1</v>
      </c>
      <c r="N320" s="187">
        <v>12</v>
      </c>
      <c r="O320" s="188">
        <v>2</v>
      </c>
    </row>
    <row r="321" spans="1:15" ht="12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14.5</v>
      </c>
      <c r="G321" s="26"/>
      <c r="H321" s="127"/>
      <c r="I321" s="31">
        <f t="shared" si="12"/>
        <v>14.5</v>
      </c>
      <c r="J321" s="35">
        <f t="shared" si="13"/>
        <v>1</v>
      </c>
      <c r="K321" s="169" t="s">
        <v>485</v>
      </c>
      <c r="L321" s="129">
        <f t="shared" si="14"/>
        <v>1</v>
      </c>
      <c r="M321" s="72" t="s">
        <v>483</v>
      </c>
      <c r="N321" s="7">
        <v>12</v>
      </c>
      <c r="O321" s="167">
        <v>2</v>
      </c>
    </row>
    <row r="322" spans="1:15" ht="12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256">
        <v>13</v>
      </c>
      <c r="G322" s="260"/>
      <c r="H322" s="261"/>
      <c r="I322" s="249">
        <f t="shared" si="12"/>
        <v>13</v>
      </c>
      <c r="J322" s="268">
        <f t="shared" si="13"/>
        <v>1</v>
      </c>
      <c r="K322" s="221" t="str">
        <f>IF(J322=1,"acquise"," ")</f>
        <v>acquise</v>
      </c>
      <c r="L322" s="222">
        <f t="shared" si="14"/>
        <v>1</v>
      </c>
    </row>
    <row r="323" spans="1:15" ht="15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49">
        <v>10</v>
      </c>
      <c r="G323" s="26"/>
      <c r="H323" s="127"/>
      <c r="I323" s="31">
        <f t="shared" si="12"/>
        <v>10</v>
      </c>
      <c r="J323" s="35">
        <f t="shared" si="13"/>
        <v>1</v>
      </c>
      <c r="K323" s="169" t="s">
        <v>486</v>
      </c>
      <c r="L323" s="129">
        <f t="shared" si="14"/>
        <v>1</v>
      </c>
      <c r="N323" s="187">
        <v>16</v>
      </c>
      <c r="O323" s="188">
        <v>1</v>
      </c>
    </row>
    <row r="324" spans="1:15" ht="12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2">
        <v>9.75</v>
      </c>
      <c r="G324" s="26"/>
      <c r="H324" s="127"/>
      <c r="I324" s="31">
        <f t="shared" si="12"/>
        <v>9.75</v>
      </c>
      <c r="J324" s="35">
        <f t="shared" si="13"/>
        <v>0</v>
      </c>
      <c r="K324" s="44" t="str">
        <f>IF(J324=1,"acquise"," ")</f>
        <v xml:space="preserve"> </v>
      </c>
      <c r="L324" s="129">
        <f t="shared" si="14"/>
        <v>1</v>
      </c>
      <c r="M324" s="72" t="s">
        <v>483</v>
      </c>
      <c r="N324" s="7">
        <v>13</v>
      </c>
      <c r="O324" s="167">
        <v>1</v>
      </c>
    </row>
    <row r="325" spans="1:15" ht="12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256">
        <v>8.5</v>
      </c>
      <c r="G325" s="260"/>
      <c r="H325" s="261"/>
      <c r="I325" s="249">
        <f t="shared" si="12"/>
        <v>8.5</v>
      </c>
      <c r="J325" s="268">
        <f t="shared" si="13"/>
        <v>0</v>
      </c>
      <c r="K325" s="221" t="str">
        <f>IF(J325=1,"acquise"," ")</f>
        <v xml:space="preserve"> </v>
      </c>
      <c r="L325" s="222">
        <f t="shared" si="14"/>
        <v>1</v>
      </c>
    </row>
    <row r="326" spans="1:15" ht="12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92">
        <v>10</v>
      </c>
      <c r="G326" s="26"/>
      <c r="H326" s="127"/>
      <c r="I326" s="31">
        <f t="shared" si="12"/>
        <v>10</v>
      </c>
      <c r="J326" s="35">
        <f t="shared" si="13"/>
        <v>1</v>
      </c>
      <c r="K326" s="169" t="s">
        <v>485</v>
      </c>
      <c r="L326" s="129">
        <f t="shared" si="14"/>
        <v>1</v>
      </c>
      <c r="M326" s="72" t="s">
        <v>483</v>
      </c>
      <c r="N326" s="7">
        <v>20</v>
      </c>
      <c r="O326" s="167">
        <v>2</v>
      </c>
    </row>
    <row r="327" spans="1:15" ht="12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92">
        <v>14</v>
      </c>
      <c r="G327" s="26"/>
      <c r="H327" s="127"/>
      <c r="I327" s="31">
        <f t="shared" si="12"/>
        <v>14</v>
      </c>
      <c r="J327" s="35">
        <f t="shared" si="13"/>
        <v>1</v>
      </c>
      <c r="K327" s="169" t="s">
        <v>485</v>
      </c>
      <c r="L327" s="129">
        <f t="shared" si="14"/>
        <v>1</v>
      </c>
      <c r="M327" s="72" t="s">
        <v>483</v>
      </c>
      <c r="N327" s="7">
        <v>24</v>
      </c>
      <c r="O327" s="167">
        <v>2</v>
      </c>
    </row>
    <row r="328" spans="1:15" ht="15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49">
        <v>14</v>
      </c>
      <c r="G328" s="26"/>
      <c r="H328" s="127"/>
      <c r="I328" s="31">
        <f t="shared" si="12"/>
        <v>14</v>
      </c>
      <c r="J328" s="35">
        <f t="shared" si="13"/>
        <v>1</v>
      </c>
      <c r="K328" s="169" t="s">
        <v>485</v>
      </c>
      <c r="L328" s="129">
        <f t="shared" si="14"/>
        <v>1</v>
      </c>
      <c r="N328" s="187">
        <v>17</v>
      </c>
      <c r="O328" s="188">
        <v>2</v>
      </c>
    </row>
    <row r="329" spans="1:15" ht="12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49">
        <v>16.5</v>
      </c>
      <c r="G329" s="26"/>
      <c r="H329" s="127"/>
      <c r="I329" s="31">
        <f t="shared" si="12"/>
        <v>16.5</v>
      </c>
      <c r="J329" s="35">
        <f t="shared" si="13"/>
        <v>1</v>
      </c>
      <c r="K329" s="169" t="s">
        <v>485</v>
      </c>
      <c r="L329" s="129">
        <f t="shared" si="14"/>
        <v>1</v>
      </c>
      <c r="M329" s="72" t="s">
        <v>483</v>
      </c>
      <c r="N329" s="7">
        <v>18</v>
      </c>
      <c r="O329" s="167">
        <v>2</v>
      </c>
    </row>
    <row r="330" spans="1:15" ht="15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49">
        <v>10</v>
      </c>
      <c r="G330" s="26"/>
      <c r="H330" s="127"/>
      <c r="I330" s="31">
        <f t="shared" si="12"/>
        <v>10</v>
      </c>
      <c r="J330" s="35">
        <f t="shared" si="13"/>
        <v>1</v>
      </c>
      <c r="K330" s="169" t="s">
        <v>485</v>
      </c>
      <c r="L330" s="129">
        <f t="shared" si="14"/>
        <v>1</v>
      </c>
      <c r="N330" s="187">
        <v>18</v>
      </c>
      <c r="O330" s="188">
        <v>2</v>
      </c>
    </row>
    <row r="331" spans="1:15" ht="15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49">
        <v>5</v>
      </c>
      <c r="G331" s="26"/>
      <c r="H331" s="127"/>
      <c r="I331" s="31">
        <f t="shared" si="12"/>
        <v>5</v>
      </c>
      <c r="J331" s="35">
        <f t="shared" si="13"/>
        <v>0</v>
      </c>
      <c r="K331" s="43" t="str">
        <f>IF(J331=1,"acquise"," ")</f>
        <v xml:space="preserve"> </v>
      </c>
      <c r="L331" s="129">
        <f t="shared" si="14"/>
        <v>1</v>
      </c>
      <c r="N331" s="187">
        <v>29</v>
      </c>
      <c r="O331" s="188">
        <v>1</v>
      </c>
    </row>
    <row r="332" spans="1:15" ht="12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2">
        <v>10</v>
      </c>
      <c r="G332" s="26"/>
      <c r="H332" s="127"/>
      <c r="I332" s="31">
        <f t="shared" si="12"/>
        <v>10</v>
      </c>
      <c r="J332" s="35">
        <f t="shared" si="13"/>
        <v>1</v>
      </c>
      <c r="K332" s="169" t="s">
        <v>485</v>
      </c>
      <c r="L332" s="129">
        <f t="shared" si="14"/>
        <v>1</v>
      </c>
      <c r="M332" s="72" t="s">
        <v>483</v>
      </c>
      <c r="N332" s="7">
        <v>20</v>
      </c>
      <c r="O332" s="167">
        <v>2</v>
      </c>
    </row>
    <row r="333" spans="1:15" ht="12">
      <c r="A333" s="23">
        <v>321</v>
      </c>
      <c r="B333" s="400">
        <v>123007577</v>
      </c>
      <c r="C333" s="400" t="s">
        <v>245</v>
      </c>
      <c r="D333" s="401" t="s">
        <v>781</v>
      </c>
      <c r="E333" s="247" t="s">
        <v>1677</v>
      </c>
      <c r="F333" s="259">
        <v>10</v>
      </c>
      <c r="G333" s="260"/>
      <c r="H333" s="261"/>
      <c r="I333" s="249">
        <f t="shared" ref="I333:I396" si="15">MAX(F333,G333,H333)</f>
        <v>10</v>
      </c>
      <c r="J333" s="268">
        <f t="shared" ref="J333:J396" si="16">IF(I333&gt;=10,1,0)</f>
        <v>1</v>
      </c>
      <c r="K333" s="221" t="str">
        <f>IF(J333=1,"acquise"," ")</f>
        <v>acquise</v>
      </c>
      <c r="L333" s="222">
        <f t="shared" ref="L333:L396" si="17">IF(H333&lt;&gt;"",2,1)</f>
        <v>1</v>
      </c>
    </row>
    <row r="334" spans="1:15" ht="15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49">
        <v>11</v>
      </c>
      <c r="G334" s="26"/>
      <c r="H334" s="127"/>
      <c r="I334" s="31">
        <f t="shared" si="15"/>
        <v>11</v>
      </c>
      <c r="J334" s="35">
        <f t="shared" si="16"/>
        <v>1</v>
      </c>
      <c r="K334" s="169" t="s">
        <v>486</v>
      </c>
      <c r="L334" s="129">
        <f t="shared" si="17"/>
        <v>1</v>
      </c>
      <c r="N334" s="187">
        <v>11</v>
      </c>
      <c r="O334" s="188">
        <v>1</v>
      </c>
    </row>
    <row r="335" spans="1:15" ht="15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49">
        <v>12.5</v>
      </c>
      <c r="G335" s="26"/>
      <c r="H335" s="127"/>
      <c r="I335" s="31">
        <f t="shared" si="15"/>
        <v>12.5</v>
      </c>
      <c r="J335" s="35">
        <f t="shared" si="16"/>
        <v>1</v>
      </c>
      <c r="K335" s="169" t="s">
        <v>486</v>
      </c>
      <c r="L335" s="129">
        <f t="shared" si="17"/>
        <v>1</v>
      </c>
      <c r="N335" s="187">
        <v>16</v>
      </c>
      <c r="O335" s="188">
        <v>1</v>
      </c>
    </row>
    <row r="336" spans="1:15" ht="15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49">
        <v>11.5</v>
      </c>
      <c r="G336" s="26"/>
      <c r="H336" s="127"/>
      <c r="I336" s="31">
        <f t="shared" si="15"/>
        <v>11.5</v>
      </c>
      <c r="J336" s="35">
        <f t="shared" si="16"/>
        <v>1</v>
      </c>
      <c r="K336" s="169" t="s">
        <v>485</v>
      </c>
      <c r="L336" s="129">
        <f t="shared" si="17"/>
        <v>1</v>
      </c>
      <c r="N336" s="187">
        <v>24</v>
      </c>
      <c r="O336" s="188">
        <v>2</v>
      </c>
    </row>
    <row r="337" spans="1:15" ht="12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256">
        <v>11</v>
      </c>
      <c r="G337" s="260"/>
      <c r="H337" s="261"/>
      <c r="I337" s="249">
        <f t="shared" si="15"/>
        <v>11</v>
      </c>
      <c r="J337" s="268">
        <f t="shared" si="16"/>
        <v>1</v>
      </c>
      <c r="K337" s="221" t="str">
        <f>IF(J337=1,"acquise"," ")</f>
        <v>acquise</v>
      </c>
      <c r="L337" s="222">
        <f t="shared" si="17"/>
        <v>1</v>
      </c>
    </row>
    <row r="338" spans="1:15" ht="15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49">
        <v>10</v>
      </c>
      <c r="G338" s="26"/>
      <c r="H338" s="127"/>
      <c r="I338" s="31">
        <f t="shared" si="15"/>
        <v>10</v>
      </c>
      <c r="J338" s="35">
        <f t="shared" si="16"/>
        <v>1</v>
      </c>
      <c r="K338" s="169" t="s">
        <v>485</v>
      </c>
      <c r="L338" s="129">
        <f t="shared" si="17"/>
        <v>1</v>
      </c>
      <c r="N338" s="187">
        <v>24</v>
      </c>
      <c r="O338" s="188">
        <v>2</v>
      </c>
    </row>
    <row r="339" spans="1:15" ht="12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2">
        <v>5</v>
      </c>
      <c r="G339" s="26"/>
      <c r="H339" s="127"/>
      <c r="I339" s="31">
        <f t="shared" si="15"/>
        <v>5</v>
      </c>
      <c r="J339" s="35">
        <f t="shared" si="16"/>
        <v>0</v>
      </c>
      <c r="K339" s="169" t="s">
        <v>484</v>
      </c>
      <c r="L339" s="129">
        <f t="shared" si="17"/>
        <v>1</v>
      </c>
      <c r="M339" s="72" t="s">
        <v>483</v>
      </c>
      <c r="N339" s="7">
        <v>30</v>
      </c>
      <c r="O339" s="167">
        <v>1</v>
      </c>
    </row>
    <row r="340" spans="1:15" ht="12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256">
        <v>10</v>
      </c>
      <c r="G340" s="260"/>
      <c r="H340" s="261"/>
      <c r="I340" s="249">
        <f t="shared" si="15"/>
        <v>10</v>
      </c>
      <c r="J340" s="268">
        <f t="shared" si="16"/>
        <v>1</v>
      </c>
      <c r="K340" s="221" t="str">
        <f>IF(J340=1,"acquise"," ")</f>
        <v>acquise</v>
      </c>
      <c r="L340" s="222">
        <f t="shared" si="17"/>
        <v>1</v>
      </c>
    </row>
    <row r="341" spans="1:15" ht="15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49">
        <v>16.5</v>
      </c>
      <c r="G341" s="26"/>
      <c r="H341" s="127"/>
      <c r="I341" s="31">
        <f t="shared" si="15"/>
        <v>16.5</v>
      </c>
      <c r="J341" s="35">
        <f t="shared" si="16"/>
        <v>1</v>
      </c>
      <c r="K341" s="169" t="s">
        <v>485</v>
      </c>
      <c r="L341" s="129">
        <f t="shared" si="17"/>
        <v>1</v>
      </c>
      <c r="N341" s="187">
        <v>12</v>
      </c>
      <c r="O341" s="188">
        <v>2</v>
      </c>
    </row>
    <row r="342" spans="1:15" ht="12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92">
        <v>15</v>
      </c>
      <c r="G342" s="26"/>
      <c r="H342" s="127"/>
      <c r="I342" s="31">
        <f t="shared" si="15"/>
        <v>15</v>
      </c>
      <c r="J342" s="35">
        <f t="shared" si="16"/>
        <v>1</v>
      </c>
      <c r="K342" s="169" t="s">
        <v>485</v>
      </c>
      <c r="L342" s="129">
        <f t="shared" si="17"/>
        <v>1</v>
      </c>
      <c r="M342" s="72" t="s">
        <v>483</v>
      </c>
      <c r="N342" s="7">
        <v>18</v>
      </c>
      <c r="O342" s="167">
        <v>2</v>
      </c>
    </row>
    <row r="343" spans="1:15" ht="15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49">
        <v>14.5</v>
      </c>
      <c r="G343" s="26"/>
      <c r="H343" s="127"/>
      <c r="I343" s="31">
        <f t="shared" si="15"/>
        <v>14.5</v>
      </c>
      <c r="J343" s="35">
        <f t="shared" si="16"/>
        <v>1</v>
      </c>
      <c r="K343" s="169" t="s">
        <v>485</v>
      </c>
      <c r="L343" s="129">
        <f t="shared" si="17"/>
        <v>1</v>
      </c>
      <c r="N343" s="187">
        <v>18</v>
      </c>
      <c r="O343" s="188">
        <v>2</v>
      </c>
    </row>
    <row r="344" spans="1:15" ht="12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2">
        <v>17.5</v>
      </c>
      <c r="G344" s="26"/>
      <c r="H344" s="127"/>
      <c r="I344" s="31">
        <f t="shared" si="15"/>
        <v>17.5</v>
      </c>
      <c r="J344" s="35">
        <f t="shared" si="16"/>
        <v>1</v>
      </c>
      <c r="K344" s="169" t="s">
        <v>485</v>
      </c>
      <c r="L344" s="129">
        <f t="shared" si="17"/>
        <v>1</v>
      </c>
      <c r="M344" s="72" t="s">
        <v>483</v>
      </c>
      <c r="N344" s="7">
        <v>18</v>
      </c>
      <c r="O344" s="167">
        <v>2</v>
      </c>
    </row>
    <row r="345" spans="1:15" ht="12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13.5</v>
      </c>
      <c r="G345" s="26"/>
      <c r="H345" s="127"/>
      <c r="I345" s="31">
        <f t="shared" si="15"/>
        <v>13.5</v>
      </c>
      <c r="J345" s="35">
        <f t="shared" si="16"/>
        <v>1</v>
      </c>
      <c r="K345" s="169" t="s">
        <v>485</v>
      </c>
      <c r="L345" s="129">
        <f t="shared" si="17"/>
        <v>1</v>
      </c>
      <c r="M345" s="72" t="s">
        <v>483</v>
      </c>
      <c r="N345" s="7">
        <v>18</v>
      </c>
      <c r="O345" s="167">
        <v>2</v>
      </c>
    </row>
    <row r="346" spans="1:15" ht="15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49">
        <v>13.5</v>
      </c>
      <c r="G346" s="26"/>
      <c r="H346" s="127"/>
      <c r="I346" s="31">
        <f t="shared" si="15"/>
        <v>13.5</v>
      </c>
      <c r="J346" s="35">
        <f t="shared" si="16"/>
        <v>1</v>
      </c>
      <c r="K346" s="169" t="s">
        <v>485</v>
      </c>
      <c r="L346" s="129">
        <f t="shared" si="17"/>
        <v>1</v>
      </c>
      <c r="N346" s="187">
        <v>11</v>
      </c>
      <c r="O346" s="188">
        <v>2</v>
      </c>
    </row>
    <row r="347" spans="1:15" ht="15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49">
        <v>10</v>
      </c>
      <c r="G347" s="26"/>
      <c r="H347" s="127"/>
      <c r="I347" s="31">
        <f t="shared" si="15"/>
        <v>10</v>
      </c>
      <c r="J347" s="35">
        <f t="shared" si="16"/>
        <v>1</v>
      </c>
      <c r="K347" s="169" t="s">
        <v>485</v>
      </c>
      <c r="L347" s="129">
        <f t="shared" si="17"/>
        <v>1</v>
      </c>
      <c r="N347" s="187">
        <v>14</v>
      </c>
      <c r="O347" s="188">
        <v>2</v>
      </c>
    </row>
    <row r="348" spans="1:15" ht="15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49">
        <v>15.5</v>
      </c>
      <c r="G348" s="26"/>
      <c r="H348" s="127"/>
      <c r="I348" s="31">
        <f t="shared" si="15"/>
        <v>15.5</v>
      </c>
      <c r="J348" s="35">
        <f t="shared" si="16"/>
        <v>1</v>
      </c>
      <c r="K348" s="169" t="s">
        <v>485</v>
      </c>
      <c r="L348" s="129">
        <f t="shared" si="17"/>
        <v>1</v>
      </c>
      <c r="N348" s="187">
        <v>18</v>
      </c>
      <c r="O348" s="188">
        <v>2</v>
      </c>
    </row>
    <row r="349" spans="1:15" ht="12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0</v>
      </c>
      <c r="G349" s="26"/>
      <c r="H349" s="127"/>
      <c r="I349" s="31">
        <f t="shared" si="15"/>
        <v>0</v>
      </c>
      <c r="J349" s="35">
        <f t="shared" si="16"/>
        <v>0</v>
      </c>
      <c r="K349" s="43" t="str">
        <f>IF(J349=1,"acquise"," ")</f>
        <v xml:space="preserve"> </v>
      </c>
      <c r="L349" s="129">
        <f t="shared" si="17"/>
        <v>1</v>
      </c>
      <c r="M349" s="72" t="s">
        <v>483</v>
      </c>
      <c r="N349" s="7">
        <v>15</v>
      </c>
      <c r="O349" s="167">
        <v>0</v>
      </c>
    </row>
    <row r="350" spans="1:15" ht="12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49">
        <v>14</v>
      </c>
      <c r="G350" s="26"/>
      <c r="H350" s="127"/>
      <c r="I350" s="31">
        <f t="shared" si="15"/>
        <v>14</v>
      </c>
      <c r="J350" s="35">
        <f t="shared" si="16"/>
        <v>1</v>
      </c>
      <c r="K350" s="169" t="s">
        <v>485</v>
      </c>
      <c r="L350" s="129">
        <f t="shared" si="17"/>
        <v>1</v>
      </c>
      <c r="M350" s="72" t="s">
        <v>483</v>
      </c>
      <c r="N350" s="7">
        <v>12</v>
      </c>
      <c r="O350" s="167">
        <v>2</v>
      </c>
    </row>
    <row r="351" spans="1:15" ht="12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49">
        <v>11</v>
      </c>
      <c r="G351" s="26"/>
      <c r="H351" s="127"/>
      <c r="I351" s="31">
        <f t="shared" si="15"/>
        <v>11</v>
      </c>
      <c r="J351" s="35">
        <f t="shared" si="16"/>
        <v>1</v>
      </c>
      <c r="K351" s="169" t="s">
        <v>485</v>
      </c>
      <c r="L351" s="129">
        <f t="shared" si="17"/>
        <v>1</v>
      </c>
      <c r="M351" s="72" t="s">
        <v>483</v>
      </c>
      <c r="N351" s="7">
        <v>19</v>
      </c>
      <c r="O351" s="167">
        <v>2</v>
      </c>
    </row>
    <row r="352" spans="1:15" ht="12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256">
        <v>12</v>
      </c>
      <c r="G352" s="260"/>
      <c r="H352" s="261"/>
      <c r="I352" s="249">
        <f t="shared" si="15"/>
        <v>12</v>
      </c>
      <c r="J352" s="268">
        <f t="shared" si="16"/>
        <v>1</v>
      </c>
      <c r="K352" s="221" t="str">
        <f>IF(J352=1,"acquise"," ")</f>
        <v>acquise</v>
      </c>
      <c r="L352" s="222">
        <f t="shared" si="17"/>
        <v>1</v>
      </c>
    </row>
    <row r="353" spans="1:15" ht="12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10</v>
      </c>
      <c r="G353" s="26"/>
      <c r="H353" s="127"/>
      <c r="I353" s="31">
        <f t="shared" si="15"/>
        <v>10</v>
      </c>
      <c r="J353" s="35">
        <f t="shared" si="16"/>
        <v>1</v>
      </c>
      <c r="K353" s="169" t="s">
        <v>485</v>
      </c>
      <c r="L353" s="129">
        <f t="shared" si="17"/>
        <v>1</v>
      </c>
      <c r="M353" s="72" t="s">
        <v>483</v>
      </c>
      <c r="N353" s="7">
        <v>18</v>
      </c>
      <c r="O353" s="167">
        <v>2</v>
      </c>
    </row>
    <row r="354" spans="1:15" ht="15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49">
        <v>14.5</v>
      </c>
      <c r="G354" s="26"/>
      <c r="H354" s="127"/>
      <c r="I354" s="31">
        <f t="shared" si="15"/>
        <v>14.5</v>
      </c>
      <c r="J354" s="35">
        <f t="shared" si="16"/>
        <v>1</v>
      </c>
      <c r="K354" s="169" t="s">
        <v>485</v>
      </c>
      <c r="L354" s="129">
        <f t="shared" si="17"/>
        <v>1</v>
      </c>
      <c r="N354" s="187">
        <v>11</v>
      </c>
      <c r="O354" s="188">
        <v>2</v>
      </c>
    </row>
    <row r="355" spans="1:15" ht="15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49">
        <v>12</v>
      </c>
      <c r="G355" s="26"/>
      <c r="H355" s="127"/>
      <c r="I355" s="31">
        <f t="shared" si="15"/>
        <v>12</v>
      </c>
      <c r="J355" s="35">
        <f t="shared" si="16"/>
        <v>1</v>
      </c>
      <c r="K355" s="169" t="s">
        <v>485</v>
      </c>
      <c r="L355" s="129">
        <f t="shared" si="17"/>
        <v>1</v>
      </c>
      <c r="N355" s="187">
        <v>14</v>
      </c>
      <c r="O355" s="188">
        <v>2</v>
      </c>
    </row>
    <row r="356" spans="1:15" ht="15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49">
        <v>5</v>
      </c>
      <c r="G356" s="26"/>
      <c r="H356" s="127"/>
      <c r="I356" s="31">
        <f t="shared" si="15"/>
        <v>5</v>
      </c>
      <c r="J356" s="35">
        <f t="shared" si="16"/>
        <v>0</v>
      </c>
      <c r="K356" s="43" t="str">
        <f>IF(J356=1,"acquise"," ")</f>
        <v xml:space="preserve"> </v>
      </c>
      <c r="L356" s="129">
        <f t="shared" si="17"/>
        <v>1</v>
      </c>
      <c r="N356" s="187">
        <v>17</v>
      </c>
      <c r="O356" s="188">
        <v>1</v>
      </c>
    </row>
    <row r="357" spans="1:15" ht="15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49">
        <v>14.5</v>
      </c>
      <c r="G357" s="26"/>
      <c r="H357" s="127"/>
      <c r="I357" s="31">
        <f t="shared" si="15"/>
        <v>14.5</v>
      </c>
      <c r="J357" s="35">
        <f t="shared" si="16"/>
        <v>1</v>
      </c>
      <c r="K357" s="169" t="s">
        <v>485</v>
      </c>
      <c r="L357" s="129">
        <f t="shared" si="17"/>
        <v>1</v>
      </c>
      <c r="N357" s="187">
        <v>13</v>
      </c>
      <c r="O357" s="188">
        <v>2</v>
      </c>
    </row>
    <row r="358" spans="1:15" ht="12">
      <c r="A358" s="23">
        <v>346</v>
      </c>
      <c r="B358" s="363" t="s">
        <v>785</v>
      </c>
      <c r="C358" s="363" t="s">
        <v>786</v>
      </c>
      <c r="D358" s="365" t="s">
        <v>354</v>
      </c>
      <c r="E358" s="204" t="s">
        <v>436</v>
      </c>
      <c r="F358" s="256">
        <v>11.75</v>
      </c>
      <c r="G358" s="260"/>
      <c r="H358" s="261"/>
      <c r="I358" s="249">
        <f t="shared" si="15"/>
        <v>11.75</v>
      </c>
      <c r="J358" s="268">
        <f t="shared" si="16"/>
        <v>1</v>
      </c>
      <c r="K358" s="221" t="str">
        <f>IF(J358=1,"acquise"," ")</f>
        <v>acquise</v>
      </c>
      <c r="L358" s="222">
        <f t="shared" si="17"/>
        <v>1</v>
      </c>
    </row>
    <row r="359" spans="1:15" ht="12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2">
        <v>10</v>
      </c>
      <c r="G359" s="26"/>
      <c r="H359" s="127"/>
      <c r="I359" s="31">
        <f t="shared" si="15"/>
        <v>10</v>
      </c>
      <c r="J359" s="35">
        <f t="shared" si="16"/>
        <v>1</v>
      </c>
      <c r="K359" s="169" t="s">
        <v>485</v>
      </c>
      <c r="L359" s="129">
        <f t="shared" si="17"/>
        <v>1</v>
      </c>
      <c r="M359" s="72" t="s">
        <v>483</v>
      </c>
      <c r="N359" s="7">
        <v>13</v>
      </c>
      <c r="O359" s="167">
        <v>2</v>
      </c>
    </row>
    <row r="360" spans="1:15" ht="12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10</v>
      </c>
      <c r="G360" s="26"/>
      <c r="H360" s="127"/>
      <c r="I360" s="31">
        <f t="shared" si="15"/>
        <v>10</v>
      </c>
      <c r="J360" s="35">
        <f t="shared" si="16"/>
        <v>1</v>
      </c>
      <c r="K360" s="169" t="s">
        <v>485</v>
      </c>
      <c r="L360" s="129">
        <f t="shared" si="17"/>
        <v>1</v>
      </c>
      <c r="M360" s="72" t="s">
        <v>483</v>
      </c>
      <c r="N360" s="7">
        <v>18</v>
      </c>
      <c r="O360" s="167">
        <v>2</v>
      </c>
    </row>
    <row r="361" spans="1:15" ht="12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92">
        <v>1</v>
      </c>
      <c r="G361" s="26">
        <v>3</v>
      </c>
      <c r="H361" s="127"/>
      <c r="I361" s="31">
        <f t="shared" si="15"/>
        <v>3</v>
      </c>
      <c r="J361" s="35">
        <f t="shared" si="16"/>
        <v>0</v>
      </c>
      <c r="K361" s="44" t="str">
        <f>IF(J361=1,"acquise"," ")</f>
        <v xml:space="preserve"> </v>
      </c>
      <c r="L361" s="129">
        <f t="shared" si="17"/>
        <v>1</v>
      </c>
      <c r="M361" s="72" t="s">
        <v>483</v>
      </c>
      <c r="N361" s="7">
        <v>20</v>
      </c>
      <c r="O361" s="167">
        <v>0</v>
      </c>
    </row>
    <row r="362" spans="1:15" ht="15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49">
        <v>10</v>
      </c>
      <c r="G362" s="26"/>
      <c r="H362" s="127"/>
      <c r="I362" s="31">
        <f t="shared" si="15"/>
        <v>10</v>
      </c>
      <c r="J362" s="35">
        <f t="shared" si="16"/>
        <v>1</v>
      </c>
      <c r="K362" s="169" t="s">
        <v>485</v>
      </c>
      <c r="L362" s="129">
        <f t="shared" si="17"/>
        <v>1</v>
      </c>
      <c r="N362" s="187">
        <v>12</v>
      </c>
      <c r="O362" s="188">
        <v>2</v>
      </c>
    </row>
    <row r="363" spans="1:15" ht="15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49">
        <v>10.5</v>
      </c>
      <c r="G363" s="26"/>
      <c r="H363" s="127"/>
      <c r="I363" s="31">
        <f t="shared" si="15"/>
        <v>10.5</v>
      </c>
      <c r="J363" s="35">
        <f t="shared" si="16"/>
        <v>1</v>
      </c>
      <c r="K363" s="169" t="s">
        <v>485</v>
      </c>
      <c r="L363" s="129">
        <f t="shared" si="17"/>
        <v>1</v>
      </c>
      <c r="N363" s="187">
        <v>13</v>
      </c>
      <c r="O363" s="188">
        <v>2</v>
      </c>
    </row>
    <row r="364" spans="1:15" ht="12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13.5</v>
      </c>
      <c r="G364" s="26"/>
      <c r="H364" s="127"/>
      <c r="I364" s="31">
        <f t="shared" si="15"/>
        <v>13.5</v>
      </c>
      <c r="J364" s="35">
        <f t="shared" si="16"/>
        <v>1</v>
      </c>
      <c r="K364" s="169" t="s">
        <v>485</v>
      </c>
      <c r="L364" s="129">
        <f t="shared" si="17"/>
        <v>1</v>
      </c>
      <c r="M364" s="72" t="s">
        <v>483</v>
      </c>
      <c r="N364" s="7">
        <v>25</v>
      </c>
      <c r="O364" s="167">
        <v>2</v>
      </c>
    </row>
    <row r="365" spans="1:15" ht="15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49">
        <v>10</v>
      </c>
      <c r="G365" s="26"/>
      <c r="H365" s="127"/>
      <c r="I365" s="31">
        <f t="shared" si="15"/>
        <v>10</v>
      </c>
      <c r="J365" s="35">
        <f t="shared" si="16"/>
        <v>1</v>
      </c>
      <c r="K365" s="169" t="s">
        <v>485</v>
      </c>
      <c r="L365" s="129">
        <f t="shared" si="17"/>
        <v>1</v>
      </c>
      <c r="N365" s="187">
        <v>18</v>
      </c>
      <c r="O365" s="188">
        <v>2</v>
      </c>
    </row>
    <row r="366" spans="1:15" ht="12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49">
        <v>13.5</v>
      </c>
      <c r="G366" s="26"/>
      <c r="H366" s="127"/>
      <c r="I366" s="31">
        <f t="shared" si="15"/>
        <v>13.5</v>
      </c>
      <c r="J366" s="35">
        <f t="shared" si="16"/>
        <v>1</v>
      </c>
      <c r="K366" s="169" t="s">
        <v>485</v>
      </c>
      <c r="L366" s="129">
        <f t="shared" si="17"/>
        <v>1</v>
      </c>
      <c r="M366" s="72" t="s">
        <v>483</v>
      </c>
      <c r="N366" s="7">
        <v>11</v>
      </c>
      <c r="O366" s="167">
        <v>2</v>
      </c>
    </row>
    <row r="367" spans="1:15" ht="15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49">
        <v>13.5</v>
      </c>
      <c r="G367" s="26"/>
      <c r="H367" s="127"/>
      <c r="I367" s="31">
        <f t="shared" si="15"/>
        <v>13.5</v>
      </c>
      <c r="J367" s="35">
        <f t="shared" si="16"/>
        <v>1</v>
      </c>
      <c r="K367" s="169" t="s">
        <v>485</v>
      </c>
      <c r="L367" s="129">
        <f t="shared" si="17"/>
        <v>1</v>
      </c>
      <c r="N367" s="187">
        <v>11</v>
      </c>
      <c r="O367" s="188">
        <v>2</v>
      </c>
    </row>
    <row r="368" spans="1:15" ht="12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7</v>
      </c>
      <c r="G368" s="26"/>
      <c r="H368" s="127"/>
      <c r="I368" s="31">
        <f t="shared" si="15"/>
        <v>7</v>
      </c>
      <c r="J368" s="35">
        <f t="shared" si="16"/>
        <v>0</v>
      </c>
      <c r="K368" s="169" t="s">
        <v>485</v>
      </c>
      <c r="L368" s="129">
        <f t="shared" si="17"/>
        <v>1</v>
      </c>
      <c r="M368" s="72" t="s">
        <v>483</v>
      </c>
      <c r="N368" s="7">
        <v>14</v>
      </c>
      <c r="O368" s="167">
        <v>2</v>
      </c>
    </row>
    <row r="369" spans="1:15" ht="12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2">
        <v>12</v>
      </c>
      <c r="G369" s="26"/>
      <c r="H369" s="127"/>
      <c r="I369" s="31">
        <f t="shared" si="15"/>
        <v>12</v>
      </c>
      <c r="J369" s="35">
        <f t="shared" si="16"/>
        <v>1</v>
      </c>
      <c r="K369" s="169" t="s">
        <v>485</v>
      </c>
      <c r="L369" s="129">
        <f t="shared" si="17"/>
        <v>1</v>
      </c>
      <c r="M369" s="72" t="s">
        <v>483</v>
      </c>
      <c r="N369" s="7">
        <v>18</v>
      </c>
      <c r="O369" s="167">
        <v>2</v>
      </c>
    </row>
    <row r="370" spans="1:15" ht="12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2">
        <v>10.25</v>
      </c>
      <c r="G370" s="26"/>
      <c r="H370" s="127"/>
      <c r="I370" s="31">
        <f t="shared" si="15"/>
        <v>10.25</v>
      </c>
      <c r="J370" s="35">
        <f t="shared" si="16"/>
        <v>1</v>
      </c>
      <c r="K370" s="169" t="s">
        <v>485</v>
      </c>
      <c r="L370" s="129">
        <f t="shared" si="17"/>
        <v>1</v>
      </c>
      <c r="M370" s="72" t="s">
        <v>483</v>
      </c>
      <c r="N370" s="7">
        <v>14</v>
      </c>
      <c r="O370" s="167">
        <v>2</v>
      </c>
    </row>
    <row r="371" spans="1:15" ht="12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49">
        <v>11.5</v>
      </c>
      <c r="G371" s="26"/>
      <c r="H371" s="127"/>
      <c r="I371" s="31">
        <f t="shared" si="15"/>
        <v>11.5</v>
      </c>
      <c r="J371" s="35">
        <f t="shared" si="16"/>
        <v>1</v>
      </c>
      <c r="K371" s="169" t="s">
        <v>485</v>
      </c>
      <c r="L371" s="129">
        <f t="shared" si="17"/>
        <v>1</v>
      </c>
      <c r="M371" s="72" t="s">
        <v>483</v>
      </c>
      <c r="N371" s="7">
        <v>18</v>
      </c>
      <c r="O371" s="167">
        <v>2</v>
      </c>
    </row>
    <row r="372" spans="1:15" ht="15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49">
        <v>12</v>
      </c>
      <c r="G372" s="26"/>
      <c r="H372" s="127"/>
      <c r="I372" s="31">
        <f t="shared" si="15"/>
        <v>12</v>
      </c>
      <c r="J372" s="35">
        <f t="shared" si="16"/>
        <v>1</v>
      </c>
      <c r="K372" s="169" t="s">
        <v>485</v>
      </c>
      <c r="L372" s="129">
        <f t="shared" si="17"/>
        <v>1</v>
      </c>
      <c r="N372" s="187">
        <v>11</v>
      </c>
      <c r="O372" s="188">
        <v>2</v>
      </c>
    </row>
    <row r="373" spans="1:15" ht="12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2">
        <v>11</v>
      </c>
      <c r="G373" s="26"/>
      <c r="H373" s="127"/>
      <c r="I373" s="31">
        <f t="shared" si="15"/>
        <v>11</v>
      </c>
      <c r="J373" s="35">
        <f t="shared" si="16"/>
        <v>1</v>
      </c>
      <c r="K373" s="169" t="s">
        <v>485</v>
      </c>
      <c r="L373" s="129">
        <f t="shared" si="17"/>
        <v>1</v>
      </c>
      <c r="M373" s="72" t="s">
        <v>483</v>
      </c>
      <c r="N373" s="7">
        <v>18</v>
      </c>
      <c r="O373" s="167">
        <v>2</v>
      </c>
    </row>
    <row r="374" spans="1:15" ht="15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49">
        <v>6</v>
      </c>
      <c r="G374" s="26"/>
      <c r="H374" s="127"/>
      <c r="I374" s="31">
        <f t="shared" si="15"/>
        <v>6</v>
      </c>
      <c r="J374" s="35">
        <f t="shared" si="16"/>
        <v>0</v>
      </c>
      <c r="K374" s="169" t="s">
        <v>485</v>
      </c>
      <c r="L374" s="129">
        <f t="shared" si="17"/>
        <v>1</v>
      </c>
      <c r="N374" s="187">
        <v>11</v>
      </c>
      <c r="O374" s="188">
        <v>2</v>
      </c>
    </row>
    <row r="375" spans="1:15" ht="15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49">
        <v>14</v>
      </c>
      <c r="G375" s="26"/>
      <c r="H375" s="127"/>
      <c r="I375" s="31">
        <f t="shared" si="15"/>
        <v>14</v>
      </c>
      <c r="J375" s="35">
        <f t="shared" si="16"/>
        <v>1</v>
      </c>
      <c r="K375" s="169" t="s">
        <v>485</v>
      </c>
      <c r="L375" s="129">
        <f t="shared" si="17"/>
        <v>1</v>
      </c>
      <c r="N375" s="187">
        <v>16</v>
      </c>
      <c r="O375" s="188">
        <v>2</v>
      </c>
    </row>
    <row r="376" spans="1:15" ht="15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49">
        <v>8.5</v>
      </c>
      <c r="G376" s="26"/>
      <c r="H376" s="127"/>
      <c r="I376" s="31">
        <f t="shared" si="15"/>
        <v>8.5</v>
      </c>
      <c r="J376" s="35">
        <f t="shared" si="16"/>
        <v>0</v>
      </c>
      <c r="K376" s="169" t="s">
        <v>485</v>
      </c>
      <c r="L376" s="129">
        <f t="shared" si="17"/>
        <v>1</v>
      </c>
      <c r="N376" s="187">
        <v>14</v>
      </c>
      <c r="O376" s="188">
        <v>2</v>
      </c>
    </row>
    <row r="377" spans="1:15" ht="15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49">
        <v>10</v>
      </c>
      <c r="G377" s="26"/>
      <c r="H377" s="127"/>
      <c r="I377" s="31">
        <f t="shared" si="15"/>
        <v>10</v>
      </c>
      <c r="J377" s="35">
        <f t="shared" si="16"/>
        <v>1</v>
      </c>
      <c r="K377" s="169" t="s">
        <v>485</v>
      </c>
      <c r="L377" s="129">
        <f t="shared" si="17"/>
        <v>1</v>
      </c>
      <c r="N377" s="187">
        <v>15</v>
      </c>
      <c r="O377" s="188">
        <v>2</v>
      </c>
    </row>
    <row r="378" spans="1:15" ht="12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49">
        <v>10</v>
      </c>
      <c r="G378" s="26"/>
      <c r="H378" s="127"/>
      <c r="I378" s="31">
        <f t="shared" si="15"/>
        <v>10</v>
      </c>
      <c r="J378" s="35">
        <f t="shared" si="16"/>
        <v>1</v>
      </c>
      <c r="K378" s="169" t="s">
        <v>485</v>
      </c>
      <c r="L378" s="129">
        <f t="shared" si="17"/>
        <v>1</v>
      </c>
      <c r="M378" s="72" t="s">
        <v>483</v>
      </c>
      <c r="N378" s="7">
        <v>12</v>
      </c>
      <c r="O378" s="167">
        <v>2</v>
      </c>
    </row>
    <row r="379" spans="1:15" ht="12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2">
        <v>10</v>
      </c>
      <c r="G379" s="26"/>
      <c r="H379" s="127"/>
      <c r="I379" s="31">
        <f t="shared" si="15"/>
        <v>10</v>
      </c>
      <c r="J379" s="35">
        <f t="shared" si="16"/>
        <v>1</v>
      </c>
      <c r="K379" s="169" t="s">
        <v>484</v>
      </c>
      <c r="L379" s="129">
        <f t="shared" si="17"/>
        <v>1</v>
      </c>
      <c r="M379" s="72" t="s">
        <v>483</v>
      </c>
      <c r="N379" s="7">
        <v>30</v>
      </c>
      <c r="O379" s="167">
        <v>1</v>
      </c>
    </row>
    <row r="380" spans="1:15" ht="15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49">
        <v>16</v>
      </c>
      <c r="G380" s="26"/>
      <c r="H380" s="127"/>
      <c r="I380" s="31">
        <f t="shared" si="15"/>
        <v>16</v>
      </c>
      <c r="J380" s="35">
        <f t="shared" si="16"/>
        <v>1</v>
      </c>
      <c r="K380" s="169" t="s">
        <v>485</v>
      </c>
      <c r="L380" s="129">
        <f t="shared" si="17"/>
        <v>1</v>
      </c>
      <c r="N380" s="187">
        <v>18</v>
      </c>
      <c r="O380" s="188">
        <v>2</v>
      </c>
    </row>
    <row r="381" spans="1:15" ht="12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49">
        <v>10</v>
      </c>
      <c r="G381" s="26"/>
      <c r="H381" s="127"/>
      <c r="I381" s="31">
        <f t="shared" si="15"/>
        <v>10</v>
      </c>
      <c r="J381" s="35">
        <f t="shared" si="16"/>
        <v>1</v>
      </c>
      <c r="K381" s="169" t="s">
        <v>485</v>
      </c>
      <c r="L381" s="129">
        <f t="shared" si="17"/>
        <v>1</v>
      </c>
      <c r="M381" s="72" t="s">
        <v>483</v>
      </c>
      <c r="N381" s="7">
        <v>18</v>
      </c>
      <c r="O381" s="167">
        <v>2</v>
      </c>
    </row>
    <row r="382" spans="1:15" ht="12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2">
        <v>11.5</v>
      </c>
      <c r="G382" s="26"/>
      <c r="H382" s="127"/>
      <c r="I382" s="31">
        <f t="shared" si="15"/>
        <v>11.5</v>
      </c>
      <c r="J382" s="35">
        <f t="shared" si="16"/>
        <v>1</v>
      </c>
      <c r="K382" s="169" t="s">
        <v>485</v>
      </c>
      <c r="L382" s="129">
        <f t="shared" si="17"/>
        <v>1</v>
      </c>
      <c r="M382" s="72" t="s">
        <v>483</v>
      </c>
      <c r="N382" s="7">
        <v>24</v>
      </c>
      <c r="O382" s="167">
        <v>2</v>
      </c>
    </row>
    <row r="383" spans="1:15" ht="12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256">
        <v>5</v>
      </c>
      <c r="G383" s="260">
        <v>3.5</v>
      </c>
      <c r="H383" s="261"/>
      <c r="I383" s="249">
        <f t="shared" si="15"/>
        <v>5</v>
      </c>
      <c r="J383" s="268">
        <f t="shared" si="16"/>
        <v>0</v>
      </c>
      <c r="K383" s="221" t="str">
        <f>IF(J383=1,"acquise"," ")</f>
        <v xml:space="preserve"> </v>
      </c>
      <c r="L383" s="222">
        <f t="shared" si="17"/>
        <v>1</v>
      </c>
    </row>
    <row r="384" spans="1:15" ht="15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49">
        <v>12.5</v>
      </c>
      <c r="G384" s="26"/>
      <c r="H384" s="127"/>
      <c r="I384" s="31">
        <f t="shared" si="15"/>
        <v>12.5</v>
      </c>
      <c r="J384" s="35">
        <f t="shared" si="16"/>
        <v>1</v>
      </c>
      <c r="K384" s="169" t="s">
        <v>485</v>
      </c>
      <c r="L384" s="129">
        <f t="shared" si="17"/>
        <v>1</v>
      </c>
      <c r="N384" s="187">
        <v>12</v>
      </c>
      <c r="O384" s="188">
        <v>2</v>
      </c>
    </row>
    <row r="385" spans="1:15" ht="15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49">
        <v>11</v>
      </c>
      <c r="G385" s="26"/>
      <c r="H385" s="127"/>
      <c r="I385" s="31">
        <f t="shared" si="15"/>
        <v>11</v>
      </c>
      <c r="J385" s="35">
        <f t="shared" si="16"/>
        <v>1</v>
      </c>
      <c r="K385" s="169" t="s">
        <v>485</v>
      </c>
      <c r="L385" s="129">
        <f t="shared" si="17"/>
        <v>1</v>
      </c>
      <c r="N385" s="187">
        <v>24</v>
      </c>
      <c r="O385" s="188">
        <v>2</v>
      </c>
    </row>
    <row r="386" spans="1:15" ht="12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256">
        <v>11</v>
      </c>
      <c r="G386" s="260"/>
      <c r="H386" s="261"/>
      <c r="I386" s="249">
        <f t="shared" si="15"/>
        <v>11</v>
      </c>
      <c r="J386" s="268">
        <f t="shared" si="16"/>
        <v>1</v>
      </c>
      <c r="K386" s="221" t="str">
        <f>IF(J386=1,"acquise"," ")</f>
        <v>acquise</v>
      </c>
      <c r="L386" s="222">
        <f t="shared" si="17"/>
        <v>1</v>
      </c>
    </row>
    <row r="387" spans="1:15" ht="12">
      <c r="A387" s="23">
        <v>375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256">
        <v>15.25</v>
      </c>
      <c r="G387" s="260"/>
      <c r="H387" s="261"/>
      <c r="I387" s="249">
        <f t="shared" si="15"/>
        <v>15.25</v>
      </c>
      <c r="J387" s="268">
        <f t="shared" si="16"/>
        <v>1</v>
      </c>
      <c r="K387" s="221" t="str">
        <f>IF(J387=1,"acquise"," ")</f>
        <v>acquise</v>
      </c>
      <c r="L387" s="222">
        <f t="shared" si="17"/>
        <v>1</v>
      </c>
    </row>
    <row r="388" spans="1:15" ht="15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49">
        <v>10</v>
      </c>
      <c r="G388" s="26"/>
      <c r="H388" s="127"/>
      <c r="I388" s="31">
        <f t="shared" si="15"/>
        <v>10</v>
      </c>
      <c r="J388" s="35">
        <f t="shared" si="16"/>
        <v>1</v>
      </c>
      <c r="K388" s="169" t="s">
        <v>485</v>
      </c>
      <c r="L388" s="129">
        <f t="shared" si="17"/>
        <v>1</v>
      </c>
      <c r="N388" s="187">
        <v>18</v>
      </c>
      <c r="O388" s="188">
        <v>2</v>
      </c>
    </row>
    <row r="389" spans="1:15" ht="15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49">
        <v>16</v>
      </c>
      <c r="G389" s="26"/>
      <c r="H389" s="127"/>
      <c r="I389" s="31">
        <f t="shared" si="15"/>
        <v>16</v>
      </c>
      <c r="J389" s="35">
        <f t="shared" si="16"/>
        <v>1</v>
      </c>
      <c r="K389" s="169" t="s">
        <v>485</v>
      </c>
      <c r="L389" s="129">
        <f t="shared" si="17"/>
        <v>1</v>
      </c>
      <c r="N389" s="187">
        <v>17</v>
      </c>
      <c r="O389" s="188">
        <v>2</v>
      </c>
    </row>
    <row r="390" spans="1:15" ht="15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49">
        <v>9</v>
      </c>
      <c r="G390" s="26"/>
      <c r="H390" s="127"/>
      <c r="I390" s="31">
        <f t="shared" si="15"/>
        <v>9</v>
      </c>
      <c r="J390" s="35">
        <f t="shared" si="16"/>
        <v>0</v>
      </c>
      <c r="K390" s="43" t="str">
        <f>IF(J390=1,"acquise"," ")</f>
        <v xml:space="preserve"> </v>
      </c>
      <c r="L390" s="129">
        <f t="shared" si="17"/>
        <v>1</v>
      </c>
      <c r="N390" s="187">
        <v>16</v>
      </c>
      <c r="O390" s="188">
        <v>0</v>
      </c>
    </row>
    <row r="391" spans="1:15" ht="12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256">
        <v>13</v>
      </c>
      <c r="G391" s="260"/>
      <c r="H391" s="261"/>
      <c r="I391" s="249">
        <f t="shared" si="15"/>
        <v>13</v>
      </c>
      <c r="J391" s="268">
        <f t="shared" si="16"/>
        <v>1</v>
      </c>
      <c r="K391" s="221" t="str">
        <f>IF(J391=1,"acquise"," ")</f>
        <v>acquise</v>
      </c>
      <c r="L391" s="222">
        <f t="shared" si="17"/>
        <v>1</v>
      </c>
    </row>
    <row r="392" spans="1:15" ht="12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92">
        <v>12.5</v>
      </c>
      <c r="G392" s="26"/>
      <c r="H392" s="127"/>
      <c r="I392" s="31">
        <f t="shared" si="15"/>
        <v>12.5</v>
      </c>
      <c r="J392" s="35">
        <f t="shared" si="16"/>
        <v>1</v>
      </c>
      <c r="K392" s="169" t="s">
        <v>485</v>
      </c>
      <c r="L392" s="129">
        <f t="shared" si="17"/>
        <v>1</v>
      </c>
      <c r="M392" s="72" t="s">
        <v>483</v>
      </c>
      <c r="N392" s="7">
        <v>12</v>
      </c>
      <c r="O392" s="167">
        <v>2</v>
      </c>
    </row>
    <row r="393" spans="1:15" ht="12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12</v>
      </c>
      <c r="G393" s="26"/>
      <c r="H393" s="127"/>
      <c r="I393" s="31">
        <f t="shared" si="15"/>
        <v>12</v>
      </c>
      <c r="J393" s="35">
        <f t="shared" si="16"/>
        <v>1</v>
      </c>
      <c r="K393" s="169" t="s">
        <v>484</v>
      </c>
      <c r="L393" s="129">
        <f t="shared" si="17"/>
        <v>1</v>
      </c>
      <c r="M393" s="72" t="s">
        <v>483</v>
      </c>
      <c r="N393" s="7">
        <v>30</v>
      </c>
      <c r="O393" s="167">
        <v>2</v>
      </c>
    </row>
    <row r="394" spans="1:15" ht="12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10.5</v>
      </c>
      <c r="G394" s="26"/>
      <c r="H394" s="127"/>
      <c r="I394" s="31">
        <f t="shared" si="15"/>
        <v>10.5</v>
      </c>
      <c r="J394" s="35">
        <f t="shared" si="16"/>
        <v>1</v>
      </c>
      <c r="K394" s="169" t="s">
        <v>485</v>
      </c>
      <c r="L394" s="129">
        <f t="shared" si="17"/>
        <v>1</v>
      </c>
      <c r="M394" s="72" t="s">
        <v>483</v>
      </c>
      <c r="N394" s="7">
        <v>20</v>
      </c>
      <c r="O394" s="167">
        <v>2</v>
      </c>
    </row>
    <row r="395" spans="1:15" ht="12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92">
        <v>15</v>
      </c>
      <c r="G395" s="26"/>
      <c r="H395" s="127"/>
      <c r="I395" s="31">
        <f t="shared" si="15"/>
        <v>15</v>
      </c>
      <c r="J395" s="35">
        <f t="shared" si="16"/>
        <v>1</v>
      </c>
      <c r="K395" s="169" t="s">
        <v>485</v>
      </c>
      <c r="L395" s="129">
        <f t="shared" si="17"/>
        <v>1</v>
      </c>
      <c r="M395" s="72" t="s">
        <v>483</v>
      </c>
      <c r="N395" s="7">
        <v>18</v>
      </c>
      <c r="O395" s="167">
        <v>2</v>
      </c>
    </row>
    <row r="396" spans="1:15" ht="15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49">
        <v>7.75</v>
      </c>
      <c r="G396" s="26"/>
      <c r="H396" s="127"/>
      <c r="I396" s="31">
        <f t="shared" si="15"/>
        <v>7.75</v>
      </c>
      <c r="J396" s="35">
        <f t="shared" si="16"/>
        <v>0</v>
      </c>
      <c r="K396" s="169" t="s">
        <v>485</v>
      </c>
      <c r="L396" s="129">
        <f t="shared" si="17"/>
        <v>1</v>
      </c>
      <c r="N396" s="187">
        <v>18</v>
      </c>
      <c r="O396" s="188">
        <v>2</v>
      </c>
    </row>
    <row r="397" spans="1:15" ht="12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49">
        <v>10</v>
      </c>
      <c r="G397" s="26"/>
      <c r="H397" s="127"/>
      <c r="I397" s="31">
        <f t="shared" ref="I397:I420" si="18">MAX(F397,G397,H397)</f>
        <v>10</v>
      </c>
      <c r="J397" s="35">
        <f t="shared" ref="J397:J420" si="19">IF(I397&gt;=10,1,0)</f>
        <v>1</v>
      </c>
      <c r="K397" s="169" t="s">
        <v>485</v>
      </c>
      <c r="L397" s="129">
        <f t="shared" ref="L397:L420" si="20">IF(H397&lt;&gt;"",2,1)</f>
        <v>1</v>
      </c>
      <c r="M397" s="72" t="s">
        <v>483</v>
      </c>
      <c r="N397" s="7">
        <v>12</v>
      </c>
      <c r="O397" s="167">
        <v>2</v>
      </c>
    </row>
    <row r="398" spans="1:15" ht="15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49">
        <v>14.5</v>
      </c>
      <c r="G398" s="26"/>
      <c r="H398" s="127"/>
      <c r="I398" s="31">
        <f t="shared" si="18"/>
        <v>14.5</v>
      </c>
      <c r="J398" s="35">
        <f t="shared" si="19"/>
        <v>1</v>
      </c>
      <c r="K398" s="169" t="s">
        <v>485</v>
      </c>
      <c r="L398" s="129">
        <f t="shared" si="20"/>
        <v>1</v>
      </c>
      <c r="N398" s="187">
        <v>12</v>
      </c>
      <c r="O398" s="188">
        <v>2</v>
      </c>
    </row>
    <row r="399" spans="1:15" ht="12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92">
        <v>15.75</v>
      </c>
      <c r="G399" s="26"/>
      <c r="H399" s="127"/>
      <c r="I399" s="31">
        <f t="shared" si="18"/>
        <v>15.75</v>
      </c>
      <c r="J399" s="35">
        <f t="shared" si="19"/>
        <v>1</v>
      </c>
      <c r="K399" s="169" t="s">
        <v>485</v>
      </c>
      <c r="L399" s="129">
        <f t="shared" si="20"/>
        <v>1</v>
      </c>
      <c r="M399" s="72" t="s">
        <v>483</v>
      </c>
      <c r="N399" s="7">
        <v>24</v>
      </c>
      <c r="O399" s="167">
        <v>2</v>
      </c>
    </row>
    <row r="400" spans="1:15" ht="15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49">
        <v>12.25</v>
      </c>
      <c r="G400" s="26"/>
      <c r="H400" s="127"/>
      <c r="I400" s="31">
        <f t="shared" si="18"/>
        <v>12.25</v>
      </c>
      <c r="J400" s="35">
        <f t="shared" si="19"/>
        <v>1</v>
      </c>
      <c r="K400" s="169" t="s">
        <v>485</v>
      </c>
      <c r="L400" s="129">
        <f t="shared" si="20"/>
        <v>1</v>
      </c>
      <c r="N400" s="187">
        <v>14</v>
      </c>
      <c r="O400" s="188">
        <v>2</v>
      </c>
    </row>
    <row r="401" spans="1:15" ht="15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49">
        <v>8</v>
      </c>
      <c r="G401" s="26"/>
      <c r="H401" s="127"/>
      <c r="I401" s="31">
        <f t="shared" si="18"/>
        <v>8</v>
      </c>
      <c r="J401" s="35">
        <f t="shared" si="19"/>
        <v>0</v>
      </c>
      <c r="K401" s="169" t="s">
        <v>484</v>
      </c>
      <c r="L401" s="129">
        <f t="shared" si="20"/>
        <v>1</v>
      </c>
      <c r="N401" s="187">
        <v>30</v>
      </c>
      <c r="O401" s="188">
        <v>0</v>
      </c>
    </row>
    <row r="402" spans="1:15" ht="12">
      <c r="A402" s="23">
        <v>390</v>
      </c>
      <c r="B402" s="400" t="s">
        <v>801</v>
      </c>
      <c r="C402" s="264" t="s">
        <v>277</v>
      </c>
      <c r="D402" s="264" t="s">
        <v>83</v>
      </c>
      <c r="E402" s="247" t="s">
        <v>1677</v>
      </c>
      <c r="F402" s="259">
        <v>10</v>
      </c>
      <c r="G402" s="263"/>
      <c r="H402" s="261"/>
      <c r="I402" s="249">
        <f t="shared" si="18"/>
        <v>10</v>
      </c>
      <c r="J402" s="268">
        <f t="shared" si="19"/>
        <v>1</v>
      </c>
      <c r="K402" s="221" t="str">
        <f>IF(J402=1,"acquise"," ")</f>
        <v>acquise</v>
      </c>
      <c r="L402" s="222">
        <f t="shared" si="20"/>
        <v>1</v>
      </c>
    </row>
    <row r="403" spans="1:15" ht="12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2">
        <v>10.5</v>
      </c>
      <c r="G403" s="26"/>
      <c r="H403" s="127"/>
      <c r="I403" s="31">
        <f t="shared" si="18"/>
        <v>10.5</v>
      </c>
      <c r="J403" s="35">
        <f t="shared" si="19"/>
        <v>1</v>
      </c>
      <c r="K403" s="169" t="s">
        <v>485</v>
      </c>
      <c r="L403" s="129">
        <f t="shared" si="20"/>
        <v>1</v>
      </c>
      <c r="M403" s="72" t="s">
        <v>483</v>
      </c>
      <c r="N403" s="7">
        <v>24</v>
      </c>
      <c r="O403" s="167">
        <v>2</v>
      </c>
    </row>
    <row r="404" spans="1:15" ht="15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49">
        <v>10</v>
      </c>
      <c r="G404" s="26"/>
      <c r="H404" s="127"/>
      <c r="I404" s="31">
        <f t="shared" si="18"/>
        <v>10</v>
      </c>
      <c r="J404" s="35">
        <f t="shared" si="19"/>
        <v>1</v>
      </c>
      <c r="K404" s="169" t="s">
        <v>485</v>
      </c>
      <c r="L404" s="129">
        <f t="shared" si="20"/>
        <v>1</v>
      </c>
      <c r="N404" s="187">
        <v>20</v>
      </c>
      <c r="O404" s="188">
        <v>2</v>
      </c>
    </row>
    <row r="405" spans="1:15" ht="15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49">
        <v>10</v>
      </c>
      <c r="G405" s="26"/>
      <c r="H405" s="127"/>
      <c r="I405" s="31">
        <f t="shared" si="18"/>
        <v>10</v>
      </c>
      <c r="J405" s="35">
        <f t="shared" si="19"/>
        <v>1</v>
      </c>
      <c r="K405" s="169" t="s">
        <v>485</v>
      </c>
      <c r="L405" s="129">
        <f t="shared" si="20"/>
        <v>1</v>
      </c>
      <c r="N405" s="187">
        <v>12</v>
      </c>
      <c r="O405" s="188">
        <v>2</v>
      </c>
    </row>
    <row r="406" spans="1:15" ht="12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2">
        <v>10</v>
      </c>
      <c r="G406" s="26"/>
      <c r="H406" s="127"/>
      <c r="I406" s="31">
        <f t="shared" si="18"/>
        <v>10</v>
      </c>
      <c r="J406" s="35">
        <f t="shared" si="19"/>
        <v>1</v>
      </c>
      <c r="K406" s="169" t="s">
        <v>485</v>
      </c>
      <c r="L406" s="129">
        <f t="shared" si="20"/>
        <v>1</v>
      </c>
      <c r="M406" s="72" t="s">
        <v>483</v>
      </c>
      <c r="N406" s="7">
        <v>18</v>
      </c>
      <c r="O406" s="167">
        <v>2</v>
      </c>
    </row>
    <row r="407" spans="1:15" ht="15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49">
        <v>11.5</v>
      </c>
      <c r="G407" s="26"/>
      <c r="H407" s="127"/>
      <c r="I407" s="31">
        <f t="shared" si="18"/>
        <v>11.5</v>
      </c>
      <c r="J407" s="35">
        <f t="shared" si="19"/>
        <v>1</v>
      </c>
      <c r="K407" s="169" t="s">
        <v>486</v>
      </c>
      <c r="L407" s="129">
        <f t="shared" si="20"/>
        <v>1</v>
      </c>
      <c r="N407" s="187">
        <v>14</v>
      </c>
      <c r="O407" s="188">
        <v>1</v>
      </c>
    </row>
    <row r="408" spans="1:15" ht="15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49">
        <v>10</v>
      </c>
      <c r="G408" s="26"/>
      <c r="H408" s="127"/>
      <c r="I408" s="31">
        <f t="shared" si="18"/>
        <v>10</v>
      </c>
      <c r="J408" s="35">
        <f t="shared" si="19"/>
        <v>1</v>
      </c>
      <c r="K408" s="169" t="s">
        <v>485</v>
      </c>
      <c r="L408" s="129">
        <f t="shared" si="20"/>
        <v>1</v>
      </c>
      <c r="N408" s="187">
        <v>24</v>
      </c>
      <c r="O408" s="188">
        <v>2</v>
      </c>
    </row>
    <row r="409" spans="1:15" ht="15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49">
        <v>14</v>
      </c>
      <c r="G409" s="26"/>
      <c r="H409" s="127"/>
      <c r="I409" s="31">
        <f t="shared" si="18"/>
        <v>14</v>
      </c>
      <c r="J409" s="35">
        <f t="shared" si="19"/>
        <v>1</v>
      </c>
      <c r="K409" s="169" t="s">
        <v>485</v>
      </c>
      <c r="L409" s="129">
        <f t="shared" si="20"/>
        <v>1</v>
      </c>
      <c r="N409" s="187">
        <v>19</v>
      </c>
      <c r="O409" s="188">
        <v>2</v>
      </c>
    </row>
    <row r="410" spans="1:15" ht="15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49">
        <v>12</v>
      </c>
      <c r="G410" s="26"/>
      <c r="H410" s="127"/>
      <c r="I410" s="31">
        <f t="shared" si="18"/>
        <v>12</v>
      </c>
      <c r="J410" s="35">
        <f t="shared" si="19"/>
        <v>1</v>
      </c>
      <c r="K410" s="169" t="s">
        <v>485</v>
      </c>
      <c r="L410" s="129">
        <f t="shared" si="20"/>
        <v>1</v>
      </c>
      <c r="N410" s="187">
        <v>24</v>
      </c>
      <c r="O410" s="188">
        <v>2</v>
      </c>
    </row>
    <row r="411" spans="1:15" ht="15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49">
        <v>10</v>
      </c>
      <c r="G411" s="26"/>
      <c r="H411" s="127"/>
      <c r="I411" s="31">
        <f t="shared" si="18"/>
        <v>10</v>
      </c>
      <c r="J411" s="35">
        <f t="shared" si="19"/>
        <v>1</v>
      </c>
      <c r="K411" s="169" t="s">
        <v>486</v>
      </c>
      <c r="L411" s="129">
        <f t="shared" si="20"/>
        <v>1</v>
      </c>
      <c r="N411" s="187">
        <v>17</v>
      </c>
      <c r="O411" s="188">
        <v>1</v>
      </c>
    </row>
    <row r="412" spans="1:15" ht="12">
      <c r="A412" s="23">
        <v>400</v>
      </c>
      <c r="B412" s="363" t="s">
        <v>802</v>
      </c>
      <c r="C412" s="241" t="s">
        <v>579</v>
      </c>
      <c r="D412" s="241" t="s">
        <v>803</v>
      </c>
      <c r="E412" s="247" t="s">
        <v>1678</v>
      </c>
      <c r="F412" s="256">
        <v>10</v>
      </c>
      <c r="G412" s="260"/>
      <c r="H412" s="261"/>
      <c r="I412" s="249">
        <f t="shared" si="18"/>
        <v>10</v>
      </c>
      <c r="J412" s="268">
        <f t="shared" si="19"/>
        <v>1</v>
      </c>
      <c r="K412" s="221" t="str">
        <f>IF(J412=1,"acquise"," ")</f>
        <v>acquise</v>
      </c>
      <c r="L412" s="222">
        <f t="shared" si="20"/>
        <v>1</v>
      </c>
    </row>
    <row r="413" spans="1:15" ht="15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49">
        <v>11</v>
      </c>
      <c r="G413" s="26"/>
      <c r="H413" s="127"/>
      <c r="I413" s="31">
        <f t="shared" si="18"/>
        <v>11</v>
      </c>
      <c r="J413" s="35">
        <f t="shared" si="19"/>
        <v>1</v>
      </c>
      <c r="K413" s="169" t="s">
        <v>485</v>
      </c>
      <c r="L413" s="129">
        <f t="shared" si="20"/>
        <v>1</v>
      </c>
      <c r="N413" s="187">
        <v>18</v>
      </c>
      <c r="O413" s="188">
        <v>2</v>
      </c>
    </row>
    <row r="414" spans="1:15" ht="12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2">
        <v>15</v>
      </c>
      <c r="G414" s="26"/>
      <c r="H414" s="127"/>
      <c r="I414" s="31">
        <f t="shared" si="18"/>
        <v>15</v>
      </c>
      <c r="J414" s="35">
        <f t="shared" si="19"/>
        <v>1</v>
      </c>
      <c r="K414" s="169" t="s">
        <v>485</v>
      </c>
      <c r="L414" s="129">
        <f t="shared" si="20"/>
        <v>1</v>
      </c>
      <c r="M414" s="72" t="s">
        <v>483</v>
      </c>
      <c r="N414" s="7">
        <v>18</v>
      </c>
      <c r="O414" s="167">
        <v>2</v>
      </c>
    </row>
    <row r="415" spans="1:15" ht="12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92">
        <v>11.5</v>
      </c>
      <c r="G415" s="26"/>
      <c r="H415" s="127"/>
      <c r="I415" s="31">
        <f t="shared" si="18"/>
        <v>11.5</v>
      </c>
      <c r="J415" s="35">
        <f t="shared" si="19"/>
        <v>1</v>
      </c>
      <c r="K415" s="169" t="s">
        <v>485</v>
      </c>
      <c r="L415" s="129">
        <f t="shared" si="20"/>
        <v>1</v>
      </c>
      <c r="M415" s="72" t="s">
        <v>483</v>
      </c>
      <c r="N415" s="7">
        <v>12</v>
      </c>
      <c r="O415" s="167">
        <v>2</v>
      </c>
    </row>
    <row r="416" spans="1:15" ht="15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49">
        <v>14</v>
      </c>
      <c r="G416" s="26"/>
      <c r="H416" s="127"/>
      <c r="I416" s="31">
        <f t="shared" si="18"/>
        <v>14</v>
      </c>
      <c r="J416" s="35">
        <f t="shared" si="19"/>
        <v>1</v>
      </c>
      <c r="K416" s="169" t="s">
        <v>485</v>
      </c>
      <c r="L416" s="129">
        <f t="shared" si="20"/>
        <v>1</v>
      </c>
      <c r="N416" s="187">
        <v>12</v>
      </c>
      <c r="O416" s="188">
        <v>2</v>
      </c>
    </row>
    <row r="417" spans="1:15" ht="12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2">
        <v>10</v>
      </c>
      <c r="G417" s="26"/>
      <c r="H417" s="127"/>
      <c r="I417" s="31">
        <f t="shared" si="18"/>
        <v>10</v>
      </c>
      <c r="J417" s="35">
        <f t="shared" si="19"/>
        <v>1</v>
      </c>
      <c r="K417" s="169" t="s">
        <v>485</v>
      </c>
      <c r="L417" s="129">
        <f t="shared" si="20"/>
        <v>1</v>
      </c>
      <c r="M417" s="72" t="s">
        <v>483</v>
      </c>
      <c r="N417" s="7">
        <v>18</v>
      </c>
      <c r="O417" s="167">
        <v>2</v>
      </c>
    </row>
    <row r="418" spans="1:15" ht="15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49">
        <v>10</v>
      </c>
      <c r="G418" s="26"/>
      <c r="H418" s="127"/>
      <c r="I418" s="31">
        <f t="shared" si="18"/>
        <v>10</v>
      </c>
      <c r="J418" s="35">
        <f t="shared" si="19"/>
        <v>1</v>
      </c>
      <c r="K418" s="169" t="s">
        <v>485</v>
      </c>
      <c r="L418" s="129">
        <f t="shared" si="20"/>
        <v>1</v>
      </c>
      <c r="N418" s="187">
        <v>12</v>
      </c>
      <c r="O418" s="188">
        <v>2</v>
      </c>
    </row>
    <row r="419" spans="1:15" ht="12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2">
        <v>10</v>
      </c>
      <c r="G419" s="26"/>
      <c r="H419" s="127"/>
      <c r="I419" s="31">
        <f t="shared" si="18"/>
        <v>10</v>
      </c>
      <c r="J419" s="35">
        <f t="shared" si="19"/>
        <v>1</v>
      </c>
      <c r="K419" s="169" t="s">
        <v>485</v>
      </c>
      <c r="L419" s="129">
        <f t="shared" si="20"/>
        <v>1</v>
      </c>
      <c r="M419" s="72" t="s">
        <v>483</v>
      </c>
      <c r="N419" s="7">
        <v>18</v>
      </c>
      <c r="O419" s="167">
        <v>2</v>
      </c>
    </row>
    <row r="420" spans="1:15" ht="15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F420" s="49">
        <v>10.5</v>
      </c>
      <c r="G420" s="26"/>
      <c r="H420" s="127"/>
      <c r="I420" s="31">
        <f t="shared" si="18"/>
        <v>10.5</v>
      </c>
      <c r="J420" s="35">
        <f t="shared" si="19"/>
        <v>1</v>
      </c>
      <c r="K420" s="169" t="s">
        <v>485</v>
      </c>
      <c r="L420" s="129">
        <f t="shared" si="20"/>
        <v>1</v>
      </c>
      <c r="N420" s="187">
        <v>11</v>
      </c>
      <c r="O420" s="188">
        <v>2</v>
      </c>
    </row>
    <row r="421" spans="1:15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F421" s="49">
        <v>5</v>
      </c>
      <c r="G421" s="26"/>
      <c r="H421" s="127"/>
      <c r="I421" s="31">
        <f t="shared" ref="I421" si="21">MAX(F421,G421,H421)</f>
        <v>5</v>
      </c>
      <c r="J421" s="35">
        <f t="shared" ref="J421" si="22">IF(I421&gt;=10,1,0)</f>
        <v>0</v>
      </c>
      <c r="K421" s="169"/>
      <c r="L421" s="129">
        <f t="shared" ref="L421" si="23">IF(H421&lt;&gt;"",2,1)</f>
        <v>1</v>
      </c>
    </row>
    <row r="422" spans="1:15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F422" s="49">
        <v>10.5</v>
      </c>
      <c r="G422" s="26"/>
      <c r="H422" s="127"/>
      <c r="I422" s="31">
        <f t="shared" ref="I422:I424" si="24">MAX(F422,G422,H422)</f>
        <v>10.5</v>
      </c>
      <c r="J422" s="35">
        <f t="shared" ref="J422:J424" si="25">IF(I422&gt;=10,1,0)</f>
        <v>1</v>
      </c>
      <c r="K422" s="169"/>
      <c r="L422" s="129">
        <f t="shared" ref="L422:L424" si="26">IF(H422&lt;&gt;"",2,1)</f>
        <v>1</v>
      </c>
    </row>
    <row r="423" spans="1:15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F423" s="49">
        <v>15.5</v>
      </c>
      <c r="G423" s="26"/>
      <c r="H423" s="127"/>
      <c r="I423" s="31">
        <f t="shared" si="24"/>
        <v>15.5</v>
      </c>
      <c r="J423" s="35">
        <f t="shared" si="25"/>
        <v>1</v>
      </c>
      <c r="K423" s="169"/>
      <c r="L423" s="129">
        <f t="shared" si="26"/>
        <v>1</v>
      </c>
    </row>
    <row r="424" spans="1:15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F424" s="49">
        <v>10.63</v>
      </c>
      <c r="G424" s="26"/>
      <c r="H424" s="127"/>
      <c r="I424" s="31">
        <f t="shared" si="24"/>
        <v>10.63</v>
      </c>
      <c r="J424" s="35">
        <f t="shared" si="25"/>
        <v>1</v>
      </c>
      <c r="K424" s="169"/>
      <c r="L424" s="129">
        <f t="shared" si="26"/>
        <v>1</v>
      </c>
    </row>
  </sheetData>
  <autoFilter ref="A12:L419"/>
  <sortState ref="B13:O420">
    <sortCondition ref="C13:C420"/>
    <sortCondition ref="D13:D420"/>
  </sortState>
  <mergeCells count="4">
    <mergeCell ref="C6:J6"/>
    <mergeCell ref="C8:D8"/>
    <mergeCell ref="F8:J8"/>
    <mergeCell ref="D10:J10"/>
  </mergeCells>
  <pageMargins left="0.19685039370078741" right="0.19685039370078741" top="0.59055118110236227" bottom="0.59055118110236227" header="0.11811023622047245" footer="0.31496062992125984"/>
  <pageSetup paperSize="9" scale="80" orientation="portrait" horizontalDpi="300" verticalDpi="300" r:id="rId1"/>
  <headerFooter alignWithMargins="0">
    <oddFooter>&amp;C&amp;8&amp;P&amp;R&amp;"Arial,Italique"&amp;8PVJMDNP-Anglais2-S2-1516-Session Normale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T424"/>
  <sheetViews>
    <sheetView topLeftCell="A388" workbookViewId="0">
      <selection activeCell="B424" sqref="B424"/>
    </sheetView>
  </sheetViews>
  <sheetFormatPr baseColWidth="10" defaultColWidth="10" defaultRowHeight="11.25"/>
  <cols>
    <col min="1" max="1" width="3.7109375" style="7" customWidth="1"/>
    <col min="2" max="2" width="15.140625" style="7" customWidth="1"/>
    <col min="3" max="3" width="15.7109375" style="7" customWidth="1"/>
    <col min="4" max="4" width="16.7109375" style="7" customWidth="1"/>
    <col min="5" max="5" width="8.7109375" style="7" customWidth="1"/>
    <col min="6" max="6" width="5.7109375" style="7" hidden="1" customWidth="1"/>
    <col min="7" max="15" width="6.42578125" style="7" customWidth="1"/>
    <col min="16" max="16" width="6.7109375" style="7" customWidth="1"/>
    <col min="17" max="17" width="4.7109375" style="7" customWidth="1"/>
    <col min="18" max="18" width="10.7109375" style="7" customWidth="1"/>
    <col min="19" max="16384" width="10" style="7"/>
  </cols>
  <sheetData>
    <row r="1" spans="1:19" s="4" customFormat="1" ht="12.75" customHeight="1">
      <c r="A1" s="3" t="s">
        <v>0</v>
      </c>
      <c r="R1" s="5" t="s">
        <v>53</v>
      </c>
    </row>
    <row r="2" spans="1:19" s="4" customFormat="1" ht="12.75" customHeight="1">
      <c r="A2" s="1" t="s">
        <v>1</v>
      </c>
    </row>
    <row r="3" spans="1:19" s="4" customFormat="1" ht="12.75" customHeight="1">
      <c r="A3" s="1" t="s">
        <v>2</v>
      </c>
    </row>
    <row r="4" spans="1:19" s="4" customFormat="1" ht="18" customHeight="1">
      <c r="A4" s="2" t="s">
        <v>3</v>
      </c>
      <c r="B4" s="6"/>
      <c r="C4" s="6"/>
    </row>
    <row r="5" spans="1:19" s="4" customFormat="1" ht="18" customHeight="1">
      <c r="A5" s="2"/>
      <c r="B5" s="6"/>
      <c r="C5" s="6"/>
    </row>
    <row r="6" spans="1:19" s="4" customFormat="1" ht="24" customHeight="1">
      <c r="C6" s="434" t="s">
        <v>15</v>
      </c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6"/>
      <c r="Q6" s="36"/>
    </row>
    <row r="7" spans="1:19" ht="12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9" s="10" customFormat="1" ht="18" customHeight="1">
      <c r="A8" s="8"/>
      <c r="B8" s="8"/>
      <c r="C8" s="430" t="s">
        <v>16</v>
      </c>
      <c r="D8" s="432"/>
      <c r="E8" s="9"/>
      <c r="F8" s="430" t="s">
        <v>441</v>
      </c>
      <c r="G8" s="431"/>
      <c r="H8" s="431"/>
      <c r="I8" s="431"/>
      <c r="J8" s="431"/>
      <c r="K8" s="431"/>
      <c r="L8" s="431"/>
      <c r="M8" s="431"/>
      <c r="N8" s="431"/>
      <c r="O8" s="431"/>
      <c r="P8" s="432"/>
      <c r="Q8" s="37"/>
      <c r="R8" s="8"/>
    </row>
    <row r="9" spans="1:19" ht="12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9" ht="18" customHeight="1">
      <c r="A10" s="4"/>
      <c r="B10" s="4"/>
      <c r="C10" s="4"/>
      <c r="D10" s="433" t="s">
        <v>33</v>
      </c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  <c r="P10" s="433"/>
      <c r="Q10" s="38"/>
      <c r="R10" s="4"/>
    </row>
    <row r="11" spans="1:19" ht="12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9" s="22" customFormat="1" ht="36" customHeight="1">
      <c r="A12" s="14" t="s">
        <v>4</v>
      </c>
      <c r="B12" s="15" t="s">
        <v>5</v>
      </c>
      <c r="C12" s="16" t="s">
        <v>6</v>
      </c>
      <c r="D12" s="17" t="s">
        <v>7</v>
      </c>
      <c r="E12" s="18" t="s">
        <v>8</v>
      </c>
      <c r="F12" s="19" t="s">
        <v>52</v>
      </c>
      <c r="G12" s="21" t="s">
        <v>442</v>
      </c>
      <c r="H12" s="21" t="s">
        <v>444</v>
      </c>
      <c r="I12" s="21" t="s">
        <v>445</v>
      </c>
      <c r="J12" s="21" t="s">
        <v>443</v>
      </c>
      <c r="K12" s="21" t="s">
        <v>446</v>
      </c>
      <c r="L12" s="21" t="s">
        <v>447</v>
      </c>
      <c r="M12" s="21" t="s">
        <v>448</v>
      </c>
      <c r="N12" s="21" t="s">
        <v>449</v>
      </c>
      <c r="O12" s="21" t="s">
        <v>450</v>
      </c>
      <c r="P12" s="21" t="s">
        <v>34</v>
      </c>
      <c r="Q12" s="21" t="s">
        <v>45</v>
      </c>
      <c r="R12" s="34" t="s">
        <v>9</v>
      </c>
      <c r="S12" s="128" t="s">
        <v>440</v>
      </c>
    </row>
    <row r="13" spans="1:19" ht="13.5" customHeight="1">
      <c r="A13" s="23">
        <v>1</v>
      </c>
      <c r="B13" s="178">
        <v>1433017018</v>
      </c>
      <c r="C13" s="180" t="s">
        <v>666</v>
      </c>
      <c r="D13" s="326" t="s">
        <v>192</v>
      </c>
      <c r="E13" s="117" t="s">
        <v>428</v>
      </c>
      <c r="F13" s="90">
        <v>8.6111111111111107</v>
      </c>
      <c r="G13" s="39">
        <f>Maths2!J13</f>
        <v>8.1999999999999993</v>
      </c>
      <c r="H13" s="130">
        <f>Maths2!K13</f>
        <v>0</v>
      </c>
      <c r="I13" s="131">
        <f>Maths2!M13</f>
        <v>1</v>
      </c>
      <c r="J13" s="28">
        <f>Phys2!J13</f>
        <v>4.55</v>
      </c>
      <c r="K13" s="130">
        <f>Phys2!K13</f>
        <v>0</v>
      </c>
      <c r="L13" s="131" t="e">
        <f>Phys2!#REF!</f>
        <v>#REF!</v>
      </c>
      <c r="M13" s="28">
        <f>Chim2!J13</f>
        <v>11.2</v>
      </c>
      <c r="N13" s="130">
        <f>Chim2!K13</f>
        <v>6</v>
      </c>
      <c r="O13" s="131">
        <f>Chim2!M13</f>
        <v>1</v>
      </c>
      <c r="P13" s="24">
        <f>(G13*3+J13*3+M13*3)/9</f>
        <v>7.9833333333333325</v>
      </c>
      <c r="Q13" s="23">
        <f>IF(P13&gt;=9.995,18,H13+K13+N13)</f>
        <v>6</v>
      </c>
      <c r="R13" s="44" t="str">
        <f>IF(Q13=18,"acquise"," ")</f>
        <v xml:space="preserve"> </v>
      </c>
      <c r="S13" s="129" t="e">
        <f>IF(OR(I13=2,L13=2,O13=2),2,1)</f>
        <v>#REF!</v>
      </c>
    </row>
    <row r="14" spans="1:19" ht="13.5" customHeight="1">
      <c r="A14" s="23">
        <v>2</v>
      </c>
      <c r="B14" s="175">
        <v>1533006763</v>
      </c>
      <c r="C14" s="177" t="s">
        <v>491</v>
      </c>
      <c r="D14" s="324" t="s">
        <v>492</v>
      </c>
      <c r="E14" s="117" t="s">
        <v>1676</v>
      </c>
      <c r="F14" s="49">
        <v>8.0666666666666682</v>
      </c>
      <c r="G14" s="39">
        <f>Maths2!J14</f>
        <v>10</v>
      </c>
      <c r="H14" s="130">
        <f>Maths2!K14</f>
        <v>6</v>
      </c>
      <c r="I14" s="131">
        <f>Maths2!M14</f>
        <v>1</v>
      </c>
      <c r="J14" s="28">
        <f>Phys2!J14</f>
        <v>2.2000000000000002</v>
      </c>
      <c r="K14" s="130">
        <f>Phys2!K14</f>
        <v>0</v>
      </c>
      <c r="L14" s="131" t="e">
        <f>Phys2!#REF!</f>
        <v>#REF!</v>
      </c>
      <c r="M14" s="28">
        <f>Chim2!J14</f>
        <v>8.8000000000000007</v>
      </c>
      <c r="N14" s="130">
        <f>Chim2!K14</f>
        <v>0</v>
      </c>
      <c r="O14" s="131">
        <f>Chim2!M14</f>
        <v>1</v>
      </c>
      <c r="P14" s="24">
        <f t="shared" ref="P14:P77" si="0">(G14*3+J14*3+M14*3)/9</f>
        <v>7</v>
      </c>
      <c r="Q14" s="23">
        <f t="shared" ref="Q14:Q77" si="1">IF(P14&gt;=9.995,18,H14+K14+N14)</f>
        <v>6</v>
      </c>
      <c r="R14" s="44" t="str">
        <f t="shared" ref="R14:R77" si="2">IF(Q14=18,"acquise"," ")</f>
        <v xml:space="preserve"> </v>
      </c>
      <c r="S14" s="129" t="e">
        <f t="shared" ref="S14:S77" si="3">IF(OR(I14=2,L14=2,O14=2),2,1)</f>
        <v>#REF!</v>
      </c>
    </row>
    <row r="15" spans="1:19" ht="13.5" customHeight="1">
      <c r="A15" s="23">
        <v>3</v>
      </c>
      <c r="B15" s="277" t="s">
        <v>58</v>
      </c>
      <c r="C15" s="99" t="s">
        <v>59</v>
      </c>
      <c r="D15" s="100" t="s">
        <v>60</v>
      </c>
      <c r="E15" s="117" t="s">
        <v>434</v>
      </c>
      <c r="F15" s="49">
        <v>7.4333333333333336</v>
      </c>
      <c r="G15" s="39">
        <f>Maths2!J15</f>
        <v>11</v>
      </c>
      <c r="H15" s="130">
        <f>Maths2!K15</f>
        <v>6</v>
      </c>
      <c r="I15" s="131">
        <f>Maths2!M15</f>
        <v>1</v>
      </c>
      <c r="J15" s="28">
        <f>Phys2!J15</f>
        <v>10</v>
      </c>
      <c r="K15" s="130">
        <f>Phys2!K15</f>
        <v>6</v>
      </c>
      <c r="L15" s="131" t="e">
        <f>Phys2!#REF!</f>
        <v>#REF!</v>
      </c>
      <c r="M15" s="28">
        <f>Chim2!J15</f>
        <v>10.5</v>
      </c>
      <c r="N15" s="130">
        <f>Chim2!K15</f>
        <v>6</v>
      </c>
      <c r="O15" s="131">
        <f>Chim2!M15</f>
        <v>1</v>
      </c>
      <c r="P15" s="24">
        <f t="shared" si="0"/>
        <v>10.5</v>
      </c>
      <c r="Q15" s="23">
        <f t="shared" si="1"/>
        <v>18</v>
      </c>
      <c r="R15" s="44" t="str">
        <f t="shared" si="2"/>
        <v>acquise</v>
      </c>
      <c r="S15" s="129" t="e">
        <f t="shared" si="3"/>
        <v>#REF!</v>
      </c>
    </row>
    <row r="16" spans="1:19" ht="13.5" customHeight="1">
      <c r="A16" s="23">
        <v>4</v>
      </c>
      <c r="B16" s="279">
        <v>1433000807</v>
      </c>
      <c r="C16" s="52" t="s">
        <v>371</v>
      </c>
      <c r="D16" s="51" t="s">
        <v>372</v>
      </c>
      <c r="E16" s="118" t="s">
        <v>433</v>
      </c>
      <c r="F16" s="49">
        <v>5.8104444444444452</v>
      </c>
      <c r="G16" s="39">
        <f>Maths2!J16</f>
        <v>8.3000000000000007</v>
      </c>
      <c r="H16" s="130">
        <f>Maths2!K16</f>
        <v>0</v>
      </c>
      <c r="I16" s="131">
        <f>Maths2!M16</f>
        <v>1</v>
      </c>
      <c r="J16" s="28">
        <f>Phys2!J16</f>
        <v>5.6</v>
      </c>
      <c r="K16" s="130">
        <f>Phys2!K16</f>
        <v>0</v>
      </c>
      <c r="L16" s="131" t="e">
        <f>Phys2!#REF!</f>
        <v>#REF!</v>
      </c>
      <c r="M16" s="28">
        <f>Chim2!J16</f>
        <v>10.3</v>
      </c>
      <c r="N16" s="130">
        <f>Chim2!K16</f>
        <v>6</v>
      </c>
      <c r="O16" s="131">
        <f>Chim2!M16</f>
        <v>1</v>
      </c>
      <c r="P16" s="24">
        <f t="shared" si="0"/>
        <v>8.0666666666666682</v>
      </c>
      <c r="Q16" s="23">
        <f t="shared" si="1"/>
        <v>6</v>
      </c>
      <c r="R16" s="44" t="str">
        <f t="shared" si="2"/>
        <v xml:space="preserve"> </v>
      </c>
      <c r="S16" s="129" t="e">
        <f t="shared" si="3"/>
        <v>#REF!</v>
      </c>
    </row>
    <row r="17" spans="1:19" ht="13.5" customHeight="1">
      <c r="A17" s="23">
        <v>5</v>
      </c>
      <c r="B17" s="279">
        <v>1433005614</v>
      </c>
      <c r="C17" s="52" t="s">
        <v>288</v>
      </c>
      <c r="D17" s="51" t="s">
        <v>289</v>
      </c>
      <c r="E17" s="118" t="s">
        <v>433</v>
      </c>
      <c r="F17" s="90">
        <v>7.2777777777777777</v>
      </c>
      <c r="G17" s="39">
        <f>Maths2!J17</f>
        <v>5.2</v>
      </c>
      <c r="H17" s="130">
        <f>Maths2!K17</f>
        <v>0</v>
      </c>
      <c r="I17" s="131">
        <f>Maths2!M17</f>
        <v>1</v>
      </c>
      <c r="J17" s="28">
        <f>Phys2!J17</f>
        <v>4.9000000000000004</v>
      </c>
      <c r="K17" s="130">
        <f>Phys2!K17</f>
        <v>0</v>
      </c>
      <c r="L17" s="131" t="e">
        <f>Phys2!#REF!</f>
        <v>#REF!</v>
      </c>
      <c r="M17" s="28">
        <f>Chim2!J17</f>
        <v>12.2</v>
      </c>
      <c r="N17" s="130">
        <f>Chim2!K17</f>
        <v>6</v>
      </c>
      <c r="O17" s="131">
        <f>Chim2!M17</f>
        <v>1</v>
      </c>
      <c r="P17" s="24">
        <f t="shared" si="0"/>
        <v>7.4333333333333336</v>
      </c>
      <c r="Q17" s="23">
        <f t="shared" si="1"/>
        <v>6</v>
      </c>
      <c r="R17" s="44" t="str">
        <f t="shared" si="2"/>
        <v xml:space="preserve"> </v>
      </c>
      <c r="S17" s="129" t="e">
        <f t="shared" si="3"/>
        <v>#REF!</v>
      </c>
    </row>
    <row r="18" spans="1:19" ht="13.5" customHeight="1">
      <c r="A18" s="23">
        <v>6</v>
      </c>
      <c r="B18" s="178">
        <v>1433017739</v>
      </c>
      <c r="C18" s="180" t="s">
        <v>633</v>
      </c>
      <c r="D18" s="326" t="s">
        <v>177</v>
      </c>
      <c r="E18" s="117" t="s">
        <v>428</v>
      </c>
      <c r="F18" s="90">
        <v>6.5</v>
      </c>
      <c r="G18" s="39">
        <f>Maths2!J18</f>
        <v>6.2</v>
      </c>
      <c r="H18" s="130">
        <f>Maths2!K18</f>
        <v>0</v>
      </c>
      <c r="I18" s="131">
        <f>Maths2!M18</f>
        <v>1</v>
      </c>
      <c r="J18" s="28">
        <f>Phys2!J18</f>
        <v>1.7</v>
      </c>
      <c r="K18" s="130">
        <f>Phys2!K18</f>
        <v>0</v>
      </c>
      <c r="L18" s="131" t="e">
        <f>Phys2!#REF!</f>
        <v>#REF!</v>
      </c>
      <c r="M18" s="28">
        <f>Chim2!J18</f>
        <v>10.6</v>
      </c>
      <c r="N18" s="130">
        <f>Chim2!K18</f>
        <v>6</v>
      </c>
      <c r="O18" s="131">
        <f>Chim2!M18</f>
        <v>1</v>
      </c>
      <c r="P18" s="24">
        <f t="shared" si="0"/>
        <v>6.166666666666667</v>
      </c>
      <c r="Q18" s="23">
        <f t="shared" si="1"/>
        <v>6</v>
      </c>
      <c r="R18" s="44" t="str">
        <f t="shared" si="2"/>
        <v xml:space="preserve"> </v>
      </c>
      <c r="S18" s="129" t="e">
        <f t="shared" si="3"/>
        <v>#REF!</v>
      </c>
    </row>
    <row r="19" spans="1:19" ht="13.5" customHeight="1">
      <c r="A19" s="23">
        <v>7</v>
      </c>
      <c r="B19" s="279">
        <v>1334054874</v>
      </c>
      <c r="C19" s="52" t="s">
        <v>290</v>
      </c>
      <c r="D19" s="51" t="s">
        <v>68</v>
      </c>
      <c r="E19" s="117" t="s">
        <v>429</v>
      </c>
      <c r="F19" s="90">
        <v>7.2777777777777786</v>
      </c>
      <c r="G19" s="39">
        <f>Maths2!J19</f>
        <v>10</v>
      </c>
      <c r="H19" s="130">
        <f>Maths2!K19</f>
        <v>6</v>
      </c>
      <c r="I19" s="131">
        <f>Maths2!M19</f>
        <v>1</v>
      </c>
      <c r="J19" s="28">
        <f>Phys2!J19</f>
        <v>3.1</v>
      </c>
      <c r="K19" s="130">
        <f>Phys2!K19</f>
        <v>0</v>
      </c>
      <c r="L19" s="131" t="e">
        <f>Phys2!#REF!</f>
        <v>#REF!</v>
      </c>
      <c r="M19" s="28">
        <f>Chim2!J19</f>
        <v>4.3333333333333339</v>
      </c>
      <c r="N19" s="130">
        <f>Chim2!K19</f>
        <v>0</v>
      </c>
      <c r="O19" s="131">
        <f>Chim2!M19</f>
        <v>1</v>
      </c>
      <c r="P19" s="24">
        <f t="shared" si="0"/>
        <v>5.8111111111111109</v>
      </c>
      <c r="Q19" s="23">
        <f t="shared" si="1"/>
        <v>6</v>
      </c>
      <c r="R19" s="44" t="str">
        <f t="shared" si="2"/>
        <v xml:space="preserve"> </v>
      </c>
      <c r="S19" s="129" t="e">
        <f t="shared" si="3"/>
        <v>#REF!</v>
      </c>
    </row>
    <row r="20" spans="1:19" ht="13.5" customHeight="1">
      <c r="A20" s="23">
        <v>8</v>
      </c>
      <c r="B20" s="178">
        <v>123011242</v>
      </c>
      <c r="C20" s="180" t="s">
        <v>639</v>
      </c>
      <c r="D20" s="326" t="s">
        <v>640</v>
      </c>
      <c r="E20" s="117" t="s">
        <v>428</v>
      </c>
      <c r="F20" s="49">
        <v>7.072222222222222</v>
      </c>
      <c r="G20" s="39">
        <f>Maths2!J20</f>
        <v>10</v>
      </c>
      <c r="H20" s="130">
        <f>Maths2!K20</f>
        <v>6</v>
      </c>
      <c r="I20" s="131">
        <f>Maths2!M20</f>
        <v>1</v>
      </c>
      <c r="J20" s="28">
        <f>Phys2!J20</f>
        <v>1.8</v>
      </c>
      <c r="K20" s="130">
        <f>Phys2!K20</f>
        <v>0</v>
      </c>
      <c r="L20" s="131" t="e">
        <f>Phys2!#REF!</f>
        <v>#REF!</v>
      </c>
      <c r="M20" s="28">
        <f>Chim2!J20</f>
        <v>9.1</v>
      </c>
      <c r="N20" s="130">
        <f>Chim2!K20</f>
        <v>0</v>
      </c>
      <c r="O20" s="131">
        <f>Chim2!M20</f>
        <v>1</v>
      </c>
      <c r="P20" s="24">
        <f t="shared" si="0"/>
        <v>6.9666666666666659</v>
      </c>
      <c r="Q20" s="23">
        <f t="shared" si="1"/>
        <v>6</v>
      </c>
      <c r="R20" s="44" t="str">
        <f t="shared" si="2"/>
        <v xml:space="preserve"> </v>
      </c>
      <c r="S20" s="129" t="e">
        <f t="shared" si="3"/>
        <v>#REF!</v>
      </c>
    </row>
    <row r="21" spans="1:19" ht="13.5" customHeight="1">
      <c r="A21" s="23">
        <v>9</v>
      </c>
      <c r="B21" s="279">
        <v>1333016516</v>
      </c>
      <c r="C21" s="99" t="s">
        <v>62</v>
      </c>
      <c r="D21" s="100" t="s">
        <v>63</v>
      </c>
      <c r="E21" s="119" t="s">
        <v>433</v>
      </c>
      <c r="F21" s="49">
        <v>9.0833333333333339</v>
      </c>
      <c r="G21" s="39">
        <f>Maths2!J21</f>
        <v>10</v>
      </c>
      <c r="H21" s="130">
        <f>Maths2!K21</f>
        <v>6</v>
      </c>
      <c r="I21" s="131">
        <f>Maths2!M21</f>
        <v>1</v>
      </c>
      <c r="J21" s="28">
        <f>Phys2!J21</f>
        <v>5.666666666666667</v>
      </c>
      <c r="K21" s="130">
        <f>Phys2!K21</f>
        <v>0</v>
      </c>
      <c r="L21" s="131" t="e">
        <f>Phys2!#REF!</f>
        <v>#REF!</v>
      </c>
      <c r="M21" s="28">
        <f>Chim2!J21</f>
        <v>10.5</v>
      </c>
      <c r="N21" s="130">
        <f>Chim2!K21</f>
        <v>6</v>
      </c>
      <c r="O21" s="131">
        <f>Chim2!M21</f>
        <v>1</v>
      </c>
      <c r="P21" s="24">
        <f t="shared" si="0"/>
        <v>8.7222222222222214</v>
      </c>
      <c r="Q21" s="23">
        <f t="shared" si="1"/>
        <v>12</v>
      </c>
      <c r="R21" s="44" t="str">
        <f t="shared" si="2"/>
        <v xml:space="preserve"> </v>
      </c>
      <c r="S21" s="129" t="e">
        <f t="shared" si="3"/>
        <v>#REF!</v>
      </c>
    </row>
    <row r="22" spans="1:19" ht="13.5" customHeight="1">
      <c r="A22" s="23">
        <v>10</v>
      </c>
      <c r="B22" s="279">
        <v>1333000881</v>
      </c>
      <c r="C22" s="52" t="s">
        <v>291</v>
      </c>
      <c r="D22" s="51" t="s">
        <v>292</v>
      </c>
      <c r="E22" s="117" t="s">
        <v>434</v>
      </c>
      <c r="F22" s="90">
        <v>8.7777777777777786</v>
      </c>
      <c r="G22" s="39">
        <f>Maths2!J22</f>
        <v>13.666666666666666</v>
      </c>
      <c r="H22" s="130">
        <f>Maths2!K22</f>
        <v>6</v>
      </c>
      <c r="I22" s="131">
        <f>Maths2!M22</f>
        <v>1</v>
      </c>
      <c r="J22" s="28">
        <f>Phys2!J22</f>
        <v>3.6</v>
      </c>
      <c r="K22" s="130">
        <f>Phys2!K22</f>
        <v>0</v>
      </c>
      <c r="L22" s="131" t="e">
        <f>Phys2!#REF!</f>
        <v>#REF!</v>
      </c>
      <c r="M22" s="28">
        <f>Chim2!J22</f>
        <v>6.5</v>
      </c>
      <c r="N22" s="130">
        <f>Chim2!K22</f>
        <v>0</v>
      </c>
      <c r="O22" s="131">
        <f>Chim2!M22</f>
        <v>1</v>
      </c>
      <c r="P22" s="24">
        <f t="shared" si="0"/>
        <v>7.9222222222222216</v>
      </c>
      <c r="Q22" s="23">
        <f t="shared" si="1"/>
        <v>6</v>
      </c>
      <c r="R22" s="44" t="str">
        <f t="shared" si="2"/>
        <v xml:space="preserve"> </v>
      </c>
      <c r="S22" s="129" t="e">
        <f t="shared" si="3"/>
        <v>#REF!</v>
      </c>
    </row>
    <row r="23" spans="1:19" ht="13.5" customHeight="1">
      <c r="A23" s="23">
        <v>11</v>
      </c>
      <c r="B23" s="175">
        <v>1433018125</v>
      </c>
      <c r="C23" s="177" t="s">
        <v>594</v>
      </c>
      <c r="D23" s="324" t="s">
        <v>595</v>
      </c>
      <c r="E23" s="117" t="s">
        <v>428</v>
      </c>
      <c r="F23" s="90">
        <v>8.75</v>
      </c>
      <c r="G23" s="39">
        <f>Maths2!J23</f>
        <v>11</v>
      </c>
      <c r="H23" s="130">
        <f>Maths2!K23</f>
        <v>6</v>
      </c>
      <c r="I23" s="131">
        <f>Maths2!M23</f>
        <v>1</v>
      </c>
      <c r="J23" s="28">
        <f>Phys2!J23</f>
        <v>4.5</v>
      </c>
      <c r="K23" s="130">
        <f>Phys2!K23</f>
        <v>0</v>
      </c>
      <c r="L23" s="131" t="e">
        <f>Phys2!#REF!</f>
        <v>#REF!</v>
      </c>
      <c r="M23" s="28">
        <f>Chim2!J23</f>
        <v>4.6500000000000004</v>
      </c>
      <c r="N23" s="130">
        <f>Chim2!K23</f>
        <v>0</v>
      </c>
      <c r="O23" s="131">
        <f>Chim2!M23</f>
        <v>1</v>
      </c>
      <c r="P23" s="24">
        <f t="shared" si="0"/>
        <v>6.7166666666666668</v>
      </c>
      <c r="Q23" s="23">
        <f t="shared" si="1"/>
        <v>6</v>
      </c>
      <c r="R23" s="44" t="str">
        <f t="shared" si="2"/>
        <v xml:space="preserve"> </v>
      </c>
      <c r="S23" s="129" t="e">
        <f t="shared" si="3"/>
        <v>#REF!</v>
      </c>
    </row>
    <row r="24" spans="1:19" ht="13.5" customHeight="1">
      <c r="A24" s="23">
        <v>12</v>
      </c>
      <c r="B24" s="175">
        <v>1533012510</v>
      </c>
      <c r="C24" s="177" t="s">
        <v>667</v>
      </c>
      <c r="D24" s="324" t="s">
        <v>668</v>
      </c>
      <c r="E24" s="117" t="s">
        <v>428</v>
      </c>
      <c r="F24" s="90">
        <v>11.333333333333334</v>
      </c>
      <c r="G24" s="39">
        <f>Maths2!J24</f>
        <v>9.5</v>
      </c>
      <c r="H24" s="130">
        <f>Maths2!K24</f>
        <v>0</v>
      </c>
      <c r="I24" s="131">
        <f>Maths2!M24</f>
        <v>1</v>
      </c>
      <c r="J24" s="28">
        <f>Phys2!J24</f>
        <v>8.3019999999999996</v>
      </c>
      <c r="K24" s="130">
        <f>Phys2!K24</f>
        <v>0</v>
      </c>
      <c r="L24" s="131" t="e">
        <f>Phys2!#REF!</f>
        <v>#REF!</v>
      </c>
      <c r="M24" s="28">
        <f>Chim2!J24</f>
        <v>12.2</v>
      </c>
      <c r="N24" s="130">
        <f>Chim2!K24</f>
        <v>6</v>
      </c>
      <c r="O24" s="131">
        <f>Chim2!M24</f>
        <v>1</v>
      </c>
      <c r="P24" s="24">
        <f t="shared" si="0"/>
        <v>10.000666666666667</v>
      </c>
      <c r="Q24" s="23">
        <f t="shared" si="1"/>
        <v>18</v>
      </c>
      <c r="R24" s="44" t="str">
        <f t="shared" si="2"/>
        <v>acquise</v>
      </c>
      <c r="S24" s="129" t="e">
        <f t="shared" si="3"/>
        <v>#REF!</v>
      </c>
    </row>
    <row r="25" spans="1:19" ht="13.5" customHeight="1">
      <c r="A25" s="23">
        <v>13</v>
      </c>
      <c r="B25" s="282">
        <v>123004012</v>
      </c>
      <c r="C25" s="306" t="s">
        <v>66</v>
      </c>
      <c r="D25" s="328" t="s">
        <v>557</v>
      </c>
      <c r="E25" s="239" t="s">
        <v>431</v>
      </c>
      <c r="F25" s="90">
        <v>8.8055555555555554</v>
      </c>
      <c r="G25" s="39">
        <f>Maths2!J25</f>
        <v>11.333333333333334</v>
      </c>
      <c r="H25" s="130">
        <f>Maths2!K25</f>
        <v>6</v>
      </c>
      <c r="I25" s="131">
        <f>Maths2!M25</f>
        <v>1</v>
      </c>
      <c r="J25" s="28">
        <f>Phys2!J25</f>
        <v>3.2</v>
      </c>
      <c r="K25" s="130">
        <f>Phys2!K25</f>
        <v>0</v>
      </c>
      <c r="L25" s="131" t="e">
        <f>Phys2!#REF!</f>
        <v>#REF!</v>
      </c>
      <c r="M25" s="28">
        <f>Chim2!J25</f>
        <v>2.8</v>
      </c>
      <c r="N25" s="130">
        <f>Chim2!K25</f>
        <v>0</v>
      </c>
      <c r="O25" s="131">
        <f>Chim2!M25</f>
        <v>1</v>
      </c>
      <c r="P25" s="24">
        <f t="shared" si="0"/>
        <v>5.7777777777777777</v>
      </c>
      <c r="Q25" s="23">
        <f t="shared" si="1"/>
        <v>6</v>
      </c>
      <c r="R25" s="44" t="str">
        <f t="shared" si="2"/>
        <v xml:space="preserve"> </v>
      </c>
      <c r="S25" s="129" t="e">
        <f t="shared" si="3"/>
        <v>#REF!</v>
      </c>
    </row>
    <row r="26" spans="1:19" ht="13.5" customHeight="1">
      <c r="A26" s="23">
        <v>14</v>
      </c>
      <c r="B26" s="175">
        <v>1533019464</v>
      </c>
      <c r="C26" s="177" t="s">
        <v>600</v>
      </c>
      <c r="D26" s="324" t="s">
        <v>199</v>
      </c>
      <c r="E26" s="117" t="s">
        <v>429</v>
      </c>
      <c r="F26" s="49">
        <v>7.8166666666666664</v>
      </c>
      <c r="G26" s="39">
        <f>Maths2!J26</f>
        <v>12.6</v>
      </c>
      <c r="H26" s="130">
        <f>Maths2!K26</f>
        <v>6</v>
      </c>
      <c r="I26" s="131">
        <f>Maths2!M26</f>
        <v>1</v>
      </c>
      <c r="J26" s="28">
        <f>Phys2!J26</f>
        <v>7.9</v>
      </c>
      <c r="K26" s="130">
        <f>Phys2!K26</f>
        <v>0</v>
      </c>
      <c r="L26" s="131" t="e">
        <f>Phys2!#REF!</f>
        <v>#REF!</v>
      </c>
      <c r="M26" s="28">
        <f>Chim2!J26</f>
        <v>11.65</v>
      </c>
      <c r="N26" s="130">
        <f>Chim2!K26</f>
        <v>6</v>
      </c>
      <c r="O26" s="131">
        <f>Chim2!M26</f>
        <v>1</v>
      </c>
      <c r="P26" s="24">
        <f t="shared" si="0"/>
        <v>10.716666666666667</v>
      </c>
      <c r="Q26" s="23">
        <f t="shared" si="1"/>
        <v>18</v>
      </c>
      <c r="R26" s="44" t="str">
        <f t="shared" si="2"/>
        <v>acquise</v>
      </c>
      <c r="S26" s="129" t="e">
        <f t="shared" si="3"/>
        <v>#REF!</v>
      </c>
    </row>
    <row r="27" spans="1:19" ht="13.5" customHeight="1">
      <c r="A27" s="23">
        <v>15</v>
      </c>
      <c r="B27" s="175">
        <v>1533012539</v>
      </c>
      <c r="C27" s="177" t="s">
        <v>538</v>
      </c>
      <c r="D27" s="324" t="s">
        <v>317</v>
      </c>
      <c r="E27" s="117" t="s">
        <v>429</v>
      </c>
      <c r="F27" s="90">
        <v>8.8333333333333339</v>
      </c>
      <c r="G27" s="39">
        <f>Maths2!J27</f>
        <v>10</v>
      </c>
      <c r="H27" s="130">
        <f>Maths2!K27</f>
        <v>6</v>
      </c>
      <c r="I27" s="131">
        <f>Maths2!M27</f>
        <v>1</v>
      </c>
      <c r="J27" s="28">
        <f>Phys2!J27</f>
        <v>3.15</v>
      </c>
      <c r="K27" s="130">
        <f>Phys2!K27</f>
        <v>0</v>
      </c>
      <c r="L27" s="131" t="e">
        <f>Phys2!#REF!</f>
        <v>#REF!</v>
      </c>
      <c r="M27" s="28">
        <f>Chim2!J27</f>
        <v>7.9888888888888889</v>
      </c>
      <c r="N27" s="130">
        <f>Chim2!K27</f>
        <v>0</v>
      </c>
      <c r="O27" s="131">
        <f>Chim2!M27</f>
        <v>1</v>
      </c>
      <c r="P27" s="24">
        <f t="shared" si="0"/>
        <v>7.0462962962962967</v>
      </c>
      <c r="Q27" s="23">
        <f t="shared" si="1"/>
        <v>6</v>
      </c>
      <c r="R27" s="44" t="str">
        <f t="shared" si="2"/>
        <v xml:space="preserve"> </v>
      </c>
      <c r="S27" s="129" t="e">
        <f t="shared" si="3"/>
        <v>#REF!</v>
      </c>
    </row>
    <row r="28" spans="1:19" ht="13.5" customHeight="1">
      <c r="A28" s="23">
        <v>16</v>
      </c>
      <c r="B28" s="279">
        <v>1333015719</v>
      </c>
      <c r="C28" s="52" t="s">
        <v>293</v>
      </c>
      <c r="D28" s="51" t="s">
        <v>138</v>
      </c>
      <c r="E28" s="117" t="s">
        <v>434</v>
      </c>
      <c r="F28" s="90">
        <v>8.5277777777777786</v>
      </c>
      <c r="G28" s="39">
        <f>Maths2!J28</f>
        <v>9.9</v>
      </c>
      <c r="H28" s="130">
        <f>Maths2!K28</f>
        <v>0</v>
      </c>
      <c r="I28" s="131">
        <f>Maths2!M28</f>
        <v>1</v>
      </c>
      <c r="J28" s="28">
        <f>Phys2!J28</f>
        <v>10.75</v>
      </c>
      <c r="K28" s="130">
        <f>Phys2!K28</f>
        <v>6</v>
      </c>
      <c r="L28" s="131" t="e">
        <f>Phys2!#REF!</f>
        <v>#REF!</v>
      </c>
      <c r="M28" s="28">
        <f>Chim2!J28</f>
        <v>9.35</v>
      </c>
      <c r="N28" s="130">
        <f>Chim2!K28</f>
        <v>0</v>
      </c>
      <c r="O28" s="131">
        <f>Chim2!M28</f>
        <v>1</v>
      </c>
      <c r="P28" s="24">
        <f t="shared" si="0"/>
        <v>10</v>
      </c>
      <c r="Q28" s="23">
        <f t="shared" si="1"/>
        <v>18</v>
      </c>
      <c r="R28" s="44" t="str">
        <f t="shared" si="2"/>
        <v>acquise</v>
      </c>
      <c r="S28" s="129" t="e">
        <f t="shared" si="3"/>
        <v>#REF!</v>
      </c>
    </row>
    <row r="29" spans="1:19" ht="13.5" customHeight="1">
      <c r="A29" s="23">
        <v>17</v>
      </c>
      <c r="B29" s="356" t="s">
        <v>706</v>
      </c>
      <c r="C29" s="336" t="s">
        <v>707</v>
      </c>
      <c r="D29" s="345" t="s">
        <v>79</v>
      </c>
      <c r="E29" s="204" t="s">
        <v>436</v>
      </c>
      <c r="F29" s="90">
        <v>7.5277777777777777</v>
      </c>
      <c r="G29" s="39">
        <f>Maths2!J29</f>
        <v>10</v>
      </c>
      <c r="H29" s="130">
        <f>Maths2!K29</f>
        <v>6</v>
      </c>
      <c r="I29" s="131">
        <f>Maths2!M29</f>
        <v>1</v>
      </c>
      <c r="J29" s="28">
        <f>Phys2!J29</f>
        <v>5</v>
      </c>
      <c r="K29" s="130">
        <f>Phys2!K29</f>
        <v>0</v>
      </c>
      <c r="L29" s="131" t="e">
        <f>Phys2!#REF!</f>
        <v>#REF!</v>
      </c>
      <c r="M29" s="28">
        <f>Chim2!J29</f>
        <v>5.416666666666667</v>
      </c>
      <c r="N29" s="130">
        <f>Chim2!K29</f>
        <v>0</v>
      </c>
      <c r="O29" s="131">
        <f>Chim2!M29</f>
        <v>1</v>
      </c>
      <c r="P29" s="24">
        <f t="shared" si="0"/>
        <v>6.8055555555555554</v>
      </c>
      <c r="Q29" s="23">
        <f t="shared" si="1"/>
        <v>6</v>
      </c>
      <c r="R29" s="44" t="str">
        <f t="shared" si="2"/>
        <v xml:space="preserve"> </v>
      </c>
      <c r="S29" s="129" t="e">
        <f t="shared" si="3"/>
        <v>#REF!</v>
      </c>
    </row>
    <row r="30" spans="1:19" ht="13.5" customHeight="1">
      <c r="A30" s="23">
        <v>18</v>
      </c>
      <c r="B30" s="289">
        <v>123003488</v>
      </c>
      <c r="C30" s="99" t="s">
        <v>71</v>
      </c>
      <c r="D30" s="100" t="s">
        <v>72</v>
      </c>
      <c r="E30" s="118" t="s">
        <v>433</v>
      </c>
      <c r="F30" s="49">
        <v>9.75</v>
      </c>
      <c r="G30" s="39">
        <f>Maths2!J30</f>
        <v>11</v>
      </c>
      <c r="H30" s="130">
        <f>Maths2!K30</f>
        <v>6</v>
      </c>
      <c r="I30" s="131">
        <f>Maths2!M30</f>
        <v>1</v>
      </c>
      <c r="J30" s="28">
        <f>Phys2!J30</f>
        <v>5.666666666666667</v>
      </c>
      <c r="K30" s="130">
        <f>Phys2!K30</f>
        <v>0</v>
      </c>
      <c r="L30" s="131" t="e">
        <f>Phys2!#REF!</f>
        <v>#REF!</v>
      </c>
      <c r="M30" s="28">
        <f>Chim2!J30</f>
        <v>8.1999999999999993</v>
      </c>
      <c r="N30" s="130">
        <f>Chim2!K30</f>
        <v>0</v>
      </c>
      <c r="O30" s="131">
        <f>Chim2!M30</f>
        <v>1</v>
      </c>
      <c r="P30" s="24">
        <f t="shared" si="0"/>
        <v>8.2888888888888879</v>
      </c>
      <c r="Q30" s="23">
        <f t="shared" si="1"/>
        <v>6</v>
      </c>
      <c r="R30" s="44" t="str">
        <f t="shared" si="2"/>
        <v xml:space="preserve"> </v>
      </c>
      <c r="S30" s="129" t="e">
        <f t="shared" si="3"/>
        <v>#REF!</v>
      </c>
    </row>
    <row r="31" spans="1:19" ht="13.5" customHeight="1">
      <c r="A31" s="23">
        <v>19</v>
      </c>
      <c r="B31" s="277" t="s">
        <v>73</v>
      </c>
      <c r="C31" s="99" t="s">
        <v>74</v>
      </c>
      <c r="D31" s="100" t="s">
        <v>75</v>
      </c>
      <c r="E31" s="117" t="s">
        <v>429</v>
      </c>
      <c r="F31" s="49">
        <v>5.8904761904761909</v>
      </c>
      <c r="G31" s="39">
        <f>Maths2!J31</f>
        <v>11.666666666666666</v>
      </c>
      <c r="H31" s="130">
        <f>Maths2!K31</f>
        <v>6</v>
      </c>
      <c r="I31" s="131">
        <f>Maths2!M31</f>
        <v>1</v>
      </c>
      <c r="J31" s="28">
        <f>Phys2!J31</f>
        <v>3.8333333333333335</v>
      </c>
      <c r="K31" s="130">
        <f>Phys2!K31</f>
        <v>0</v>
      </c>
      <c r="L31" s="131" t="e">
        <f>Phys2!#REF!</f>
        <v>#REF!</v>
      </c>
      <c r="M31" s="28">
        <f>Chim2!J31</f>
        <v>10.166666666666666</v>
      </c>
      <c r="N31" s="130">
        <f>Chim2!K31</f>
        <v>6</v>
      </c>
      <c r="O31" s="131">
        <f>Chim2!M31</f>
        <v>1</v>
      </c>
      <c r="P31" s="24">
        <f t="shared" si="0"/>
        <v>8.5555555555555554</v>
      </c>
      <c r="Q31" s="23">
        <f t="shared" si="1"/>
        <v>12</v>
      </c>
      <c r="R31" s="44" t="str">
        <f t="shared" si="2"/>
        <v xml:space="preserve"> </v>
      </c>
      <c r="S31" s="129" t="e">
        <f t="shared" si="3"/>
        <v>#REF!</v>
      </c>
    </row>
    <row r="32" spans="1:19" ht="13.5" customHeight="1">
      <c r="A32" s="23">
        <v>20</v>
      </c>
      <c r="B32" s="181">
        <v>1333016483</v>
      </c>
      <c r="C32" s="183" t="s">
        <v>550</v>
      </c>
      <c r="D32" s="299" t="s">
        <v>373</v>
      </c>
      <c r="E32" s="117" t="s">
        <v>1676</v>
      </c>
      <c r="F32" s="90">
        <v>7.1111111111111116</v>
      </c>
      <c r="G32" s="39">
        <f>Maths2!J32</f>
        <v>6.4</v>
      </c>
      <c r="H32" s="130">
        <f>Maths2!K32</f>
        <v>0</v>
      </c>
      <c r="I32" s="131">
        <f>Maths2!M32</f>
        <v>1</v>
      </c>
      <c r="J32" s="28">
        <f>Phys2!J32</f>
        <v>8</v>
      </c>
      <c r="K32" s="130">
        <f>Phys2!K32</f>
        <v>0</v>
      </c>
      <c r="L32" s="131" t="e">
        <f>Phys2!#REF!</f>
        <v>#REF!</v>
      </c>
      <c r="M32" s="28">
        <f>Chim2!J32</f>
        <v>11.85</v>
      </c>
      <c r="N32" s="130">
        <f>Chim2!K32</f>
        <v>6</v>
      </c>
      <c r="O32" s="131">
        <f>Chim2!M32</f>
        <v>1</v>
      </c>
      <c r="P32" s="24">
        <f t="shared" si="0"/>
        <v>8.75</v>
      </c>
      <c r="Q32" s="23">
        <f t="shared" si="1"/>
        <v>6</v>
      </c>
      <c r="R32" s="44" t="str">
        <f t="shared" si="2"/>
        <v xml:space="preserve"> </v>
      </c>
      <c r="S32" s="129" t="e">
        <f t="shared" si="3"/>
        <v>#REF!</v>
      </c>
    </row>
    <row r="33" spans="1:19" ht="13.5" customHeight="1">
      <c r="A33" s="23">
        <v>21</v>
      </c>
      <c r="B33" s="340" t="s">
        <v>708</v>
      </c>
      <c r="C33" s="335" t="s">
        <v>709</v>
      </c>
      <c r="D33" s="344" t="s">
        <v>64</v>
      </c>
      <c r="E33" s="242" t="s">
        <v>432</v>
      </c>
      <c r="F33" s="49">
        <v>7.8000000000000007</v>
      </c>
      <c r="G33" s="39">
        <f>Maths2!J33</f>
        <v>3.6666666666666665</v>
      </c>
      <c r="H33" s="130">
        <f>Maths2!K33</f>
        <v>0</v>
      </c>
      <c r="I33" s="131">
        <f>Maths2!M33</f>
        <v>1</v>
      </c>
      <c r="J33" s="28">
        <f>Phys2!J33</f>
        <v>3.0833333333333335</v>
      </c>
      <c r="K33" s="130">
        <f>Phys2!K33</f>
        <v>0</v>
      </c>
      <c r="L33" s="131" t="e">
        <f>Phys2!#REF!</f>
        <v>#REF!</v>
      </c>
      <c r="M33" s="28">
        <f>Chim2!J33</f>
        <v>6.7</v>
      </c>
      <c r="N33" s="130">
        <f>Chim2!K33</f>
        <v>0</v>
      </c>
      <c r="O33" s="131">
        <f>Chim2!M33</f>
        <v>1</v>
      </c>
      <c r="P33" s="24">
        <f t="shared" si="0"/>
        <v>4.4833333333333334</v>
      </c>
      <c r="Q33" s="23">
        <f t="shared" si="1"/>
        <v>0</v>
      </c>
      <c r="R33" s="44" t="str">
        <f t="shared" si="2"/>
        <v xml:space="preserve"> </v>
      </c>
      <c r="S33" s="129" t="e">
        <f t="shared" si="3"/>
        <v>#REF!</v>
      </c>
    </row>
    <row r="34" spans="1:19" ht="13.5" customHeight="1">
      <c r="A34" s="23">
        <v>22</v>
      </c>
      <c r="B34" s="289">
        <v>123003378</v>
      </c>
      <c r="C34" s="99" t="s">
        <v>78</v>
      </c>
      <c r="D34" s="100" t="s">
        <v>79</v>
      </c>
      <c r="E34" s="117" t="s">
        <v>429</v>
      </c>
      <c r="F34" s="90">
        <v>8.1944444444444446</v>
      </c>
      <c r="G34" s="39">
        <f>Maths2!J34</f>
        <v>10</v>
      </c>
      <c r="H34" s="130">
        <f>Maths2!K34</f>
        <v>6</v>
      </c>
      <c r="I34" s="131">
        <f>Maths2!M34</f>
        <v>1</v>
      </c>
      <c r="J34" s="28">
        <f>Phys2!J34</f>
        <v>3.6</v>
      </c>
      <c r="K34" s="130">
        <f>Phys2!K34</f>
        <v>0</v>
      </c>
      <c r="L34" s="131" t="e">
        <f>Phys2!#REF!</f>
        <v>#REF!</v>
      </c>
      <c r="M34" s="28">
        <f>Chim2!J34</f>
        <v>2.4</v>
      </c>
      <c r="N34" s="130">
        <f>Chim2!K34</f>
        <v>0</v>
      </c>
      <c r="O34" s="131">
        <f>Chim2!M34</f>
        <v>1</v>
      </c>
      <c r="P34" s="24">
        <f t="shared" si="0"/>
        <v>5.333333333333333</v>
      </c>
      <c r="Q34" s="23">
        <f t="shared" si="1"/>
        <v>6</v>
      </c>
      <c r="R34" s="44" t="str">
        <f t="shared" si="2"/>
        <v xml:space="preserve"> </v>
      </c>
      <c r="S34" s="129" t="e">
        <f t="shared" si="3"/>
        <v>#REF!</v>
      </c>
    </row>
    <row r="35" spans="1:19" ht="13.5" customHeight="1">
      <c r="A35" s="23">
        <v>23</v>
      </c>
      <c r="B35" s="186">
        <v>123002925</v>
      </c>
      <c r="C35" s="183" t="s">
        <v>78</v>
      </c>
      <c r="D35" s="299" t="s">
        <v>212</v>
      </c>
      <c r="E35" s="117" t="s">
        <v>428</v>
      </c>
      <c r="F35" s="90">
        <v>8.5555555555555554</v>
      </c>
      <c r="G35" s="39">
        <f>Maths2!J35</f>
        <v>4.2</v>
      </c>
      <c r="H35" s="130">
        <f>Maths2!K35</f>
        <v>0</v>
      </c>
      <c r="I35" s="131">
        <f>Maths2!M35</f>
        <v>1</v>
      </c>
      <c r="J35" s="28">
        <f>Phys2!J35</f>
        <v>0</v>
      </c>
      <c r="K35" s="130">
        <f>Phys2!K35</f>
        <v>0</v>
      </c>
      <c r="L35" s="131" t="e">
        <f>Phys2!#REF!</f>
        <v>#REF!</v>
      </c>
      <c r="M35" s="28">
        <f>Chim2!J35</f>
        <v>1.6888888888888893</v>
      </c>
      <c r="N35" s="130">
        <f>Chim2!K35</f>
        <v>0</v>
      </c>
      <c r="O35" s="131">
        <f>Chim2!M35</f>
        <v>1</v>
      </c>
      <c r="P35" s="24">
        <f t="shared" si="0"/>
        <v>1.9629629629629635</v>
      </c>
      <c r="Q35" s="23">
        <f t="shared" si="1"/>
        <v>0</v>
      </c>
      <c r="R35" s="44" t="str">
        <f t="shared" si="2"/>
        <v xml:space="preserve"> </v>
      </c>
      <c r="S35" s="129" t="e">
        <f t="shared" si="3"/>
        <v>#REF!</v>
      </c>
    </row>
    <row r="36" spans="1:19" ht="13.5" customHeight="1">
      <c r="A36" s="23">
        <v>24</v>
      </c>
      <c r="B36" s="175">
        <v>1533005854</v>
      </c>
      <c r="C36" s="177" t="s">
        <v>688</v>
      </c>
      <c r="D36" s="324" t="s">
        <v>299</v>
      </c>
      <c r="E36" s="117" t="s">
        <v>1676</v>
      </c>
      <c r="F36" s="90">
        <v>8.6388888888888893</v>
      </c>
      <c r="G36" s="39">
        <f>Maths2!J36</f>
        <v>10.9</v>
      </c>
      <c r="H36" s="130">
        <f>Maths2!K36</f>
        <v>6</v>
      </c>
      <c r="I36" s="131">
        <f>Maths2!M36</f>
        <v>1</v>
      </c>
      <c r="J36" s="28">
        <f>Phys2!J36</f>
        <v>5</v>
      </c>
      <c r="K36" s="130">
        <f>Phys2!K36</f>
        <v>0</v>
      </c>
      <c r="L36" s="131" t="e">
        <f>Phys2!#REF!</f>
        <v>#REF!</v>
      </c>
      <c r="M36" s="28">
        <f>Chim2!J36</f>
        <v>7.5</v>
      </c>
      <c r="N36" s="130">
        <f>Chim2!K36</f>
        <v>0</v>
      </c>
      <c r="O36" s="131">
        <f>Chim2!M36</f>
        <v>1</v>
      </c>
      <c r="P36" s="24">
        <f t="shared" si="0"/>
        <v>7.8000000000000007</v>
      </c>
      <c r="Q36" s="23">
        <f t="shared" si="1"/>
        <v>6</v>
      </c>
      <c r="R36" s="44" t="str">
        <f t="shared" si="2"/>
        <v xml:space="preserve"> </v>
      </c>
      <c r="S36" s="129" t="e">
        <f t="shared" si="3"/>
        <v>#REF!</v>
      </c>
    </row>
    <row r="37" spans="1:19" ht="13.5" customHeight="1">
      <c r="A37" s="23">
        <v>25</v>
      </c>
      <c r="B37" s="282" t="s">
        <v>710</v>
      </c>
      <c r="C37" s="306" t="s">
        <v>711</v>
      </c>
      <c r="D37" s="328" t="s">
        <v>221</v>
      </c>
      <c r="E37" s="243" t="s">
        <v>429</v>
      </c>
      <c r="F37" s="90">
        <v>8.5555555555555554</v>
      </c>
      <c r="G37" s="39">
        <f>Maths2!J37</f>
        <v>11</v>
      </c>
      <c r="H37" s="130">
        <f>Maths2!K37</f>
        <v>6</v>
      </c>
      <c r="I37" s="131">
        <f>Maths2!M37</f>
        <v>1</v>
      </c>
      <c r="J37" s="28">
        <f>Phys2!J37</f>
        <v>4.833333333333333</v>
      </c>
      <c r="K37" s="130">
        <f>Phys2!K37</f>
        <v>0</v>
      </c>
      <c r="L37" s="131" t="e">
        <f>Phys2!#REF!</f>
        <v>#REF!</v>
      </c>
      <c r="M37" s="28">
        <f>Chim2!J37</f>
        <v>5</v>
      </c>
      <c r="N37" s="130">
        <f>Chim2!K37</f>
        <v>0</v>
      </c>
      <c r="O37" s="131">
        <f>Chim2!M37</f>
        <v>1</v>
      </c>
      <c r="P37" s="24">
        <f t="shared" si="0"/>
        <v>6.9444444444444446</v>
      </c>
      <c r="Q37" s="23">
        <f t="shared" si="1"/>
        <v>6</v>
      </c>
      <c r="R37" s="44" t="str">
        <f t="shared" si="2"/>
        <v xml:space="preserve"> </v>
      </c>
      <c r="S37" s="129" t="e">
        <f t="shared" si="3"/>
        <v>#REF!</v>
      </c>
    </row>
    <row r="38" spans="1:19" ht="13.5" customHeight="1">
      <c r="A38" s="23">
        <v>26</v>
      </c>
      <c r="B38" s="340" t="s">
        <v>712</v>
      </c>
      <c r="C38" s="335" t="s">
        <v>713</v>
      </c>
      <c r="D38" s="344" t="s">
        <v>198</v>
      </c>
      <c r="E38" s="244" t="s">
        <v>433</v>
      </c>
      <c r="F38" s="90">
        <v>7.7777777777777786</v>
      </c>
      <c r="G38" s="39">
        <f>Maths2!J38</f>
        <v>7.333333333333333</v>
      </c>
      <c r="H38" s="130">
        <f>Maths2!K38</f>
        <v>0</v>
      </c>
      <c r="I38" s="131">
        <f>Maths2!M38</f>
        <v>1</v>
      </c>
      <c r="J38" s="28">
        <f>Phys2!J38</f>
        <v>6.833333333333333</v>
      </c>
      <c r="K38" s="130">
        <f>Phys2!K38</f>
        <v>0</v>
      </c>
      <c r="L38" s="131" t="e">
        <f>Phys2!#REF!</f>
        <v>#REF!</v>
      </c>
      <c r="M38" s="28">
        <f>Chim2!J38</f>
        <v>8.3333333333333339</v>
      </c>
      <c r="N38" s="130">
        <f>Chim2!K38</f>
        <v>0</v>
      </c>
      <c r="O38" s="131">
        <f>Chim2!M38</f>
        <v>1</v>
      </c>
      <c r="P38" s="24">
        <f t="shared" si="0"/>
        <v>7.5</v>
      </c>
      <c r="Q38" s="23">
        <f t="shared" si="1"/>
        <v>0</v>
      </c>
      <c r="R38" s="44" t="str">
        <f t="shared" si="2"/>
        <v xml:space="preserve"> </v>
      </c>
      <c r="S38" s="129" t="e">
        <f t="shared" si="3"/>
        <v>#REF!</v>
      </c>
    </row>
    <row r="39" spans="1:19" ht="13.5" customHeight="1">
      <c r="A39" s="23">
        <v>27</v>
      </c>
      <c r="B39" s="175">
        <v>1533012525</v>
      </c>
      <c r="C39" s="177" t="s">
        <v>631</v>
      </c>
      <c r="D39" s="324" t="s">
        <v>632</v>
      </c>
      <c r="E39" s="117" t="s">
        <v>428</v>
      </c>
      <c r="F39" s="90">
        <v>5.0555555555555554</v>
      </c>
      <c r="G39" s="39">
        <f>Maths2!J39</f>
        <v>9.9980000000000011</v>
      </c>
      <c r="H39" s="130">
        <f>Maths2!K39</f>
        <v>6</v>
      </c>
      <c r="I39" s="131">
        <f>Maths2!M39</f>
        <v>1</v>
      </c>
      <c r="J39" s="28">
        <f>Phys2!J39</f>
        <v>7.3</v>
      </c>
      <c r="K39" s="130">
        <f>Phys2!K39</f>
        <v>0</v>
      </c>
      <c r="L39" s="131" t="e">
        <f>Phys2!#REF!</f>
        <v>#REF!</v>
      </c>
      <c r="M39" s="28">
        <f>Chim2!J39</f>
        <v>8.25</v>
      </c>
      <c r="N39" s="130">
        <f>Chim2!K39</f>
        <v>0</v>
      </c>
      <c r="O39" s="131">
        <f>Chim2!M39</f>
        <v>1</v>
      </c>
      <c r="P39" s="24">
        <f t="shared" si="0"/>
        <v>8.516</v>
      </c>
      <c r="Q39" s="23">
        <f t="shared" si="1"/>
        <v>6</v>
      </c>
      <c r="R39" s="44" t="str">
        <f t="shared" si="2"/>
        <v xml:space="preserve"> </v>
      </c>
      <c r="S39" s="129" t="e">
        <f t="shared" si="3"/>
        <v>#REF!</v>
      </c>
    </row>
    <row r="40" spans="1:19" ht="13.5" customHeight="1">
      <c r="A40" s="23">
        <v>28</v>
      </c>
      <c r="B40" s="279">
        <v>1333011568</v>
      </c>
      <c r="C40" s="52" t="s">
        <v>374</v>
      </c>
      <c r="D40" s="51" t="s">
        <v>375</v>
      </c>
      <c r="E40" s="117" t="s">
        <v>434</v>
      </c>
      <c r="F40" s="90">
        <v>8.0833333333333339</v>
      </c>
      <c r="G40" s="39">
        <f>Maths2!J40</f>
        <v>10.8</v>
      </c>
      <c r="H40" s="130">
        <f>Maths2!K40</f>
        <v>6</v>
      </c>
      <c r="I40" s="131">
        <f>Maths2!M40</f>
        <v>1</v>
      </c>
      <c r="J40" s="28">
        <f>Phys2!J40</f>
        <v>5.3</v>
      </c>
      <c r="K40" s="130">
        <f>Phys2!K40</f>
        <v>0</v>
      </c>
      <c r="L40" s="131" t="e">
        <f>Phys2!#REF!</f>
        <v>#REF!</v>
      </c>
      <c r="M40" s="28">
        <f>Chim2!J40</f>
        <v>5.6</v>
      </c>
      <c r="N40" s="130">
        <f>Chim2!K40</f>
        <v>0</v>
      </c>
      <c r="O40" s="131">
        <f>Chim2!M40</f>
        <v>1</v>
      </c>
      <c r="P40" s="24">
        <f t="shared" si="0"/>
        <v>7.2333333333333325</v>
      </c>
      <c r="Q40" s="23">
        <f t="shared" si="1"/>
        <v>6</v>
      </c>
      <c r="R40" s="44" t="str">
        <f t="shared" si="2"/>
        <v xml:space="preserve"> </v>
      </c>
      <c r="S40" s="129" t="e">
        <f t="shared" si="3"/>
        <v>#REF!</v>
      </c>
    </row>
    <row r="41" spans="1:19" ht="13.5" customHeight="1">
      <c r="A41" s="23">
        <v>29</v>
      </c>
      <c r="B41" s="175">
        <v>1533014031</v>
      </c>
      <c r="C41" s="177" t="s">
        <v>374</v>
      </c>
      <c r="D41" s="324" t="s">
        <v>92</v>
      </c>
      <c r="E41" s="117" t="s">
        <v>429</v>
      </c>
      <c r="F41" s="90">
        <v>9.1666666666666661</v>
      </c>
      <c r="G41" s="39">
        <f>Maths2!J41</f>
        <v>10.3</v>
      </c>
      <c r="H41" s="130">
        <f>Maths2!K41</f>
        <v>6</v>
      </c>
      <c r="I41" s="131">
        <f>Maths2!M41</f>
        <v>1</v>
      </c>
      <c r="J41" s="28">
        <f>Phys2!J41</f>
        <v>7.15</v>
      </c>
      <c r="K41" s="130">
        <f>Phys2!K41</f>
        <v>0</v>
      </c>
      <c r="L41" s="131" t="e">
        <f>Phys2!#REF!</f>
        <v>#REF!</v>
      </c>
      <c r="M41" s="28">
        <f>Chim2!J41</f>
        <v>5.15</v>
      </c>
      <c r="N41" s="130">
        <f>Chim2!K41</f>
        <v>0</v>
      </c>
      <c r="O41" s="131">
        <f>Chim2!M41</f>
        <v>1</v>
      </c>
      <c r="P41" s="24">
        <f t="shared" si="0"/>
        <v>7.533333333333335</v>
      </c>
      <c r="Q41" s="23">
        <f t="shared" si="1"/>
        <v>6</v>
      </c>
      <c r="R41" s="44" t="str">
        <f t="shared" si="2"/>
        <v xml:space="preserve"> </v>
      </c>
      <c r="S41" s="129" t="e">
        <f t="shared" si="3"/>
        <v>#REF!</v>
      </c>
    </row>
    <row r="42" spans="1:19" ht="13.5" customHeight="1">
      <c r="A42" s="23">
        <v>30</v>
      </c>
      <c r="B42" s="175">
        <v>1533012543</v>
      </c>
      <c r="C42" s="177" t="s">
        <v>641</v>
      </c>
      <c r="D42" s="324" t="s">
        <v>642</v>
      </c>
      <c r="E42" s="117" t="s">
        <v>428</v>
      </c>
      <c r="F42" s="90">
        <v>5.9722222222222223</v>
      </c>
      <c r="G42" s="39">
        <f>Maths2!J42</f>
        <v>10.199999999999999</v>
      </c>
      <c r="H42" s="130">
        <f>Maths2!K42</f>
        <v>6</v>
      </c>
      <c r="I42" s="131">
        <f>Maths2!M42</f>
        <v>1</v>
      </c>
      <c r="J42" s="28">
        <f>Phys2!J42</f>
        <v>2.4</v>
      </c>
      <c r="K42" s="130">
        <f>Phys2!K42</f>
        <v>0</v>
      </c>
      <c r="L42" s="131" t="e">
        <f>Phys2!#REF!</f>
        <v>#REF!</v>
      </c>
      <c r="M42" s="28">
        <f>Chim2!J42</f>
        <v>4</v>
      </c>
      <c r="N42" s="130">
        <f>Chim2!K42</f>
        <v>0</v>
      </c>
      <c r="O42" s="131">
        <f>Chim2!M42</f>
        <v>1</v>
      </c>
      <c r="P42" s="24">
        <f t="shared" si="0"/>
        <v>5.5333333333333332</v>
      </c>
      <c r="Q42" s="23">
        <f t="shared" si="1"/>
        <v>6</v>
      </c>
      <c r="R42" s="44" t="str">
        <f t="shared" si="2"/>
        <v xml:space="preserve"> </v>
      </c>
      <c r="S42" s="129" t="e">
        <f t="shared" si="3"/>
        <v>#REF!</v>
      </c>
    </row>
    <row r="43" spans="1:19" ht="13.5" customHeight="1">
      <c r="A43" s="23">
        <v>31</v>
      </c>
      <c r="B43" s="289">
        <v>1333006646</v>
      </c>
      <c r="C43" s="99" t="s">
        <v>81</v>
      </c>
      <c r="D43" s="100" t="s">
        <v>82</v>
      </c>
      <c r="E43" s="120" t="s">
        <v>434</v>
      </c>
      <c r="F43" s="49">
        <v>9.1166666666666671</v>
      </c>
      <c r="G43" s="39">
        <f>Maths2!J43</f>
        <v>8.9</v>
      </c>
      <c r="H43" s="130">
        <f>Maths2!K43</f>
        <v>0</v>
      </c>
      <c r="I43" s="131">
        <f>Maths2!M43</f>
        <v>1</v>
      </c>
      <c r="J43" s="28">
        <f>Phys2!J43</f>
        <v>3.9</v>
      </c>
      <c r="K43" s="130">
        <f>Phys2!K43</f>
        <v>0</v>
      </c>
      <c r="L43" s="131" t="e">
        <f>Phys2!#REF!</f>
        <v>#REF!</v>
      </c>
      <c r="M43" s="28">
        <f>Chim2!J43</f>
        <v>8.75</v>
      </c>
      <c r="N43" s="130">
        <f>Chim2!K43</f>
        <v>0</v>
      </c>
      <c r="O43" s="131">
        <f>Chim2!M43</f>
        <v>1</v>
      </c>
      <c r="P43" s="24">
        <f t="shared" si="0"/>
        <v>7.1833333333333336</v>
      </c>
      <c r="Q43" s="23">
        <f t="shared" si="1"/>
        <v>0</v>
      </c>
      <c r="R43" s="44" t="str">
        <f t="shared" si="2"/>
        <v xml:space="preserve"> </v>
      </c>
      <c r="S43" s="129" t="e">
        <f t="shared" si="3"/>
        <v>#REF!</v>
      </c>
    </row>
    <row r="44" spans="1:19" ht="13.5" customHeight="1">
      <c r="A44" s="23">
        <v>32</v>
      </c>
      <c r="B44" s="279">
        <v>1433007175</v>
      </c>
      <c r="C44" s="52" t="s">
        <v>376</v>
      </c>
      <c r="D44" s="51" t="s">
        <v>377</v>
      </c>
      <c r="E44" s="117" t="s">
        <v>434</v>
      </c>
      <c r="F44" s="49">
        <v>7.2333333333333325</v>
      </c>
      <c r="G44" s="39">
        <f>Maths2!J44</f>
        <v>5.7</v>
      </c>
      <c r="H44" s="130">
        <f>Maths2!K44</f>
        <v>0</v>
      </c>
      <c r="I44" s="131">
        <f>Maths2!M44</f>
        <v>1</v>
      </c>
      <c r="J44" s="28">
        <f>Phys2!J44</f>
        <v>7.15</v>
      </c>
      <c r="K44" s="130">
        <f>Phys2!K44</f>
        <v>0</v>
      </c>
      <c r="L44" s="131" t="e">
        <f>Phys2!#REF!</f>
        <v>#REF!</v>
      </c>
      <c r="M44" s="28">
        <f>Chim2!J44</f>
        <v>10</v>
      </c>
      <c r="N44" s="130">
        <f>Chim2!K44</f>
        <v>6</v>
      </c>
      <c r="O44" s="131">
        <f>Chim2!M44</f>
        <v>1</v>
      </c>
      <c r="P44" s="24">
        <f t="shared" si="0"/>
        <v>7.616666666666668</v>
      </c>
      <c r="Q44" s="23">
        <f t="shared" si="1"/>
        <v>6</v>
      </c>
      <c r="R44" s="44" t="str">
        <f t="shared" si="2"/>
        <v xml:space="preserve"> </v>
      </c>
      <c r="S44" s="129" t="e">
        <f t="shared" si="3"/>
        <v>#REF!</v>
      </c>
    </row>
    <row r="45" spans="1:19" ht="13.5" customHeight="1">
      <c r="A45" s="23">
        <v>33</v>
      </c>
      <c r="B45" s="289">
        <v>123000712</v>
      </c>
      <c r="C45" s="99" t="s">
        <v>84</v>
      </c>
      <c r="D45" s="100" t="s">
        <v>85</v>
      </c>
      <c r="E45" s="117" t="s">
        <v>434</v>
      </c>
      <c r="F45" s="90">
        <v>5.416666666666667</v>
      </c>
      <c r="G45" s="39">
        <f>Maths2!J45</f>
        <v>14.5</v>
      </c>
      <c r="H45" s="130">
        <f>Maths2!K45</f>
        <v>6</v>
      </c>
      <c r="I45" s="131">
        <f>Maths2!M45</f>
        <v>1</v>
      </c>
      <c r="J45" s="28">
        <f>Phys2!J45</f>
        <v>4.5</v>
      </c>
      <c r="K45" s="130">
        <f>Phys2!K45</f>
        <v>0</v>
      </c>
      <c r="L45" s="131" t="e">
        <f>Phys2!#REF!</f>
        <v>#REF!</v>
      </c>
      <c r="M45" s="28">
        <f>Chim2!J45</f>
        <v>4.8888888888888884</v>
      </c>
      <c r="N45" s="130">
        <f>Chim2!K45</f>
        <v>0</v>
      </c>
      <c r="O45" s="131">
        <f>Chim2!M45</f>
        <v>1</v>
      </c>
      <c r="P45" s="24">
        <f t="shared" si="0"/>
        <v>7.9629629629629619</v>
      </c>
      <c r="Q45" s="23">
        <f t="shared" si="1"/>
        <v>6</v>
      </c>
      <c r="R45" s="44" t="str">
        <f t="shared" si="2"/>
        <v xml:space="preserve"> </v>
      </c>
      <c r="S45" s="129" t="e">
        <f t="shared" si="3"/>
        <v>#REF!</v>
      </c>
    </row>
    <row r="46" spans="1:19" ht="13.5" customHeight="1">
      <c r="A46" s="23">
        <v>34</v>
      </c>
      <c r="B46" s="279">
        <v>1333004753</v>
      </c>
      <c r="C46" s="52" t="s">
        <v>294</v>
      </c>
      <c r="D46" s="51" t="s">
        <v>295</v>
      </c>
      <c r="E46" s="118" t="s">
        <v>433</v>
      </c>
      <c r="F46" s="90">
        <v>6.9722222222222223</v>
      </c>
      <c r="G46" s="39">
        <f>Maths2!J46</f>
        <v>6.7</v>
      </c>
      <c r="H46" s="130">
        <f>Maths2!K46</f>
        <v>0</v>
      </c>
      <c r="I46" s="131">
        <f>Maths2!M46</f>
        <v>1</v>
      </c>
      <c r="J46" s="28">
        <f>Phys2!J46</f>
        <v>6.4</v>
      </c>
      <c r="K46" s="130">
        <f>Phys2!K46</f>
        <v>0</v>
      </c>
      <c r="L46" s="131" t="e">
        <f>Phys2!#REF!</f>
        <v>#REF!</v>
      </c>
      <c r="M46" s="28">
        <f>Chim2!J46</f>
        <v>10.1</v>
      </c>
      <c r="N46" s="130">
        <f>Chim2!K46</f>
        <v>6</v>
      </c>
      <c r="O46" s="131">
        <f>Chim2!M46</f>
        <v>1</v>
      </c>
      <c r="P46" s="24">
        <f t="shared" si="0"/>
        <v>7.7333333333333325</v>
      </c>
      <c r="Q46" s="23">
        <f t="shared" si="1"/>
        <v>6</v>
      </c>
      <c r="R46" s="44" t="str">
        <f t="shared" si="2"/>
        <v xml:space="preserve"> </v>
      </c>
      <c r="S46" s="129" t="e">
        <f t="shared" si="3"/>
        <v>#REF!</v>
      </c>
    </row>
    <row r="47" spans="1:19" ht="13.5" customHeight="1">
      <c r="A47" s="23">
        <v>35</v>
      </c>
      <c r="B47" s="175">
        <v>1533011550</v>
      </c>
      <c r="C47" s="177" t="s">
        <v>525</v>
      </c>
      <c r="D47" s="324" t="s">
        <v>526</v>
      </c>
      <c r="E47" s="117" t="s">
        <v>428</v>
      </c>
      <c r="F47" s="49">
        <v>5.6166666666666671</v>
      </c>
      <c r="G47" s="39">
        <f>Maths2!J47</f>
        <v>6.4</v>
      </c>
      <c r="H47" s="130">
        <f>Maths2!K47</f>
        <v>0</v>
      </c>
      <c r="I47" s="131">
        <f>Maths2!M47</f>
        <v>1</v>
      </c>
      <c r="J47" s="28">
        <f>Phys2!J47</f>
        <v>4.1500000000000004</v>
      </c>
      <c r="K47" s="130">
        <f>Phys2!K47</f>
        <v>0</v>
      </c>
      <c r="L47" s="131" t="e">
        <f>Phys2!#REF!</f>
        <v>#REF!</v>
      </c>
      <c r="M47" s="28">
        <f>Chim2!J47</f>
        <v>9.9980000000000011</v>
      </c>
      <c r="N47" s="130">
        <f>Chim2!K47</f>
        <v>6</v>
      </c>
      <c r="O47" s="131">
        <f>Chim2!M47</f>
        <v>1</v>
      </c>
      <c r="P47" s="24">
        <f t="shared" si="0"/>
        <v>6.8493333333333339</v>
      </c>
      <c r="Q47" s="23">
        <f t="shared" si="1"/>
        <v>6</v>
      </c>
      <c r="R47" s="44" t="str">
        <f t="shared" si="2"/>
        <v xml:space="preserve"> </v>
      </c>
      <c r="S47" s="129" t="e">
        <f t="shared" si="3"/>
        <v>#REF!</v>
      </c>
    </row>
    <row r="48" spans="1:19" ht="13.5" customHeight="1">
      <c r="A48" s="23">
        <v>36</v>
      </c>
      <c r="B48" s="279">
        <v>1333006010</v>
      </c>
      <c r="C48" s="52" t="s">
        <v>296</v>
      </c>
      <c r="D48" s="51" t="s">
        <v>378</v>
      </c>
      <c r="E48" s="117" t="s">
        <v>429</v>
      </c>
      <c r="F48" s="90">
        <v>7.9629629629629628</v>
      </c>
      <c r="G48" s="39">
        <f>Maths2!J48</f>
        <v>4.7</v>
      </c>
      <c r="H48" s="130">
        <f>Maths2!K48</f>
        <v>0</v>
      </c>
      <c r="I48" s="131">
        <f>Maths2!M48</f>
        <v>1</v>
      </c>
      <c r="J48" s="28">
        <f>Phys2!J48</f>
        <v>6.8</v>
      </c>
      <c r="K48" s="130">
        <f>Phys2!K48</f>
        <v>0</v>
      </c>
      <c r="L48" s="131" t="e">
        <f>Phys2!#REF!</f>
        <v>#REF!</v>
      </c>
      <c r="M48" s="28">
        <f>Chim2!J48</f>
        <v>7.1</v>
      </c>
      <c r="N48" s="130">
        <f>Chim2!K48</f>
        <v>0</v>
      </c>
      <c r="O48" s="131">
        <f>Chim2!M48</f>
        <v>1</v>
      </c>
      <c r="P48" s="24">
        <f t="shared" si="0"/>
        <v>6.1999999999999993</v>
      </c>
      <c r="Q48" s="23">
        <f t="shared" si="1"/>
        <v>0</v>
      </c>
      <c r="R48" s="44" t="str">
        <f t="shared" si="2"/>
        <v xml:space="preserve"> </v>
      </c>
      <c r="S48" s="129" t="e">
        <f t="shared" si="3"/>
        <v>#REF!</v>
      </c>
    </row>
    <row r="49" spans="1:19" ht="13.5" customHeight="1">
      <c r="A49" s="23">
        <v>37</v>
      </c>
      <c r="B49" s="175">
        <v>1533004202</v>
      </c>
      <c r="C49" s="177" t="s">
        <v>654</v>
      </c>
      <c r="D49" s="324" t="s">
        <v>655</v>
      </c>
      <c r="E49" s="117" t="s">
        <v>1676</v>
      </c>
      <c r="F49" s="90">
        <v>7.333333333333333</v>
      </c>
      <c r="G49" s="39">
        <f>Maths2!J49</f>
        <v>11.2</v>
      </c>
      <c r="H49" s="130">
        <f>Maths2!K49</f>
        <v>6</v>
      </c>
      <c r="I49" s="131">
        <f>Maths2!M49</f>
        <v>1</v>
      </c>
      <c r="J49" s="28">
        <f>Phys2!J49</f>
        <v>4.2</v>
      </c>
      <c r="K49" s="130">
        <f>Phys2!K49</f>
        <v>0</v>
      </c>
      <c r="L49" s="131" t="e">
        <f>Phys2!#REF!</f>
        <v>#REF!</v>
      </c>
      <c r="M49" s="28">
        <f>Chim2!J49</f>
        <v>4.45</v>
      </c>
      <c r="N49" s="130">
        <f>Chim2!K49</f>
        <v>0</v>
      </c>
      <c r="O49" s="131">
        <f>Chim2!M49</f>
        <v>1</v>
      </c>
      <c r="P49" s="24">
        <f t="shared" si="0"/>
        <v>6.6166666666666663</v>
      </c>
      <c r="Q49" s="23">
        <f t="shared" si="1"/>
        <v>6</v>
      </c>
      <c r="R49" s="44" t="str">
        <f t="shared" si="2"/>
        <v xml:space="preserve"> </v>
      </c>
      <c r="S49" s="129" t="e">
        <f t="shared" si="3"/>
        <v>#REF!</v>
      </c>
    </row>
    <row r="50" spans="1:19" ht="13.5" customHeight="1">
      <c r="A50" s="23">
        <v>38</v>
      </c>
      <c r="B50" s="289">
        <v>1333011714</v>
      </c>
      <c r="C50" s="99" t="s">
        <v>87</v>
      </c>
      <c r="D50" s="100" t="s">
        <v>88</v>
      </c>
      <c r="E50" s="118" t="s">
        <v>433</v>
      </c>
      <c r="F50" s="49">
        <v>7.6440740740740738</v>
      </c>
      <c r="G50" s="39">
        <f>Maths2!J50</f>
        <v>5.666666666666667</v>
      </c>
      <c r="H50" s="130">
        <f>Maths2!K50</f>
        <v>0</v>
      </c>
      <c r="I50" s="131">
        <f>Maths2!M50</f>
        <v>1</v>
      </c>
      <c r="J50" s="28">
        <f>Phys2!J50</f>
        <v>4.5</v>
      </c>
      <c r="K50" s="130">
        <f>Phys2!K50</f>
        <v>0</v>
      </c>
      <c r="L50" s="131" t="e">
        <f>Phys2!#REF!</f>
        <v>#REF!</v>
      </c>
      <c r="M50" s="28">
        <f>Chim2!J50</f>
        <v>10.833333333333334</v>
      </c>
      <c r="N50" s="130">
        <f>Chim2!K50</f>
        <v>6</v>
      </c>
      <c r="O50" s="131">
        <f>Chim2!M50</f>
        <v>1</v>
      </c>
      <c r="P50" s="24">
        <f t="shared" si="0"/>
        <v>7</v>
      </c>
      <c r="Q50" s="23">
        <f t="shared" si="1"/>
        <v>6</v>
      </c>
      <c r="R50" s="44" t="str">
        <f t="shared" si="2"/>
        <v xml:space="preserve"> </v>
      </c>
      <c r="S50" s="129" t="e">
        <f t="shared" si="3"/>
        <v>#REF!</v>
      </c>
    </row>
    <row r="51" spans="1:19" ht="13.5" customHeight="1">
      <c r="A51" s="23">
        <v>39</v>
      </c>
      <c r="B51" s="357" t="s">
        <v>714</v>
      </c>
      <c r="C51" s="341" t="s">
        <v>715</v>
      </c>
      <c r="D51" s="347" t="s">
        <v>60</v>
      </c>
      <c r="E51" s="246" t="s">
        <v>434</v>
      </c>
      <c r="F51" s="90">
        <v>6.8055555555555554</v>
      </c>
      <c r="G51" s="39">
        <f>Maths2!J51</f>
        <v>6</v>
      </c>
      <c r="H51" s="130">
        <f>Maths2!K51</f>
        <v>0</v>
      </c>
      <c r="I51" s="131">
        <f>Maths2!M51</f>
        <v>1</v>
      </c>
      <c r="J51" s="28">
        <f>Phys2!J51</f>
        <v>6.666666666666667</v>
      </c>
      <c r="K51" s="130">
        <f>Phys2!K51</f>
        <v>0</v>
      </c>
      <c r="L51" s="131" t="e">
        <f>Phys2!#REF!</f>
        <v>#REF!</v>
      </c>
      <c r="M51" s="28">
        <f>Chim2!J51</f>
        <v>5.0999999999999996</v>
      </c>
      <c r="N51" s="130">
        <f>Chim2!K51</f>
        <v>0</v>
      </c>
      <c r="O51" s="131">
        <f>Chim2!M51</f>
        <v>1</v>
      </c>
      <c r="P51" s="24">
        <f t="shared" si="0"/>
        <v>5.9222222222222216</v>
      </c>
      <c r="Q51" s="23">
        <f t="shared" si="1"/>
        <v>0</v>
      </c>
      <c r="R51" s="44" t="str">
        <f t="shared" si="2"/>
        <v xml:space="preserve"> </v>
      </c>
      <c r="S51" s="129" t="e">
        <f t="shared" si="3"/>
        <v>#REF!</v>
      </c>
    </row>
    <row r="52" spans="1:19" ht="13.5" customHeight="1">
      <c r="A52" s="23">
        <v>40</v>
      </c>
      <c r="B52" s="294" t="s">
        <v>716</v>
      </c>
      <c r="C52" s="306" t="s">
        <v>717</v>
      </c>
      <c r="D52" s="328" t="s">
        <v>138</v>
      </c>
      <c r="E52" s="247" t="s">
        <v>1677</v>
      </c>
      <c r="F52" s="49">
        <v>7.7333333333333325</v>
      </c>
      <c r="G52" s="39">
        <f>Maths2!J52</f>
        <v>11.833333333333334</v>
      </c>
      <c r="H52" s="130">
        <f>Maths2!K52</f>
        <v>6</v>
      </c>
      <c r="I52" s="131">
        <f>Maths2!M52</f>
        <v>1</v>
      </c>
      <c r="J52" s="28">
        <f>Phys2!J52</f>
        <v>5</v>
      </c>
      <c r="K52" s="130">
        <f>Phys2!K52</f>
        <v>0</v>
      </c>
      <c r="L52" s="131" t="e">
        <f>Phys2!#REF!</f>
        <v>#REF!</v>
      </c>
      <c r="M52" s="28">
        <f>Chim2!J52</f>
        <v>6.333333333333333</v>
      </c>
      <c r="N52" s="130">
        <f>Chim2!K52</f>
        <v>0</v>
      </c>
      <c r="O52" s="131">
        <f>Chim2!M52</f>
        <v>1</v>
      </c>
      <c r="P52" s="24">
        <f t="shared" si="0"/>
        <v>7.7222222222222223</v>
      </c>
      <c r="Q52" s="23">
        <f t="shared" si="1"/>
        <v>6</v>
      </c>
      <c r="R52" s="44" t="str">
        <f t="shared" si="2"/>
        <v xml:space="preserve"> </v>
      </c>
      <c r="S52" s="129" t="e">
        <f t="shared" si="3"/>
        <v>#REF!</v>
      </c>
    </row>
    <row r="53" spans="1:19" ht="13.5" customHeight="1">
      <c r="A53" s="23">
        <v>41</v>
      </c>
      <c r="B53" s="279">
        <v>1333026522</v>
      </c>
      <c r="C53" s="52" t="s">
        <v>379</v>
      </c>
      <c r="D53" s="51" t="s">
        <v>380</v>
      </c>
      <c r="E53" s="117" t="s">
        <v>429</v>
      </c>
      <c r="F53" s="49">
        <v>5.6999999999999993</v>
      </c>
      <c r="G53" s="39">
        <f>Maths2!J53</f>
        <v>8.1999999999999993</v>
      </c>
      <c r="H53" s="130">
        <f>Maths2!K53</f>
        <v>0</v>
      </c>
      <c r="I53" s="131">
        <f>Maths2!M53</f>
        <v>1</v>
      </c>
      <c r="J53" s="28">
        <f>Phys2!J53</f>
        <v>6.7</v>
      </c>
      <c r="K53" s="130">
        <f>Phys2!K53</f>
        <v>0</v>
      </c>
      <c r="L53" s="131" t="e">
        <f>Phys2!#REF!</f>
        <v>#REF!</v>
      </c>
      <c r="M53" s="28">
        <f>Chim2!J53</f>
        <v>10</v>
      </c>
      <c r="N53" s="130">
        <f>Chim2!K53</f>
        <v>6</v>
      </c>
      <c r="O53" s="131">
        <f>Chim2!M53</f>
        <v>1</v>
      </c>
      <c r="P53" s="24">
        <f t="shared" si="0"/>
        <v>8.3000000000000007</v>
      </c>
      <c r="Q53" s="23">
        <f t="shared" si="1"/>
        <v>6</v>
      </c>
      <c r="R53" s="44" t="str">
        <f t="shared" si="2"/>
        <v xml:space="preserve"> </v>
      </c>
      <c r="S53" s="129" t="e">
        <f t="shared" si="3"/>
        <v>#REF!</v>
      </c>
    </row>
    <row r="54" spans="1:19" ht="13.5" customHeight="1">
      <c r="A54" s="23">
        <v>42</v>
      </c>
      <c r="B54" s="175">
        <v>1533015821</v>
      </c>
      <c r="C54" s="177" t="s">
        <v>576</v>
      </c>
      <c r="D54" s="324" t="s">
        <v>357</v>
      </c>
      <c r="E54" s="117" t="s">
        <v>428</v>
      </c>
      <c r="F54" s="49">
        <v>4.4333333333333336</v>
      </c>
      <c r="G54" s="39">
        <f>Maths2!J54</f>
        <v>11.85</v>
      </c>
      <c r="H54" s="130">
        <f>Maths2!K54</f>
        <v>6</v>
      </c>
      <c r="I54" s="131">
        <f>Maths2!M54</f>
        <v>1</v>
      </c>
      <c r="J54" s="28">
        <f>Phys2!J54</f>
        <v>6.202</v>
      </c>
      <c r="K54" s="130">
        <f>Phys2!K54</f>
        <v>0</v>
      </c>
      <c r="L54" s="131" t="e">
        <f>Phys2!#REF!</f>
        <v>#REF!</v>
      </c>
      <c r="M54" s="28">
        <f>Chim2!J54</f>
        <v>11.95</v>
      </c>
      <c r="N54" s="130">
        <f>Chim2!K54</f>
        <v>6</v>
      </c>
      <c r="O54" s="131">
        <f>Chim2!M54</f>
        <v>1</v>
      </c>
      <c r="P54" s="24">
        <f t="shared" si="0"/>
        <v>10.000666666666667</v>
      </c>
      <c r="Q54" s="23">
        <f t="shared" si="1"/>
        <v>18</v>
      </c>
      <c r="R54" s="44" t="str">
        <f t="shared" si="2"/>
        <v>acquise</v>
      </c>
      <c r="S54" s="129" t="e">
        <f t="shared" si="3"/>
        <v>#REF!</v>
      </c>
    </row>
    <row r="55" spans="1:19" ht="13.5" customHeight="1">
      <c r="A55" s="23">
        <v>43</v>
      </c>
      <c r="B55" s="282" t="s">
        <v>718</v>
      </c>
      <c r="C55" s="306" t="s">
        <v>90</v>
      </c>
      <c r="D55" s="328" t="s">
        <v>373</v>
      </c>
      <c r="E55" s="246" t="s">
        <v>434</v>
      </c>
      <c r="F55" s="90">
        <v>8.3888888888888893</v>
      </c>
      <c r="G55" s="39">
        <f>Maths2!J55</f>
        <v>7.333333333333333</v>
      </c>
      <c r="H55" s="130">
        <f>Maths2!K55</f>
        <v>0</v>
      </c>
      <c r="I55" s="131">
        <f>Maths2!M55</f>
        <v>1</v>
      </c>
      <c r="J55" s="28">
        <f>Phys2!J55</f>
        <v>3.1666666666666665</v>
      </c>
      <c r="K55" s="130">
        <f>Phys2!K55</f>
        <v>0</v>
      </c>
      <c r="L55" s="131" t="e">
        <f>Phys2!#REF!</f>
        <v>#REF!</v>
      </c>
      <c r="M55" s="28">
        <f>Chim2!J55</f>
        <v>1.9</v>
      </c>
      <c r="N55" s="130">
        <f>Chim2!K55</f>
        <v>0</v>
      </c>
      <c r="O55" s="131">
        <f>Chim2!M55</f>
        <v>1</v>
      </c>
      <c r="P55" s="24">
        <f t="shared" si="0"/>
        <v>4.1333333333333337</v>
      </c>
      <c r="Q55" s="23">
        <f t="shared" si="1"/>
        <v>0</v>
      </c>
      <c r="R55" s="44" t="str">
        <f t="shared" si="2"/>
        <v xml:space="preserve"> </v>
      </c>
      <c r="S55" s="129" t="e">
        <f t="shared" si="3"/>
        <v>#REF!</v>
      </c>
    </row>
    <row r="56" spans="1:19" ht="13.5" customHeight="1">
      <c r="A56" s="23">
        <v>44</v>
      </c>
      <c r="B56" s="279">
        <v>1433010412</v>
      </c>
      <c r="C56" s="52" t="s">
        <v>381</v>
      </c>
      <c r="D56" s="51" t="s">
        <v>382</v>
      </c>
      <c r="E56" s="117" t="s">
        <v>429</v>
      </c>
      <c r="F56" s="90">
        <v>7</v>
      </c>
      <c r="G56" s="39">
        <f>Maths2!J56</f>
        <v>10</v>
      </c>
      <c r="H56" s="130">
        <f>Maths2!K56</f>
        <v>6</v>
      </c>
      <c r="I56" s="131">
        <f>Maths2!M56</f>
        <v>1</v>
      </c>
      <c r="J56" s="28">
        <f>Phys2!J56</f>
        <v>3.55</v>
      </c>
      <c r="K56" s="130">
        <f>Phys2!K56</f>
        <v>0</v>
      </c>
      <c r="L56" s="131" t="e">
        <f>Phys2!#REF!</f>
        <v>#REF!</v>
      </c>
      <c r="M56" s="28">
        <f>Chim2!J56</f>
        <v>7.45</v>
      </c>
      <c r="N56" s="130">
        <f>Chim2!K56</f>
        <v>0</v>
      </c>
      <c r="O56" s="131">
        <f>Chim2!M56</f>
        <v>1</v>
      </c>
      <c r="P56" s="24">
        <f t="shared" si="0"/>
        <v>7</v>
      </c>
      <c r="Q56" s="23">
        <f t="shared" si="1"/>
        <v>6</v>
      </c>
      <c r="R56" s="44" t="str">
        <f t="shared" si="2"/>
        <v xml:space="preserve"> </v>
      </c>
      <c r="S56" s="129" t="e">
        <f t="shared" si="3"/>
        <v>#REF!</v>
      </c>
    </row>
    <row r="57" spans="1:19" ht="13.5" customHeight="1">
      <c r="A57" s="23">
        <v>45</v>
      </c>
      <c r="B57" s="294" t="s">
        <v>719</v>
      </c>
      <c r="C57" s="306" t="s">
        <v>381</v>
      </c>
      <c r="D57" s="328" t="s">
        <v>72</v>
      </c>
      <c r="E57" s="247" t="s">
        <v>1678</v>
      </c>
      <c r="F57" s="90">
        <v>8.4444444444444446</v>
      </c>
      <c r="G57" s="39">
        <f>Maths2!J57</f>
        <v>10</v>
      </c>
      <c r="H57" s="130">
        <f>Maths2!K57</f>
        <v>6</v>
      </c>
      <c r="I57" s="131">
        <f>Maths2!M57</f>
        <v>1</v>
      </c>
      <c r="J57" s="28">
        <f>Phys2!J57</f>
        <v>3</v>
      </c>
      <c r="K57" s="130">
        <f>Phys2!K57</f>
        <v>0</v>
      </c>
      <c r="L57" s="131" t="e">
        <f>Phys2!#REF!</f>
        <v>#REF!</v>
      </c>
      <c r="M57" s="28">
        <f>Chim2!J57</f>
        <v>5.5</v>
      </c>
      <c r="N57" s="130">
        <f>Chim2!K57</f>
        <v>0</v>
      </c>
      <c r="O57" s="131">
        <f>Chim2!M57</f>
        <v>1</v>
      </c>
      <c r="P57" s="24">
        <f t="shared" si="0"/>
        <v>6.166666666666667</v>
      </c>
      <c r="Q57" s="23">
        <f t="shared" si="1"/>
        <v>6</v>
      </c>
      <c r="R57" s="44" t="str">
        <f t="shared" si="2"/>
        <v xml:space="preserve"> </v>
      </c>
      <c r="S57" s="129" t="e">
        <f t="shared" si="3"/>
        <v>#REF!</v>
      </c>
    </row>
    <row r="58" spans="1:19" ht="13.5" customHeight="1">
      <c r="A58" s="23">
        <v>46</v>
      </c>
      <c r="B58" s="175">
        <v>1533009327</v>
      </c>
      <c r="C58" s="177" t="s">
        <v>626</v>
      </c>
      <c r="D58" s="324" t="s">
        <v>93</v>
      </c>
      <c r="E58" s="117" t="s">
        <v>428</v>
      </c>
      <c r="F58" s="49">
        <v>8.8999999999999986</v>
      </c>
      <c r="G58" s="39">
        <f>Maths2!J58</f>
        <v>5.9</v>
      </c>
      <c r="H58" s="130">
        <f>Maths2!K58</f>
        <v>0</v>
      </c>
      <c r="I58" s="131">
        <f>Maths2!M58</f>
        <v>1</v>
      </c>
      <c r="J58" s="28">
        <f>Phys2!J58</f>
        <v>5.2</v>
      </c>
      <c r="K58" s="130">
        <f>Phys2!K58</f>
        <v>0</v>
      </c>
      <c r="L58" s="131" t="e">
        <f>Phys2!#REF!</f>
        <v>#REF!</v>
      </c>
      <c r="M58" s="28">
        <f>Chim2!J58</f>
        <v>8.6999999999999993</v>
      </c>
      <c r="N58" s="130">
        <f>Chim2!K58</f>
        <v>0</v>
      </c>
      <c r="O58" s="131">
        <f>Chim2!M58</f>
        <v>1</v>
      </c>
      <c r="P58" s="24">
        <f t="shared" si="0"/>
        <v>6.6000000000000005</v>
      </c>
      <c r="Q58" s="23">
        <f t="shared" si="1"/>
        <v>0</v>
      </c>
      <c r="R58" s="44" t="str">
        <f t="shared" si="2"/>
        <v xml:space="preserve"> </v>
      </c>
      <c r="S58" s="129" t="e">
        <f t="shared" si="3"/>
        <v>#REF!</v>
      </c>
    </row>
    <row r="59" spans="1:19" ht="13.5" customHeight="1">
      <c r="A59" s="23">
        <v>47</v>
      </c>
      <c r="B59" s="282" t="s">
        <v>720</v>
      </c>
      <c r="C59" s="306" t="s">
        <v>721</v>
      </c>
      <c r="D59" s="328" t="s">
        <v>113</v>
      </c>
      <c r="E59" s="242" t="s">
        <v>432</v>
      </c>
      <c r="F59" s="90">
        <v>7.8888888888888893</v>
      </c>
      <c r="G59" s="39">
        <f>Maths2!J59</f>
        <v>10.5</v>
      </c>
      <c r="H59" s="130">
        <f>Maths2!K59</f>
        <v>6</v>
      </c>
      <c r="I59" s="131">
        <f>Maths2!M59</f>
        <v>1</v>
      </c>
      <c r="J59" s="28">
        <f>Phys2!J59</f>
        <v>7.166666666666667</v>
      </c>
      <c r="K59" s="130">
        <f>Phys2!K59</f>
        <v>0</v>
      </c>
      <c r="L59" s="131" t="e">
        <f>Phys2!#REF!</f>
        <v>#REF!</v>
      </c>
      <c r="M59" s="28">
        <f>Chim2!J59</f>
        <v>7.5</v>
      </c>
      <c r="N59" s="130">
        <f>Chim2!K59</f>
        <v>0</v>
      </c>
      <c r="O59" s="131">
        <f>Chim2!M59</f>
        <v>1</v>
      </c>
      <c r="P59" s="24">
        <f t="shared" si="0"/>
        <v>8.3888888888888893</v>
      </c>
      <c r="Q59" s="23">
        <f t="shared" si="1"/>
        <v>6</v>
      </c>
      <c r="R59" s="44" t="str">
        <f t="shared" si="2"/>
        <v xml:space="preserve"> </v>
      </c>
      <c r="S59" s="129" t="e">
        <f t="shared" si="3"/>
        <v>#REF!</v>
      </c>
    </row>
    <row r="60" spans="1:19" ht="13.5" customHeight="1">
      <c r="A60" s="23">
        <v>48</v>
      </c>
      <c r="B60" s="178">
        <v>1433010258</v>
      </c>
      <c r="C60" s="180" t="s">
        <v>607</v>
      </c>
      <c r="D60" s="326" t="s">
        <v>225</v>
      </c>
      <c r="E60" s="117" t="s">
        <v>1676</v>
      </c>
      <c r="F60" s="49">
        <v>8.1166666666666671</v>
      </c>
      <c r="G60" s="39">
        <f>Maths2!J60</f>
        <v>6.1</v>
      </c>
      <c r="H60" s="130">
        <f>Maths2!K60</f>
        <v>0</v>
      </c>
      <c r="I60" s="131">
        <f>Maths2!M60</f>
        <v>1</v>
      </c>
      <c r="J60" s="28">
        <f>Phys2!J60</f>
        <v>6.4</v>
      </c>
      <c r="K60" s="130">
        <f>Phys2!K60</f>
        <v>0</v>
      </c>
      <c r="L60" s="131" t="e">
        <f>Phys2!#REF!</f>
        <v>#REF!</v>
      </c>
      <c r="M60" s="28">
        <f>Chim2!J60</f>
        <v>7.2</v>
      </c>
      <c r="N60" s="130">
        <f>Chim2!K60</f>
        <v>0</v>
      </c>
      <c r="O60" s="131">
        <f>Chim2!M60</f>
        <v>1</v>
      </c>
      <c r="P60" s="24">
        <f t="shared" si="0"/>
        <v>6.5666666666666664</v>
      </c>
      <c r="Q60" s="23">
        <f t="shared" si="1"/>
        <v>0</v>
      </c>
      <c r="R60" s="44" t="str">
        <f t="shared" si="2"/>
        <v xml:space="preserve"> </v>
      </c>
      <c r="S60" s="129" t="e">
        <f t="shared" si="3"/>
        <v>#REF!</v>
      </c>
    </row>
    <row r="61" spans="1:19" ht="13.5" customHeight="1">
      <c r="A61" s="23">
        <v>49</v>
      </c>
      <c r="B61" s="175">
        <v>1533011503</v>
      </c>
      <c r="C61" s="177" t="s">
        <v>643</v>
      </c>
      <c r="D61" s="324" t="s">
        <v>555</v>
      </c>
      <c r="E61" s="117" t="s">
        <v>429</v>
      </c>
      <c r="F61" s="90">
        <v>9.2777777777777786</v>
      </c>
      <c r="G61" s="39">
        <f>Maths2!J61</f>
        <v>10.3</v>
      </c>
      <c r="H61" s="130">
        <f>Maths2!K61</f>
        <v>6</v>
      </c>
      <c r="I61" s="131">
        <f>Maths2!M61</f>
        <v>1</v>
      </c>
      <c r="J61" s="28">
        <f>Phys2!J61</f>
        <v>6.2</v>
      </c>
      <c r="K61" s="130">
        <f>Phys2!K61</f>
        <v>0</v>
      </c>
      <c r="L61" s="131" t="e">
        <f>Phys2!#REF!</f>
        <v>#REF!</v>
      </c>
      <c r="M61" s="28">
        <f>Chim2!J61</f>
        <v>6.9</v>
      </c>
      <c r="N61" s="130">
        <f>Chim2!K61</f>
        <v>0</v>
      </c>
      <c r="O61" s="131">
        <f>Chim2!M61</f>
        <v>1</v>
      </c>
      <c r="P61" s="24">
        <f t="shared" si="0"/>
        <v>7.8000000000000007</v>
      </c>
      <c r="Q61" s="23">
        <f t="shared" si="1"/>
        <v>6</v>
      </c>
      <c r="R61" s="44" t="str">
        <f t="shared" si="2"/>
        <v xml:space="preserve"> </v>
      </c>
      <c r="S61" s="129" t="e">
        <f t="shared" si="3"/>
        <v>#REF!</v>
      </c>
    </row>
    <row r="62" spans="1:19" ht="13.5" customHeight="1">
      <c r="A62" s="23">
        <v>50</v>
      </c>
      <c r="B62" s="175">
        <v>1533019462</v>
      </c>
      <c r="C62" s="177" t="s">
        <v>531</v>
      </c>
      <c r="D62" s="324" t="s">
        <v>299</v>
      </c>
      <c r="E62" s="117" t="s">
        <v>429</v>
      </c>
      <c r="F62" s="49">
        <v>7</v>
      </c>
      <c r="G62" s="39">
        <f>Maths2!J62</f>
        <v>6</v>
      </c>
      <c r="H62" s="130">
        <f>Maths2!K62</f>
        <v>0</v>
      </c>
      <c r="I62" s="131">
        <f>Maths2!M62</f>
        <v>1</v>
      </c>
      <c r="J62" s="28">
        <f>Phys2!J62</f>
        <v>6.3</v>
      </c>
      <c r="K62" s="130">
        <f>Phys2!K62</f>
        <v>0</v>
      </c>
      <c r="L62" s="131" t="e">
        <f>Phys2!#REF!</f>
        <v>#REF!</v>
      </c>
      <c r="M62" s="28">
        <f>Chim2!J62</f>
        <v>10.7</v>
      </c>
      <c r="N62" s="130">
        <f>Chim2!K62</f>
        <v>6</v>
      </c>
      <c r="O62" s="131">
        <f>Chim2!M62</f>
        <v>1</v>
      </c>
      <c r="P62" s="24">
        <f t="shared" si="0"/>
        <v>7.666666666666667</v>
      </c>
      <c r="Q62" s="23">
        <f t="shared" si="1"/>
        <v>6</v>
      </c>
      <c r="R62" s="44" t="str">
        <f t="shared" si="2"/>
        <v xml:space="preserve"> </v>
      </c>
      <c r="S62" s="129" t="e">
        <f t="shared" si="3"/>
        <v>#REF!</v>
      </c>
    </row>
    <row r="63" spans="1:19" ht="13.5" customHeight="1">
      <c r="A63" s="23">
        <v>51</v>
      </c>
      <c r="B63" s="175">
        <v>1533010439</v>
      </c>
      <c r="C63" s="177" t="s">
        <v>596</v>
      </c>
      <c r="D63" s="324" t="s">
        <v>597</v>
      </c>
      <c r="E63" s="117" t="s">
        <v>1676</v>
      </c>
      <c r="F63" s="90">
        <v>8.1111111111111107</v>
      </c>
      <c r="G63" s="39">
        <f>Maths2!J63</f>
        <v>11.5</v>
      </c>
      <c r="H63" s="130">
        <f>Maths2!K63</f>
        <v>6</v>
      </c>
      <c r="I63" s="131">
        <f>Maths2!M63</f>
        <v>1</v>
      </c>
      <c r="J63" s="28">
        <f>Phys2!J63</f>
        <v>5.05</v>
      </c>
      <c r="K63" s="130">
        <f>Phys2!K63</f>
        <v>0</v>
      </c>
      <c r="L63" s="131" t="e">
        <f>Phys2!#REF!</f>
        <v>#REF!</v>
      </c>
      <c r="M63" s="28">
        <f>Chim2!J63</f>
        <v>7.9</v>
      </c>
      <c r="N63" s="130">
        <f>Chim2!K63</f>
        <v>0</v>
      </c>
      <c r="O63" s="131">
        <f>Chim2!M63</f>
        <v>1</v>
      </c>
      <c r="P63" s="24">
        <f t="shared" si="0"/>
        <v>8.1499999999999986</v>
      </c>
      <c r="Q63" s="23">
        <f t="shared" si="1"/>
        <v>6</v>
      </c>
      <c r="R63" s="44" t="str">
        <f t="shared" si="2"/>
        <v xml:space="preserve"> </v>
      </c>
      <c r="S63" s="129" t="e">
        <f t="shared" si="3"/>
        <v>#REF!</v>
      </c>
    </row>
    <row r="64" spans="1:19" ht="13.5" customHeight="1">
      <c r="A64" s="23">
        <v>52</v>
      </c>
      <c r="B64" s="175">
        <v>1533003693</v>
      </c>
      <c r="C64" s="177" t="s">
        <v>562</v>
      </c>
      <c r="D64" s="324" t="s">
        <v>327</v>
      </c>
      <c r="E64" s="117" t="s">
        <v>1676</v>
      </c>
      <c r="F64" s="90">
        <v>7.3611111111111107</v>
      </c>
      <c r="G64" s="39">
        <f>Maths2!J64</f>
        <v>7.15</v>
      </c>
      <c r="H64" s="130">
        <f>Maths2!K64</f>
        <v>0</v>
      </c>
      <c r="I64" s="131">
        <f>Maths2!M64</f>
        <v>1</v>
      </c>
      <c r="J64" s="28">
        <f>Phys2!J64</f>
        <v>3.3</v>
      </c>
      <c r="K64" s="130">
        <f>Phys2!K64</f>
        <v>0</v>
      </c>
      <c r="L64" s="131" t="e">
        <f>Phys2!#REF!</f>
        <v>#REF!</v>
      </c>
      <c r="M64" s="28">
        <f>Chim2!J64</f>
        <v>10</v>
      </c>
      <c r="N64" s="130">
        <f>Chim2!K64</f>
        <v>6</v>
      </c>
      <c r="O64" s="131">
        <f>Chim2!M64</f>
        <v>1</v>
      </c>
      <c r="P64" s="24">
        <f t="shared" si="0"/>
        <v>6.8166666666666664</v>
      </c>
      <c r="Q64" s="23">
        <f t="shared" si="1"/>
        <v>6</v>
      </c>
      <c r="R64" s="44" t="str">
        <f t="shared" si="2"/>
        <v xml:space="preserve"> </v>
      </c>
      <c r="S64" s="129" t="e">
        <f t="shared" si="3"/>
        <v>#REF!</v>
      </c>
    </row>
    <row r="65" spans="1:19" ht="13.5" customHeight="1">
      <c r="A65" s="23">
        <v>53</v>
      </c>
      <c r="B65" s="175">
        <v>1533023336</v>
      </c>
      <c r="C65" s="177" t="s">
        <v>562</v>
      </c>
      <c r="D65" s="324" t="s">
        <v>331</v>
      </c>
      <c r="E65" s="117" t="s">
        <v>429</v>
      </c>
      <c r="F65" s="49">
        <v>5.9333333333333336</v>
      </c>
      <c r="G65" s="39">
        <f>Maths2!J65</f>
        <v>5.5</v>
      </c>
      <c r="H65" s="130">
        <f>Maths2!K65</f>
        <v>0</v>
      </c>
      <c r="I65" s="131">
        <f>Maths2!M65</f>
        <v>1</v>
      </c>
      <c r="J65" s="28">
        <f>Phys2!J65</f>
        <v>4.8</v>
      </c>
      <c r="K65" s="130">
        <f>Phys2!K65</f>
        <v>0</v>
      </c>
      <c r="L65" s="131" t="e">
        <f>Phys2!#REF!</f>
        <v>#REF!</v>
      </c>
      <c r="M65" s="28">
        <f>Chim2!J65</f>
        <v>10</v>
      </c>
      <c r="N65" s="130">
        <f>Chim2!K65</f>
        <v>6</v>
      </c>
      <c r="O65" s="131">
        <f>Chim2!M65</f>
        <v>1</v>
      </c>
      <c r="P65" s="24">
        <f t="shared" si="0"/>
        <v>6.7666666666666666</v>
      </c>
      <c r="Q65" s="23">
        <f t="shared" si="1"/>
        <v>6</v>
      </c>
      <c r="R65" s="44" t="str">
        <f t="shared" si="2"/>
        <v xml:space="preserve"> </v>
      </c>
      <c r="S65" s="129" t="e">
        <f t="shared" si="3"/>
        <v>#REF!</v>
      </c>
    </row>
    <row r="66" spans="1:19" ht="13.5" customHeight="1">
      <c r="A66" s="23">
        <v>54</v>
      </c>
      <c r="B66" s="279">
        <v>1433011170</v>
      </c>
      <c r="C66" s="52" t="s">
        <v>383</v>
      </c>
      <c r="D66" s="51" t="s">
        <v>250</v>
      </c>
      <c r="E66" s="117" t="s">
        <v>434</v>
      </c>
      <c r="F66" s="49">
        <v>6.1555555555555559</v>
      </c>
      <c r="G66" s="39">
        <f>Maths2!J66</f>
        <v>12.6</v>
      </c>
      <c r="H66" s="130">
        <f>Maths2!K66</f>
        <v>6</v>
      </c>
      <c r="I66" s="131">
        <f>Maths2!M66</f>
        <v>1</v>
      </c>
      <c r="J66" s="28">
        <f>Phys2!J66</f>
        <v>7.65</v>
      </c>
      <c r="K66" s="130">
        <f>Phys2!K66</f>
        <v>0</v>
      </c>
      <c r="L66" s="131" t="e">
        <f>Phys2!#REF!</f>
        <v>#REF!</v>
      </c>
      <c r="M66" s="28">
        <f>Chim2!J66</f>
        <v>9.9980000000000011</v>
      </c>
      <c r="N66" s="130">
        <f>Chim2!K66</f>
        <v>6</v>
      </c>
      <c r="O66" s="131">
        <f>Chim2!M66</f>
        <v>1</v>
      </c>
      <c r="P66" s="24">
        <f t="shared" si="0"/>
        <v>10.082666666666666</v>
      </c>
      <c r="Q66" s="23">
        <f t="shared" si="1"/>
        <v>18</v>
      </c>
      <c r="R66" s="44" t="str">
        <f t="shared" si="2"/>
        <v>acquise</v>
      </c>
      <c r="S66" s="129" t="e">
        <f t="shared" si="3"/>
        <v>#REF!</v>
      </c>
    </row>
    <row r="67" spans="1:19" ht="13.5" customHeight="1">
      <c r="A67" s="23">
        <v>55</v>
      </c>
      <c r="B67" s="289">
        <v>123012584</v>
      </c>
      <c r="C67" s="99" t="s">
        <v>96</v>
      </c>
      <c r="D67" s="100" t="s">
        <v>77</v>
      </c>
      <c r="E67" s="118" t="s">
        <v>433</v>
      </c>
      <c r="F67" s="90">
        <v>7.496031746031746</v>
      </c>
      <c r="G67" s="39">
        <f>Maths2!J67</f>
        <v>10.666666666666666</v>
      </c>
      <c r="H67" s="130">
        <f>Maths2!K67</f>
        <v>6</v>
      </c>
      <c r="I67" s="131">
        <f>Maths2!M67</f>
        <v>1</v>
      </c>
      <c r="J67" s="28">
        <f>Phys2!J67</f>
        <v>4.833333333333333</v>
      </c>
      <c r="K67" s="130">
        <f>Phys2!K67</f>
        <v>0</v>
      </c>
      <c r="L67" s="131" t="e">
        <f>Phys2!#REF!</f>
        <v>#REF!</v>
      </c>
      <c r="M67" s="28">
        <f>Chim2!J67</f>
        <v>10.666666666666666</v>
      </c>
      <c r="N67" s="130">
        <f>Chim2!K67</f>
        <v>6</v>
      </c>
      <c r="O67" s="131">
        <f>Chim2!M67</f>
        <v>1</v>
      </c>
      <c r="P67" s="24">
        <f t="shared" si="0"/>
        <v>8.7222222222222214</v>
      </c>
      <c r="Q67" s="23">
        <f t="shared" si="1"/>
        <v>12</v>
      </c>
      <c r="R67" s="44" t="str">
        <f t="shared" si="2"/>
        <v xml:space="preserve"> </v>
      </c>
      <c r="S67" s="129" t="e">
        <f t="shared" si="3"/>
        <v>#REF!</v>
      </c>
    </row>
    <row r="68" spans="1:19" ht="13.5" customHeight="1">
      <c r="A68" s="23">
        <v>56</v>
      </c>
      <c r="B68" s="175">
        <v>1533011473</v>
      </c>
      <c r="C68" s="177" t="s">
        <v>614</v>
      </c>
      <c r="D68" s="324" t="s">
        <v>76</v>
      </c>
      <c r="E68" s="117" t="s">
        <v>429</v>
      </c>
      <c r="F68" s="49">
        <v>10.082666666666666</v>
      </c>
      <c r="G68" s="39">
        <f>Maths2!J68</f>
        <v>6.1</v>
      </c>
      <c r="H68" s="130">
        <f>Maths2!K68</f>
        <v>0</v>
      </c>
      <c r="I68" s="131">
        <f>Maths2!M68</f>
        <v>1</v>
      </c>
      <c r="J68" s="28">
        <f>Phys2!J68</f>
        <v>6.55</v>
      </c>
      <c r="K68" s="130">
        <f>Phys2!K68</f>
        <v>0</v>
      </c>
      <c r="L68" s="131" t="e">
        <f>Phys2!#REF!</f>
        <v>#REF!</v>
      </c>
      <c r="M68" s="28">
        <f>Chim2!J68</f>
        <v>10</v>
      </c>
      <c r="N68" s="130">
        <f>Chim2!K68</f>
        <v>6</v>
      </c>
      <c r="O68" s="131">
        <f>Chim2!M68</f>
        <v>1</v>
      </c>
      <c r="P68" s="24">
        <f t="shared" si="0"/>
        <v>7.5499999999999989</v>
      </c>
      <c r="Q68" s="23">
        <f t="shared" si="1"/>
        <v>6</v>
      </c>
      <c r="R68" s="44" t="str">
        <f t="shared" si="2"/>
        <v xml:space="preserve"> </v>
      </c>
      <c r="S68" s="129" t="e">
        <f t="shared" si="3"/>
        <v>#REF!</v>
      </c>
    </row>
    <row r="69" spans="1:19" ht="13.5" customHeight="1">
      <c r="A69" s="23">
        <v>57</v>
      </c>
      <c r="B69" s="175">
        <v>1533011076</v>
      </c>
      <c r="C69" s="177" t="s">
        <v>656</v>
      </c>
      <c r="D69" s="324" t="s">
        <v>94</v>
      </c>
      <c r="E69" s="117" t="s">
        <v>429</v>
      </c>
      <c r="F69" s="90">
        <v>8.7222222222222214</v>
      </c>
      <c r="G69" s="39">
        <f>Maths2!J69</f>
        <v>10.199999999999999</v>
      </c>
      <c r="H69" s="130">
        <f>Maths2!K69</f>
        <v>6</v>
      </c>
      <c r="I69" s="131">
        <f>Maths2!M69</f>
        <v>1</v>
      </c>
      <c r="J69" s="28">
        <f>Phys2!J69</f>
        <v>3.85</v>
      </c>
      <c r="K69" s="130">
        <f>Phys2!K69</f>
        <v>0</v>
      </c>
      <c r="L69" s="131" t="e">
        <f>Phys2!#REF!</f>
        <v>#REF!</v>
      </c>
      <c r="M69" s="28">
        <f>Chim2!J69</f>
        <v>10.95</v>
      </c>
      <c r="N69" s="130">
        <f>Chim2!K69</f>
        <v>6</v>
      </c>
      <c r="O69" s="131">
        <f>Chim2!M69</f>
        <v>1</v>
      </c>
      <c r="P69" s="24">
        <f t="shared" si="0"/>
        <v>8.3333333333333339</v>
      </c>
      <c r="Q69" s="23">
        <f t="shared" si="1"/>
        <v>12</v>
      </c>
      <c r="R69" s="44" t="str">
        <f t="shared" si="2"/>
        <v xml:space="preserve"> </v>
      </c>
      <c r="S69" s="129" t="e">
        <f t="shared" si="3"/>
        <v>#REF!</v>
      </c>
    </row>
    <row r="70" spans="1:19" ht="13.5" customHeight="1">
      <c r="A70" s="23">
        <v>58</v>
      </c>
      <c r="B70" s="279">
        <v>1433004654</v>
      </c>
      <c r="C70" s="52" t="s">
        <v>438</v>
      </c>
      <c r="D70" s="51" t="s">
        <v>131</v>
      </c>
      <c r="E70" s="121" t="s">
        <v>434</v>
      </c>
      <c r="F70" s="90">
        <v>7.5</v>
      </c>
      <c r="G70" s="39">
        <f>Maths2!J70</f>
        <v>10.5</v>
      </c>
      <c r="H70" s="130">
        <f>Maths2!K70</f>
        <v>6</v>
      </c>
      <c r="I70" s="131">
        <f>Maths2!M70</f>
        <v>1</v>
      </c>
      <c r="J70" s="28">
        <f>Phys2!J70</f>
        <v>6.3</v>
      </c>
      <c r="K70" s="130">
        <f>Phys2!K70</f>
        <v>0</v>
      </c>
      <c r="L70" s="131" t="e">
        <f>Phys2!#REF!</f>
        <v>#REF!</v>
      </c>
      <c r="M70" s="28">
        <f>Chim2!J70</f>
        <v>8.8000000000000007</v>
      </c>
      <c r="N70" s="130">
        <f>Chim2!K70</f>
        <v>0</v>
      </c>
      <c r="O70" s="131">
        <f>Chim2!M70</f>
        <v>1</v>
      </c>
      <c r="P70" s="24">
        <f t="shared" si="0"/>
        <v>8.5333333333333332</v>
      </c>
      <c r="Q70" s="23">
        <f t="shared" si="1"/>
        <v>6</v>
      </c>
      <c r="R70" s="44" t="str">
        <f t="shared" si="2"/>
        <v xml:space="preserve"> </v>
      </c>
      <c r="S70" s="129" t="e">
        <f t="shared" si="3"/>
        <v>#REF!</v>
      </c>
    </row>
    <row r="71" spans="1:19" ht="13.5" customHeight="1">
      <c r="A71" s="23">
        <v>59</v>
      </c>
      <c r="B71" s="175">
        <v>1533001044</v>
      </c>
      <c r="C71" s="177" t="s">
        <v>517</v>
      </c>
      <c r="D71" s="324" t="s">
        <v>518</v>
      </c>
      <c r="E71" s="117" t="s">
        <v>429</v>
      </c>
      <c r="F71" s="49">
        <v>8.5333333333333332</v>
      </c>
      <c r="G71" s="39">
        <f>Maths2!J71</f>
        <v>7.9</v>
      </c>
      <c r="H71" s="130">
        <f>Maths2!K71</f>
        <v>0</v>
      </c>
      <c r="I71" s="131">
        <f>Maths2!M71</f>
        <v>1</v>
      </c>
      <c r="J71" s="28">
        <f>Phys2!J71</f>
        <v>8.3000000000000007</v>
      </c>
      <c r="K71" s="130">
        <f>Phys2!K71</f>
        <v>0</v>
      </c>
      <c r="L71" s="131" t="e">
        <f>Phys2!#REF!</f>
        <v>#REF!</v>
      </c>
      <c r="M71" s="28">
        <f>Chim2!J71</f>
        <v>7.6</v>
      </c>
      <c r="N71" s="130">
        <f>Chim2!K71</f>
        <v>0</v>
      </c>
      <c r="O71" s="131">
        <f>Chim2!M71</f>
        <v>1</v>
      </c>
      <c r="P71" s="24">
        <f t="shared" si="0"/>
        <v>7.9333333333333336</v>
      </c>
      <c r="Q71" s="23">
        <f t="shared" si="1"/>
        <v>0</v>
      </c>
      <c r="R71" s="44" t="str">
        <f t="shared" si="2"/>
        <v xml:space="preserve"> </v>
      </c>
      <c r="S71" s="129" t="e">
        <f t="shared" si="3"/>
        <v>#REF!</v>
      </c>
    </row>
    <row r="72" spans="1:19" ht="13.5" customHeight="1">
      <c r="A72" s="23">
        <v>60</v>
      </c>
      <c r="B72" s="175">
        <v>1533004322</v>
      </c>
      <c r="C72" s="177" t="s">
        <v>623</v>
      </c>
      <c r="D72" s="324" t="s">
        <v>77</v>
      </c>
      <c r="E72" s="117" t="s">
        <v>428</v>
      </c>
      <c r="F72" s="90">
        <v>8.3888888888888893</v>
      </c>
      <c r="G72" s="39">
        <f>Maths2!J72</f>
        <v>8.3000000000000007</v>
      </c>
      <c r="H72" s="130">
        <f>Maths2!K72</f>
        <v>0</v>
      </c>
      <c r="I72" s="131">
        <f>Maths2!M72</f>
        <v>1</v>
      </c>
      <c r="J72" s="28">
        <f>Phys2!J72</f>
        <v>8.1999999999999993</v>
      </c>
      <c r="K72" s="130">
        <f>Phys2!K72</f>
        <v>0</v>
      </c>
      <c r="L72" s="131" t="e">
        <f>Phys2!#REF!</f>
        <v>#REF!</v>
      </c>
      <c r="M72" s="28">
        <f>Chim2!J72</f>
        <v>10</v>
      </c>
      <c r="N72" s="130">
        <f>Chim2!K72</f>
        <v>6</v>
      </c>
      <c r="O72" s="131">
        <f>Chim2!M72</f>
        <v>1</v>
      </c>
      <c r="P72" s="24">
        <f t="shared" si="0"/>
        <v>8.8333333333333339</v>
      </c>
      <c r="Q72" s="23">
        <f t="shared" si="1"/>
        <v>6</v>
      </c>
      <c r="R72" s="44" t="str">
        <f t="shared" si="2"/>
        <v xml:space="preserve"> </v>
      </c>
      <c r="S72" s="129" t="e">
        <f t="shared" si="3"/>
        <v>#REF!</v>
      </c>
    </row>
    <row r="73" spans="1:19" ht="13.5" customHeight="1">
      <c r="A73" s="23">
        <v>61</v>
      </c>
      <c r="B73" s="175">
        <v>1533009697</v>
      </c>
      <c r="C73" s="177" t="s">
        <v>551</v>
      </c>
      <c r="D73" s="324" t="s">
        <v>552</v>
      </c>
      <c r="E73" s="117" t="s">
        <v>428</v>
      </c>
      <c r="F73" s="49">
        <v>9.0659999999999989</v>
      </c>
      <c r="G73" s="39">
        <f>Maths2!J73</f>
        <v>5.5</v>
      </c>
      <c r="H73" s="130">
        <f>Maths2!K73</f>
        <v>0</v>
      </c>
      <c r="I73" s="131">
        <f>Maths2!M73</f>
        <v>1</v>
      </c>
      <c r="J73" s="28">
        <f>Phys2!J73</f>
        <v>5.6</v>
      </c>
      <c r="K73" s="130">
        <f>Phys2!K73</f>
        <v>0</v>
      </c>
      <c r="L73" s="131" t="e">
        <f>Phys2!#REF!</f>
        <v>#REF!</v>
      </c>
      <c r="M73" s="28">
        <f>Chim2!J73</f>
        <v>10.25</v>
      </c>
      <c r="N73" s="130">
        <f>Chim2!K73</f>
        <v>6</v>
      </c>
      <c r="O73" s="131">
        <f>Chim2!M73</f>
        <v>1</v>
      </c>
      <c r="P73" s="24">
        <f t="shared" si="0"/>
        <v>7.1166666666666663</v>
      </c>
      <c r="Q73" s="23">
        <f t="shared" si="1"/>
        <v>6</v>
      </c>
      <c r="R73" s="44" t="str">
        <f t="shared" si="2"/>
        <v xml:space="preserve"> </v>
      </c>
      <c r="S73" s="129" t="e">
        <f t="shared" si="3"/>
        <v>#REF!</v>
      </c>
    </row>
    <row r="74" spans="1:19" ht="13.5" customHeight="1">
      <c r="A74" s="23">
        <v>62</v>
      </c>
      <c r="B74" s="175">
        <v>1533009756</v>
      </c>
      <c r="C74" s="177" t="s">
        <v>621</v>
      </c>
      <c r="D74" s="324" t="s">
        <v>378</v>
      </c>
      <c r="E74" s="117" t="s">
        <v>429</v>
      </c>
      <c r="F74" s="90">
        <v>8.6388888888888911</v>
      </c>
      <c r="G74" s="39">
        <f>Maths2!J74</f>
        <v>10</v>
      </c>
      <c r="H74" s="130">
        <f>Maths2!K74</f>
        <v>6</v>
      </c>
      <c r="I74" s="131">
        <f>Maths2!M74</f>
        <v>1</v>
      </c>
      <c r="J74" s="28">
        <f>Phys2!J74</f>
        <v>5</v>
      </c>
      <c r="K74" s="130">
        <f>Phys2!K74</f>
        <v>0</v>
      </c>
      <c r="L74" s="131" t="e">
        <f>Phys2!#REF!</f>
        <v>#REF!</v>
      </c>
      <c r="M74" s="28">
        <f>Chim2!J74</f>
        <v>8.1999999999999993</v>
      </c>
      <c r="N74" s="130">
        <f>Chim2!K74</f>
        <v>0</v>
      </c>
      <c r="O74" s="131">
        <f>Chim2!M74</f>
        <v>1</v>
      </c>
      <c r="P74" s="24">
        <f t="shared" si="0"/>
        <v>7.7333333333333325</v>
      </c>
      <c r="Q74" s="23">
        <f t="shared" si="1"/>
        <v>6</v>
      </c>
      <c r="R74" s="44" t="str">
        <f t="shared" si="2"/>
        <v xml:space="preserve"> </v>
      </c>
      <c r="S74" s="129" t="e">
        <f t="shared" si="3"/>
        <v>#REF!</v>
      </c>
    </row>
    <row r="75" spans="1:19" ht="13.5" customHeight="1">
      <c r="A75" s="23">
        <v>63</v>
      </c>
      <c r="B75" s="279">
        <v>123011918</v>
      </c>
      <c r="C75" s="52" t="s">
        <v>298</v>
      </c>
      <c r="D75" s="51" t="s">
        <v>83</v>
      </c>
      <c r="E75" s="117" t="s">
        <v>429</v>
      </c>
      <c r="F75" s="49">
        <v>7.466666666666665</v>
      </c>
      <c r="G75" s="39">
        <f>Maths2!J75</f>
        <v>11.4</v>
      </c>
      <c r="H75" s="130">
        <f>Maths2!K75</f>
        <v>6</v>
      </c>
      <c r="I75" s="131">
        <f>Maths2!M75</f>
        <v>1</v>
      </c>
      <c r="J75" s="28">
        <f>Phys2!J75</f>
        <v>4.5999999999999996</v>
      </c>
      <c r="K75" s="130">
        <f>Phys2!K75</f>
        <v>0</v>
      </c>
      <c r="L75" s="131" t="e">
        <f>Phys2!#REF!</f>
        <v>#REF!</v>
      </c>
      <c r="M75" s="28">
        <f>Chim2!J75</f>
        <v>4.8142857142857141</v>
      </c>
      <c r="N75" s="130">
        <f>Chim2!K75</f>
        <v>0</v>
      </c>
      <c r="O75" s="131">
        <f>Chim2!M75</f>
        <v>1</v>
      </c>
      <c r="P75" s="24">
        <f t="shared" si="0"/>
        <v>6.9380952380952383</v>
      </c>
      <c r="Q75" s="23">
        <f t="shared" si="1"/>
        <v>6</v>
      </c>
      <c r="R75" s="44" t="str">
        <f t="shared" si="2"/>
        <v xml:space="preserve"> </v>
      </c>
      <c r="S75" s="129" t="e">
        <f t="shared" si="3"/>
        <v>#REF!</v>
      </c>
    </row>
    <row r="76" spans="1:19" ht="13.5" customHeight="1">
      <c r="A76" s="23">
        <v>64</v>
      </c>
      <c r="B76" s="178">
        <v>1433006291</v>
      </c>
      <c r="C76" s="180" t="s">
        <v>386</v>
      </c>
      <c r="D76" s="326" t="s">
        <v>527</v>
      </c>
      <c r="E76" s="117" t="s">
        <v>429</v>
      </c>
      <c r="F76" s="49">
        <v>4.916666666666667</v>
      </c>
      <c r="G76" s="39">
        <f>Maths2!J76</f>
        <v>10.7</v>
      </c>
      <c r="H76" s="130">
        <f>Maths2!K76</f>
        <v>6</v>
      </c>
      <c r="I76" s="131">
        <f>Maths2!M76</f>
        <v>1</v>
      </c>
      <c r="J76" s="28">
        <f>Phys2!J76</f>
        <v>4.0999999999999996</v>
      </c>
      <c r="K76" s="130">
        <f>Phys2!K76</f>
        <v>0</v>
      </c>
      <c r="L76" s="131" t="e">
        <f>Phys2!#REF!</f>
        <v>#REF!</v>
      </c>
      <c r="M76" s="28">
        <f>Chim2!J76</f>
        <v>9.9980000000000011</v>
      </c>
      <c r="N76" s="130">
        <f>Chim2!K76</f>
        <v>6</v>
      </c>
      <c r="O76" s="131">
        <f>Chim2!M76</f>
        <v>1</v>
      </c>
      <c r="P76" s="24">
        <f t="shared" si="0"/>
        <v>8.2659999999999982</v>
      </c>
      <c r="Q76" s="23">
        <f t="shared" si="1"/>
        <v>12</v>
      </c>
      <c r="R76" s="44" t="str">
        <f t="shared" si="2"/>
        <v xml:space="preserve"> </v>
      </c>
      <c r="S76" s="129" t="e">
        <f t="shared" si="3"/>
        <v>#REF!</v>
      </c>
    </row>
    <row r="77" spans="1:19" ht="13.5" customHeight="1">
      <c r="A77" s="23">
        <v>65</v>
      </c>
      <c r="B77" s="178">
        <v>1433006412</v>
      </c>
      <c r="C77" s="180" t="s">
        <v>386</v>
      </c>
      <c r="D77" s="326" t="s">
        <v>519</v>
      </c>
      <c r="E77" s="117" t="s">
        <v>428</v>
      </c>
      <c r="F77" s="49">
        <v>8.4993333333333325</v>
      </c>
      <c r="G77" s="39">
        <f>Maths2!J77</f>
        <v>2.7</v>
      </c>
      <c r="H77" s="130">
        <f>Maths2!K77</f>
        <v>0</v>
      </c>
      <c r="I77" s="131">
        <f>Maths2!M77</f>
        <v>1</v>
      </c>
      <c r="J77" s="28">
        <f>Phys2!J77</f>
        <v>1.8</v>
      </c>
      <c r="K77" s="130">
        <f>Phys2!K77</f>
        <v>0</v>
      </c>
      <c r="L77" s="131" t="e">
        <f>Phys2!#REF!</f>
        <v>#REF!</v>
      </c>
      <c r="M77" s="28">
        <f>Chim2!J77</f>
        <v>4.8</v>
      </c>
      <c r="N77" s="130">
        <f>Chim2!K77</f>
        <v>0</v>
      </c>
      <c r="O77" s="131">
        <f>Chim2!M77</f>
        <v>1</v>
      </c>
      <c r="P77" s="24">
        <f t="shared" si="0"/>
        <v>3.0999999999999996</v>
      </c>
      <c r="Q77" s="23">
        <f t="shared" si="1"/>
        <v>0</v>
      </c>
      <c r="R77" s="44" t="str">
        <f t="shared" si="2"/>
        <v xml:space="preserve"> </v>
      </c>
      <c r="S77" s="129" t="e">
        <f t="shared" si="3"/>
        <v>#REF!</v>
      </c>
    </row>
    <row r="78" spans="1:19" ht="13.5" customHeight="1">
      <c r="A78" s="23">
        <v>66</v>
      </c>
      <c r="B78" s="279">
        <v>123008134</v>
      </c>
      <c r="C78" s="52" t="s">
        <v>300</v>
      </c>
      <c r="D78" s="51" t="s">
        <v>126</v>
      </c>
      <c r="E78" s="122" t="s">
        <v>428</v>
      </c>
      <c r="F78" s="49">
        <v>8.2333333333333325</v>
      </c>
      <c r="G78" s="39">
        <f>Maths2!J78</f>
        <v>4</v>
      </c>
      <c r="H78" s="130">
        <f>Maths2!K78</f>
        <v>0</v>
      </c>
      <c r="I78" s="131">
        <f>Maths2!M78</f>
        <v>1</v>
      </c>
      <c r="J78" s="28">
        <f>Phys2!J78</f>
        <v>6.45</v>
      </c>
      <c r="K78" s="130">
        <f>Phys2!K78</f>
        <v>0</v>
      </c>
      <c r="L78" s="131" t="e">
        <f>Phys2!#REF!</f>
        <v>#REF!</v>
      </c>
      <c r="M78" s="28">
        <f>Chim2!J78</f>
        <v>7.65</v>
      </c>
      <c r="N78" s="130">
        <f>Chim2!K78</f>
        <v>0</v>
      </c>
      <c r="O78" s="131">
        <f>Chim2!M78</f>
        <v>1</v>
      </c>
      <c r="P78" s="24">
        <f t="shared" ref="P78:P141" si="4">(G78*3+J78*3+M78*3)/9</f>
        <v>6.0333333333333341</v>
      </c>
      <c r="Q78" s="23">
        <f t="shared" ref="Q78:Q141" si="5">IF(P78&gt;=9.995,18,H78+K78+N78)</f>
        <v>0</v>
      </c>
      <c r="R78" s="44" t="str">
        <f t="shared" ref="R78:R141" si="6">IF(Q78=18,"acquise"," ")</f>
        <v xml:space="preserve"> </v>
      </c>
      <c r="S78" s="129" t="e">
        <f t="shared" ref="S78:S141" si="7">IF(OR(I78=2,L78=2,O78=2),2,1)</f>
        <v>#REF!</v>
      </c>
    </row>
    <row r="79" spans="1:19" ht="13.5" customHeight="1">
      <c r="A79" s="23">
        <v>67</v>
      </c>
      <c r="B79" s="175">
        <v>1533006859</v>
      </c>
      <c r="C79" s="177" t="s">
        <v>651</v>
      </c>
      <c r="D79" s="324" t="s">
        <v>652</v>
      </c>
      <c r="E79" s="117" t="s">
        <v>1676</v>
      </c>
      <c r="F79" s="90">
        <v>6.75</v>
      </c>
      <c r="G79" s="39">
        <f>Maths2!J79</f>
        <v>9.9980000000000011</v>
      </c>
      <c r="H79" s="130">
        <f>Maths2!K79</f>
        <v>6</v>
      </c>
      <c r="I79" s="131">
        <f>Maths2!M79</f>
        <v>1</v>
      </c>
      <c r="J79" s="28">
        <f>Phys2!J79</f>
        <v>6.8</v>
      </c>
      <c r="K79" s="130">
        <f>Phys2!K79</f>
        <v>0</v>
      </c>
      <c r="L79" s="131" t="e">
        <f>Phys2!#REF!</f>
        <v>#REF!</v>
      </c>
      <c r="M79" s="28">
        <f>Chim2!J79</f>
        <v>5.7</v>
      </c>
      <c r="N79" s="130">
        <f>Chim2!K79</f>
        <v>0</v>
      </c>
      <c r="O79" s="131">
        <f>Chim2!M79</f>
        <v>1</v>
      </c>
      <c r="P79" s="24">
        <f t="shared" si="4"/>
        <v>7.4993333333333334</v>
      </c>
      <c r="Q79" s="23">
        <f t="shared" si="5"/>
        <v>6</v>
      </c>
      <c r="R79" s="44" t="str">
        <f t="shared" si="6"/>
        <v xml:space="preserve"> </v>
      </c>
      <c r="S79" s="129" t="e">
        <f t="shared" si="7"/>
        <v>#REF!</v>
      </c>
    </row>
    <row r="80" spans="1:19" ht="13.5" customHeight="1">
      <c r="A80" s="23">
        <v>68</v>
      </c>
      <c r="B80" s="279">
        <v>1333003198</v>
      </c>
      <c r="C80" s="52" t="s">
        <v>301</v>
      </c>
      <c r="D80" s="51" t="s">
        <v>302</v>
      </c>
      <c r="E80" s="117" t="s">
        <v>429</v>
      </c>
      <c r="F80" s="49">
        <v>6.8880952380952376</v>
      </c>
      <c r="G80" s="39">
        <f>Maths2!J80</f>
        <v>7.6</v>
      </c>
      <c r="H80" s="130">
        <f>Maths2!K80</f>
        <v>0</v>
      </c>
      <c r="I80" s="131">
        <f>Maths2!M80</f>
        <v>1</v>
      </c>
      <c r="J80" s="28">
        <f>Phys2!J80</f>
        <v>5.4</v>
      </c>
      <c r="K80" s="130">
        <f>Phys2!K80</f>
        <v>0</v>
      </c>
      <c r="L80" s="131" t="e">
        <f>Phys2!#REF!</f>
        <v>#REF!</v>
      </c>
      <c r="M80" s="28">
        <f>Chim2!J80</f>
        <v>3.2</v>
      </c>
      <c r="N80" s="130">
        <f>Chim2!K80</f>
        <v>0</v>
      </c>
      <c r="O80" s="131">
        <f>Chim2!M80</f>
        <v>1</v>
      </c>
      <c r="P80" s="24">
        <f t="shared" si="4"/>
        <v>5.4</v>
      </c>
      <c r="Q80" s="23">
        <f t="shared" si="5"/>
        <v>0</v>
      </c>
      <c r="R80" s="44" t="str">
        <f t="shared" si="6"/>
        <v xml:space="preserve"> </v>
      </c>
      <c r="S80" s="129" t="e">
        <f t="shared" si="7"/>
        <v>#REF!</v>
      </c>
    </row>
    <row r="81" spans="1:19" ht="13.5" customHeight="1">
      <c r="A81" s="23">
        <v>69</v>
      </c>
      <c r="B81" s="279">
        <v>1433003071</v>
      </c>
      <c r="C81" s="52" t="s">
        <v>387</v>
      </c>
      <c r="D81" s="51" t="s">
        <v>388</v>
      </c>
      <c r="E81" s="117" t="s">
        <v>434</v>
      </c>
      <c r="F81" s="49">
        <v>8.2333333333333325</v>
      </c>
      <c r="G81" s="39">
        <f>Maths2!J81</f>
        <v>6.5</v>
      </c>
      <c r="H81" s="130">
        <f>Maths2!K81</f>
        <v>0</v>
      </c>
      <c r="I81" s="131">
        <f>Maths2!M81</f>
        <v>1</v>
      </c>
      <c r="J81" s="28">
        <f>Phys2!J81</f>
        <v>4.9000000000000004</v>
      </c>
      <c r="K81" s="130">
        <f>Phys2!K81</f>
        <v>0</v>
      </c>
      <c r="L81" s="131" t="e">
        <f>Phys2!#REF!</f>
        <v>#REF!</v>
      </c>
      <c r="M81" s="28">
        <f>Chim2!J81</f>
        <v>4.9000000000000004</v>
      </c>
      <c r="N81" s="130">
        <f>Chim2!K81</f>
        <v>0</v>
      </c>
      <c r="O81" s="131">
        <f>Chim2!M81</f>
        <v>1</v>
      </c>
      <c r="P81" s="24">
        <f t="shared" si="4"/>
        <v>5.4333333333333336</v>
      </c>
      <c r="Q81" s="23">
        <f t="shared" si="5"/>
        <v>0</v>
      </c>
      <c r="R81" s="44" t="str">
        <f t="shared" si="6"/>
        <v xml:space="preserve"> </v>
      </c>
      <c r="S81" s="129" t="e">
        <f t="shared" si="7"/>
        <v>#REF!</v>
      </c>
    </row>
    <row r="82" spans="1:19" ht="13.5" customHeight="1">
      <c r="A82" s="23">
        <v>70</v>
      </c>
      <c r="B82" s="340" t="s">
        <v>722</v>
      </c>
      <c r="C82" s="335" t="s">
        <v>723</v>
      </c>
      <c r="D82" s="344" t="s">
        <v>128</v>
      </c>
      <c r="E82" s="246" t="s">
        <v>434</v>
      </c>
      <c r="F82" s="49">
        <v>6.8000000000000007</v>
      </c>
      <c r="G82" s="39">
        <f>Maths2!J82</f>
        <v>5.5</v>
      </c>
      <c r="H82" s="130">
        <f>Maths2!K82</f>
        <v>0</v>
      </c>
      <c r="I82" s="131">
        <f>Maths2!M82</f>
        <v>1</v>
      </c>
      <c r="J82" s="28">
        <f>Phys2!J82</f>
        <v>6.833333333333333</v>
      </c>
      <c r="K82" s="130">
        <f>Phys2!K82</f>
        <v>0</v>
      </c>
      <c r="L82" s="131" t="e">
        <f>Phys2!#REF!</f>
        <v>#REF!</v>
      </c>
      <c r="M82" s="28">
        <f>Chim2!J82</f>
        <v>5.7</v>
      </c>
      <c r="N82" s="130">
        <f>Chim2!K82</f>
        <v>0</v>
      </c>
      <c r="O82" s="131">
        <f>Chim2!M82</f>
        <v>1</v>
      </c>
      <c r="P82" s="24">
        <f t="shared" si="4"/>
        <v>6.0111111111111111</v>
      </c>
      <c r="Q82" s="23">
        <f t="shared" si="5"/>
        <v>0</v>
      </c>
      <c r="R82" s="44" t="str">
        <f t="shared" si="6"/>
        <v xml:space="preserve"> </v>
      </c>
      <c r="S82" s="129" t="e">
        <f t="shared" si="7"/>
        <v>#REF!</v>
      </c>
    </row>
    <row r="83" spans="1:19" ht="13.5" customHeight="1">
      <c r="A83" s="23">
        <v>71</v>
      </c>
      <c r="B83" s="282">
        <v>123015012</v>
      </c>
      <c r="C83" s="306" t="s">
        <v>303</v>
      </c>
      <c r="D83" s="328" t="s">
        <v>163</v>
      </c>
      <c r="E83" s="239" t="s">
        <v>1679</v>
      </c>
      <c r="F83" s="90">
        <v>7.8055555555555562</v>
      </c>
      <c r="G83" s="39">
        <f>Maths2!J83</f>
        <v>10</v>
      </c>
      <c r="H83" s="130">
        <f>Maths2!K83</f>
        <v>6</v>
      </c>
      <c r="I83" s="131">
        <f>Maths2!M83</f>
        <v>1</v>
      </c>
      <c r="J83" s="28">
        <f>Phys2!J83</f>
        <v>5.166666666666667</v>
      </c>
      <c r="K83" s="130">
        <f>Phys2!K83</f>
        <v>0</v>
      </c>
      <c r="L83" s="131" t="e">
        <f>Phys2!#REF!</f>
        <v>#REF!</v>
      </c>
      <c r="M83" s="28">
        <f>Chim2!J83</f>
        <v>6.666666666666667</v>
      </c>
      <c r="N83" s="130">
        <f>Chim2!K83</f>
        <v>0</v>
      </c>
      <c r="O83" s="131">
        <f>Chim2!M83</f>
        <v>1</v>
      </c>
      <c r="P83" s="24">
        <f t="shared" si="4"/>
        <v>7.2777777777777777</v>
      </c>
      <c r="Q83" s="23">
        <f t="shared" si="5"/>
        <v>6</v>
      </c>
      <c r="R83" s="44" t="str">
        <f t="shared" si="6"/>
        <v xml:space="preserve"> </v>
      </c>
      <c r="S83" s="129" t="e">
        <f t="shared" si="7"/>
        <v>#REF!</v>
      </c>
    </row>
    <row r="84" spans="1:19" ht="13.5" customHeight="1">
      <c r="A84" s="23">
        <v>72</v>
      </c>
      <c r="B84" s="279">
        <v>123014995</v>
      </c>
      <c r="C84" s="52" t="s">
        <v>303</v>
      </c>
      <c r="D84" s="51" t="s">
        <v>304</v>
      </c>
      <c r="E84" s="117" t="s">
        <v>429</v>
      </c>
      <c r="F84" s="49">
        <v>8.9277777777777771</v>
      </c>
      <c r="G84" s="39">
        <f>Maths2!J84</f>
        <v>10</v>
      </c>
      <c r="H84" s="130">
        <f>Maths2!K84</f>
        <v>6</v>
      </c>
      <c r="I84" s="131">
        <f>Maths2!M84</f>
        <v>1</v>
      </c>
      <c r="J84" s="28">
        <f>Phys2!J84</f>
        <v>2.9</v>
      </c>
      <c r="K84" s="130">
        <f>Phys2!K84</f>
        <v>0</v>
      </c>
      <c r="L84" s="131" t="e">
        <f>Phys2!#REF!</f>
        <v>#REF!</v>
      </c>
      <c r="M84" s="28">
        <f>Chim2!J84</f>
        <v>3.7</v>
      </c>
      <c r="N84" s="130">
        <f>Chim2!K84</f>
        <v>0</v>
      </c>
      <c r="O84" s="131">
        <f>Chim2!M84</f>
        <v>1</v>
      </c>
      <c r="P84" s="24">
        <f t="shared" si="4"/>
        <v>5.5333333333333341</v>
      </c>
      <c r="Q84" s="23">
        <f t="shared" si="5"/>
        <v>6</v>
      </c>
      <c r="R84" s="44" t="str">
        <f t="shared" si="6"/>
        <v xml:space="preserve"> </v>
      </c>
      <c r="S84" s="129" t="e">
        <f t="shared" si="7"/>
        <v>#REF!</v>
      </c>
    </row>
    <row r="85" spans="1:19" ht="13.5" customHeight="1">
      <c r="A85" s="23">
        <v>73</v>
      </c>
      <c r="B85" s="289">
        <v>123015349</v>
      </c>
      <c r="C85" s="99" t="s">
        <v>101</v>
      </c>
      <c r="D85" s="100" t="s">
        <v>102</v>
      </c>
      <c r="E85" s="117" t="s">
        <v>429</v>
      </c>
      <c r="F85" s="49">
        <v>5.2833333333333341</v>
      </c>
      <c r="G85" s="39">
        <f>Maths2!J85</f>
        <v>10</v>
      </c>
      <c r="H85" s="130">
        <f>Maths2!K85</f>
        <v>6</v>
      </c>
      <c r="I85" s="131">
        <f>Maths2!M85</f>
        <v>1</v>
      </c>
      <c r="J85" s="28">
        <f>Phys2!J85</f>
        <v>6</v>
      </c>
      <c r="K85" s="130">
        <f>Phys2!K85</f>
        <v>0</v>
      </c>
      <c r="L85" s="131" t="e">
        <f>Phys2!#REF!</f>
        <v>#REF!</v>
      </c>
      <c r="M85" s="28">
        <f>Chim2!J85</f>
        <v>3.6666666666666665</v>
      </c>
      <c r="N85" s="130">
        <f>Chim2!K85</f>
        <v>0</v>
      </c>
      <c r="O85" s="131">
        <f>Chim2!M85</f>
        <v>1</v>
      </c>
      <c r="P85" s="24">
        <f t="shared" si="4"/>
        <v>6.5555555555555554</v>
      </c>
      <c r="Q85" s="23">
        <f t="shared" si="5"/>
        <v>6</v>
      </c>
      <c r="R85" s="44" t="str">
        <f t="shared" si="6"/>
        <v xml:space="preserve"> </v>
      </c>
      <c r="S85" s="129" t="e">
        <f t="shared" si="7"/>
        <v>#REF!</v>
      </c>
    </row>
    <row r="86" spans="1:19" ht="13.5" customHeight="1">
      <c r="A86" s="23">
        <v>74</v>
      </c>
      <c r="B86" s="282" t="s">
        <v>724</v>
      </c>
      <c r="C86" s="306" t="s">
        <v>725</v>
      </c>
      <c r="D86" s="328" t="s">
        <v>138</v>
      </c>
      <c r="E86" s="244" t="s">
        <v>433</v>
      </c>
      <c r="F86" s="49">
        <v>6.4</v>
      </c>
      <c r="G86" s="39">
        <f>Maths2!J86</f>
        <v>4.416666666666667</v>
      </c>
      <c r="H86" s="130">
        <f>Maths2!K86</f>
        <v>0</v>
      </c>
      <c r="I86" s="131">
        <f>Maths2!M86</f>
        <v>1</v>
      </c>
      <c r="J86" s="28">
        <f>Phys2!J86</f>
        <v>3.3</v>
      </c>
      <c r="K86" s="130">
        <f>Phys2!K86</f>
        <v>0</v>
      </c>
      <c r="L86" s="131" t="e">
        <f>Phys2!#REF!</f>
        <v>#REF!</v>
      </c>
      <c r="M86" s="28">
        <f>Chim2!J86</f>
        <v>10</v>
      </c>
      <c r="N86" s="130">
        <f>Chim2!K86</f>
        <v>6</v>
      </c>
      <c r="O86" s="131">
        <f>Chim2!M86</f>
        <v>1</v>
      </c>
      <c r="P86" s="24">
        <f t="shared" si="4"/>
        <v>5.905555555555555</v>
      </c>
      <c r="Q86" s="23">
        <f t="shared" si="5"/>
        <v>6</v>
      </c>
      <c r="R86" s="44" t="str">
        <f t="shared" si="6"/>
        <v xml:space="preserve"> </v>
      </c>
      <c r="S86" s="129" t="e">
        <f t="shared" si="7"/>
        <v>#REF!</v>
      </c>
    </row>
    <row r="87" spans="1:19" ht="13.5" customHeight="1">
      <c r="A87" s="23">
        <v>75</v>
      </c>
      <c r="B87" s="175">
        <v>1533017936</v>
      </c>
      <c r="C87" s="177" t="s">
        <v>512</v>
      </c>
      <c r="D87" s="324" t="s">
        <v>513</v>
      </c>
      <c r="E87" s="117" t="s">
        <v>428</v>
      </c>
      <c r="F87" s="49">
        <v>6.0500000000000007</v>
      </c>
      <c r="G87" s="39">
        <f>Maths2!J87</f>
        <v>10</v>
      </c>
      <c r="H87" s="130">
        <f>Maths2!K87</f>
        <v>6</v>
      </c>
      <c r="I87" s="131">
        <f>Maths2!M87</f>
        <v>1</v>
      </c>
      <c r="J87" s="28">
        <f>Phys2!J87</f>
        <v>5.5</v>
      </c>
      <c r="K87" s="130">
        <f>Phys2!K87</f>
        <v>0</v>
      </c>
      <c r="L87" s="131" t="e">
        <f>Phys2!#REF!</f>
        <v>#REF!</v>
      </c>
      <c r="M87" s="28">
        <f>Chim2!J87</f>
        <v>9.9980000000000011</v>
      </c>
      <c r="N87" s="130">
        <f>Chim2!K87</f>
        <v>6</v>
      </c>
      <c r="O87" s="131">
        <f>Chim2!M87</f>
        <v>1</v>
      </c>
      <c r="P87" s="24">
        <f t="shared" si="4"/>
        <v>8.4993333333333325</v>
      </c>
      <c r="Q87" s="23">
        <f t="shared" si="5"/>
        <v>12</v>
      </c>
      <c r="R87" s="44" t="str">
        <f t="shared" si="6"/>
        <v xml:space="preserve"> </v>
      </c>
      <c r="S87" s="129" t="e">
        <f t="shared" si="7"/>
        <v>#REF!</v>
      </c>
    </row>
    <row r="88" spans="1:19" s="22" customFormat="1" ht="13.5" customHeight="1">
      <c r="A88" s="23">
        <v>76</v>
      </c>
      <c r="B88" s="277" t="s">
        <v>105</v>
      </c>
      <c r="C88" s="99" t="s">
        <v>106</v>
      </c>
      <c r="D88" s="100" t="s">
        <v>107</v>
      </c>
      <c r="E88" s="118" t="s">
        <v>433</v>
      </c>
      <c r="F88" s="90">
        <v>8.0555555555555554</v>
      </c>
      <c r="G88" s="39">
        <f>Maths2!J88</f>
        <v>10.333333333333334</v>
      </c>
      <c r="H88" s="130">
        <f>Maths2!K88</f>
        <v>6</v>
      </c>
      <c r="I88" s="131">
        <f>Maths2!M88</f>
        <v>1</v>
      </c>
      <c r="J88" s="28">
        <f>Phys2!J88</f>
        <v>4.5999999999999996</v>
      </c>
      <c r="K88" s="130">
        <f>Phys2!K88</f>
        <v>0</v>
      </c>
      <c r="L88" s="131" t="e">
        <f>Phys2!#REF!</f>
        <v>#REF!</v>
      </c>
      <c r="M88" s="28">
        <f>Chim2!J88</f>
        <v>10</v>
      </c>
      <c r="N88" s="130">
        <f>Chim2!K88</f>
        <v>6</v>
      </c>
      <c r="O88" s="131">
        <f>Chim2!M88</f>
        <v>1</v>
      </c>
      <c r="P88" s="24">
        <f t="shared" si="4"/>
        <v>8.31111111111111</v>
      </c>
      <c r="Q88" s="23">
        <f t="shared" si="5"/>
        <v>12</v>
      </c>
      <c r="R88" s="44" t="str">
        <f t="shared" si="6"/>
        <v xml:space="preserve"> </v>
      </c>
      <c r="S88" s="129" t="e">
        <f t="shared" si="7"/>
        <v>#REF!</v>
      </c>
    </row>
    <row r="89" spans="1:19" s="22" customFormat="1" ht="13.5" customHeight="1">
      <c r="A89" s="23">
        <v>77</v>
      </c>
      <c r="B89" s="175">
        <v>1533005921</v>
      </c>
      <c r="C89" s="177" t="s">
        <v>565</v>
      </c>
      <c r="D89" s="324" t="s">
        <v>566</v>
      </c>
      <c r="E89" s="117" t="s">
        <v>1676</v>
      </c>
      <c r="F89" s="49">
        <v>7.883333333333332</v>
      </c>
      <c r="G89" s="39">
        <f>Maths2!J89</f>
        <v>4.9000000000000004</v>
      </c>
      <c r="H89" s="130">
        <f>Maths2!K89</f>
        <v>0</v>
      </c>
      <c r="I89" s="131">
        <f>Maths2!M89</f>
        <v>1</v>
      </c>
      <c r="J89" s="28">
        <f>Phys2!J89</f>
        <v>5.2</v>
      </c>
      <c r="K89" s="130">
        <f>Phys2!K89</f>
        <v>0</v>
      </c>
      <c r="L89" s="131" t="e">
        <f>Phys2!#REF!</f>
        <v>#REF!</v>
      </c>
      <c r="M89" s="28">
        <f>Chim2!J89</f>
        <v>7.7</v>
      </c>
      <c r="N89" s="130">
        <f>Chim2!K89</f>
        <v>0</v>
      </c>
      <c r="O89" s="131">
        <f>Chim2!M89</f>
        <v>1</v>
      </c>
      <c r="P89" s="24">
        <f t="shared" si="4"/>
        <v>5.9333333333333336</v>
      </c>
      <c r="Q89" s="23">
        <f t="shared" si="5"/>
        <v>0</v>
      </c>
      <c r="R89" s="44" t="str">
        <f t="shared" si="6"/>
        <v xml:space="preserve"> </v>
      </c>
      <c r="S89" s="129" t="e">
        <f t="shared" si="7"/>
        <v>#REF!</v>
      </c>
    </row>
    <row r="90" spans="1:19" ht="13.5" customHeight="1">
      <c r="A90" s="23">
        <v>78</v>
      </c>
      <c r="B90" s="178">
        <v>1433009353</v>
      </c>
      <c r="C90" s="180" t="s">
        <v>598</v>
      </c>
      <c r="D90" s="326" t="s">
        <v>124</v>
      </c>
      <c r="E90" s="117" t="s">
        <v>429</v>
      </c>
      <c r="F90" s="49">
        <v>5.4</v>
      </c>
      <c r="G90" s="39">
        <f>Maths2!J90</f>
        <v>8.6</v>
      </c>
      <c r="H90" s="130">
        <f>Maths2!K90</f>
        <v>0</v>
      </c>
      <c r="I90" s="131">
        <f>Maths2!M90</f>
        <v>1</v>
      </c>
      <c r="J90" s="28">
        <f>Phys2!J90</f>
        <v>4.05</v>
      </c>
      <c r="K90" s="130">
        <f>Phys2!K90</f>
        <v>0</v>
      </c>
      <c r="L90" s="131" t="e">
        <f>Phys2!#REF!</f>
        <v>#REF!</v>
      </c>
      <c r="M90" s="28">
        <f>Chim2!J90</f>
        <v>7.55</v>
      </c>
      <c r="N90" s="130">
        <f>Chim2!K90</f>
        <v>0</v>
      </c>
      <c r="O90" s="131">
        <f>Chim2!M90</f>
        <v>1</v>
      </c>
      <c r="P90" s="24">
        <f t="shared" si="4"/>
        <v>6.7333333333333325</v>
      </c>
      <c r="Q90" s="23">
        <f t="shared" si="5"/>
        <v>0</v>
      </c>
      <c r="R90" s="44" t="str">
        <f t="shared" si="6"/>
        <v xml:space="preserve"> </v>
      </c>
      <c r="S90" s="129" t="e">
        <f t="shared" si="7"/>
        <v>#REF!</v>
      </c>
    </row>
    <row r="91" spans="1:19" ht="13.5" customHeight="1">
      <c r="A91" s="23">
        <v>79</v>
      </c>
      <c r="B91" s="289">
        <v>123002486</v>
      </c>
      <c r="C91" s="99" t="s">
        <v>108</v>
      </c>
      <c r="D91" s="100" t="s">
        <v>77</v>
      </c>
      <c r="E91" s="48" t="s">
        <v>1680</v>
      </c>
      <c r="F91" s="49">
        <v>5.3333333333333339</v>
      </c>
      <c r="G91" s="39">
        <f>Maths2!J91</f>
        <v>10.083333333333334</v>
      </c>
      <c r="H91" s="130">
        <f>Maths2!K91</f>
        <v>6</v>
      </c>
      <c r="I91" s="131">
        <f>Maths2!M91</f>
        <v>1</v>
      </c>
      <c r="J91" s="28">
        <f>Phys2!J91</f>
        <v>3.75</v>
      </c>
      <c r="K91" s="130">
        <f>Phys2!K91</f>
        <v>0</v>
      </c>
      <c r="L91" s="131" t="e">
        <f>Phys2!#REF!</f>
        <v>#REF!</v>
      </c>
      <c r="M91" s="28">
        <f>Chim2!J91</f>
        <v>8.4</v>
      </c>
      <c r="N91" s="130">
        <f>Chim2!K91</f>
        <v>0</v>
      </c>
      <c r="O91" s="131">
        <f>Chim2!M91</f>
        <v>1</v>
      </c>
      <c r="P91" s="24">
        <f t="shared" si="4"/>
        <v>7.4111111111111114</v>
      </c>
      <c r="Q91" s="23">
        <f t="shared" si="5"/>
        <v>6</v>
      </c>
      <c r="R91" s="44" t="str">
        <f t="shared" si="6"/>
        <v xml:space="preserve"> </v>
      </c>
      <c r="S91" s="129" t="e">
        <f t="shared" si="7"/>
        <v>#REF!</v>
      </c>
    </row>
    <row r="92" spans="1:19" ht="13.5" customHeight="1">
      <c r="A92" s="23">
        <v>80</v>
      </c>
      <c r="B92" s="289">
        <v>123006121</v>
      </c>
      <c r="C92" s="99" t="s">
        <v>109</v>
      </c>
      <c r="D92" s="100" t="s">
        <v>110</v>
      </c>
      <c r="E92" s="117" t="s">
        <v>429</v>
      </c>
      <c r="F92" s="90">
        <v>5.833333333333333</v>
      </c>
      <c r="G92" s="39">
        <f>Maths2!J92</f>
        <v>7</v>
      </c>
      <c r="H92" s="130">
        <f>Maths2!K92</f>
        <v>0</v>
      </c>
      <c r="I92" s="131">
        <f>Maths2!M92</f>
        <v>1</v>
      </c>
      <c r="J92" s="28">
        <f>Phys2!J92</f>
        <v>6.833333333333333</v>
      </c>
      <c r="K92" s="130">
        <f>Phys2!K92</f>
        <v>0</v>
      </c>
      <c r="L92" s="131" t="e">
        <f>Phys2!#REF!</f>
        <v>#REF!</v>
      </c>
      <c r="M92" s="28">
        <f>Chim2!J92</f>
        <v>7.666666666666667</v>
      </c>
      <c r="N92" s="130">
        <f>Chim2!K92</f>
        <v>0</v>
      </c>
      <c r="O92" s="131">
        <f>Chim2!M92</f>
        <v>1</v>
      </c>
      <c r="P92" s="24">
        <f t="shared" si="4"/>
        <v>7.166666666666667</v>
      </c>
      <c r="Q92" s="23">
        <f t="shared" si="5"/>
        <v>0</v>
      </c>
      <c r="R92" s="44" t="str">
        <f t="shared" si="6"/>
        <v xml:space="preserve"> </v>
      </c>
      <c r="S92" s="129" t="e">
        <f t="shared" si="7"/>
        <v>#REF!</v>
      </c>
    </row>
    <row r="93" spans="1:19" ht="13.5" customHeight="1">
      <c r="A93" s="23">
        <v>81</v>
      </c>
      <c r="B93" s="289">
        <v>1333006122</v>
      </c>
      <c r="C93" s="99" t="s">
        <v>109</v>
      </c>
      <c r="D93" s="100" t="s">
        <v>92</v>
      </c>
      <c r="E93" s="121" t="s">
        <v>431</v>
      </c>
      <c r="F93" s="49">
        <v>5.5333333333333341</v>
      </c>
      <c r="G93" s="39">
        <f>Maths2!J93</f>
        <v>11.333333333333334</v>
      </c>
      <c r="H93" s="130">
        <f>Maths2!K93</f>
        <v>6</v>
      </c>
      <c r="I93" s="131">
        <f>Maths2!M93</f>
        <v>1</v>
      </c>
      <c r="J93" s="28">
        <f>Phys2!J93</f>
        <v>6.75</v>
      </c>
      <c r="K93" s="130">
        <f>Phys2!K93</f>
        <v>0</v>
      </c>
      <c r="L93" s="131" t="e">
        <f>Phys2!#REF!</f>
        <v>#REF!</v>
      </c>
      <c r="M93" s="28">
        <f>Chim2!J93</f>
        <v>3.6666666666666665</v>
      </c>
      <c r="N93" s="130">
        <f>Chim2!K93</f>
        <v>0</v>
      </c>
      <c r="O93" s="131">
        <f>Chim2!M93</f>
        <v>1</v>
      </c>
      <c r="P93" s="24">
        <f t="shared" si="4"/>
        <v>7.25</v>
      </c>
      <c r="Q93" s="23">
        <f t="shared" si="5"/>
        <v>6</v>
      </c>
      <c r="R93" s="44" t="str">
        <f t="shared" si="6"/>
        <v xml:space="preserve"> </v>
      </c>
      <c r="S93" s="129" t="e">
        <f t="shared" si="7"/>
        <v>#REF!</v>
      </c>
    </row>
    <row r="94" spans="1:19" ht="13.5" customHeight="1">
      <c r="A94" s="23">
        <v>82</v>
      </c>
      <c r="B94" s="279">
        <v>1333003996</v>
      </c>
      <c r="C94" s="52" t="s">
        <v>389</v>
      </c>
      <c r="D94" s="51" t="s">
        <v>97</v>
      </c>
      <c r="E94" s="118" t="s">
        <v>433</v>
      </c>
      <c r="F94" s="90">
        <v>7.4722222222222223</v>
      </c>
      <c r="G94" s="39">
        <f>Maths2!J94</f>
        <v>6.1</v>
      </c>
      <c r="H94" s="130">
        <f>Maths2!K94</f>
        <v>0</v>
      </c>
      <c r="I94" s="131">
        <f>Maths2!M94</f>
        <v>1</v>
      </c>
      <c r="J94" s="28">
        <f>Phys2!J94</f>
        <v>6.5</v>
      </c>
      <c r="K94" s="130">
        <f>Phys2!K94</f>
        <v>0</v>
      </c>
      <c r="L94" s="131" t="e">
        <f>Phys2!#REF!</f>
        <v>#REF!</v>
      </c>
      <c r="M94" s="28">
        <f>Chim2!J94</f>
        <v>10</v>
      </c>
      <c r="N94" s="130">
        <f>Chim2!K94</f>
        <v>6</v>
      </c>
      <c r="O94" s="131">
        <f>Chim2!M94</f>
        <v>1</v>
      </c>
      <c r="P94" s="24">
        <f t="shared" si="4"/>
        <v>7.5333333333333332</v>
      </c>
      <c r="Q94" s="23">
        <f t="shared" si="5"/>
        <v>6</v>
      </c>
      <c r="R94" s="44" t="str">
        <f t="shared" si="6"/>
        <v xml:space="preserve"> </v>
      </c>
      <c r="S94" s="129" t="e">
        <f t="shared" si="7"/>
        <v>#REF!</v>
      </c>
    </row>
    <row r="95" spans="1:19" ht="13.5" customHeight="1">
      <c r="A95" s="23">
        <v>83</v>
      </c>
      <c r="B95" s="340" t="s">
        <v>726</v>
      </c>
      <c r="C95" s="335" t="s">
        <v>727</v>
      </c>
      <c r="D95" s="344" t="s">
        <v>513</v>
      </c>
      <c r="E95" s="248" t="s">
        <v>433</v>
      </c>
      <c r="F95" s="90">
        <v>7.6944444444444455</v>
      </c>
      <c r="G95" s="39">
        <f>Maths2!J95</f>
        <v>10</v>
      </c>
      <c r="H95" s="130">
        <f>Maths2!K95</f>
        <v>6</v>
      </c>
      <c r="I95" s="131">
        <f>Maths2!M95</f>
        <v>1</v>
      </c>
      <c r="J95" s="28">
        <f>Phys2!J95</f>
        <v>5.666666666666667</v>
      </c>
      <c r="K95" s="130">
        <f>Phys2!K95</f>
        <v>0</v>
      </c>
      <c r="L95" s="131" t="e">
        <f>Phys2!#REF!</f>
        <v>#REF!</v>
      </c>
      <c r="M95" s="28">
        <f>Chim2!J95</f>
        <v>8.5</v>
      </c>
      <c r="N95" s="130">
        <f>Chim2!K95</f>
        <v>0</v>
      </c>
      <c r="O95" s="131">
        <f>Chim2!M95</f>
        <v>1</v>
      </c>
      <c r="P95" s="24">
        <f t="shared" si="4"/>
        <v>8.0555555555555554</v>
      </c>
      <c r="Q95" s="23">
        <f t="shared" si="5"/>
        <v>6</v>
      </c>
      <c r="R95" s="44" t="str">
        <f t="shared" si="6"/>
        <v xml:space="preserve"> </v>
      </c>
      <c r="S95" s="129" t="e">
        <f t="shared" si="7"/>
        <v>#REF!</v>
      </c>
    </row>
    <row r="96" spans="1:19" ht="13.5" customHeight="1">
      <c r="A96" s="23">
        <v>84</v>
      </c>
      <c r="B96" s="175">
        <v>1533003442</v>
      </c>
      <c r="C96" s="177" t="s">
        <v>521</v>
      </c>
      <c r="D96" s="324" t="s">
        <v>522</v>
      </c>
      <c r="E96" s="117" t="s">
        <v>429</v>
      </c>
      <c r="F96" s="90">
        <v>6.4444444444444438</v>
      </c>
      <c r="G96" s="39">
        <f>Maths2!J96</f>
        <v>8</v>
      </c>
      <c r="H96" s="130">
        <f>Maths2!K96</f>
        <v>0</v>
      </c>
      <c r="I96" s="131">
        <f>Maths2!M96</f>
        <v>1</v>
      </c>
      <c r="J96" s="28">
        <f>Phys2!J96</f>
        <v>4.8</v>
      </c>
      <c r="K96" s="130">
        <f>Phys2!K96</f>
        <v>0</v>
      </c>
      <c r="L96" s="131" t="e">
        <f>Phys2!#REF!</f>
        <v>#REF!</v>
      </c>
      <c r="M96" s="28">
        <f>Chim2!J96</f>
        <v>6.2</v>
      </c>
      <c r="N96" s="130">
        <f>Chim2!K96</f>
        <v>0</v>
      </c>
      <c r="O96" s="131">
        <f>Chim2!M96</f>
        <v>1</v>
      </c>
      <c r="P96" s="24">
        <f t="shared" si="4"/>
        <v>6.333333333333333</v>
      </c>
      <c r="Q96" s="23">
        <f t="shared" si="5"/>
        <v>0</v>
      </c>
      <c r="R96" s="44" t="str">
        <f t="shared" si="6"/>
        <v xml:space="preserve"> </v>
      </c>
      <c r="S96" s="129" t="e">
        <f t="shared" si="7"/>
        <v>#REF!</v>
      </c>
    </row>
    <row r="97" spans="1:19" ht="13.5" customHeight="1">
      <c r="A97" s="23">
        <v>85</v>
      </c>
      <c r="B97" s="279">
        <v>1333008143</v>
      </c>
      <c r="C97" s="52" t="s">
        <v>305</v>
      </c>
      <c r="D97" s="51" t="s">
        <v>67</v>
      </c>
      <c r="E97" s="117" t="s">
        <v>434</v>
      </c>
      <c r="F97" s="90">
        <v>8.4177777777777774</v>
      </c>
      <c r="G97" s="39">
        <f>Maths2!J97</f>
        <v>5.6</v>
      </c>
      <c r="H97" s="130">
        <f>Maths2!K97</f>
        <v>0</v>
      </c>
      <c r="I97" s="131">
        <f>Maths2!M97</f>
        <v>1</v>
      </c>
      <c r="J97" s="28">
        <f>Phys2!J97</f>
        <v>5.2</v>
      </c>
      <c r="K97" s="130">
        <f>Phys2!K97</f>
        <v>0</v>
      </c>
      <c r="L97" s="131" t="e">
        <f>Phys2!#REF!</f>
        <v>#REF!</v>
      </c>
      <c r="M97" s="28">
        <f>Chim2!J97</f>
        <v>6.75</v>
      </c>
      <c r="N97" s="130">
        <f>Chim2!K97</f>
        <v>0</v>
      </c>
      <c r="O97" s="131">
        <f>Chim2!M97</f>
        <v>1</v>
      </c>
      <c r="P97" s="24">
        <f t="shared" si="4"/>
        <v>5.85</v>
      </c>
      <c r="Q97" s="23">
        <f t="shared" si="5"/>
        <v>0</v>
      </c>
      <c r="R97" s="44" t="str">
        <f t="shared" si="6"/>
        <v xml:space="preserve"> </v>
      </c>
      <c r="S97" s="129" t="e">
        <f t="shared" si="7"/>
        <v>#REF!</v>
      </c>
    </row>
    <row r="98" spans="1:19" ht="13.5" customHeight="1">
      <c r="A98" s="23">
        <v>86</v>
      </c>
      <c r="B98" s="178">
        <v>1433008806</v>
      </c>
      <c r="C98" s="180" t="s">
        <v>549</v>
      </c>
      <c r="D98" s="326" t="s">
        <v>103</v>
      </c>
      <c r="E98" s="117" t="s">
        <v>428</v>
      </c>
      <c r="F98" s="90">
        <v>7.0277777777777777</v>
      </c>
      <c r="G98" s="39">
        <f>Maths2!J98</f>
        <v>5.7</v>
      </c>
      <c r="H98" s="130">
        <f>Maths2!K98</f>
        <v>0</v>
      </c>
      <c r="I98" s="131">
        <f>Maths2!M98</f>
        <v>1</v>
      </c>
      <c r="J98" s="28">
        <f>Phys2!J98</f>
        <v>1.9</v>
      </c>
      <c r="K98" s="130">
        <f>Phys2!K98</f>
        <v>0</v>
      </c>
      <c r="L98" s="131" t="e">
        <f>Phys2!#REF!</f>
        <v>#REF!</v>
      </c>
      <c r="M98" s="28">
        <f>Chim2!J98</f>
        <v>10.15</v>
      </c>
      <c r="N98" s="130">
        <f>Chim2!K98</f>
        <v>6</v>
      </c>
      <c r="O98" s="131">
        <f>Chim2!M98</f>
        <v>1</v>
      </c>
      <c r="P98" s="24">
        <f t="shared" si="4"/>
        <v>5.916666666666667</v>
      </c>
      <c r="Q98" s="23">
        <f t="shared" si="5"/>
        <v>6</v>
      </c>
      <c r="R98" s="44" t="str">
        <f t="shared" si="6"/>
        <v xml:space="preserve"> </v>
      </c>
      <c r="S98" s="129" t="e">
        <f t="shared" si="7"/>
        <v>#REF!</v>
      </c>
    </row>
    <row r="99" spans="1:19" ht="13.5" customHeight="1">
      <c r="A99" s="23">
        <v>87</v>
      </c>
      <c r="B99" s="175">
        <v>1533019171</v>
      </c>
      <c r="C99" s="177" t="s">
        <v>689</v>
      </c>
      <c r="D99" s="324" t="s">
        <v>690</v>
      </c>
      <c r="E99" s="117" t="s">
        <v>1676</v>
      </c>
      <c r="F99" s="90">
        <v>7.583333333333333</v>
      </c>
      <c r="G99" s="39">
        <f>Maths2!J99</f>
        <v>10.001999999999999</v>
      </c>
      <c r="H99" s="130">
        <f>Maths2!K99</f>
        <v>6</v>
      </c>
      <c r="I99" s="131">
        <f>Maths2!M99</f>
        <v>1</v>
      </c>
      <c r="J99" s="28">
        <f>Phys2!J99</f>
        <v>2.8</v>
      </c>
      <c r="K99" s="130">
        <f>Phys2!K99</f>
        <v>0</v>
      </c>
      <c r="L99" s="131" t="e">
        <f>Phys2!#REF!</f>
        <v>#REF!</v>
      </c>
      <c r="M99" s="28">
        <f>Chim2!J99</f>
        <v>4.5</v>
      </c>
      <c r="N99" s="130">
        <f>Chim2!K99</f>
        <v>0</v>
      </c>
      <c r="O99" s="131">
        <f>Chim2!M99</f>
        <v>1</v>
      </c>
      <c r="P99" s="24">
        <f t="shared" si="4"/>
        <v>5.7673333333333323</v>
      </c>
      <c r="Q99" s="23">
        <f t="shared" si="5"/>
        <v>6</v>
      </c>
      <c r="R99" s="44" t="str">
        <f t="shared" si="6"/>
        <v xml:space="preserve"> </v>
      </c>
      <c r="S99" s="129" t="e">
        <f t="shared" si="7"/>
        <v>#REF!</v>
      </c>
    </row>
    <row r="100" spans="1:19" ht="13.5" customHeight="1">
      <c r="A100" s="23">
        <v>88</v>
      </c>
      <c r="B100" s="294" t="s">
        <v>728</v>
      </c>
      <c r="C100" s="306" t="s">
        <v>112</v>
      </c>
      <c r="D100" s="328" t="s">
        <v>135</v>
      </c>
      <c r="E100" s="247" t="s">
        <v>1678</v>
      </c>
      <c r="F100" s="49">
        <v>5.3722222222222227</v>
      </c>
      <c r="G100" s="39">
        <f>Maths2!J100</f>
        <v>10</v>
      </c>
      <c r="H100" s="130">
        <f>Maths2!K100</f>
        <v>6</v>
      </c>
      <c r="I100" s="131">
        <f>Maths2!M100</f>
        <v>1</v>
      </c>
      <c r="J100" s="28">
        <f>Phys2!J100</f>
        <v>2.7</v>
      </c>
      <c r="K100" s="130">
        <f>Phys2!K100</f>
        <v>0</v>
      </c>
      <c r="L100" s="131" t="e">
        <f>Phys2!#REF!</f>
        <v>#REF!</v>
      </c>
      <c r="M100" s="28">
        <f>Chim2!J100</f>
        <v>3.6</v>
      </c>
      <c r="N100" s="130">
        <f>Chim2!K100</f>
        <v>0</v>
      </c>
      <c r="O100" s="131">
        <f>Chim2!M100</f>
        <v>1</v>
      </c>
      <c r="P100" s="24">
        <f t="shared" si="4"/>
        <v>5.4333333333333336</v>
      </c>
      <c r="Q100" s="23">
        <f t="shared" si="5"/>
        <v>6</v>
      </c>
      <c r="R100" s="44" t="str">
        <f t="shared" si="6"/>
        <v xml:space="preserve"> </v>
      </c>
      <c r="S100" s="129" t="e">
        <f t="shared" si="7"/>
        <v>#REF!</v>
      </c>
    </row>
    <row r="101" spans="1:19" ht="13.5" customHeight="1">
      <c r="A101" s="23">
        <v>89</v>
      </c>
      <c r="B101" s="289">
        <v>123009941</v>
      </c>
      <c r="C101" s="99" t="s">
        <v>114</v>
      </c>
      <c r="D101" s="100" t="s">
        <v>115</v>
      </c>
      <c r="E101" s="118" t="s">
        <v>428</v>
      </c>
      <c r="F101" s="90">
        <v>8.5277777777777786</v>
      </c>
      <c r="G101" s="39">
        <f>Maths2!J101</f>
        <v>10.167777777777777</v>
      </c>
      <c r="H101" s="130">
        <f>Maths2!K101</f>
        <v>6</v>
      </c>
      <c r="I101" s="131">
        <f>Maths2!M101</f>
        <v>1</v>
      </c>
      <c r="J101" s="28">
        <f>Phys2!J101</f>
        <v>7.166666666666667</v>
      </c>
      <c r="K101" s="130">
        <f>Phys2!K101</f>
        <v>0</v>
      </c>
      <c r="L101" s="131" t="e">
        <f>Phys2!#REF!</f>
        <v>#REF!</v>
      </c>
      <c r="M101" s="28">
        <f>Chim2!J101</f>
        <v>7.333333333333333</v>
      </c>
      <c r="N101" s="130">
        <f>Chim2!K101</f>
        <v>0</v>
      </c>
      <c r="O101" s="131">
        <f>Chim2!M101</f>
        <v>1</v>
      </c>
      <c r="P101" s="24">
        <f t="shared" si="4"/>
        <v>8.2225925925925925</v>
      </c>
      <c r="Q101" s="23">
        <f t="shared" si="5"/>
        <v>6</v>
      </c>
      <c r="R101" s="44" t="str">
        <f t="shared" si="6"/>
        <v xml:space="preserve"> </v>
      </c>
      <c r="S101" s="129" t="e">
        <f t="shared" si="7"/>
        <v>#REF!</v>
      </c>
    </row>
    <row r="102" spans="1:19" ht="13.5" customHeight="1">
      <c r="A102" s="23">
        <v>90</v>
      </c>
      <c r="B102" s="289">
        <v>123005662</v>
      </c>
      <c r="C102" s="99" t="s">
        <v>116</v>
      </c>
      <c r="D102" s="100" t="s">
        <v>117</v>
      </c>
      <c r="E102" s="118" t="s">
        <v>433</v>
      </c>
      <c r="F102" s="90">
        <v>8.0555555555555554</v>
      </c>
      <c r="G102" s="39">
        <f>Maths2!J102</f>
        <v>8.6666666666666661</v>
      </c>
      <c r="H102" s="130">
        <f>Maths2!K102</f>
        <v>0</v>
      </c>
      <c r="I102" s="131">
        <f>Maths2!M102</f>
        <v>1</v>
      </c>
      <c r="J102" s="28">
        <f>Phys2!J102</f>
        <v>5.083333333333333</v>
      </c>
      <c r="K102" s="130">
        <f>Phys2!K102</f>
        <v>0</v>
      </c>
      <c r="L102" s="131" t="e">
        <f>Phys2!#REF!</f>
        <v>#REF!</v>
      </c>
      <c r="M102" s="28">
        <f>Chim2!J102</f>
        <v>12.25</v>
      </c>
      <c r="N102" s="130">
        <f>Chim2!K102</f>
        <v>6</v>
      </c>
      <c r="O102" s="131">
        <f>Chim2!M102</f>
        <v>1</v>
      </c>
      <c r="P102" s="24">
        <f t="shared" si="4"/>
        <v>8.6666666666666661</v>
      </c>
      <c r="Q102" s="23">
        <f t="shared" si="5"/>
        <v>6</v>
      </c>
      <c r="R102" s="44" t="str">
        <f t="shared" si="6"/>
        <v xml:space="preserve"> </v>
      </c>
      <c r="S102" s="129" t="e">
        <f t="shared" si="7"/>
        <v>#REF!</v>
      </c>
    </row>
    <row r="103" spans="1:19" ht="13.5" customHeight="1">
      <c r="A103" s="23">
        <v>91</v>
      </c>
      <c r="B103" s="282">
        <v>123020144</v>
      </c>
      <c r="C103" s="306" t="s">
        <v>729</v>
      </c>
      <c r="D103" s="328" t="s">
        <v>595</v>
      </c>
      <c r="E103" s="247" t="s">
        <v>1678</v>
      </c>
      <c r="F103" s="49">
        <v>10.083333333333334</v>
      </c>
      <c r="G103" s="39">
        <f>Maths2!J103</f>
        <v>10</v>
      </c>
      <c r="H103" s="130">
        <f>Maths2!K103</f>
        <v>6</v>
      </c>
      <c r="I103" s="131">
        <f>Maths2!M103</f>
        <v>1</v>
      </c>
      <c r="J103" s="28">
        <f>Phys2!J103</f>
        <v>4.333333333333333</v>
      </c>
      <c r="K103" s="130">
        <f>Phys2!K103</f>
        <v>0</v>
      </c>
      <c r="L103" s="131" t="e">
        <f>Phys2!#REF!</f>
        <v>#REF!</v>
      </c>
      <c r="M103" s="28">
        <f>Chim2!J103</f>
        <v>8.6666666666666661</v>
      </c>
      <c r="N103" s="130">
        <f>Chim2!K103</f>
        <v>0</v>
      </c>
      <c r="O103" s="131">
        <f>Chim2!M103</f>
        <v>1</v>
      </c>
      <c r="P103" s="24">
        <f t="shared" si="4"/>
        <v>7.666666666666667</v>
      </c>
      <c r="Q103" s="23">
        <f t="shared" si="5"/>
        <v>6</v>
      </c>
      <c r="R103" s="44" t="str">
        <f t="shared" si="6"/>
        <v xml:space="preserve"> </v>
      </c>
      <c r="S103" s="129" t="e">
        <f t="shared" si="7"/>
        <v>#REF!</v>
      </c>
    </row>
    <row r="104" spans="1:19" ht="13.5" customHeight="1">
      <c r="A104" s="23">
        <v>92</v>
      </c>
      <c r="B104" s="175">
        <v>1533005287</v>
      </c>
      <c r="C104" s="177" t="s">
        <v>601</v>
      </c>
      <c r="D104" s="324" t="s">
        <v>602</v>
      </c>
      <c r="E104" s="117" t="s">
        <v>429</v>
      </c>
      <c r="F104" s="90">
        <v>11.222222222222221</v>
      </c>
      <c r="G104" s="39">
        <f>Maths2!J104</f>
        <v>10.3</v>
      </c>
      <c r="H104" s="130">
        <f>Maths2!K104</f>
        <v>6</v>
      </c>
      <c r="I104" s="131">
        <f>Maths2!M104</f>
        <v>1</v>
      </c>
      <c r="J104" s="28">
        <f>Phys2!J104</f>
        <v>4.5</v>
      </c>
      <c r="K104" s="130">
        <f>Phys2!K104</f>
        <v>0</v>
      </c>
      <c r="L104" s="131" t="e">
        <f>Phys2!#REF!</f>
        <v>#REF!</v>
      </c>
      <c r="M104" s="28">
        <f>Chim2!J104</f>
        <v>11.85</v>
      </c>
      <c r="N104" s="130">
        <f>Chim2!K104</f>
        <v>6</v>
      </c>
      <c r="O104" s="131">
        <f>Chim2!M104</f>
        <v>1</v>
      </c>
      <c r="P104" s="24">
        <f t="shared" si="4"/>
        <v>8.8833333333333329</v>
      </c>
      <c r="Q104" s="23">
        <f t="shared" si="5"/>
        <v>12</v>
      </c>
      <c r="R104" s="44" t="str">
        <f t="shared" si="6"/>
        <v xml:space="preserve"> </v>
      </c>
      <c r="S104" s="129" t="e">
        <f t="shared" si="7"/>
        <v>#REF!</v>
      </c>
    </row>
    <row r="105" spans="1:19" ht="13.5" customHeight="1">
      <c r="A105" s="23">
        <v>93</v>
      </c>
      <c r="B105" s="279">
        <v>123016442</v>
      </c>
      <c r="C105" s="52" t="s">
        <v>306</v>
      </c>
      <c r="D105" s="51" t="s">
        <v>297</v>
      </c>
      <c r="E105" s="117" t="s">
        <v>434</v>
      </c>
      <c r="F105" s="90">
        <v>7.5000000000000009</v>
      </c>
      <c r="G105" s="39">
        <f>Maths2!J105</f>
        <v>7.4</v>
      </c>
      <c r="H105" s="130">
        <f>Maths2!K105</f>
        <v>0</v>
      </c>
      <c r="I105" s="131">
        <f>Maths2!M105</f>
        <v>1</v>
      </c>
      <c r="J105" s="28">
        <f>Phys2!J105</f>
        <v>6.55</v>
      </c>
      <c r="K105" s="130">
        <f>Phys2!K105</f>
        <v>0</v>
      </c>
      <c r="L105" s="131" t="e">
        <f>Phys2!#REF!</f>
        <v>#REF!</v>
      </c>
      <c r="M105" s="28">
        <f>Chim2!J105</f>
        <v>7.1</v>
      </c>
      <c r="N105" s="130">
        <f>Chim2!K105</f>
        <v>0</v>
      </c>
      <c r="O105" s="131">
        <f>Chim2!M105</f>
        <v>1</v>
      </c>
      <c r="P105" s="24">
        <f t="shared" si="4"/>
        <v>7.0166666666666666</v>
      </c>
      <c r="Q105" s="23">
        <f t="shared" si="5"/>
        <v>0</v>
      </c>
      <c r="R105" s="44" t="str">
        <f t="shared" si="6"/>
        <v xml:space="preserve"> </v>
      </c>
      <c r="S105" s="129" t="e">
        <f t="shared" si="7"/>
        <v>#REF!</v>
      </c>
    </row>
    <row r="106" spans="1:19" ht="13.5" customHeight="1">
      <c r="A106" s="23">
        <v>94</v>
      </c>
      <c r="B106" s="175">
        <v>1531090856</v>
      </c>
      <c r="C106" s="177" t="s">
        <v>542</v>
      </c>
      <c r="D106" s="324" t="s">
        <v>608</v>
      </c>
      <c r="E106" s="117" t="s">
        <v>429</v>
      </c>
      <c r="F106" s="90">
        <v>6.7777777777777786</v>
      </c>
      <c r="G106" s="39">
        <f>Maths2!J106</f>
        <v>10</v>
      </c>
      <c r="H106" s="130">
        <f>Maths2!K106</f>
        <v>6</v>
      </c>
      <c r="I106" s="131">
        <f>Maths2!M106</f>
        <v>1</v>
      </c>
      <c r="J106" s="28">
        <f>Phys2!J106</f>
        <v>4.0999999999999996</v>
      </c>
      <c r="K106" s="130">
        <f>Phys2!K106</f>
        <v>0</v>
      </c>
      <c r="L106" s="131" t="e">
        <f>Phys2!#REF!</f>
        <v>#REF!</v>
      </c>
      <c r="M106" s="28">
        <f>Chim2!J106</f>
        <v>8.25</v>
      </c>
      <c r="N106" s="130">
        <f>Chim2!K106</f>
        <v>0</v>
      </c>
      <c r="O106" s="131">
        <f>Chim2!M106</f>
        <v>1</v>
      </c>
      <c r="P106" s="24">
        <f t="shared" si="4"/>
        <v>7.4499999999999993</v>
      </c>
      <c r="Q106" s="23">
        <f t="shared" si="5"/>
        <v>6</v>
      </c>
      <c r="R106" s="44" t="str">
        <f t="shared" si="6"/>
        <v xml:space="preserve"> </v>
      </c>
      <c r="S106" s="129" t="e">
        <f t="shared" si="7"/>
        <v>#REF!</v>
      </c>
    </row>
    <row r="107" spans="1:19" ht="13.5" customHeight="1">
      <c r="A107" s="23">
        <v>95</v>
      </c>
      <c r="B107" s="175">
        <v>1533003764</v>
      </c>
      <c r="C107" s="177" t="s">
        <v>542</v>
      </c>
      <c r="D107" s="324" t="s">
        <v>543</v>
      </c>
      <c r="E107" s="117" t="s">
        <v>429</v>
      </c>
      <c r="F107" s="49">
        <v>5.1000000000000005</v>
      </c>
      <c r="G107" s="39">
        <f>Maths2!J107</f>
        <v>10</v>
      </c>
      <c r="H107" s="130">
        <f>Maths2!K107</f>
        <v>6</v>
      </c>
      <c r="I107" s="131">
        <f>Maths2!M107</f>
        <v>1</v>
      </c>
      <c r="J107" s="28">
        <f>Phys2!J107</f>
        <v>6.2</v>
      </c>
      <c r="K107" s="130">
        <f>Phys2!K107</f>
        <v>0</v>
      </c>
      <c r="L107" s="131" t="e">
        <f>Phys2!#REF!</f>
        <v>#REF!</v>
      </c>
      <c r="M107" s="28">
        <f>Chim2!J107</f>
        <v>11.8</v>
      </c>
      <c r="N107" s="130">
        <f>Chim2!K107</f>
        <v>6</v>
      </c>
      <c r="O107" s="131">
        <f>Chim2!M107</f>
        <v>1</v>
      </c>
      <c r="P107" s="24">
        <f t="shared" si="4"/>
        <v>9.3333333333333339</v>
      </c>
      <c r="Q107" s="23">
        <f t="shared" si="5"/>
        <v>12</v>
      </c>
      <c r="R107" s="44" t="str">
        <f t="shared" si="6"/>
        <v xml:space="preserve"> </v>
      </c>
      <c r="S107" s="129" t="e">
        <f t="shared" si="7"/>
        <v>#REF!</v>
      </c>
    </row>
    <row r="108" spans="1:19" ht="13.5" customHeight="1">
      <c r="A108" s="23">
        <v>96</v>
      </c>
      <c r="B108" s="178">
        <v>1433013964</v>
      </c>
      <c r="C108" s="180" t="s">
        <v>553</v>
      </c>
      <c r="D108" s="326" t="s">
        <v>201</v>
      </c>
      <c r="E108" s="117" t="s">
        <v>428</v>
      </c>
      <c r="F108" s="90">
        <v>7.166666666666667</v>
      </c>
      <c r="G108" s="39">
        <f>Maths2!J108</f>
        <v>7.3</v>
      </c>
      <c r="H108" s="130">
        <f>Maths2!K108</f>
        <v>0</v>
      </c>
      <c r="I108" s="131">
        <f>Maths2!M108</f>
        <v>1</v>
      </c>
      <c r="J108" s="28">
        <f>Phys2!J108</f>
        <v>3.8</v>
      </c>
      <c r="K108" s="130">
        <f>Phys2!K108</f>
        <v>0</v>
      </c>
      <c r="L108" s="131" t="e">
        <f>Phys2!#REF!</f>
        <v>#REF!</v>
      </c>
      <c r="M108" s="28">
        <f>Chim2!J108</f>
        <v>12.85</v>
      </c>
      <c r="N108" s="130">
        <f>Chim2!K108</f>
        <v>6</v>
      </c>
      <c r="O108" s="131">
        <f>Chim2!M108</f>
        <v>1</v>
      </c>
      <c r="P108" s="24">
        <f t="shared" si="4"/>
        <v>7.9833333333333325</v>
      </c>
      <c r="Q108" s="23">
        <f t="shared" si="5"/>
        <v>6</v>
      </c>
      <c r="R108" s="44" t="str">
        <f t="shared" si="6"/>
        <v xml:space="preserve"> </v>
      </c>
      <c r="S108" s="129" t="e">
        <f t="shared" si="7"/>
        <v>#REF!</v>
      </c>
    </row>
    <row r="109" spans="1:19" ht="13.5" customHeight="1">
      <c r="A109" s="23">
        <v>97</v>
      </c>
      <c r="B109" s="279">
        <v>1433009474</v>
      </c>
      <c r="C109" s="52" t="s">
        <v>307</v>
      </c>
      <c r="D109" s="51" t="s">
        <v>308</v>
      </c>
      <c r="E109" s="118" t="s">
        <v>428</v>
      </c>
      <c r="F109" s="90">
        <v>7.25</v>
      </c>
      <c r="G109" s="39">
        <f>Maths2!J109</f>
        <v>7.8</v>
      </c>
      <c r="H109" s="130">
        <f>Maths2!K109</f>
        <v>0</v>
      </c>
      <c r="I109" s="131">
        <f>Maths2!M109</f>
        <v>1</v>
      </c>
      <c r="J109" s="28">
        <f>Phys2!J109</f>
        <v>5</v>
      </c>
      <c r="K109" s="130">
        <f>Phys2!K109</f>
        <v>0</v>
      </c>
      <c r="L109" s="131" t="e">
        <f>Phys2!#REF!</f>
        <v>#REF!</v>
      </c>
      <c r="M109" s="28">
        <f>Chim2!J109</f>
        <v>5.85</v>
      </c>
      <c r="N109" s="130">
        <f>Chim2!K109</f>
        <v>0</v>
      </c>
      <c r="O109" s="131">
        <f>Chim2!M109</f>
        <v>1</v>
      </c>
      <c r="P109" s="24">
        <f t="shared" si="4"/>
        <v>6.2166666666666659</v>
      </c>
      <c r="Q109" s="23">
        <f t="shared" si="5"/>
        <v>0</v>
      </c>
      <c r="R109" s="44" t="str">
        <f t="shared" si="6"/>
        <v xml:space="preserve"> </v>
      </c>
      <c r="S109" s="129" t="e">
        <f t="shared" si="7"/>
        <v>#REF!</v>
      </c>
    </row>
    <row r="110" spans="1:19" ht="13.5" customHeight="1">
      <c r="A110" s="23">
        <v>98</v>
      </c>
      <c r="B110" s="289">
        <v>1333004969</v>
      </c>
      <c r="C110" s="99" t="s">
        <v>119</v>
      </c>
      <c r="D110" s="100" t="s">
        <v>120</v>
      </c>
      <c r="E110" s="408" t="s">
        <v>434</v>
      </c>
      <c r="F110" s="90">
        <v>6.9444444444444446</v>
      </c>
      <c r="G110" s="39">
        <f>Maths2!J110</f>
        <v>11.666666666666666</v>
      </c>
      <c r="H110" s="130">
        <f>Maths2!K110</f>
        <v>6</v>
      </c>
      <c r="I110" s="131">
        <f>Maths2!M110</f>
        <v>1</v>
      </c>
      <c r="J110" s="28">
        <f>Phys2!J110</f>
        <v>10.666666666666666</v>
      </c>
      <c r="K110" s="130">
        <f>Phys2!K110</f>
        <v>6</v>
      </c>
      <c r="L110" s="131" t="e">
        <f>Phys2!#REF!</f>
        <v>#REF!</v>
      </c>
      <c r="M110" s="28">
        <f>Chim2!J110</f>
        <v>7.666666666666667</v>
      </c>
      <c r="N110" s="130">
        <f>Chim2!K110</f>
        <v>0</v>
      </c>
      <c r="O110" s="131">
        <f>Chim2!M110</f>
        <v>1</v>
      </c>
      <c r="P110" s="24">
        <f t="shared" si="4"/>
        <v>10</v>
      </c>
      <c r="Q110" s="23">
        <f t="shared" si="5"/>
        <v>18</v>
      </c>
      <c r="R110" s="44" t="str">
        <f t="shared" si="6"/>
        <v>acquise</v>
      </c>
      <c r="S110" s="129" t="e">
        <f t="shared" si="7"/>
        <v>#REF!</v>
      </c>
    </row>
    <row r="111" spans="1:19" ht="13.5" customHeight="1">
      <c r="A111" s="23">
        <v>99</v>
      </c>
      <c r="B111" s="178">
        <v>1433007062</v>
      </c>
      <c r="C111" s="180" t="s">
        <v>119</v>
      </c>
      <c r="D111" s="326" t="s">
        <v>92</v>
      </c>
      <c r="E111" s="117" t="s">
        <v>429</v>
      </c>
      <c r="F111" s="49">
        <v>7.1833333333333327</v>
      </c>
      <c r="G111" s="39">
        <f>Maths2!J111</f>
        <v>10.3</v>
      </c>
      <c r="H111" s="130">
        <f>Maths2!K111</f>
        <v>6</v>
      </c>
      <c r="I111" s="131">
        <f>Maths2!M111</f>
        <v>1</v>
      </c>
      <c r="J111" s="28">
        <f>Phys2!J111</f>
        <v>4.1500000000000004</v>
      </c>
      <c r="K111" s="130">
        <f>Phys2!K111</f>
        <v>0</v>
      </c>
      <c r="L111" s="131" t="e">
        <f>Phys2!#REF!</f>
        <v>#REF!</v>
      </c>
      <c r="M111" s="28">
        <f>Chim2!J111</f>
        <v>6.55</v>
      </c>
      <c r="N111" s="130">
        <f>Chim2!K111</f>
        <v>0</v>
      </c>
      <c r="O111" s="131">
        <f>Chim2!M111</f>
        <v>1</v>
      </c>
      <c r="P111" s="24">
        <f t="shared" si="4"/>
        <v>7</v>
      </c>
      <c r="Q111" s="23">
        <f t="shared" si="5"/>
        <v>6</v>
      </c>
      <c r="R111" s="44" t="str">
        <f t="shared" si="6"/>
        <v xml:space="preserve"> </v>
      </c>
      <c r="S111" s="129" t="e">
        <f t="shared" si="7"/>
        <v>#REF!</v>
      </c>
    </row>
    <row r="112" spans="1:19" ht="13.5" customHeight="1">
      <c r="A112" s="23">
        <v>100</v>
      </c>
      <c r="B112" s="358" t="s">
        <v>730</v>
      </c>
      <c r="C112" s="210" t="s">
        <v>309</v>
      </c>
      <c r="D112" s="346" t="s">
        <v>67</v>
      </c>
      <c r="E112" s="246" t="s">
        <v>1678</v>
      </c>
      <c r="F112" s="49">
        <v>6.5666666666666673</v>
      </c>
      <c r="G112" s="39">
        <f>Maths2!J112</f>
        <v>8</v>
      </c>
      <c r="H112" s="130">
        <f>Maths2!K112</f>
        <v>0</v>
      </c>
      <c r="I112" s="131">
        <f>Maths2!M112</f>
        <v>1</v>
      </c>
      <c r="J112" s="28">
        <f>Phys2!J112</f>
        <v>3.7</v>
      </c>
      <c r="K112" s="130">
        <f>Phys2!K112</f>
        <v>0</v>
      </c>
      <c r="L112" s="131" t="e">
        <f>Phys2!#REF!</f>
        <v>#REF!</v>
      </c>
      <c r="M112" s="28">
        <f>Chim2!J112</f>
        <v>11.5</v>
      </c>
      <c r="N112" s="130">
        <f>Chim2!K112</f>
        <v>6</v>
      </c>
      <c r="O112" s="131">
        <f>Chim2!M112</f>
        <v>1</v>
      </c>
      <c r="P112" s="24">
        <f t="shared" si="4"/>
        <v>7.7333333333333325</v>
      </c>
      <c r="Q112" s="23">
        <f t="shared" si="5"/>
        <v>6</v>
      </c>
      <c r="R112" s="44" t="str">
        <f t="shared" si="6"/>
        <v xml:space="preserve"> </v>
      </c>
      <c r="S112" s="129" t="e">
        <f t="shared" si="7"/>
        <v>#REF!</v>
      </c>
    </row>
    <row r="113" spans="1:20" ht="13.5" customHeight="1">
      <c r="A113" s="23">
        <v>101</v>
      </c>
      <c r="B113" s="279">
        <v>1333007462</v>
      </c>
      <c r="C113" s="52" t="s">
        <v>309</v>
      </c>
      <c r="D113" s="51" t="s">
        <v>209</v>
      </c>
      <c r="E113" s="117" t="s">
        <v>434</v>
      </c>
      <c r="F113" s="49">
        <v>8.4499999999999993</v>
      </c>
      <c r="G113" s="39">
        <f>Maths2!J113</f>
        <v>10.583333333333334</v>
      </c>
      <c r="H113" s="130">
        <f>Maths2!K113</f>
        <v>6</v>
      </c>
      <c r="I113" s="131">
        <f>Maths2!M113</f>
        <v>1</v>
      </c>
      <c r="J113" s="28">
        <f>Phys2!J113</f>
        <v>5.22</v>
      </c>
      <c r="K113" s="130">
        <f>Phys2!K113</f>
        <v>0</v>
      </c>
      <c r="L113" s="131" t="e">
        <f>Phys2!#REF!</f>
        <v>#REF!</v>
      </c>
      <c r="M113" s="28">
        <f>Chim2!J113</f>
        <v>14.2</v>
      </c>
      <c r="N113" s="130">
        <f>Chim2!K113</f>
        <v>6</v>
      </c>
      <c r="O113" s="131">
        <f>Chim2!M113</f>
        <v>1</v>
      </c>
      <c r="P113" s="24">
        <f t="shared" si="4"/>
        <v>10.00111111111111</v>
      </c>
      <c r="Q113" s="23">
        <f t="shared" si="5"/>
        <v>18</v>
      </c>
      <c r="R113" s="44" t="str">
        <f t="shared" si="6"/>
        <v>acquise</v>
      </c>
      <c r="S113" s="129" t="e">
        <f t="shared" si="7"/>
        <v>#REF!</v>
      </c>
    </row>
    <row r="114" spans="1:20" ht="13.5" customHeight="1">
      <c r="A114" s="23">
        <v>102</v>
      </c>
      <c r="B114" s="277" t="s">
        <v>121</v>
      </c>
      <c r="C114" s="99" t="s">
        <v>122</v>
      </c>
      <c r="D114" s="100" t="s">
        <v>123</v>
      </c>
      <c r="E114" s="118" t="s">
        <v>433</v>
      </c>
      <c r="F114" s="90">
        <v>8.4444444444444446</v>
      </c>
      <c r="G114" s="39">
        <f>Maths2!J114</f>
        <v>10</v>
      </c>
      <c r="H114" s="130">
        <f>Maths2!K114</f>
        <v>6</v>
      </c>
      <c r="I114" s="131">
        <f>Maths2!M114</f>
        <v>1</v>
      </c>
      <c r="J114" s="28">
        <f>Phys2!J114</f>
        <v>4.8</v>
      </c>
      <c r="K114" s="130">
        <f>Phys2!K114</f>
        <v>0</v>
      </c>
      <c r="L114" s="131" t="e">
        <f>Phys2!#REF!</f>
        <v>#REF!</v>
      </c>
      <c r="M114" s="28">
        <f>Chim2!J114</f>
        <v>10.5</v>
      </c>
      <c r="N114" s="130">
        <f>Chim2!K114</f>
        <v>6</v>
      </c>
      <c r="O114" s="131">
        <f>Chim2!M114</f>
        <v>1</v>
      </c>
      <c r="P114" s="24">
        <f t="shared" si="4"/>
        <v>8.4333333333333336</v>
      </c>
      <c r="Q114" s="23">
        <f t="shared" si="5"/>
        <v>12</v>
      </c>
      <c r="R114" s="44" t="str">
        <f t="shared" si="6"/>
        <v xml:space="preserve"> </v>
      </c>
      <c r="S114" s="129" t="e">
        <f t="shared" si="7"/>
        <v>#REF!</v>
      </c>
    </row>
    <row r="115" spans="1:20" ht="13.5" customHeight="1">
      <c r="A115" s="23">
        <v>103</v>
      </c>
      <c r="B115" s="294">
        <v>123012055</v>
      </c>
      <c r="C115" s="306" t="s">
        <v>731</v>
      </c>
      <c r="D115" s="328" t="s">
        <v>67</v>
      </c>
      <c r="E115" s="204" t="s">
        <v>436</v>
      </c>
      <c r="F115" s="49">
        <v>5.85</v>
      </c>
      <c r="G115" s="39">
        <f>Maths2!J115</f>
        <v>11</v>
      </c>
      <c r="H115" s="130">
        <f>Maths2!K115</f>
        <v>6</v>
      </c>
      <c r="I115" s="131">
        <f>Maths2!M115</f>
        <v>1</v>
      </c>
      <c r="J115" s="28">
        <f>Phys2!J115</f>
        <v>4.8</v>
      </c>
      <c r="K115" s="130">
        <f>Phys2!K115</f>
        <v>0</v>
      </c>
      <c r="L115" s="131" t="e">
        <f>Phys2!#REF!</f>
        <v>#REF!</v>
      </c>
      <c r="M115" s="28">
        <f>Chim2!J115</f>
        <v>14</v>
      </c>
      <c r="N115" s="130">
        <f>Chim2!K115</f>
        <v>6</v>
      </c>
      <c r="O115" s="131">
        <f>Chim2!M115</f>
        <v>1</v>
      </c>
      <c r="P115" s="24">
        <f t="shared" si="4"/>
        <v>9.9333333333333336</v>
      </c>
      <c r="Q115" s="23">
        <f t="shared" si="5"/>
        <v>12</v>
      </c>
      <c r="R115" s="44" t="str">
        <f t="shared" si="6"/>
        <v xml:space="preserve"> </v>
      </c>
      <c r="S115" s="129" t="e">
        <f t="shared" si="7"/>
        <v>#REF!</v>
      </c>
    </row>
    <row r="116" spans="1:20" ht="13.5" customHeight="1">
      <c r="A116" s="23">
        <v>104</v>
      </c>
      <c r="B116" s="178">
        <v>1433000987</v>
      </c>
      <c r="C116" s="180" t="s">
        <v>615</v>
      </c>
      <c r="D116" s="326" t="s">
        <v>616</v>
      </c>
      <c r="E116" s="117" t="s">
        <v>1676</v>
      </c>
      <c r="F116" s="90">
        <v>4.9444444444444446</v>
      </c>
      <c r="G116" s="39">
        <f>Maths2!J116</f>
        <v>10</v>
      </c>
      <c r="H116" s="130">
        <f>Maths2!K116</f>
        <v>6</v>
      </c>
      <c r="I116" s="131">
        <f>Maths2!M116</f>
        <v>1</v>
      </c>
      <c r="J116" s="28">
        <f>Phys2!J116</f>
        <v>2.35</v>
      </c>
      <c r="K116" s="130">
        <f>Phys2!K116</f>
        <v>0</v>
      </c>
      <c r="L116" s="131" t="e">
        <f>Phys2!#REF!</f>
        <v>#REF!</v>
      </c>
      <c r="M116" s="28">
        <f>Chim2!J116</f>
        <v>5.8</v>
      </c>
      <c r="N116" s="130">
        <f>Chim2!K116</f>
        <v>0</v>
      </c>
      <c r="O116" s="131">
        <f>Chim2!M116</f>
        <v>1</v>
      </c>
      <c r="P116" s="24">
        <f t="shared" si="4"/>
        <v>6.05</v>
      </c>
      <c r="Q116" s="23">
        <f t="shared" si="5"/>
        <v>6</v>
      </c>
      <c r="R116" s="44" t="str">
        <f t="shared" si="6"/>
        <v xml:space="preserve"> </v>
      </c>
      <c r="S116" s="129" t="e">
        <f t="shared" si="7"/>
        <v>#REF!</v>
      </c>
    </row>
    <row r="117" spans="1:20" ht="13.5" customHeight="1">
      <c r="A117" s="23">
        <v>105</v>
      </c>
      <c r="B117" s="279">
        <v>1433009252</v>
      </c>
      <c r="C117" s="52" t="s">
        <v>310</v>
      </c>
      <c r="D117" s="51" t="s">
        <v>311</v>
      </c>
      <c r="E117" s="117" t="s">
        <v>434</v>
      </c>
      <c r="F117" s="90">
        <v>8.2222222222222232</v>
      </c>
      <c r="G117" s="39">
        <f>Maths2!J117</f>
        <v>8</v>
      </c>
      <c r="H117" s="130">
        <f>Maths2!K117</f>
        <v>0</v>
      </c>
      <c r="I117" s="131">
        <f>Maths2!M117</f>
        <v>1</v>
      </c>
      <c r="J117" s="28">
        <f>Phys2!J117</f>
        <v>7.1</v>
      </c>
      <c r="K117" s="130">
        <f>Phys2!K117</f>
        <v>0</v>
      </c>
      <c r="L117" s="131" t="e">
        <f>Phys2!#REF!</f>
        <v>#REF!</v>
      </c>
      <c r="M117" s="28">
        <f>Chim2!J117</f>
        <v>14.9</v>
      </c>
      <c r="N117" s="130">
        <f>Chim2!K117</f>
        <v>6</v>
      </c>
      <c r="O117" s="131">
        <f>Chim2!M117</f>
        <v>1</v>
      </c>
      <c r="P117" s="24">
        <f t="shared" si="4"/>
        <v>10</v>
      </c>
      <c r="Q117" s="23">
        <f t="shared" si="5"/>
        <v>18</v>
      </c>
      <c r="R117" s="44" t="str">
        <f t="shared" si="6"/>
        <v>acquise</v>
      </c>
      <c r="S117" s="129" t="e">
        <f t="shared" si="7"/>
        <v>#REF!</v>
      </c>
    </row>
    <row r="118" spans="1:20" ht="13.5" customHeight="1">
      <c r="A118" s="23">
        <v>106</v>
      </c>
      <c r="B118" s="289">
        <v>1333012941</v>
      </c>
      <c r="C118" s="99" t="s">
        <v>125</v>
      </c>
      <c r="D118" s="100" t="s">
        <v>126</v>
      </c>
      <c r="E118" s="118" t="s">
        <v>433</v>
      </c>
      <c r="F118" s="49">
        <v>7.1999999999999993</v>
      </c>
      <c r="G118" s="39">
        <f>Maths2!J118</f>
        <v>10.333333333333334</v>
      </c>
      <c r="H118" s="130">
        <f>Maths2!K118</f>
        <v>6</v>
      </c>
      <c r="I118" s="131">
        <f>Maths2!M118</f>
        <v>1</v>
      </c>
      <c r="J118" s="28">
        <f>Phys2!J118</f>
        <v>4.333333333333333</v>
      </c>
      <c r="K118" s="130">
        <f>Phys2!K118</f>
        <v>0</v>
      </c>
      <c r="L118" s="131" t="e">
        <f>Phys2!#REF!</f>
        <v>#REF!</v>
      </c>
      <c r="M118" s="28">
        <f>Chim2!J118</f>
        <v>7</v>
      </c>
      <c r="N118" s="130">
        <f>Chim2!K118</f>
        <v>0</v>
      </c>
      <c r="O118" s="131">
        <f>Chim2!M118</f>
        <v>1</v>
      </c>
      <c r="P118" s="24">
        <f t="shared" si="4"/>
        <v>7.2222222222222223</v>
      </c>
      <c r="Q118" s="23">
        <f t="shared" si="5"/>
        <v>6</v>
      </c>
      <c r="R118" s="44" t="str">
        <f t="shared" si="6"/>
        <v xml:space="preserve"> </v>
      </c>
      <c r="S118" s="129" t="e">
        <f t="shared" si="7"/>
        <v>#REF!</v>
      </c>
    </row>
    <row r="119" spans="1:20" ht="13.5" customHeight="1">
      <c r="A119" s="23">
        <v>107</v>
      </c>
      <c r="B119" s="279">
        <v>1433007023</v>
      </c>
      <c r="C119" s="52" t="s">
        <v>390</v>
      </c>
      <c r="D119" s="51" t="s">
        <v>327</v>
      </c>
      <c r="E119" s="118" t="s">
        <v>433</v>
      </c>
      <c r="F119" s="90">
        <v>7.5555555555555562</v>
      </c>
      <c r="G119" s="39">
        <f>Maths2!J119</f>
        <v>10.1</v>
      </c>
      <c r="H119" s="130">
        <f>Maths2!K119</f>
        <v>6</v>
      </c>
      <c r="I119" s="131">
        <f>Maths2!M119</f>
        <v>1</v>
      </c>
      <c r="J119" s="28">
        <f>Phys2!J119</f>
        <v>9.9</v>
      </c>
      <c r="K119" s="130">
        <f>Phys2!K119</f>
        <v>0</v>
      </c>
      <c r="L119" s="131" t="e">
        <f>Phys2!#REF!</f>
        <v>#REF!</v>
      </c>
      <c r="M119" s="28">
        <f>Chim2!J119</f>
        <v>10</v>
      </c>
      <c r="N119" s="130">
        <f>Chim2!K119</f>
        <v>6</v>
      </c>
      <c r="O119" s="131">
        <f>Chim2!M119</f>
        <v>1</v>
      </c>
      <c r="P119" s="24">
        <f t="shared" si="4"/>
        <v>10</v>
      </c>
      <c r="Q119" s="23">
        <f t="shared" si="5"/>
        <v>18</v>
      </c>
      <c r="R119" s="44" t="str">
        <f t="shared" si="6"/>
        <v>acquise</v>
      </c>
      <c r="S119" s="129" t="e">
        <f t="shared" si="7"/>
        <v>#REF!</v>
      </c>
    </row>
    <row r="120" spans="1:20" ht="13.5" customHeight="1">
      <c r="A120" s="23">
        <v>108</v>
      </c>
      <c r="B120" s="175">
        <v>1533015363</v>
      </c>
      <c r="C120" s="177" t="s">
        <v>680</v>
      </c>
      <c r="D120" s="324" t="s">
        <v>681</v>
      </c>
      <c r="E120" s="117" t="s">
        <v>428</v>
      </c>
      <c r="F120" s="90">
        <v>8.9444444444444446</v>
      </c>
      <c r="G120" s="39">
        <f>Maths2!J120</f>
        <v>10</v>
      </c>
      <c r="H120" s="130">
        <f>Maths2!K120</f>
        <v>6</v>
      </c>
      <c r="I120" s="131">
        <f>Maths2!M120</f>
        <v>1</v>
      </c>
      <c r="J120" s="28">
        <f>Phys2!J120</f>
        <v>4.5999999999999996</v>
      </c>
      <c r="K120" s="130">
        <f>Phys2!K120</f>
        <v>0</v>
      </c>
      <c r="L120" s="131" t="e">
        <f>Phys2!#REF!</f>
        <v>#REF!</v>
      </c>
      <c r="M120" s="28">
        <f>Chim2!J120</f>
        <v>10</v>
      </c>
      <c r="N120" s="130">
        <f>Chim2!K120</f>
        <v>6</v>
      </c>
      <c r="O120" s="131">
        <f>Chim2!M120</f>
        <v>1</v>
      </c>
      <c r="P120" s="24">
        <f t="shared" si="4"/>
        <v>8.1999999999999993</v>
      </c>
      <c r="Q120" s="23">
        <f t="shared" si="5"/>
        <v>12</v>
      </c>
      <c r="R120" s="44" t="str">
        <f t="shared" si="6"/>
        <v xml:space="preserve"> </v>
      </c>
      <c r="S120" s="129" t="e">
        <f t="shared" si="7"/>
        <v>#REF!</v>
      </c>
    </row>
    <row r="121" spans="1:20" ht="13.5" customHeight="1">
      <c r="A121" s="23">
        <v>109</v>
      </c>
      <c r="B121" s="282">
        <v>123009823</v>
      </c>
      <c r="C121" s="306" t="s">
        <v>732</v>
      </c>
      <c r="D121" s="328" t="s">
        <v>733</v>
      </c>
      <c r="E121" s="243" t="s">
        <v>434</v>
      </c>
      <c r="F121" s="90">
        <v>8.2225925925925925</v>
      </c>
      <c r="G121" s="39">
        <f>Maths2!J121</f>
        <v>10.5</v>
      </c>
      <c r="H121" s="130">
        <f>Maths2!K121</f>
        <v>6</v>
      </c>
      <c r="I121" s="131">
        <f>Maths2!M121</f>
        <v>1</v>
      </c>
      <c r="J121" s="28">
        <f>Phys2!J121</f>
        <v>3.4</v>
      </c>
      <c r="K121" s="130">
        <f>Phys2!K121</f>
        <v>0</v>
      </c>
      <c r="L121" s="131" t="e">
        <f>Phys2!#REF!</f>
        <v>#REF!</v>
      </c>
      <c r="M121" s="28">
        <f>Chim2!J121</f>
        <v>8.85</v>
      </c>
      <c r="N121" s="130">
        <f>Chim2!K121</f>
        <v>0</v>
      </c>
      <c r="O121" s="131">
        <f>Chim2!M121</f>
        <v>1</v>
      </c>
      <c r="P121" s="24">
        <f t="shared" si="4"/>
        <v>7.583333333333333</v>
      </c>
      <c r="Q121" s="23">
        <f t="shared" si="5"/>
        <v>6</v>
      </c>
      <c r="R121" s="44" t="str">
        <f t="shared" si="6"/>
        <v xml:space="preserve"> </v>
      </c>
      <c r="S121" s="129" t="e">
        <f t="shared" si="7"/>
        <v>#REF!</v>
      </c>
    </row>
    <row r="122" spans="1:20" ht="13.5" customHeight="1">
      <c r="A122" s="23">
        <v>110</v>
      </c>
      <c r="B122" s="178">
        <v>1433004674</v>
      </c>
      <c r="C122" s="180" t="s">
        <v>580</v>
      </c>
      <c r="D122" s="326" t="s">
        <v>581</v>
      </c>
      <c r="E122" s="117" t="s">
        <v>428</v>
      </c>
      <c r="F122" s="90">
        <v>7.3333333333333348</v>
      </c>
      <c r="G122" s="39">
        <f>Maths2!J122</f>
        <v>3.2</v>
      </c>
      <c r="H122" s="130">
        <f>Maths2!K122</f>
        <v>0</v>
      </c>
      <c r="I122" s="131">
        <f>Maths2!M122</f>
        <v>1</v>
      </c>
      <c r="J122" s="28">
        <f>Phys2!J122</f>
        <v>4</v>
      </c>
      <c r="K122" s="130">
        <f>Phys2!K122</f>
        <v>0</v>
      </c>
      <c r="L122" s="131" t="e">
        <f>Phys2!#REF!</f>
        <v>#REF!</v>
      </c>
      <c r="M122" s="28">
        <f>Chim2!J122</f>
        <v>10.3</v>
      </c>
      <c r="N122" s="130">
        <f>Chim2!K122</f>
        <v>6</v>
      </c>
      <c r="O122" s="131">
        <f>Chim2!M122</f>
        <v>1</v>
      </c>
      <c r="P122" s="24">
        <f t="shared" si="4"/>
        <v>5.833333333333333</v>
      </c>
      <c r="Q122" s="23">
        <f t="shared" si="5"/>
        <v>6</v>
      </c>
      <c r="R122" s="44" t="str">
        <f t="shared" si="6"/>
        <v xml:space="preserve"> </v>
      </c>
      <c r="S122" s="129" t="e">
        <f t="shared" si="7"/>
        <v>#REF!</v>
      </c>
      <c r="T122" s="29"/>
    </row>
    <row r="123" spans="1:20" ht="13.5" customHeight="1">
      <c r="A123" s="23">
        <v>111</v>
      </c>
      <c r="B123" s="175">
        <v>1533010441</v>
      </c>
      <c r="C123" s="177" t="s">
        <v>561</v>
      </c>
      <c r="D123" s="324" t="s">
        <v>76</v>
      </c>
      <c r="E123" s="117" t="s">
        <v>428</v>
      </c>
      <c r="F123" s="90">
        <v>8.6666666666666661</v>
      </c>
      <c r="G123" s="39">
        <f>Maths2!J123</f>
        <v>10.001999999999999</v>
      </c>
      <c r="H123" s="130">
        <f>Maths2!K123</f>
        <v>6</v>
      </c>
      <c r="I123" s="131">
        <f>Maths2!M123</f>
        <v>1</v>
      </c>
      <c r="J123" s="28">
        <f>Phys2!J123</f>
        <v>4.75</v>
      </c>
      <c r="K123" s="130">
        <f>Phys2!K123</f>
        <v>0</v>
      </c>
      <c r="L123" s="131" t="e">
        <f>Phys2!#REF!</f>
        <v>#REF!</v>
      </c>
      <c r="M123" s="28">
        <f>Chim2!J123</f>
        <v>9.9980000000000011</v>
      </c>
      <c r="N123" s="130">
        <f>Chim2!K123</f>
        <v>6</v>
      </c>
      <c r="O123" s="131">
        <f>Chim2!M123</f>
        <v>1</v>
      </c>
      <c r="P123" s="24">
        <f t="shared" si="4"/>
        <v>8.25</v>
      </c>
      <c r="Q123" s="23">
        <f t="shared" si="5"/>
        <v>12</v>
      </c>
      <c r="R123" s="44" t="str">
        <f t="shared" si="6"/>
        <v xml:space="preserve"> </v>
      </c>
      <c r="S123" s="129" t="e">
        <f t="shared" si="7"/>
        <v>#REF!</v>
      </c>
    </row>
    <row r="124" spans="1:20" ht="13.5" customHeight="1">
      <c r="A124" s="23">
        <v>112</v>
      </c>
      <c r="B124" s="294" t="s">
        <v>734</v>
      </c>
      <c r="C124" s="306" t="s">
        <v>735</v>
      </c>
      <c r="D124" s="328" t="s">
        <v>80</v>
      </c>
      <c r="E124" s="247" t="s">
        <v>1678</v>
      </c>
      <c r="F124" s="49">
        <v>5.8000000000000007</v>
      </c>
      <c r="G124" s="39">
        <f>Maths2!J124</f>
        <v>8.8333333333333339</v>
      </c>
      <c r="H124" s="130">
        <f>Maths2!K124</f>
        <v>0</v>
      </c>
      <c r="I124" s="131">
        <f>Maths2!M124</f>
        <v>1</v>
      </c>
      <c r="J124" s="28">
        <f>Phys2!J124</f>
        <v>3.9166666666666665</v>
      </c>
      <c r="K124" s="130">
        <f>Phys2!K124</f>
        <v>0</v>
      </c>
      <c r="L124" s="131" t="e">
        <f>Phys2!#REF!</f>
        <v>#REF!</v>
      </c>
      <c r="M124" s="28">
        <f>Chim2!J124</f>
        <v>13.833333333333334</v>
      </c>
      <c r="N124" s="130">
        <f>Chim2!K124</f>
        <v>6</v>
      </c>
      <c r="O124" s="131">
        <f>Chim2!M124</f>
        <v>1</v>
      </c>
      <c r="P124" s="24">
        <f t="shared" si="4"/>
        <v>8.8611111111111107</v>
      </c>
      <c r="Q124" s="23">
        <f t="shared" si="5"/>
        <v>6</v>
      </c>
      <c r="R124" s="44" t="str">
        <f t="shared" si="6"/>
        <v xml:space="preserve"> </v>
      </c>
      <c r="S124" s="129" t="e">
        <f t="shared" si="7"/>
        <v>#REF!</v>
      </c>
    </row>
    <row r="125" spans="1:20" ht="13.5" customHeight="1">
      <c r="A125" s="23">
        <v>113</v>
      </c>
      <c r="B125" s="175">
        <v>1533014512</v>
      </c>
      <c r="C125" s="177" t="s">
        <v>544</v>
      </c>
      <c r="D125" s="324" t="s">
        <v>412</v>
      </c>
      <c r="E125" s="117" t="s">
        <v>1676</v>
      </c>
      <c r="F125" s="90">
        <v>7.3888888888888893</v>
      </c>
      <c r="G125" s="39">
        <f>Maths2!J125</f>
        <v>5.6</v>
      </c>
      <c r="H125" s="130">
        <f>Maths2!K125</f>
        <v>0</v>
      </c>
      <c r="I125" s="131">
        <f>Maths2!M125</f>
        <v>1</v>
      </c>
      <c r="J125" s="28">
        <f>Phys2!J125</f>
        <v>5.9</v>
      </c>
      <c r="K125" s="130">
        <f>Phys2!K125</f>
        <v>0</v>
      </c>
      <c r="L125" s="131" t="e">
        <f>Phys2!#REF!</f>
        <v>#REF!</v>
      </c>
      <c r="M125" s="28">
        <f>Chim2!J125</f>
        <v>10.001999999999999</v>
      </c>
      <c r="N125" s="130">
        <f>Chim2!K125</f>
        <v>6</v>
      </c>
      <c r="O125" s="131">
        <f>Chim2!M125</f>
        <v>1</v>
      </c>
      <c r="P125" s="24">
        <f t="shared" si="4"/>
        <v>7.1673333333333336</v>
      </c>
      <c r="Q125" s="23">
        <f t="shared" si="5"/>
        <v>6</v>
      </c>
      <c r="R125" s="44" t="str">
        <f t="shared" si="6"/>
        <v xml:space="preserve"> </v>
      </c>
      <c r="S125" s="129" t="e">
        <f t="shared" si="7"/>
        <v>#REF!</v>
      </c>
    </row>
    <row r="126" spans="1:20" ht="13.5" customHeight="1">
      <c r="A126" s="23">
        <v>114</v>
      </c>
      <c r="B126" s="277" t="s">
        <v>129</v>
      </c>
      <c r="C126" s="99" t="s">
        <v>130</v>
      </c>
      <c r="D126" s="100" t="s">
        <v>131</v>
      </c>
      <c r="E126" s="117" t="s">
        <v>429</v>
      </c>
      <c r="F126" s="90">
        <v>8.6666666666666661</v>
      </c>
      <c r="G126" s="39">
        <f>Maths2!J126</f>
        <v>11.333333333333334</v>
      </c>
      <c r="H126" s="130">
        <f>Maths2!K126</f>
        <v>6</v>
      </c>
      <c r="I126" s="131">
        <f>Maths2!M126</f>
        <v>1</v>
      </c>
      <c r="J126" s="28">
        <f>Phys2!J126</f>
        <v>2</v>
      </c>
      <c r="K126" s="130">
        <f>Phys2!K126</f>
        <v>0</v>
      </c>
      <c r="L126" s="131" t="e">
        <f>Phys2!#REF!</f>
        <v>#REF!</v>
      </c>
      <c r="M126" s="28">
        <f>Chim2!J126</f>
        <v>10</v>
      </c>
      <c r="N126" s="130">
        <f>Chim2!K126</f>
        <v>6</v>
      </c>
      <c r="O126" s="131">
        <f>Chim2!M126</f>
        <v>1</v>
      </c>
      <c r="P126" s="24">
        <f t="shared" si="4"/>
        <v>7.7777777777777777</v>
      </c>
      <c r="Q126" s="23">
        <f t="shared" si="5"/>
        <v>12</v>
      </c>
      <c r="R126" s="44" t="str">
        <f t="shared" si="6"/>
        <v xml:space="preserve"> </v>
      </c>
      <c r="S126" s="129" t="e">
        <f t="shared" si="7"/>
        <v>#REF!</v>
      </c>
    </row>
    <row r="127" spans="1:20" ht="13.5" customHeight="1">
      <c r="A127" s="23">
        <v>115</v>
      </c>
      <c r="B127" s="289">
        <v>123014723</v>
      </c>
      <c r="C127" s="99" t="s">
        <v>132</v>
      </c>
      <c r="D127" s="100" t="s">
        <v>133</v>
      </c>
      <c r="E127" s="117" t="s">
        <v>434</v>
      </c>
      <c r="F127" s="49">
        <v>9.3666666666666671</v>
      </c>
      <c r="G127" s="39">
        <f>Maths2!J127</f>
        <v>10</v>
      </c>
      <c r="H127" s="130">
        <f>Maths2!K127</f>
        <v>6</v>
      </c>
      <c r="I127" s="131">
        <f>Maths2!M127</f>
        <v>1</v>
      </c>
      <c r="J127" s="28">
        <f>Phys2!J127</f>
        <v>5.666666666666667</v>
      </c>
      <c r="K127" s="130">
        <f>Phys2!K127</f>
        <v>0</v>
      </c>
      <c r="L127" s="131" t="e">
        <f>Phys2!#REF!</f>
        <v>#REF!</v>
      </c>
      <c r="M127" s="28">
        <f>Chim2!J127</f>
        <v>3.6</v>
      </c>
      <c r="N127" s="130">
        <f>Chim2!K127</f>
        <v>0</v>
      </c>
      <c r="O127" s="131">
        <f>Chim2!M127</f>
        <v>1</v>
      </c>
      <c r="P127" s="24">
        <f t="shared" si="4"/>
        <v>6.4222222222222216</v>
      </c>
      <c r="Q127" s="23">
        <f t="shared" si="5"/>
        <v>6</v>
      </c>
      <c r="R127" s="44" t="str">
        <f t="shared" si="6"/>
        <v xml:space="preserve"> </v>
      </c>
      <c r="S127" s="129" t="e">
        <f t="shared" si="7"/>
        <v>#REF!</v>
      </c>
    </row>
    <row r="128" spans="1:20" ht="13.5" customHeight="1">
      <c r="A128" s="23">
        <v>116</v>
      </c>
      <c r="B128" s="279">
        <v>123000650</v>
      </c>
      <c r="C128" s="52" t="s">
        <v>132</v>
      </c>
      <c r="D128" s="51" t="s">
        <v>118</v>
      </c>
      <c r="E128" s="117" t="s">
        <v>429</v>
      </c>
      <c r="F128" s="90">
        <v>6.6111111111111107</v>
      </c>
      <c r="G128" s="39">
        <f>Maths2!J128</f>
        <v>10.166666666666666</v>
      </c>
      <c r="H128" s="130">
        <f>Maths2!K128</f>
        <v>6</v>
      </c>
      <c r="I128" s="131">
        <f>Maths2!M128</f>
        <v>1</v>
      </c>
      <c r="J128" s="28">
        <f>Phys2!J128</f>
        <v>2.85</v>
      </c>
      <c r="K128" s="130">
        <f>Phys2!K128</f>
        <v>0</v>
      </c>
      <c r="L128" s="131" t="e">
        <f>Phys2!#REF!</f>
        <v>#REF!</v>
      </c>
      <c r="M128" s="28">
        <f>Chim2!J128</f>
        <v>3.35</v>
      </c>
      <c r="N128" s="130">
        <f>Chim2!K128</f>
        <v>0</v>
      </c>
      <c r="O128" s="131">
        <f>Chim2!M128</f>
        <v>1</v>
      </c>
      <c r="P128" s="24">
        <f t="shared" si="4"/>
        <v>5.4555555555555548</v>
      </c>
      <c r="Q128" s="23">
        <f t="shared" si="5"/>
        <v>6</v>
      </c>
      <c r="R128" s="44" t="str">
        <f t="shared" si="6"/>
        <v xml:space="preserve"> </v>
      </c>
      <c r="S128" s="129" t="e">
        <f t="shared" si="7"/>
        <v>#REF!</v>
      </c>
    </row>
    <row r="129" spans="1:19" ht="13.5" customHeight="1">
      <c r="A129" s="23">
        <v>117</v>
      </c>
      <c r="B129" s="289">
        <v>1333014992</v>
      </c>
      <c r="C129" s="99" t="s">
        <v>134</v>
      </c>
      <c r="D129" s="100" t="s">
        <v>135</v>
      </c>
      <c r="E129" s="118" t="s">
        <v>428</v>
      </c>
      <c r="F129" s="49">
        <v>7.0166666666666666</v>
      </c>
      <c r="G129" s="39">
        <f>Maths2!J129</f>
        <v>11.5</v>
      </c>
      <c r="H129" s="130">
        <f>Maths2!K129</f>
        <v>6</v>
      </c>
      <c r="I129" s="131">
        <f>Maths2!M129</f>
        <v>1</v>
      </c>
      <c r="J129" s="28">
        <f>Phys2!J129</f>
        <v>3.8333333333333335</v>
      </c>
      <c r="K129" s="130">
        <f>Phys2!K129</f>
        <v>0</v>
      </c>
      <c r="L129" s="131" t="e">
        <f>Phys2!#REF!</f>
        <v>#REF!</v>
      </c>
      <c r="M129" s="28">
        <f>Chim2!J129</f>
        <v>4.5</v>
      </c>
      <c r="N129" s="130">
        <f>Chim2!K129</f>
        <v>0</v>
      </c>
      <c r="O129" s="131">
        <f>Chim2!M129</f>
        <v>1</v>
      </c>
      <c r="P129" s="24">
        <f t="shared" si="4"/>
        <v>6.6111111111111107</v>
      </c>
      <c r="Q129" s="23">
        <f t="shared" si="5"/>
        <v>6</v>
      </c>
      <c r="R129" s="44" t="str">
        <f t="shared" si="6"/>
        <v xml:space="preserve"> </v>
      </c>
      <c r="S129" s="129" t="e">
        <f t="shared" si="7"/>
        <v>#REF!</v>
      </c>
    </row>
    <row r="130" spans="1:19" ht="13.5" customHeight="1">
      <c r="A130" s="23">
        <v>118</v>
      </c>
      <c r="B130" s="289">
        <v>1333009392</v>
      </c>
      <c r="C130" s="99" t="s">
        <v>136</v>
      </c>
      <c r="D130" s="100" t="s">
        <v>137</v>
      </c>
      <c r="E130" s="117" t="s">
        <v>434</v>
      </c>
      <c r="F130" s="49">
        <v>6.2166666666666659</v>
      </c>
      <c r="G130" s="39">
        <f>Maths2!J130</f>
        <v>11.666666666666666</v>
      </c>
      <c r="H130" s="130">
        <f>Maths2!K130</f>
        <v>6</v>
      </c>
      <c r="I130" s="131">
        <f>Maths2!M130</f>
        <v>1</v>
      </c>
      <c r="J130" s="28">
        <f>Phys2!J130</f>
        <v>4</v>
      </c>
      <c r="K130" s="130">
        <f>Phys2!K130</f>
        <v>0</v>
      </c>
      <c r="L130" s="131" t="e">
        <f>Phys2!#REF!</f>
        <v>#REF!</v>
      </c>
      <c r="M130" s="28">
        <f>Chim2!J130</f>
        <v>10</v>
      </c>
      <c r="N130" s="130">
        <f>Chim2!K130</f>
        <v>6</v>
      </c>
      <c r="O130" s="131">
        <f>Chim2!M130</f>
        <v>1</v>
      </c>
      <c r="P130" s="24">
        <f t="shared" si="4"/>
        <v>8.5555555555555554</v>
      </c>
      <c r="Q130" s="23">
        <f t="shared" si="5"/>
        <v>12</v>
      </c>
      <c r="R130" s="44" t="str">
        <f t="shared" si="6"/>
        <v xml:space="preserve"> </v>
      </c>
      <c r="S130" s="129" t="e">
        <f t="shared" si="7"/>
        <v>#REF!</v>
      </c>
    </row>
    <row r="131" spans="1:19" ht="13.5" customHeight="1">
      <c r="A131" s="23">
        <v>119</v>
      </c>
      <c r="B131" s="175">
        <v>1533014506</v>
      </c>
      <c r="C131" s="177" t="s">
        <v>556</v>
      </c>
      <c r="D131" s="324" t="s">
        <v>557</v>
      </c>
      <c r="E131" s="117" t="s">
        <v>429</v>
      </c>
      <c r="F131" s="90">
        <v>9.0844444444444434</v>
      </c>
      <c r="G131" s="39">
        <f>Maths2!J131</f>
        <v>7.8</v>
      </c>
      <c r="H131" s="130">
        <f>Maths2!K131</f>
        <v>0</v>
      </c>
      <c r="I131" s="131">
        <f>Maths2!M131</f>
        <v>1</v>
      </c>
      <c r="J131" s="28">
        <f>Phys2!J131</f>
        <v>4.0999999999999996</v>
      </c>
      <c r="K131" s="130">
        <f>Phys2!K131</f>
        <v>0</v>
      </c>
      <c r="L131" s="131" t="e">
        <f>Phys2!#REF!</f>
        <v>#REF!</v>
      </c>
      <c r="M131" s="28">
        <f>Chim2!J131</f>
        <v>10.001999999999999</v>
      </c>
      <c r="N131" s="130">
        <f>Chim2!K131</f>
        <v>6</v>
      </c>
      <c r="O131" s="131">
        <f>Chim2!M131</f>
        <v>1</v>
      </c>
      <c r="P131" s="24">
        <f t="shared" si="4"/>
        <v>7.3006666666666655</v>
      </c>
      <c r="Q131" s="23">
        <f t="shared" si="5"/>
        <v>6</v>
      </c>
      <c r="R131" s="44" t="str">
        <f t="shared" si="6"/>
        <v xml:space="preserve"> </v>
      </c>
      <c r="S131" s="129" t="e">
        <f t="shared" si="7"/>
        <v>#REF!</v>
      </c>
    </row>
    <row r="132" spans="1:19" ht="13.5" customHeight="1">
      <c r="A132" s="23">
        <v>120</v>
      </c>
      <c r="B132" s="282">
        <v>123000696</v>
      </c>
      <c r="C132" s="306" t="s">
        <v>736</v>
      </c>
      <c r="D132" s="328" t="s">
        <v>737</v>
      </c>
      <c r="E132" s="239" t="s">
        <v>1681</v>
      </c>
      <c r="F132" s="90">
        <v>10</v>
      </c>
      <c r="G132" s="39">
        <f>Maths2!J132</f>
        <v>10</v>
      </c>
      <c r="H132" s="130">
        <f>Maths2!K132</f>
        <v>6</v>
      </c>
      <c r="I132" s="131">
        <f>Maths2!M132</f>
        <v>1</v>
      </c>
      <c r="J132" s="28">
        <f>Phys2!J132</f>
        <v>3.6666666666666665</v>
      </c>
      <c r="K132" s="130">
        <f>Phys2!K132</f>
        <v>0</v>
      </c>
      <c r="L132" s="131" t="e">
        <f>Phys2!#REF!</f>
        <v>#REF!</v>
      </c>
      <c r="M132" s="28">
        <f>Chim2!J132</f>
        <v>6.083333333333333</v>
      </c>
      <c r="N132" s="130">
        <f>Chim2!K132</f>
        <v>0</v>
      </c>
      <c r="O132" s="131">
        <f>Chim2!M132</f>
        <v>1</v>
      </c>
      <c r="P132" s="24">
        <f t="shared" si="4"/>
        <v>6.583333333333333</v>
      </c>
      <c r="Q132" s="23">
        <f t="shared" si="5"/>
        <v>6</v>
      </c>
      <c r="R132" s="44" t="str">
        <f t="shared" si="6"/>
        <v xml:space="preserve"> </v>
      </c>
      <c r="S132" s="129" t="e">
        <f t="shared" si="7"/>
        <v>#REF!</v>
      </c>
    </row>
    <row r="133" spans="1:19" ht="13.5" customHeight="1">
      <c r="A133" s="23">
        <v>121</v>
      </c>
      <c r="B133" s="279">
        <v>1331076104</v>
      </c>
      <c r="C133" s="52" t="s">
        <v>315</v>
      </c>
      <c r="D133" s="51" t="s">
        <v>313</v>
      </c>
      <c r="E133" s="117" t="s">
        <v>434</v>
      </c>
      <c r="F133" s="49">
        <v>9.7611111111111111</v>
      </c>
      <c r="G133" s="39">
        <f>Maths2!J133</f>
        <v>7.8</v>
      </c>
      <c r="H133" s="130">
        <f>Maths2!K133</f>
        <v>0</v>
      </c>
      <c r="I133" s="131">
        <f>Maths2!M133</f>
        <v>1</v>
      </c>
      <c r="J133" s="28">
        <f>Phys2!J133</f>
        <v>5.4</v>
      </c>
      <c r="K133" s="130">
        <f>Phys2!K133</f>
        <v>0</v>
      </c>
      <c r="L133" s="131" t="e">
        <f>Phys2!#REF!</f>
        <v>#REF!</v>
      </c>
      <c r="M133" s="28">
        <f>Chim2!J133</f>
        <v>10</v>
      </c>
      <c r="N133" s="130">
        <f>Chim2!K133</f>
        <v>6</v>
      </c>
      <c r="O133" s="131">
        <f>Chim2!M133</f>
        <v>1</v>
      </c>
      <c r="P133" s="24">
        <f t="shared" si="4"/>
        <v>7.7333333333333325</v>
      </c>
      <c r="Q133" s="23">
        <f t="shared" si="5"/>
        <v>6</v>
      </c>
      <c r="R133" s="44" t="str">
        <f t="shared" si="6"/>
        <v xml:space="preserve"> </v>
      </c>
      <c r="S133" s="129" t="e">
        <f t="shared" si="7"/>
        <v>#REF!</v>
      </c>
    </row>
    <row r="134" spans="1:19" ht="13.5" customHeight="1">
      <c r="A134" s="23">
        <v>122</v>
      </c>
      <c r="B134" s="279">
        <v>1333005582</v>
      </c>
      <c r="C134" s="52" t="s">
        <v>316</v>
      </c>
      <c r="D134" s="51" t="s">
        <v>83</v>
      </c>
      <c r="E134" s="117" t="s">
        <v>434</v>
      </c>
      <c r="F134" s="49">
        <v>7.333333333333333</v>
      </c>
      <c r="G134" s="39">
        <f>Maths2!J134</f>
        <v>10</v>
      </c>
      <c r="H134" s="130">
        <f>Maths2!K134</f>
        <v>6</v>
      </c>
      <c r="I134" s="131">
        <f>Maths2!M134</f>
        <v>1</v>
      </c>
      <c r="J134" s="28">
        <f>Phys2!J134</f>
        <v>7.3</v>
      </c>
      <c r="K134" s="130">
        <f>Phys2!K134</f>
        <v>0</v>
      </c>
      <c r="L134" s="131" t="e">
        <f>Phys2!#REF!</f>
        <v>#REF!</v>
      </c>
      <c r="M134" s="28">
        <f>Chim2!J134</f>
        <v>8.9</v>
      </c>
      <c r="N134" s="130">
        <f>Chim2!K134</f>
        <v>0</v>
      </c>
      <c r="O134" s="131">
        <f>Chim2!M134</f>
        <v>1</v>
      </c>
      <c r="P134" s="24">
        <f t="shared" si="4"/>
        <v>8.7333333333333325</v>
      </c>
      <c r="Q134" s="23">
        <f t="shared" si="5"/>
        <v>6</v>
      </c>
      <c r="R134" s="44" t="str">
        <f t="shared" si="6"/>
        <v xml:space="preserve"> </v>
      </c>
      <c r="S134" s="129" t="e">
        <f t="shared" si="7"/>
        <v>#REF!</v>
      </c>
    </row>
    <row r="135" spans="1:19" ht="13.5" customHeight="1">
      <c r="A135" s="23">
        <v>123</v>
      </c>
      <c r="B135" s="175">
        <v>1533001417</v>
      </c>
      <c r="C135" s="177" t="s">
        <v>500</v>
      </c>
      <c r="D135" s="324" t="s">
        <v>501</v>
      </c>
      <c r="E135" s="117" t="s">
        <v>428</v>
      </c>
      <c r="F135" s="90">
        <v>8.3888888888888893</v>
      </c>
      <c r="G135" s="39">
        <f>Maths2!J135</f>
        <v>10</v>
      </c>
      <c r="H135" s="130">
        <f>Maths2!K135</f>
        <v>6</v>
      </c>
      <c r="I135" s="131">
        <f>Maths2!M135</f>
        <v>1</v>
      </c>
      <c r="J135" s="28">
        <f>Phys2!J135</f>
        <v>3.5</v>
      </c>
      <c r="K135" s="130">
        <f>Phys2!K135</f>
        <v>0</v>
      </c>
      <c r="L135" s="131" t="e">
        <f>Phys2!#REF!</f>
        <v>#REF!</v>
      </c>
      <c r="M135" s="28">
        <f>Chim2!J135</f>
        <v>11.277777777777779</v>
      </c>
      <c r="N135" s="130">
        <f>Chim2!K135</f>
        <v>6</v>
      </c>
      <c r="O135" s="131">
        <f>Chim2!M135</f>
        <v>1</v>
      </c>
      <c r="P135" s="24">
        <f t="shared" si="4"/>
        <v>8.2592592592592595</v>
      </c>
      <c r="Q135" s="23">
        <f t="shared" si="5"/>
        <v>12</v>
      </c>
      <c r="R135" s="44" t="str">
        <f t="shared" si="6"/>
        <v xml:space="preserve"> </v>
      </c>
      <c r="S135" s="129" t="e">
        <f t="shared" si="7"/>
        <v>#REF!</v>
      </c>
    </row>
    <row r="136" spans="1:19" ht="13.5" customHeight="1">
      <c r="A136" s="23">
        <v>124</v>
      </c>
      <c r="B136" s="175">
        <v>1533008068</v>
      </c>
      <c r="C136" s="177" t="s">
        <v>691</v>
      </c>
      <c r="D136" s="324" t="s">
        <v>692</v>
      </c>
      <c r="E136" s="117" t="s">
        <v>429</v>
      </c>
      <c r="F136" s="90">
        <v>9.2222222222222232</v>
      </c>
      <c r="G136" s="39">
        <f>Maths2!J136</f>
        <v>11.4</v>
      </c>
      <c r="H136" s="130">
        <f>Maths2!K136</f>
        <v>6</v>
      </c>
      <c r="I136" s="131">
        <f>Maths2!M136</f>
        <v>1</v>
      </c>
      <c r="J136" s="28">
        <f>Phys2!J136</f>
        <v>6.8</v>
      </c>
      <c r="K136" s="130">
        <f>Phys2!K136</f>
        <v>0</v>
      </c>
      <c r="L136" s="131" t="e">
        <f>Phys2!#REF!</f>
        <v>#REF!</v>
      </c>
      <c r="M136" s="28">
        <f>Chim2!J136</f>
        <v>6.7</v>
      </c>
      <c r="N136" s="130">
        <f>Chim2!K136</f>
        <v>0</v>
      </c>
      <c r="O136" s="131">
        <f>Chim2!M136</f>
        <v>1</v>
      </c>
      <c r="P136" s="24">
        <f t="shared" si="4"/>
        <v>8.3000000000000007</v>
      </c>
      <c r="Q136" s="23">
        <f t="shared" si="5"/>
        <v>6</v>
      </c>
      <c r="R136" s="44" t="str">
        <f t="shared" si="6"/>
        <v xml:space="preserve"> </v>
      </c>
      <c r="S136" s="129" t="e">
        <f t="shared" si="7"/>
        <v>#REF!</v>
      </c>
    </row>
    <row r="137" spans="1:19" ht="13.5" customHeight="1">
      <c r="A137" s="23">
        <v>125</v>
      </c>
      <c r="B137" s="175">
        <v>1533012502</v>
      </c>
      <c r="C137" s="177" t="s">
        <v>582</v>
      </c>
      <c r="D137" s="324" t="s">
        <v>583</v>
      </c>
      <c r="E137" s="117" t="s">
        <v>1676</v>
      </c>
      <c r="F137" s="49">
        <v>9</v>
      </c>
      <c r="G137" s="39">
        <f>Maths2!J137</f>
        <v>5.8</v>
      </c>
      <c r="H137" s="130">
        <f>Maths2!K137</f>
        <v>0</v>
      </c>
      <c r="I137" s="131">
        <f>Maths2!M137</f>
        <v>1</v>
      </c>
      <c r="J137" s="28">
        <f>Phys2!J137</f>
        <v>10.7</v>
      </c>
      <c r="K137" s="130">
        <f>Phys2!K137</f>
        <v>6</v>
      </c>
      <c r="L137" s="131" t="e">
        <f>Phys2!#REF!</f>
        <v>#REF!</v>
      </c>
      <c r="M137" s="28">
        <f>Chim2!J137</f>
        <v>7.4</v>
      </c>
      <c r="N137" s="130">
        <f>Chim2!K137</f>
        <v>0</v>
      </c>
      <c r="O137" s="131">
        <f>Chim2!M137</f>
        <v>1</v>
      </c>
      <c r="P137" s="24">
        <f t="shared" si="4"/>
        <v>7.966666666666665</v>
      </c>
      <c r="Q137" s="23">
        <f t="shared" si="5"/>
        <v>6</v>
      </c>
      <c r="R137" s="44" t="str">
        <f t="shared" si="6"/>
        <v xml:space="preserve"> </v>
      </c>
      <c r="S137" s="129" t="e">
        <f t="shared" si="7"/>
        <v>#REF!</v>
      </c>
    </row>
    <row r="138" spans="1:19" ht="13.5" customHeight="1">
      <c r="A138" s="23">
        <v>126</v>
      </c>
      <c r="B138" s="175">
        <v>1533005852</v>
      </c>
      <c r="C138" s="177" t="s">
        <v>609</v>
      </c>
      <c r="D138" s="324" t="s">
        <v>610</v>
      </c>
      <c r="E138" s="117" t="s">
        <v>429</v>
      </c>
      <c r="F138" s="90">
        <v>7.166666666666667</v>
      </c>
      <c r="G138" s="39">
        <f>Maths2!J138</f>
        <v>10.6</v>
      </c>
      <c r="H138" s="130">
        <f>Maths2!K138</f>
        <v>6</v>
      </c>
      <c r="I138" s="131">
        <f>Maths2!M138</f>
        <v>1</v>
      </c>
      <c r="J138" s="28">
        <f>Phys2!J138</f>
        <v>8.5</v>
      </c>
      <c r="K138" s="130">
        <f>Phys2!K138</f>
        <v>0</v>
      </c>
      <c r="L138" s="131" t="e">
        <f>Phys2!#REF!</f>
        <v>#REF!</v>
      </c>
      <c r="M138" s="28">
        <f>Chim2!J138</f>
        <v>6.7</v>
      </c>
      <c r="N138" s="130">
        <f>Chim2!K138</f>
        <v>0</v>
      </c>
      <c r="O138" s="131">
        <f>Chim2!M138</f>
        <v>1</v>
      </c>
      <c r="P138" s="24">
        <f t="shared" si="4"/>
        <v>8.6000000000000014</v>
      </c>
      <c r="Q138" s="23">
        <f t="shared" si="5"/>
        <v>6</v>
      </c>
      <c r="R138" s="44" t="str">
        <f t="shared" si="6"/>
        <v xml:space="preserve"> </v>
      </c>
      <c r="S138" s="129" t="e">
        <f t="shared" si="7"/>
        <v>#REF!</v>
      </c>
    </row>
    <row r="139" spans="1:19" ht="13.5" customHeight="1">
      <c r="A139" s="23">
        <v>127</v>
      </c>
      <c r="B139" s="178">
        <v>113010674</v>
      </c>
      <c r="C139" s="180" t="s">
        <v>685</v>
      </c>
      <c r="D139" s="326" t="s">
        <v>135</v>
      </c>
      <c r="E139" s="117" t="s">
        <v>1676</v>
      </c>
      <c r="F139" s="90">
        <v>6.333333333333333</v>
      </c>
      <c r="G139" s="39">
        <f>Maths2!J139</f>
        <v>10</v>
      </c>
      <c r="H139" s="130">
        <f>Maths2!K139</f>
        <v>6</v>
      </c>
      <c r="I139" s="131">
        <f>Maths2!M139</f>
        <v>1</v>
      </c>
      <c r="J139" s="28">
        <f>Phys2!J139</f>
        <v>6.4</v>
      </c>
      <c r="K139" s="130">
        <f>Phys2!K139</f>
        <v>0</v>
      </c>
      <c r="L139" s="131" t="e">
        <f>Phys2!#REF!</f>
        <v>#REF!</v>
      </c>
      <c r="M139" s="28">
        <f>Chim2!J139</f>
        <v>10.080000000000002</v>
      </c>
      <c r="N139" s="130">
        <f>Chim2!K139</f>
        <v>6</v>
      </c>
      <c r="O139" s="131">
        <f>Chim2!M139</f>
        <v>1</v>
      </c>
      <c r="P139" s="24">
        <f t="shared" si="4"/>
        <v>8.826666666666668</v>
      </c>
      <c r="Q139" s="23">
        <f t="shared" si="5"/>
        <v>12</v>
      </c>
      <c r="R139" s="44" t="str">
        <f t="shared" si="6"/>
        <v xml:space="preserve"> </v>
      </c>
      <c r="S139" s="129" t="e">
        <f t="shared" si="7"/>
        <v>#REF!</v>
      </c>
    </row>
    <row r="140" spans="1:19" ht="13.5" customHeight="1">
      <c r="A140" s="23">
        <v>128</v>
      </c>
      <c r="B140" s="175">
        <v>1533018365</v>
      </c>
      <c r="C140" s="177" t="s">
        <v>586</v>
      </c>
      <c r="D140" s="324" t="s">
        <v>269</v>
      </c>
      <c r="E140" s="117" t="s">
        <v>428</v>
      </c>
      <c r="F140" s="90">
        <v>7.916666666666667</v>
      </c>
      <c r="G140" s="39">
        <f>Maths2!J140</f>
        <v>10</v>
      </c>
      <c r="H140" s="130">
        <f>Maths2!K140</f>
        <v>6</v>
      </c>
      <c r="I140" s="131">
        <f>Maths2!M140</f>
        <v>1</v>
      </c>
      <c r="J140" s="28">
        <f>Phys2!J140</f>
        <v>3.05</v>
      </c>
      <c r="K140" s="130">
        <f>Phys2!K140</f>
        <v>0</v>
      </c>
      <c r="L140" s="131" t="e">
        <f>Phys2!#REF!</f>
        <v>#REF!</v>
      </c>
      <c r="M140" s="28">
        <f>Chim2!J140</f>
        <v>8.6999999999999993</v>
      </c>
      <c r="N140" s="130">
        <f>Chim2!K140</f>
        <v>0</v>
      </c>
      <c r="O140" s="131">
        <f>Chim2!M140</f>
        <v>1</v>
      </c>
      <c r="P140" s="24">
        <f t="shared" si="4"/>
        <v>7.25</v>
      </c>
      <c r="Q140" s="23">
        <f t="shared" si="5"/>
        <v>6</v>
      </c>
      <c r="R140" s="44" t="str">
        <f t="shared" si="6"/>
        <v xml:space="preserve"> </v>
      </c>
      <c r="S140" s="129" t="e">
        <f t="shared" si="7"/>
        <v>#REF!</v>
      </c>
    </row>
    <row r="141" spans="1:19" ht="13.5" customHeight="1">
      <c r="A141" s="23">
        <v>129</v>
      </c>
      <c r="B141" s="178">
        <v>1433010325</v>
      </c>
      <c r="C141" s="180" t="s">
        <v>659</v>
      </c>
      <c r="D141" s="326" t="s">
        <v>660</v>
      </c>
      <c r="E141" s="117" t="s">
        <v>1676</v>
      </c>
      <c r="F141" s="49">
        <v>7.333333333333333</v>
      </c>
      <c r="G141" s="39">
        <f>Maths2!J141</f>
        <v>10.001999999999999</v>
      </c>
      <c r="H141" s="130">
        <f>Maths2!K141</f>
        <v>6</v>
      </c>
      <c r="I141" s="131">
        <f>Maths2!M141</f>
        <v>1</v>
      </c>
      <c r="J141" s="28">
        <f>Phys2!J141</f>
        <v>2.5</v>
      </c>
      <c r="K141" s="130">
        <f>Phys2!K141</f>
        <v>0</v>
      </c>
      <c r="L141" s="131" t="e">
        <f>Phys2!#REF!</f>
        <v>#REF!</v>
      </c>
      <c r="M141" s="28">
        <f>Chim2!J141</f>
        <v>5.4</v>
      </c>
      <c r="N141" s="130">
        <f>Chim2!K141</f>
        <v>0</v>
      </c>
      <c r="O141" s="131">
        <f>Chim2!M141</f>
        <v>1</v>
      </c>
      <c r="P141" s="24">
        <f t="shared" si="4"/>
        <v>5.9673333333333334</v>
      </c>
      <c r="Q141" s="23">
        <f t="shared" si="5"/>
        <v>6</v>
      </c>
      <c r="R141" s="44" t="str">
        <f t="shared" si="6"/>
        <v xml:space="preserve"> </v>
      </c>
      <c r="S141" s="129" t="e">
        <f t="shared" si="7"/>
        <v>#REF!</v>
      </c>
    </row>
    <row r="142" spans="1:19" ht="13.5" customHeight="1">
      <c r="A142" s="23">
        <v>130</v>
      </c>
      <c r="B142" s="289">
        <v>1333010273</v>
      </c>
      <c r="C142" s="99" t="s">
        <v>139</v>
      </c>
      <c r="D142" s="100" t="s">
        <v>140</v>
      </c>
      <c r="E142" s="119" t="s">
        <v>436</v>
      </c>
      <c r="F142" s="90">
        <v>10.445555555555556</v>
      </c>
      <c r="G142" s="39">
        <f>Maths2!J142</f>
        <v>6.666666666666667</v>
      </c>
      <c r="H142" s="130">
        <f>Maths2!K142</f>
        <v>0</v>
      </c>
      <c r="I142" s="131">
        <f>Maths2!M142</f>
        <v>1</v>
      </c>
      <c r="J142" s="28">
        <f>Phys2!J142</f>
        <v>10</v>
      </c>
      <c r="K142" s="130">
        <f>Phys2!K142</f>
        <v>6</v>
      </c>
      <c r="L142" s="131" t="e">
        <f>Phys2!#REF!</f>
        <v>#REF!</v>
      </c>
      <c r="M142" s="28">
        <f>Chim2!J142</f>
        <v>10</v>
      </c>
      <c r="N142" s="130">
        <f>Chim2!K142</f>
        <v>6</v>
      </c>
      <c r="O142" s="131">
        <f>Chim2!M142</f>
        <v>1</v>
      </c>
      <c r="P142" s="24">
        <f t="shared" ref="P142:P205" si="8">(G142*3+J142*3+M142*3)/9</f>
        <v>8.8888888888888893</v>
      </c>
      <c r="Q142" s="23">
        <f t="shared" ref="Q142:Q205" si="9">IF(P142&gt;=9.995,18,H142+K142+N142)</f>
        <v>12</v>
      </c>
      <c r="R142" s="44" t="str">
        <f t="shared" ref="R142:R205" si="10">IF(Q142=18,"acquise"," ")</f>
        <v xml:space="preserve"> </v>
      </c>
      <c r="S142" s="129" t="e">
        <f t="shared" ref="S142:S205" si="11">IF(OR(I142=2,L142=2,O142=2),2,1)</f>
        <v>#REF!</v>
      </c>
    </row>
    <row r="143" spans="1:19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90">
        <v>8.1944444444444446</v>
      </c>
      <c r="G143" s="39">
        <f>Maths2!J143</f>
        <v>6.7</v>
      </c>
      <c r="H143" s="130">
        <f>Maths2!K143</f>
        <v>0</v>
      </c>
      <c r="I143" s="131">
        <f>Maths2!M143</f>
        <v>1</v>
      </c>
      <c r="J143" s="28">
        <f>Phys2!J143</f>
        <v>7.8</v>
      </c>
      <c r="K143" s="130">
        <f>Phys2!K143</f>
        <v>0</v>
      </c>
      <c r="L143" s="131" t="e">
        <f>Phys2!#REF!</f>
        <v>#REF!</v>
      </c>
      <c r="M143" s="28">
        <f>Chim2!J143</f>
        <v>10</v>
      </c>
      <c r="N143" s="130">
        <f>Chim2!K143</f>
        <v>6</v>
      </c>
      <c r="O143" s="131">
        <f>Chim2!M143</f>
        <v>1</v>
      </c>
      <c r="P143" s="24">
        <f t="shared" si="8"/>
        <v>8.1666666666666661</v>
      </c>
      <c r="Q143" s="23">
        <f t="shared" si="9"/>
        <v>6</v>
      </c>
      <c r="R143" s="44" t="str">
        <f t="shared" si="10"/>
        <v xml:space="preserve"> </v>
      </c>
      <c r="S143" s="129" t="e">
        <f t="shared" si="11"/>
        <v>#REF!</v>
      </c>
    </row>
    <row r="144" spans="1:19" ht="13.5" customHeight="1">
      <c r="A144" s="23">
        <v>132</v>
      </c>
      <c r="B144" s="175">
        <v>1533009575</v>
      </c>
      <c r="C144" s="177" t="s">
        <v>139</v>
      </c>
      <c r="D144" s="324" t="s">
        <v>644</v>
      </c>
      <c r="E144" s="117" t="s">
        <v>1676</v>
      </c>
      <c r="F144" s="49">
        <v>9.1000000000000014</v>
      </c>
      <c r="G144" s="39">
        <f>Maths2!J144</f>
        <v>10</v>
      </c>
      <c r="H144" s="130">
        <f>Maths2!K144</f>
        <v>6</v>
      </c>
      <c r="I144" s="131">
        <f>Maths2!M144</f>
        <v>1</v>
      </c>
      <c r="J144" s="28">
        <f>Phys2!J144</f>
        <v>3.05</v>
      </c>
      <c r="K144" s="130">
        <f>Phys2!K144</f>
        <v>0</v>
      </c>
      <c r="L144" s="131" t="e">
        <f>Phys2!#REF!</f>
        <v>#REF!</v>
      </c>
      <c r="M144" s="28">
        <f>Chim2!J144</f>
        <v>10</v>
      </c>
      <c r="N144" s="130">
        <f>Chim2!K144</f>
        <v>6</v>
      </c>
      <c r="O144" s="131">
        <f>Chim2!M144</f>
        <v>1</v>
      </c>
      <c r="P144" s="24">
        <f t="shared" si="8"/>
        <v>7.6833333333333336</v>
      </c>
      <c r="Q144" s="23">
        <f t="shared" si="9"/>
        <v>12</v>
      </c>
      <c r="R144" s="44" t="str">
        <f t="shared" si="10"/>
        <v xml:space="preserve"> </v>
      </c>
      <c r="S144" s="129" t="e">
        <f t="shared" si="11"/>
        <v>#REF!</v>
      </c>
    </row>
    <row r="145" spans="1:19" ht="13.5" customHeight="1">
      <c r="A145" s="23">
        <v>133</v>
      </c>
      <c r="B145" s="279">
        <v>123022369</v>
      </c>
      <c r="C145" s="52" t="s">
        <v>139</v>
      </c>
      <c r="D145" s="51" t="s">
        <v>233</v>
      </c>
      <c r="E145" s="117" t="s">
        <v>429</v>
      </c>
      <c r="F145" s="49">
        <v>7.716666666666665</v>
      </c>
      <c r="G145" s="39">
        <f>Maths2!J145</f>
        <v>0.8</v>
      </c>
      <c r="H145" s="130">
        <f>Maths2!K145</f>
        <v>0</v>
      </c>
      <c r="I145" s="131">
        <f>Maths2!M145</f>
        <v>1</v>
      </c>
      <c r="J145" s="28">
        <f>Phys2!J145</f>
        <v>10.5</v>
      </c>
      <c r="K145" s="130">
        <f>Phys2!K145</f>
        <v>6</v>
      </c>
      <c r="L145" s="131" t="e">
        <f>Phys2!#REF!</f>
        <v>#REF!</v>
      </c>
      <c r="M145" s="28">
        <f>Chim2!J145</f>
        <v>3.4</v>
      </c>
      <c r="N145" s="130">
        <f>Chim2!K145</f>
        <v>0</v>
      </c>
      <c r="O145" s="131">
        <f>Chim2!M145</f>
        <v>1</v>
      </c>
      <c r="P145" s="24">
        <f t="shared" si="8"/>
        <v>4.8999999999999995</v>
      </c>
      <c r="Q145" s="23">
        <f t="shared" si="9"/>
        <v>6</v>
      </c>
      <c r="R145" s="44" t="str">
        <f t="shared" si="10"/>
        <v xml:space="preserve"> </v>
      </c>
      <c r="S145" s="129" t="e">
        <f t="shared" si="11"/>
        <v>#REF!</v>
      </c>
    </row>
    <row r="146" spans="1:19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90">
        <v>6.333333333333333</v>
      </c>
      <c r="G146" s="39">
        <f>Maths2!J146</f>
        <v>4.5999999999999996</v>
      </c>
      <c r="H146" s="130">
        <f>Maths2!K146</f>
        <v>0</v>
      </c>
      <c r="I146" s="131">
        <f>Maths2!M146</f>
        <v>1</v>
      </c>
      <c r="J146" s="28">
        <f>Phys2!J146</f>
        <v>4</v>
      </c>
      <c r="K146" s="130">
        <f>Phys2!K146</f>
        <v>0</v>
      </c>
      <c r="L146" s="131" t="e">
        <f>Phys2!#REF!</f>
        <v>#REF!</v>
      </c>
      <c r="M146" s="28">
        <f>Chim2!J146</f>
        <v>11</v>
      </c>
      <c r="N146" s="130">
        <f>Chim2!K146</f>
        <v>6</v>
      </c>
      <c r="O146" s="131">
        <f>Chim2!M146</f>
        <v>1</v>
      </c>
      <c r="P146" s="24">
        <f t="shared" si="8"/>
        <v>6.5333333333333332</v>
      </c>
      <c r="Q146" s="23">
        <f t="shared" si="9"/>
        <v>6</v>
      </c>
      <c r="R146" s="44" t="str">
        <f t="shared" si="10"/>
        <v xml:space="preserve"> </v>
      </c>
      <c r="S146" s="129" t="e">
        <f t="shared" si="11"/>
        <v>#REF!</v>
      </c>
    </row>
    <row r="147" spans="1:19" ht="13.5" customHeight="1">
      <c r="A147" s="23">
        <v>135</v>
      </c>
      <c r="B147" s="279">
        <v>1433002779</v>
      </c>
      <c r="C147" s="52" t="s">
        <v>318</v>
      </c>
      <c r="D147" s="51" t="s">
        <v>319</v>
      </c>
      <c r="E147" s="118" t="s">
        <v>428</v>
      </c>
      <c r="F147" s="90">
        <v>6.583333333333333</v>
      </c>
      <c r="G147" s="39">
        <f>Maths2!J147</f>
        <v>5.8</v>
      </c>
      <c r="H147" s="130">
        <f>Maths2!K147</f>
        <v>0</v>
      </c>
      <c r="I147" s="131">
        <f>Maths2!M147</f>
        <v>1</v>
      </c>
      <c r="J147" s="28">
        <f>Phys2!J147</f>
        <v>7.35</v>
      </c>
      <c r="K147" s="130">
        <f>Phys2!K147</f>
        <v>0</v>
      </c>
      <c r="L147" s="131" t="e">
        <f>Phys2!#REF!</f>
        <v>#REF!</v>
      </c>
      <c r="M147" s="28">
        <f>Chim2!J147</f>
        <v>6.8</v>
      </c>
      <c r="N147" s="130">
        <f>Chim2!K147</f>
        <v>0</v>
      </c>
      <c r="O147" s="131">
        <f>Chim2!M147</f>
        <v>1</v>
      </c>
      <c r="P147" s="24">
        <f t="shared" si="8"/>
        <v>6.6499999999999995</v>
      </c>
      <c r="Q147" s="23">
        <f t="shared" si="9"/>
        <v>0</v>
      </c>
      <c r="R147" s="44" t="str">
        <f t="shared" si="10"/>
        <v xml:space="preserve"> </v>
      </c>
      <c r="S147" s="129" t="e">
        <f t="shared" si="11"/>
        <v>#REF!</v>
      </c>
    </row>
    <row r="148" spans="1:19" ht="13.5" customHeight="1">
      <c r="A148" s="23">
        <v>136</v>
      </c>
      <c r="B148" s="279">
        <v>1333009010</v>
      </c>
      <c r="C148" s="52" t="s">
        <v>320</v>
      </c>
      <c r="D148" s="51" t="s">
        <v>321</v>
      </c>
      <c r="E148" s="122" t="s">
        <v>430</v>
      </c>
      <c r="F148" s="90">
        <v>7.7777777777777786</v>
      </c>
      <c r="G148" s="39">
        <f>Maths2!J148</f>
        <v>10</v>
      </c>
      <c r="H148" s="130">
        <f>Maths2!K148</f>
        <v>6</v>
      </c>
      <c r="I148" s="131">
        <f>Maths2!M148</f>
        <v>1</v>
      </c>
      <c r="J148" s="28">
        <f>Phys2!J148</f>
        <v>10</v>
      </c>
      <c r="K148" s="130">
        <f>Phys2!K148</f>
        <v>6</v>
      </c>
      <c r="L148" s="131" t="e">
        <f>Phys2!#REF!</f>
        <v>#REF!</v>
      </c>
      <c r="M148" s="28">
        <f>Chim2!J148</f>
        <v>10</v>
      </c>
      <c r="N148" s="130">
        <f>Chim2!K148</f>
        <v>6</v>
      </c>
      <c r="O148" s="131">
        <f>Chim2!M148</f>
        <v>1</v>
      </c>
      <c r="P148" s="24">
        <f t="shared" si="8"/>
        <v>10</v>
      </c>
      <c r="Q148" s="23">
        <f t="shared" si="9"/>
        <v>18</v>
      </c>
      <c r="R148" s="44" t="str">
        <f t="shared" si="10"/>
        <v>acquise</v>
      </c>
      <c r="S148" s="129" t="e">
        <f t="shared" si="11"/>
        <v>#REF!</v>
      </c>
    </row>
    <row r="149" spans="1:19" ht="13.5" customHeight="1">
      <c r="A149" s="23">
        <v>137</v>
      </c>
      <c r="B149" s="175">
        <v>1533024016</v>
      </c>
      <c r="C149" s="177" t="s">
        <v>320</v>
      </c>
      <c r="D149" s="324" t="s">
        <v>603</v>
      </c>
      <c r="E149" s="117" t="s">
        <v>428</v>
      </c>
      <c r="F149" s="49">
        <v>7.166666666666667</v>
      </c>
      <c r="G149" s="39">
        <f>Maths2!J149</f>
        <v>10.6</v>
      </c>
      <c r="H149" s="130">
        <f>Maths2!K149</f>
        <v>6</v>
      </c>
      <c r="I149" s="131">
        <f>Maths2!M149</f>
        <v>1</v>
      </c>
      <c r="J149" s="28">
        <f>Phys2!J149</f>
        <v>4.9000000000000004</v>
      </c>
      <c r="K149" s="130">
        <f>Phys2!K149</f>
        <v>0</v>
      </c>
      <c r="L149" s="131" t="e">
        <f>Phys2!#REF!</f>
        <v>#REF!</v>
      </c>
      <c r="M149" s="28">
        <f>Chim2!J149</f>
        <v>10.7</v>
      </c>
      <c r="N149" s="130">
        <f>Chim2!K149</f>
        <v>6</v>
      </c>
      <c r="O149" s="131">
        <f>Chim2!M149</f>
        <v>1</v>
      </c>
      <c r="P149" s="24">
        <f t="shared" si="8"/>
        <v>8.7333333333333325</v>
      </c>
      <c r="Q149" s="23">
        <f t="shared" si="9"/>
        <v>12</v>
      </c>
      <c r="R149" s="44" t="str">
        <f t="shared" si="10"/>
        <v xml:space="preserve"> </v>
      </c>
      <c r="S149" s="129" t="e">
        <f t="shared" si="11"/>
        <v>#REF!</v>
      </c>
    </row>
    <row r="150" spans="1:19" ht="13.5" customHeight="1">
      <c r="A150" s="23">
        <v>138</v>
      </c>
      <c r="B150" s="277" t="s">
        <v>142</v>
      </c>
      <c r="C150" s="99" t="s">
        <v>143</v>
      </c>
      <c r="D150" s="100" t="s">
        <v>144</v>
      </c>
      <c r="E150" s="118" t="s">
        <v>433</v>
      </c>
      <c r="F150" s="90">
        <v>6.333333333333333</v>
      </c>
      <c r="G150" s="39">
        <f>Maths2!J150</f>
        <v>11</v>
      </c>
      <c r="H150" s="130">
        <f>Maths2!K150</f>
        <v>6</v>
      </c>
      <c r="I150" s="131">
        <f>Maths2!M150</f>
        <v>1</v>
      </c>
      <c r="J150" s="28">
        <f>Phys2!J150</f>
        <v>4.166666666666667</v>
      </c>
      <c r="K150" s="130">
        <f>Phys2!K150</f>
        <v>0</v>
      </c>
      <c r="L150" s="131" t="e">
        <f>Phys2!#REF!</f>
        <v>#REF!</v>
      </c>
      <c r="M150" s="28">
        <f>Chim2!J150</f>
        <v>7.9</v>
      </c>
      <c r="N150" s="130">
        <f>Chim2!K150</f>
        <v>0</v>
      </c>
      <c r="O150" s="131">
        <f>Chim2!M150</f>
        <v>1</v>
      </c>
      <c r="P150" s="24">
        <f t="shared" si="8"/>
        <v>7.6888888888888891</v>
      </c>
      <c r="Q150" s="23">
        <f t="shared" si="9"/>
        <v>6</v>
      </c>
      <c r="R150" s="44" t="str">
        <f t="shared" si="10"/>
        <v xml:space="preserve"> </v>
      </c>
      <c r="S150" s="129" t="e">
        <f t="shared" si="11"/>
        <v>#REF!</v>
      </c>
    </row>
    <row r="151" spans="1:19" ht="13.5" customHeight="1">
      <c r="A151" s="23">
        <v>139</v>
      </c>
      <c r="B151" s="279">
        <v>1331011779</v>
      </c>
      <c r="C151" s="52" t="s">
        <v>322</v>
      </c>
      <c r="D151" s="51" t="s">
        <v>137</v>
      </c>
      <c r="E151" s="117" t="s">
        <v>429</v>
      </c>
      <c r="F151" s="49">
        <v>5.4555555555555548</v>
      </c>
      <c r="G151" s="39">
        <f>Maths2!J151</f>
        <v>11</v>
      </c>
      <c r="H151" s="130">
        <f>Maths2!K151</f>
        <v>6</v>
      </c>
      <c r="I151" s="131">
        <f>Maths2!M151</f>
        <v>1</v>
      </c>
      <c r="J151" s="28">
        <f>Phys2!J151</f>
        <v>3.9</v>
      </c>
      <c r="K151" s="130">
        <f>Phys2!K151</f>
        <v>0</v>
      </c>
      <c r="L151" s="131" t="e">
        <f>Phys2!#REF!</f>
        <v>#REF!</v>
      </c>
      <c r="M151" s="28">
        <f>Chim2!J151</f>
        <v>4.7</v>
      </c>
      <c r="N151" s="130">
        <f>Chim2!K151</f>
        <v>0</v>
      </c>
      <c r="O151" s="131">
        <f>Chim2!M151</f>
        <v>1</v>
      </c>
      <c r="P151" s="24">
        <f t="shared" si="8"/>
        <v>6.5333333333333341</v>
      </c>
      <c r="Q151" s="23">
        <f t="shared" si="9"/>
        <v>6</v>
      </c>
      <c r="R151" s="44" t="str">
        <f t="shared" si="10"/>
        <v xml:space="preserve"> </v>
      </c>
      <c r="S151" s="129" t="e">
        <f t="shared" si="11"/>
        <v>#REF!</v>
      </c>
    </row>
    <row r="152" spans="1:19" ht="13.5" customHeight="1">
      <c r="A152" s="23">
        <v>140</v>
      </c>
      <c r="B152" s="279">
        <v>123002858</v>
      </c>
      <c r="C152" s="52" t="s">
        <v>323</v>
      </c>
      <c r="D152" s="51" t="s">
        <v>82</v>
      </c>
      <c r="E152" s="117" t="s">
        <v>434</v>
      </c>
      <c r="F152" s="90">
        <v>6.416666666666667</v>
      </c>
      <c r="G152" s="39">
        <f>Maths2!J152</f>
        <v>1.5</v>
      </c>
      <c r="H152" s="130">
        <f>Maths2!K152</f>
        <v>0</v>
      </c>
      <c r="I152" s="131">
        <f>Maths2!M152</f>
        <v>1</v>
      </c>
      <c r="J152" s="28">
        <f>Phys2!J152</f>
        <v>6.35</v>
      </c>
      <c r="K152" s="130">
        <f>Phys2!K152</f>
        <v>0</v>
      </c>
      <c r="L152" s="131" t="e">
        <f>Phys2!#REF!</f>
        <v>#REF!</v>
      </c>
      <c r="M152" s="28">
        <f>Chim2!J152</f>
        <v>11.4</v>
      </c>
      <c r="N152" s="130">
        <f>Chim2!K152</f>
        <v>6</v>
      </c>
      <c r="O152" s="131">
        <f>Chim2!M152</f>
        <v>1</v>
      </c>
      <c r="P152" s="24">
        <f t="shared" si="8"/>
        <v>6.416666666666667</v>
      </c>
      <c r="Q152" s="23">
        <f t="shared" si="9"/>
        <v>6</v>
      </c>
      <c r="R152" s="44" t="str">
        <f t="shared" si="10"/>
        <v xml:space="preserve"> </v>
      </c>
      <c r="S152" s="129" t="e">
        <f t="shared" si="11"/>
        <v>#REF!</v>
      </c>
    </row>
    <row r="153" spans="1:19" ht="13.5" customHeight="1">
      <c r="A153" s="23">
        <v>141</v>
      </c>
      <c r="B153" s="181">
        <v>1333009336</v>
      </c>
      <c r="C153" s="183" t="s">
        <v>569</v>
      </c>
      <c r="D153" s="299" t="s">
        <v>357</v>
      </c>
      <c r="E153" s="117" t="s">
        <v>1676</v>
      </c>
      <c r="F153" s="90">
        <v>6.4444444444444446</v>
      </c>
      <c r="G153" s="39">
        <f>Maths2!J153</f>
        <v>10</v>
      </c>
      <c r="H153" s="130">
        <f>Maths2!K153</f>
        <v>6</v>
      </c>
      <c r="I153" s="131">
        <f>Maths2!M153</f>
        <v>1</v>
      </c>
      <c r="J153" s="28">
        <f>Phys2!J153</f>
        <v>4.0999999999999996</v>
      </c>
      <c r="K153" s="130">
        <f>Phys2!K153</f>
        <v>0</v>
      </c>
      <c r="L153" s="131" t="e">
        <f>Phys2!#REF!</f>
        <v>#REF!</v>
      </c>
      <c r="M153" s="28">
        <f>Chim2!J153</f>
        <v>6.85</v>
      </c>
      <c r="N153" s="130">
        <f>Chim2!K153</f>
        <v>0</v>
      </c>
      <c r="O153" s="131">
        <f>Chim2!M153</f>
        <v>1</v>
      </c>
      <c r="P153" s="24">
        <f t="shared" si="8"/>
        <v>6.9833333333333325</v>
      </c>
      <c r="Q153" s="23">
        <f t="shared" si="9"/>
        <v>6</v>
      </c>
      <c r="R153" s="44" t="str">
        <f t="shared" si="10"/>
        <v xml:space="preserve"> </v>
      </c>
      <c r="S153" s="129" t="e">
        <f t="shared" si="11"/>
        <v>#REF!</v>
      </c>
    </row>
    <row r="154" spans="1:19" ht="13.5" customHeight="1">
      <c r="A154" s="23">
        <v>142</v>
      </c>
      <c r="B154" s="175">
        <v>1533004234</v>
      </c>
      <c r="C154" s="177" t="s">
        <v>674</v>
      </c>
      <c r="D154" s="324" t="s">
        <v>138</v>
      </c>
      <c r="E154" s="117" t="s">
        <v>429</v>
      </c>
      <c r="F154" s="90">
        <v>8.5555555555555554</v>
      </c>
      <c r="G154" s="39">
        <f>Maths2!J154</f>
        <v>10.4</v>
      </c>
      <c r="H154" s="130">
        <f>Maths2!K154</f>
        <v>6</v>
      </c>
      <c r="I154" s="131">
        <f>Maths2!M154</f>
        <v>1</v>
      </c>
      <c r="J154" s="28">
        <f>Phys2!J154</f>
        <v>10</v>
      </c>
      <c r="K154" s="130">
        <f>Phys2!K154</f>
        <v>6</v>
      </c>
      <c r="L154" s="131" t="e">
        <f>Phys2!#REF!</f>
        <v>#REF!</v>
      </c>
      <c r="M154" s="28">
        <f>Chim2!J154</f>
        <v>10.9</v>
      </c>
      <c r="N154" s="130">
        <f>Chim2!K154</f>
        <v>6</v>
      </c>
      <c r="O154" s="131">
        <f>Chim2!M154</f>
        <v>1</v>
      </c>
      <c r="P154" s="24">
        <f t="shared" si="8"/>
        <v>10.433333333333334</v>
      </c>
      <c r="Q154" s="23">
        <f t="shared" si="9"/>
        <v>18</v>
      </c>
      <c r="R154" s="44" t="str">
        <f t="shared" si="10"/>
        <v>acquise</v>
      </c>
      <c r="S154" s="129" t="e">
        <f t="shared" si="11"/>
        <v>#REF!</v>
      </c>
    </row>
    <row r="155" spans="1:19" ht="13.5" customHeight="1">
      <c r="A155" s="23">
        <v>143</v>
      </c>
      <c r="B155" s="175">
        <v>1533010467</v>
      </c>
      <c r="C155" s="177" t="s">
        <v>686</v>
      </c>
      <c r="D155" s="324" t="s">
        <v>209</v>
      </c>
      <c r="E155" s="117" t="s">
        <v>428</v>
      </c>
      <c r="F155" s="49">
        <v>6.1499999999999995</v>
      </c>
      <c r="G155" s="39">
        <f>Maths2!J155</f>
        <v>5.6</v>
      </c>
      <c r="H155" s="130">
        <f>Maths2!K155</f>
        <v>0</v>
      </c>
      <c r="I155" s="131">
        <f>Maths2!M155</f>
        <v>1</v>
      </c>
      <c r="J155" s="28">
        <f>Phys2!J155</f>
        <v>11</v>
      </c>
      <c r="K155" s="130">
        <f>Phys2!K155</f>
        <v>6</v>
      </c>
      <c r="L155" s="131" t="e">
        <f>Phys2!#REF!</f>
        <v>#REF!</v>
      </c>
      <c r="M155" s="28">
        <f>Chim2!J155</f>
        <v>10.25</v>
      </c>
      <c r="N155" s="130">
        <f>Chim2!K155</f>
        <v>6</v>
      </c>
      <c r="O155" s="131">
        <f>Chim2!M155</f>
        <v>1</v>
      </c>
      <c r="P155" s="24">
        <f t="shared" si="8"/>
        <v>8.9499999999999993</v>
      </c>
      <c r="Q155" s="23">
        <f t="shared" si="9"/>
        <v>12</v>
      </c>
      <c r="R155" s="44" t="str">
        <f t="shared" si="10"/>
        <v xml:space="preserve"> </v>
      </c>
      <c r="S155" s="129" t="e">
        <f t="shared" si="11"/>
        <v>#REF!</v>
      </c>
    </row>
    <row r="156" spans="1:19" ht="13.5" customHeight="1">
      <c r="A156" s="23">
        <v>144</v>
      </c>
      <c r="B156" s="289">
        <v>123000973</v>
      </c>
      <c r="C156" s="99" t="s">
        <v>147</v>
      </c>
      <c r="D156" s="100" t="s">
        <v>148</v>
      </c>
      <c r="E156" s="121" t="s">
        <v>431</v>
      </c>
      <c r="F156" s="49">
        <v>9.1333333333333329</v>
      </c>
      <c r="G156" s="39">
        <f>Maths2!J156</f>
        <v>8</v>
      </c>
      <c r="H156" s="130">
        <f>Maths2!K156</f>
        <v>0</v>
      </c>
      <c r="I156" s="131">
        <f>Maths2!M156</f>
        <v>1</v>
      </c>
      <c r="J156" s="28">
        <f>Phys2!J156</f>
        <v>5.166666666666667</v>
      </c>
      <c r="K156" s="130">
        <f>Phys2!K156</f>
        <v>0</v>
      </c>
      <c r="L156" s="131" t="e">
        <f>Phys2!#REF!</f>
        <v>#REF!</v>
      </c>
      <c r="M156" s="28">
        <f>Chim2!J156</f>
        <v>4.333333333333333</v>
      </c>
      <c r="N156" s="130">
        <f>Chim2!K156</f>
        <v>0</v>
      </c>
      <c r="O156" s="131">
        <f>Chim2!M156</f>
        <v>1</v>
      </c>
      <c r="P156" s="24">
        <f t="shared" si="8"/>
        <v>5.833333333333333</v>
      </c>
      <c r="Q156" s="23">
        <f t="shared" si="9"/>
        <v>0</v>
      </c>
      <c r="R156" s="44" t="str">
        <f t="shared" si="10"/>
        <v xml:space="preserve"> </v>
      </c>
      <c r="S156" s="129" t="e">
        <f t="shared" si="11"/>
        <v>#REF!</v>
      </c>
    </row>
    <row r="157" spans="1:19" ht="13.5" customHeight="1">
      <c r="A157" s="23">
        <v>145</v>
      </c>
      <c r="B157" s="340" t="s">
        <v>738</v>
      </c>
      <c r="C157" s="335" t="s">
        <v>149</v>
      </c>
      <c r="D157" s="344" t="s">
        <v>739</v>
      </c>
      <c r="E157" s="244" t="s">
        <v>436</v>
      </c>
      <c r="F157" s="49">
        <v>6.25</v>
      </c>
      <c r="G157" s="39">
        <f>Maths2!J157</f>
        <v>7.333333333333333</v>
      </c>
      <c r="H157" s="130">
        <f>Maths2!K157</f>
        <v>0</v>
      </c>
      <c r="I157" s="131">
        <f>Maths2!M157</f>
        <v>1</v>
      </c>
      <c r="J157" s="28">
        <f>Phys2!J157</f>
        <v>7.166666666666667</v>
      </c>
      <c r="K157" s="130">
        <f>Phys2!K157</f>
        <v>0</v>
      </c>
      <c r="L157" s="131" t="e">
        <f>Phys2!#REF!</f>
        <v>#REF!</v>
      </c>
      <c r="M157" s="28">
        <f>Chim2!J157</f>
        <v>10.583333333333334</v>
      </c>
      <c r="N157" s="130">
        <f>Chim2!K157</f>
        <v>6</v>
      </c>
      <c r="O157" s="131">
        <f>Chim2!M157</f>
        <v>1</v>
      </c>
      <c r="P157" s="24">
        <f t="shared" si="8"/>
        <v>8.3611111111111107</v>
      </c>
      <c r="Q157" s="23">
        <f t="shared" si="9"/>
        <v>6</v>
      </c>
      <c r="R157" s="44" t="str">
        <f t="shared" si="10"/>
        <v xml:space="preserve"> </v>
      </c>
      <c r="S157" s="129" t="e">
        <f t="shared" si="11"/>
        <v>#REF!</v>
      </c>
    </row>
    <row r="158" spans="1:19" ht="13.5" customHeight="1">
      <c r="A158" s="23">
        <v>146</v>
      </c>
      <c r="B158" s="289">
        <v>123013689</v>
      </c>
      <c r="C158" s="99" t="s">
        <v>150</v>
      </c>
      <c r="D158" s="100" t="s">
        <v>151</v>
      </c>
      <c r="E158" s="118" t="s">
        <v>428</v>
      </c>
      <c r="F158" s="49">
        <v>8.7333333333333325</v>
      </c>
      <c r="G158" s="39">
        <f>Maths2!J158</f>
        <v>10.333333333333334</v>
      </c>
      <c r="H158" s="130">
        <f>Maths2!K158</f>
        <v>6</v>
      </c>
      <c r="I158" s="131">
        <f>Maths2!M158</f>
        <v>1</v>
      </c>
      <c r="J158" s="28">
        <f>Phys2!J158</f>
        <v>2</v>
      </c>
      <c r="K158" s="130">
        <f>Phys2!K158</f>
        <v>0</v>
      </c>
      <c r="L158" s="131" t="e">
        <f>Phys2!#REF!</f>
        <v>#REF!</v>
      </c>
      <c r="M158" s="28">
        <f>Chim2!J158</f>
        <v>2.2000000000000002</v>
      </c>
      <c r="N158" s="130">
        <f>Chim2!K158</f>
        <v>0</v>
      </c>
      <c r="O158" s="131">
        <f>Chim2!M158</f>
        <v>1</v>
      </c>
      <c r="P158" s="24">
        <f t="shared" si="8"/>
        <v>4.844444444444445</v>
      </c>
      <c r="Q158" s="23">
        <f t="shared" si="9"/>
        <v>6</v>
      </c>
      <c r="R158" s="44" t="str">
        <f t="shared" si="10"/>
        <v xml:space="preserve"> </v>
      </c>
      <c r="S158" s="129" t="e">
        <f t="shared" si="11"/>
        <v>#REF!</v>
      </c>
    </row>
    <row r="159" spans="1:19" ht="13.5" customHeight="1">
      <c r="A159" s="23">
        <v>147</v>
      </c>
      <c r="B159" s="279">
        <v>1333013058</v>
      </c>
      <c r="C159" s="52" t="s">
        <v>391</v>
      </c>
      <c r="D159" s="51" t="s">
        <v>392</v>
      </c>
      <c r="E159" s="117" t="s">
        <v>429</v>
      </c>
      <c r="F159" s="49">
        <v>7.666666666666667</v>
      </c>
      <c r="G159" s="39">
        <f>Maths2!J159</f>
        <v>11.8</v>
      </c>
      <c r="H159" s="130">
        <f>Maths2!K159</f>
        <v>6</v>
      </c>
      <c r="I159" s="131">
        <f>Maths2!M159</f>
        <v>1</v>
      </c>
      <c r="J159" s="28">
        <f>Phys2!J159</f>
        <v>2.5499999999999998</v>
      </c>
      <c r="K159" s="130">
        <f>Phys2!K159</f>
        <v>0</v>
      </c>
      <c r="L159" s="131" t="e">
        <f>Phys2!#REF!</f>
        <v>#REF!</v>
      </c>
      <c r="M159" s="28">
        <f>Chim2!J159</f>
        <v>6.4</v>
      </c>
      <c r="N159" s="130">
        <f>Chim2!K159</f>
        <v>0</v>
      </c>
      <c r="O159" s="131">
        <f>Chim2!M159</f>
        <v>1</v>
      </c>
      <c r="P159" s="24">
        <f t="shared" si="8"/>
        <v>6.9166666666666679</v>
      </c>
      <c r="Q159" s="23">
        <f t="shared" si="9"/>
        <v>6</v>
      </c>
      <c r="R159" s="44" t="str">
        <f t="shared" si="10"/>
        <v xml:space="preserve"> </v>
      </c>
      <c r="S159" s="129" t="e">
        <f t="shared" si="11"/>
        <v>#REF!</v>
      </c>
    </row>
    <row r="160" spans="1:19" ht="13.5" customHeight="1">
      <c r="A160" s="23">
        <v>148</v>
      </c>
      <c r="B160" s="340" t="s">
        <v>740</v>
      </c>
      <c r="C160" s="335" t="s">
        <v>152</v>
      </c>
      <c r="D160" s="344" t="s">
        <v>555</v>
      </c>
      <c r="E160" s="204" t="s">
        <v>436</v>
      </c>
      <c r="F160" s="49">
        <v>7.3500000000000005</v>
      </c>
      <c r="G160" s="39">
        <f>Maths2!J160</f>
        <v>2.5</v>
      </c>
      <c r="H160" s="130">
        <f>Maths2!K160</f>
        <v>0</v>
      </c>
      <c r="I160" s="131">
        <f>Maths2!M160</f>
        <v>1</v>
      </c>
      <c r="J160" s="28">
        <f>Phys2!J160</f>
        <v>10</v>
      </c>
      <c r="K160" s="130">
        <f>Phys2!K160</f>
        <v>6</v>
      </c>
      <c r="L160" s="131" t="e">
        <f>Phys2!#REF!</f>
        <v>#REF!</v>
      </c>
      <c r="M160" s="28">
        <f>Chim2!J160</f>
        <v>14</v>
      </c>
      <c r="N160" s="130">
        <f>Chim2!K160</f>
        <v>6</v>
      </c>
      <c r="O160" s="131">
        <f>Chim2!M160</f>
        <v>1</v>
      </c>
      <c r="P160" s="24">
        <f t="shared" si="8"/>
        <v>8.8333333333333339</v>
      </c>
      <c r="Q160" s="23">
        <f t="shared" si="9"/>
        <v>12</v>
      </c>
      <c r="R160" s="44" t="str">
        <f t="shared" si="10"/>
        <v xml:space="preserve"> </v>
      </c>
      <c r="S160" s="129" t="e">
        <f t="shared" si="11"/>
        <v>#REF!</v>
      </c>
    </row>
    <row r="161" spans="1:19" ht="13.5" customHeight="1">
      <c r="A161" s="23">
        <v>149</v>
      </c>
      <c r="B161" s="340" t="s">
        <v>741</v>
      </c>
      <c r="C161" s="335" t="s">
        <v>742</v>
      </c>
      <c r="D161" s="344" t="s">
        <v>124</v>
      </c>
      <c r="E161" s="247" t="s">
        <v>1677</v>
      </c>
      <c r="F161" s="49">
        <v>7.966000000000002</v>
      </c>
      <c r="G161" s="39">
        <f>Maths2!J161</f>
        <v>5.083333333333333</v>
      </c>
      <c r="H161" s="130">
        <f>Maths2!K161</f>
        <v>0</v>
      </c>
      <c r="I161" s="131">
        <f>Maths2!M161</f>
        <v>1</v>
      </c>
      <c r="J161" s="28">
        <f>Phys2!J161</f>
        <v>5.416666666666667</v>
      </c>
      <c r="K161" s="130">
        <f>Phys2!K161</f>
        <v>0</v>
      </c>
      <c r="L161" s="131" t="e">
        <f>Phys2!#REF!</f>
        <v>#REF!</v>
      </c>
      <c r="M161" s="28">
        <f>Chim2!J161</f>
        <v>10</v>
      </c>
      <c r="N161" s="130">
        <f>Chim2!K161</f>
        <v>6</v>
      </c>
      <c r="O161" s="131">
        <f>Chim2!M161</f>
        <v>1</v>
      </c>
      <c r="P161" s="24">
        <f t="shared" si="8"/>
        <v>6.833333333333333</v>
      </c>
      <c r="Q161" s="23">
        <f t="shared" si="9"/>
        <v>6</v>
      </c>
      <c r="R161" s="44" t="str">
        <f t="shared" si="10"/>
        <v xml:space="preserve"> </v>
      </c>
      <c r="S161" s="129" t="e">
        <f t="shared" si="11"/>
        <v>#REF!</v>
      </c>
    </row>
    <row r="162" spans="1:19" ht="13.5" customHeight="1">
      <c r="A162" s="23">
        <v>150</v>
      </c>
      <c r="B162" s="340" t="s">
        <v>743</v>
      </c>
      <c r="C162" s="335" t="s">
        <v>742</v>
      </c>
      <c r="D162" s="344" t="s">
        <v>314</v>
      </c>
      <c r="E162" s="244" t="s">
        <v>433</v>
      </c>
      <c r="F162" s="90">
        <v>8.6944444444444446</v>
      </c>
      <c r="G162" s="39">
        <f>Maths2!J162</f>
        <v>6</v>
      </c>
      <c r="H162" s="130">
        <f>Maths2!K162</f>
        <v>0</v>
      </c>
      <c r="I162" s="131">
        <f>Maths2!M162</f>
        <v>1</v>
      </c>
      <c r="J162" s="28">
        <f>Phys2!J162</f>
        <v>4.166666666666667</v>
      </c>
      <c r="K162" s="130">
        <f>Phys2!K162</f>
        <v>0</v>
      </c>
      <c r="L162" s="131" t="e">
        <f>Phys2!#REF!</f>
        <v>#REF!</v>
      </c>
      <c r="M162" s="28">
        <f>Chim2!J162</f>
        <v>10.166666666666666</v>
      </c>
      <c r="N162" s="130">
        <f>Chim2!K162</f>
        <v>6</v>
      </c>
      <c r="O162" s="131">
        <f>Chim2!M162</f>
        <v>1</v>
      </c>
      <c r="P162" s="24">
        <f t="shared" si="8"/>
        <v>6.7777777777777777</v>
      </c>
      <c r="Q162" s="23">
        <f t="shared" si="9"/>
        <v>6</v>
      </c>
      <c r="R162" s="44" t="str">
        <f t="shared" si="10"/>
        <v xml:space="preserve"> </v>
      </c>
      <c r="S162" s="129" t="e">
        <f t="shared" si="11"/>
        <v>#REF!</v>
      </c>
    </row>
    <row r="163" spans="1:19" ht="13.5" customHeight="1">
      <c r="A163" s="23">
        <v>151</v>
      </c>
      <c r="B163" s="282" t="s">
        <v>744</v>
      </c>
      <c r="C163" s="306" t="s">
        <v>745</v>
      </c>
      <c r="D163" s="328" t="s">
        <v>746</v>
      </c>
      <c r="E163" s="247" t="s">
        <v>1677</v>
      </c>
      <c r="F163" s="90">
        <v>8.4166666666666661</v>
      </c>
      <c r="G163" s="39">
        <f>Maths2!J163</f>
        <v>7</v>
      </c>
      <c r="H163" s="130">
        <f>Maths2!K163</f>
        <v>0</v>
      </c>
      <c r="I163" s="131">
        <f>Maths2!M163</f>
        <v>1</v>
      </c>
      <c r="J163" s="28">
        <f>Phys2!J163</f>
        <v>5</v>
      </c>
      <c r="K163" s="130">
        <f>Phys2!K163</f>
        <v>0</v>
      </c>
      <c r="L163" s="131" t="e">
        <f>Phys2!#REF!</f>
        <v>#REF!</v>
      </c>
      <c r="M163" s="28">
        <f>Chim2!J163</f>
        <v>8.5</v>
      </c>
      <c r="N163" s="130">
        <f>Chim2!K163</f>
        <v>0</v>
      </c>
      <c r="O163" s="131">
        <f>Chim2!M163</f>
        <v>1</v>
      </c>
      <c r="P163" s="24">
        <f t="shared" si="8"/>
        <v>6.833333333333333</v>
      </c>
      <c r="Q163" s="23">
        <f t="shared" si="9"/>
        <v>0</v>
      </c>
      <c r="R163" s="44" t="str">
        <f t="shared" si="10"/>
        <v xml:space="preserve"> </v>
      </c>
      <c r="S163" s="129" t="e">
        <f t="shared" si="11"/>
        <v>#REF!</v>
      </c>
    </row>
    <row r="164" spans="1:19" ht="13.5" customHeight="1">
      <c r="A164" s="23">
        <v>152</v>
      </c>
      <c r="B164" s="181">
        <v>1333008955</v>
      </c>
      <c r="C164" s="183" t="s">
        <v>153</v>
      </c>
      <c r="D164" s="299" t="s">
        <v>622</v>
      </c>
      <c r="E164" s="117" t="s">
        <v>428</v>
      </c>
      <c r="F164" s="49">
        <v>6.833333333333333</v>
      </c>
      <c r="G164" s="39">
        <f>Maths2!J164</f>
        <v>8.6</v>
      </c>
      <c r="H164" s="130">
        <f>Maths2!K164</f>
        <v>0</v>
      </c>
      <c r="I164" s="131">
        <f>Maths2!M164</f>
        <v>1</v>
      </c>
      <c r="J164" s="28">
        <f>Phys2!J164</f>
        <v>4.5999999999999996</v>
      </c>
      <c r="K164" s="130">
        <f>Phys2!K164</f>
        <v>0</v>
      </c>
      <c r="L164" s="131" t="e">
        <f>Phys2!#REF!</f>
        <v>#REF!</v>
      </c>
      <c r="M164" s="28">
        <f>Chim2!J164</f>
        <v>4.9000000000000004</v>
      </c>
      <c r="N164" s="130">
        <f>Chim2!K164</f>
        <v>0</v>
      </c>
      <c r="O164" s="131">
        <f>Chim2!M164</f>
        <v>1</v>
      </c>
      <c r="P164" s="24">
        <f t="shared" si="8"/>
        <v>6.0333333333333332</v>
      </c>
      <c r="Q164" s="23">
        <f t="shared" si="9"/>
        <v>0</v>
      </c>
      <c r="R164" s="44" t="str">
        <f t="shared" si="10"/>
        <v xml:space="preserve"> </v>
      </c>
      <c r="S164" s="129" t="e">
        <f t="shared" si="11"/>
        <v>#REF!</v>
      </c>
    </row>
    <row r="165" spans="1:19" ht="13.5" customHeight="1">
      <c r="A165" s="23">
        <v>153</v>
      </c>
      <c r="B165" s="289">
        <v>1333008886</v>
      </c>
      <c r="C165" s="99" t="s">
        <v>153</v>
      </c>
      <c r="D165" s="100" t="s">
        <v>154</v>
      </c>
      <c r="E165" s="118" t="s">
        <v>433</v>
      </c>
      <c r="F165" s="90">
        <v>8.6677777777777774</v>
      </c>
      <c r="G165" s="39">
        <f>Maths2!J165</f>
        <v>12</v>
      </c>
      <c r="H165" s="130">
        <f>Maths2!K165</f>
        <v>6</v>
      </c>
      <c r="I165" s="131">
        <f>Maths2!M165</f>
        <v>1</v>
      </c>
      <c r="J165" s="28">
        <f>Phys2!J165</f>
        <v>5.166666666666667</v>
      </c>
      <c r="K165" s="130">
        <f>Phys2!K165</f>
        <v>0</v>
      </c>
      <c r="L165" s="131" t="e">
        <f>Phys2!#REF!</f>
        <v>#REF!</v>
      </c>
      <c r="M165" s="28">
        <f>Chim2!J165</f>
        <v>6</v>
      </c>
      <c r="N165" s="130">
        <f>Chim2!K165</f>
        <v>0</v>
      </c>
      <c r="O165" s="131">
        <f>Chim2!M165</f>
        <v>1</v>
      </c>
      <c r="P165" s="24">
        <f t="shared" si="8"/>
        <v>7.7222222222222223</v>
      </c>
      <c r="Q165" s="23">
        <f t="shared" si="9"/>
        <v>6</v>
      </c>
      <c r="R165" s="44" t="str">
        <f t="shared" si="10"/>
        <v xml:space="preserve"> </v>
      </c>
      <c r="S165" s="129" t="e">
        <f t="shared" si="11"/>
        <v>#REF!</v>
      </c>
    </row>
    <row r="166" spans="1:19" ht="13.5" customHeight="1">
      <c r="A166" s="23">
        <v>154</v>
      </c>
      <c r="B166" s="279">
        <v>123020341</v>
      </c>
      <c r="C166" s="52" t="s">
        <v>325</v>
      </c>
      <c r="D166" s="51" t="s">
        <v>326</v>
      </c>
      <c r="E166" s="118" t="s">
        <v>428</v>
      </c>
      <c r="F166" s="49">
        <v>4.8999999999999995</v>
      </c>
      <c r="G166" s="39">
        <f>Maths2!J166</f>
        <v>10.4</v>
      </c>
      <c r="H166" s="130">
        <f>Maths2!K166</f>
        <v>6</v>
      </c>
      <c r="I166" s="131">
        <f>Maths2!M166</f>
        <v>1</v>
      </c>
      <c r="J166" s="28">
        <f>Phys2!J166</f>
        <v>2.8</v>
      </c>
      <c r="K166" s="130">
        <f>Phys2!K166</f>
        <v>0</v>
      </c>
      <c r="L166" s="131" t="e">
        <f>Phys2!#REF!</f>
        <v>#REF!</v>
      </c>
      <c r="M166" s="28">
        <f>Chim2!J166</f>
        <v>4.7</v>
      </c>
      <c r="N166" s="130">
        <f>Chim2!K166</f>
        <v>0</v>
      </c>
      <c r="O166" s="131">
        <f>Chim2!M166</f>
        <v>1</v>
      </c>
      <c r="P166" s="24">
        <f t="shared" si="8"/>
        <v>5.9666666666666668</v>
      </c>
      <c r="Q166" s="23">
        <f t="shared" si="9"/>
        <v>6</v>
      </c>
      <c r="R166" s="44" t="str">
        <f t="shared" si="10"/>
        <v xml:space="preserve"> </v>
      </c>
      <c r="S166" s="129" t="e">
        <f t="shared" si="11"/>
        <v>#REF!</v>
      </c>
    </row>
    <row r="167" spans="1:19" ht="13.5" customHeight="1">
      <c r="A167" s="23">
        <v>155</v>
      </c>
      <c r="B167" s="279">
        <v>1433014926</v>
      </c>
      <c r="C167" s="52" t="s">
        <v>155</v>
      </c>
      <c r="D167" s="51" t="s">
        <v>393</v>
      </c>
      <c r="E167" s="118" t="s">
        <v>428</v>
      </c>
      <c r="F167" s="49">
        <v>7.6166666666666663</v>
      </c>
      <c r="G167" s="39">
        <f>Maths2!J167</f>
        <v>10</v>
      </c>
      <c r="H167" s="130">
        <f>Maths2!K167</f>
        <v>6</v>
      </c>
      <c r="I167" s="131">
        <f>Maths2!M167</f>
        <v>1</v>
      </c>
      <c r="J167" s="28">
        <f>Phys2!J167</f>
        <v>6.2</v>
      </c>
      <c r="K167" s="130">
        <f>Phys2!K167</f>
        <v>0</v>
      </c>
      <c r="L167" s="131" t="e">
        <f>Phys2!#REF!</f>
        <v>#REF!</v>
      </c>
      <c r="M167" s="28">
        <f>Chim2!J167</f>
        <v>7.1</v>
      </c>
      <c r="N167" s="130">
        <f>Chim2!K167</f>
        <v>0</v>
      </c>
      <c r="O167" s="131">
        <f>Chim2!M167</f>
        <v>1</v>
      </c>
      <c r="P167" s="24">
        <f t="shared" si="8"/>
        <v>7.7666666666666675</v>
      </c>
      <c r="Q167" s="23">
        <f t="shared" si="9"/>
        <v>6</v>
      </c>
      <c r="R167" s="44" t="str">
        <f t="shared" si="10"/>
        <v xml:space="preserve"> </v>
      </c>
      <c r="S167" s="129" t="e">
        <f t="shared" si="11"/>
        <v>#REF!</v>
      </c>
    </row>
    <row r="168" spans="1:19" ht="13.5" customHeight="1">
      <c r="A168" s="23">
        <v>156</v>
      </c>
      <c r="B168" s="175">
        <v>1533012503</v>
      </c>
      <c r="C168" s="177" t="s">
        <v>535</v>
      </c>
      <c r="D168" s="324" t="s">
        <v>313</v>
      </c>
      <c r="E168" s="117" t="s">
        <v>429</v>
      </c>
      <c r="F168" s="90">
        <v>6.3888888888888893</v>
      </c>
      <c r="G168" s="39">
        <f>Maths2!J168</f>
        <v>12</v>
      </c>
      <c r="H168" s="130">
        <f>Maths2!K168</f>
        <v>6</v>
      </c>
      <c r="I168" s="131">
        <f>Maths2!M168</f>
        <v>1</v>
      </c>
      <c r="J168" s="28">
        <f>Phys2!J168</f>
        <v>2.75</v>
      </c>
      <c r="K168" s="130">
        <f>Phys2!K168</f>
        <v>0</v>
      </c>
      <c r="L168" s="131" t="e">
        <f>Phys2!#REF!</f>
        <v>#REF!</v>
      </c>
      <c r="M168" s="28">
        <f>Chim2!J168</f>
        <v>8.9</v>
      </c>
      <c r="N168" s="130">
        <f>Chim2!K168</f>
        <v>0</v>
      </c>
      <c r="O168" s="131">
        <f>Chim2!M168</f>
        <v>1</v>
      </c>
      <c r="P168" s="24">
        <f t="shared" si="8"/>
        <v>7.8833333333333337</v>
      </c>
      <c r="Q168" s="23">
        <f t="shared" si="9"/>
        <v>6</v>
      </c>
      <c r="R168" s="44" t="str">
        <f t="shared" si="10"/>
        <v xml:space="preserve"> </v>
      </c>
      <c r="S168" s="129" t="e">
        <f t="shared" si="11"/>
        <v>#REF!</v>
      </c>
    </row>
    <row r="169" spans="1:19" ht="13.5" customHeight="1">
      <c r="A169" s="23">
        <v>157</v>
      </c>
      <c r="B169" s="289">
        <v>123004901</v>
      </c>
      <c r="C169" s="99" t="s">
        <v>156</v>
      </c>
      <c r="D169" s="100" t="s">
        <v>157</v>
      </c>
      <c r="E169" s="118" t="s">
        <v>428</v>
      </c>
      <c r="F169" s="90">
        <v>8</v>
      </c>
      <c r="G169" s="39">
        <f>Maths2!J169</f>
        <v>10.083333333333334</v>
      </c>
      <c r="H169" s="130">
        <f>Maths2!K169</f>
        <v>6</v>
      </c>
      <c r="I169" s="131">
        <f>Maths2!M169</f>
        <v>1</v>
      </c>
      <c r="J169" s="28">
        <f>Phys2!J169</f>
        <v>4.833333333333333</v>
      </c>
      <c r="K169" s="130">
        <f>Phys2!K169</f>
        <v>0</v>
      </c>
      <c r="L169" s="131" t="e">
        <f>Phys2!#REF!</f>
        <v>#REF!</v>
      </c>
      <c r="M169" s="28">
        <f>Chim2!J169</f>
        <v>10.003333333333332</v>
      </c>
      <c r="N169" s="130">
        <f>Chim2!K169</f>
        <v>6</v>
      </c>
      <c r="O169" s="131">
        <f>Chim2!M169</f>
        <v>1</v>
      </c>
      <c r="P169" s="24">
        <f t="shared" si="8"/>
        <v>8.3066666666666649</v>
      </c>
      <c r="Q169" s="23">
        <f t="shared" si="9"/>
        <v>12</v>
      </c>
      <c r="R169" s="44" t="str">
        <f t="shared" si="10"/>
        <v xml:space="preserve"> </v>
      </c>
      <c r="S169" s="129" t="e">
        <f t="shared" si="11"/>
        <v>#REF!</v>
      </c>
    </row>
    <row r="170" spans="1:19" ht="13.5" customHeight="1">
      <c r="A170" s="23">
        <v>158</v>
      </c>
      <c r="B170" s="181">
        <v>1333011470</v>
      </c>
      <c r="C170" s="183" t="s">
        <v>682</v>
      </c>
      <c r="D170" s="299" t="s">
        <v>683</v>
      </c>
      <c r="E170" s="117" t="s">
        <v>428</v>
      </c>
      <c r="F170" s="49">
        <v>6.2499999999999991</v>
      </c>
      <c r="G170" s="39">
        <f>Maths2!J170</f>
        <v>4.3499999999999996</v>
      </c>
      <c r="H170" s="130">
        <f>Maths2!K170</f>
        <v>0</v>
      </c>
      <c r="I170" s="131">
        <f>Maths2!M170</f>
        <v>1</v>
      </c>
      <c r="J170" s="28">
        <f>Phys2!J170</f>
        <v>3.8</v>
      </c>
      <c r="K170" s="130">
        <f>Phys2!K170</f>
        <v>0</v>
      </c>
      <c r="L170" s="131" t="e">
        <f>Phys2!#REF!</f>
        <v>#REF!</v>
      </c>
      <c r="M170" s="28">
        <f>Chim2!J170</f>
        <v>4.8</v>
      </c>
      <c r="N170" s="130">
        <f>Chim2!K170</f>
        <v>0</v>
      </c>
      <c r="O170" s="131">
        <f>Chim2!M170</f>
        <v>1</v>
      </c>
      <c r="P170" s="24">
        <f t="shared" si="8"/>
        <v>4.3166666666666664</v>
      </c>
      <c r="Q170" s="23">
        <f t="shared" si="9"/>
        <v>0</v>
      </c>
      <c r="R170" s="44" t="str">
        <f t="shared" si="10"/>
        <v xml:space="preserve"> </v>
      </c>
      <c r="S170" s="129" t="e">
        <f t="shared" si="11"/>
        <v>#REF!</v>
      </c>
    </row>
    <row r="171" spans="1:19" ht="13.5" customHeight="1">
      <c r="A171" s="23">
        <v>159</v>
      </c>
      <c r="B171" s="279">
        <v>1433010476</v>
      </c>
      <c r="C171" s="52" t="s">
        <v>158</v>
      </c>
      <c r="D171" s="51" t="s">
        <v>124</v>
      </c>
      <c r="E171" s="117" t="s">
        <v>434</v>
      </c>
      <c r="F171" s="49">
        <v>9.5500000000000007</v>
      </c>
      <c r="G171" s="39">
        <f>Maths2!J171</f>
        <v>6.8</v>
      </c>
      <c r="H171" s="130">
        <f>Maths2!K171</f>
        <v>0</v>
      </c>
      <c r="I171" s="131">
        <f>Maths2!M171</f>
        <v>1</v>
      </c>
      <c r="J171" s="28">
        <f>Phys2!J171</f>
        <v>6.7</v>
      </c>
      <c r="K171" s="130">
        <f>Phys2!K171</f>
        <v>0</v>
      </c>
      <c r="L171" s="131" t="e">
        <f>Phys2!#REF!</f>
        <v>#REF!</v>
      </c>
      <c r="M171" s="28">
        <f>Chim2!J171</f>
        <v>10</v>
      </c>
      <c r="N171" s="130">
        <f>Chim2!K171</f>
        <v>6</v>
      </c>
      <c r="O171" s="131">
        <f>Chim2!M171</f>
        <v>1</v>
      </c>
      <c r="P171" s="24">
        <f t="shared" si="8"/>
        <v>7.833333333333333</v>
      </c>
      <c r="Q171" s="23">
        <f t="shared" si="9"/>
        <v>6</v>
      </c>
      <c r="R171" s="44" t="str">
        <f t="shared" si="10"/>
        <v xml:space="preserve"> </v>
      </c>
      <c r="S171" s="129" t="e">
        <f t="shared" si="11"/>
        <v>#REF!</v>
      </c>
    </row>
    <row r="172" spans="1:19" ht="13.5" customHeight="1">
      <c r="A172" s="23">
        <v>160</v>
      </c>
      <c r="B172" s="289">
        <v>123009039</v>
      </c>
      <c r="C172" s="99" t="s">
        <v>158</v>
      </c>
      <c r="D172" s="100" t="s">
        <v>67</v>
      </c>
      <c r="E172" s="117" t="s">
        <v>434</v>
      </c>
      <c r="F172" s="49">
        <v>8.5173333333333332</v>
      </c>
      <c r="G172" s="39">
        <f>Maths2!J172</f>
        <v>10.166666666666666</v>
      </c>
      <c r="H172" s="130">
        <f>Maths2!K172</f>
        <v>6</v>
      </c>
      <c r="I172" s="131">
        <f>Maths2!M172</f>
        <v>1</v>
      </c>
      <c r="J172" s="28">
        <f>Phys2!J172</f>
        <v>5.3</v>
      </c>
      <c r="K172" s="130">
        <f>Phys2!K172</f>
        <v>0</v>
      </c>
      <c r="L172" s="131" t="e">
        <f>Phys2!#REF!</f>
        <v>#REF!</v>
      </c>
      <c r="M172" s="28">
        <f>Chim2!J172</f>
        <v>11</v>
      </c>
      <c r="N172" s="130">
        <f>Chim2!K172</f>
        <v>6</v>
      </c>
      <c r="O172" s="131">
        <f>Chim2!M172</f>
        <v>1</v>
      </c>
      <c r="P172" s="24">
        <f t="shared" si="8"/>
        <v>8.8222222222222229</v>
      </c>
      <c r="Q172" s="23">
        <f t="shared" si="9"/>
        <v>12</v>
      </c>
      <c r="R172" s="44" t="str">
        <f t="shared" si="10"/>
        <v xml:space="preserve"> </v>
      </c>
      <c r="S172" s="129" t="e">
        <f t="shared" si="11"/>
        <v>#REF!</v>
      </c>
    </row>
    <row r="173" spans="1:19" ht="13.5" customHeight="1">
      <c r="A173" s="23">
        <v>161</v>
      </c>
      <c r="B173" s="175">
        <v>1533010444</v>
      </c>
      <c r="C173" s="177" t="s">
        <v>558</v>
      </c>
      <c r="D173" s="324" t="s">
        <v>64</v>
      </c>
      <c r="E173" s="117" t="s">
        <v>1676</v>
      </c>
      <c r="F173" s="90">
        <v>7.5277777777777786</v>
      </c>
      <c r="G173" s="39">
        <f>Maths2!J173</f>
        <v>9.9980000000000011</v>
      </c>
      <c r="H173" s="130">
        <f>Maths2!K173</f>
        <v>6</v>
      </c>
      <c r="I173" s="131">
        <f>Maths2!M173</f>
        <v>1</v>
      </c>
      <c r="J173" s="28">
        <f>Phys2!J173</f>
        <v>4.5</v>
      </c>
      <c r="K173" s="130">
        <f>Phys2!K173</f>
        <v>0</v>
      </c>
      <c r="L173" s="131" t="e">
        <f>Phys2!#REF!</f>
        <v>#REF!</v>
      </c>
      <c r="M173" s="28">
        <f>Chim2!J173</f>
        <v>5.0999999999999996</v>
      </c>
      <c r="N173" s="130">
        <f>Chim2!K173</f>
        <v>0</v>
      </c>
      <c r="O173" s="131">
        <f>Chim2!M173</f>
        <v>1</v>
      </c>
      <c r="P173" s="24">
        <f t="shared" si="8"/>
        <v>6.5326666666666666</v>
      </c>
      <c r="Q173" s="23">
        <f t="shared" si="9"/>
        <v>6</v>
      </c>
      <c r="R173" s="44" t="str">
        <f t="shared" si="10"/>
        <v xml:space="preserve"> </v>
      </c>
      <c r="S173" s="129" t="e">
        <f t="shared" si="11"/>
        <v>#REF!</v>
      </c>
    </row>
    <row r="174" spans="1:19" ht="13.5" customHeight="1">
      <c r="A174" s="23">
        <v>162</v>
      </c>
      <c r="B174" s="279">
        <v>1333009403</v>
      </c>
      <c r="C174" s="52" t="s">
        <v>330</v>
      </c>
      <c r="D174" s="51" t="s">
        <v>331</v>
      </c>
      <c r="E174" s="118" t="s">
        <v>433</v>
      </c>
      <c r="F174" s="49">
        <v>8.3500000000000014</v>
      </c>
      <c r="G174" s="39">
        <f>Maths2!J174</f>
        <v>14.333333333333334</v>
      </c>
      <c r="H174" s="130">
        <f>Maths2!K174</f>
        <v>6</v>
      </c>
      <c r="I174" s="131">
        <f>Maths2!M174</f>
        <v>1</v>
      </c>
      <c r="J174" s="28">
        <f>Phys2!J174</f>
        <v>4.166666666666667</v>
      </c>
      <c r="K174" s="130">
        <f>Phys2!K174</f>
        <v>0</v>
      </c>
      <c r="L174" s="131" t="e">
        <f>Phys2!#REF!</f>
        <v>#REF!</v>
      </c>
      <c r="M174" s="28">
        <f>Chim2!J174</f>
        <v>13.25</v>
      </c>
      <c r="N174" s="130">
        <f>Chim2!K174</f>
        <v>6</v>
      </c>
      <c r="O174" s="131">
        <f>Chim2!M174</f>
        <v>1</v>
      </c>
      <c r="P174" s="24">
        <f t="shared" si="8"/>
        <v>10.583333333333334</v>
      </c>
      <c r="Q174" s="23">
        <f t="shared" si="9"/>
        <v>18</v>
      </c>
      <c r="R174" s="44" t="str">
        <f t="shared" si="10"/>
        <v>acquise</v>
      </c>
      <c r="S174" s="129" t="e">
        <f t="shared" si="11"/>
        <v>#REF!</v>
      </c>
    </row>
    <row r="175" spans="1:19" ht="13.5" customHeight="1">
      <c r="A175" s="23">
        <v>163</v>
      </c>
      <c r="B175" s="289">
        <v>123003419</v>
      </c>
      <c r="C175" s="99" t="s">
        <v>159</v>
      </c>
      <c r="D175" s="100" t="s">
        <v>92</v>
      </c>
      <c r="E175" s="118" t="s">
        <v>433</v>
      </c>
      <c r="F175" s="49">
        <v>5.9333333333333336</v>
      </c>
      <c r="G175" s="39">
        <f>Maths2!J175</f>
        <v>10</v>
      </c>
      <c r="H175" s="130">
        <f>Maths2!K175</f>
        <v>6</v>
      </c>
      <c r="I175" s="131">
        <f>Maths2!M175</f>
        <v>1</v>
      </c>
      <c r="J175" s="28">
        <f>Phys2!J175</f>
        <v>3.5</v>
      </c>
      <c r="K175" s="130">
        <f>Phys2!K175</f>
        <v>0</v>
      </c>
      <c r="L175" s="131" t="e">
        <f>Phys2!#REF!</f>
        <v>#REF!</v>
      </c>
      <c r="M175" s="28">
        <f>Chim2!J175</f>
        <v>5.916666666666667</v>
      </c>
      <c r="N175" s="130">
        <f>Chim2!K175</f>
        <v>0</v>
      </c>
      <c r="O175" s="131">
        <f>Chim2!M175</f>
        <v>1</v>
      </c>
      <c r="P175" s="24">
        <f t="shared" si="8"/>
        <v>6.4722222222222223</v>
      </c>
      <c r="Q175" s="23">
        <f t="shared" si="9"/>
        <v>6</v>
      </c>
      <c r="R175" s="44" t="str">
        <f t="shared" si="10"/>
        <v xml:space="preserve"> </v>
      </c>
      <c r="S175" s="129" t="e">
        <f t="shared" si="11"/>
        <v>#REF!</v>
      </c>
    </row>
    <row r="176" spans="1:19" ht="13.5" customHeight="1">
      <c r="A176" s="23">
        <v>164</v>
      </c>
      <c r="B176" s="279">
        <v>1333007545</v>
      </c>
      <c r="C176" s="52" t="s">
        <v>332</v>
      </c>
      <c r="D176" s="51" t="s">
        <v>228</v>
      </c>
      <c r="E176" s="118" t="s">
        <v>433</v>
      </c>
      <c r="F176" s="49">
        <v>6.416666666666667</v>
      </c>
      <c r="G176" s="39">
        <f>Maths2!J176</f>
        <v>5</v>
      </c>
      <c r="H176" s="130">
        <f>Maths2!K176</f>
        <v>0</v>
      </c>
      <c r="I176" s="131">
        <f>Maths2!M176</f>
        <v>1</v>
      </c>
      <c r="J176" s="28">
        <f>Phys2!J176</f>
        <v>5.8</v>
      </c>
      <c r="K176" s="130">
        <f>Phys2!K176</f>
        <v>0</v>
      </c>
      <c r="L176" s="131" t="e">
        <f>Phys2!#REF!</f>
        <v>#REF!</v>
      </c>
      <c r="M176" s="28">
        <f>Chim2!J176</f>
        <v>10</v>
      </c>
      <c r="N176" s="130">
        <f>Chim2!K176</f>
        <v>6</v>
      </c>
      <c r="O176" s="131">
        <f>Chim2!M176</f>
        <v>1</v>
      </c>
      <c r="P176" s="24">
        <f t="shared" si="8"/>
        <v>6.9333333333333336</v>
      </c>
      <c r="Q176" s="23">
        <f t="shared" si="9"/>
        <v>6</v>
      </c>
      <c r="R176" s="44" t="str">
        <f t="shared" si="10"/>
        <v xml:space="preserve"> </v>
      </c>
      <c r="S176" s="129" t="e">
        <f t="shared" si="11"/>
        <v>#REF!</v>
      </c>
    </row>
    <row r="177" spans="1:19" ht="13.5" customHeight="1">
      <c r="A177" s="23">
        <v>165</v>
      </c>
      <c r="B177" s="294">
        <v>123006162</v>
      </c>
      <c r="C177" s="306" t="s">
        <v>747</v>
      </c>
      <c r="D177" s="328" t="s">
        <v>135</v>
      </c>
      <c r="E177" s="247" t="s">
        <v>1678</v>
      </c>
      <c r="F177" s="90">
        <v>6.416666666666667</v>
      </c>
      <c r="G177" s="39">
        <f>Maths2!J177</f>
        <v>7.333333333333333</v>
      </c>
      <c r="H177" s="130">
        <f>Maths2!K177</f>
        <v>0</v>
      </c>
      <c r="I177" s="131">
        <f>Maths2!M177</f>
        <v>1</v>
      </c>
      <c r="J177" s="28">
        <f>Phys2!J177</f>
        <v>4.3</v>
      </c>
      <c r="K177" s="130">
        <f>Phys2!K177</f>
        <v>0</v>
      </c>
      <c r="L177" s="131" t="e">
        <f>Phys2!#REF!</f>
        <v>#REF!</v>
      </c>
      <c r="M177" s="28">
        <f>Chim2!J177</f>
        <v>3.3</v>
      </c>
      <c r="N177" s="130">
        <f>Chim2!K177</f>
        <v>0</v>
      </c>
      <c r="O177" s="131">
        <f>Chim2!M177</f>
        <v>1</v>
      </c>
      <c r="P177" s="24">
        <f t="shared" si="8"/>
        <v>4.9777777777777779</v>
      </c>
      <c r="Q177" s="23">
        <f t="shared" si="9"/>
        <v>0</v>
      </c>
      <c r="R177" s="44" t="str">
        <f t="shared" si="10"/>
        <v xml:space="preserve"> </v>
      </c>
      <c r="S177" s="129" t="e">
        <f t="shared" si="11"/>
        <v>#REF!</v>
      </c>
    </row>
    <row r="178" spans="1:19" ht="13.5" customHeight="1">
      <c r="A178" s="23">
        <v>166</v>
      </c>
      <c r="B178" s="175">
        <v>1533003446</v>
      </c>
      <c r="C178" s="177" t="s">
        <v>333</v>
      </c>
      <c r="D178" s="324" t="s">
        <v>523</v>
      </c>
      <c r="E178" s="117" t="s">
        <v>428</v>
      </c>
      <c r="F178" s="90">
        <v>6.4444444444444446</v>
      </c>
      <c r="G178" s="39">
        <f>Maths2!J178</f>
        <v>8.1</v>
      </c>
      <c r="H178" s="130">
        <f>Maths2!K178</f>
        <v>0</v>
      </c>
      <c r="I178" s="131">
        <f>Maths2!M178</f>
        <v>1</v>
      </c>
      <c r="J178" s="28">
        <f>Phys2!J178</f>
        <v>7</v>
      </c>
      <c r="K178" s="130">
        <f>Phys2!K178</f>
        <v>0</v>
      </c>
      <c r="L178" s="131" t="e">
        <f>Phys2!#REF!</f>
        <v>#REF!</v>
      </c>
      <c r="M178" s="28">
        <f>Chim2!J178</f>
        <v>6.65</v>
      </c>
      <c r="N178" s="130">
        <f>Chim2!K178</f>
        <v>0</v>
      </c>
      <c r="O178" s="131">
        <f>Chim2!M178</f>
        <v>1</v>
      </c>
      <c r="P178" s="24">
        <f t="shared" si="8"/>
        <v>7.25</v>
      </c>
      <c r="Q178" s="23">
        <f t="shared" si="9"/>
        <v>0</v>
      </c>
      <c r="R178" s="44" t="str">
        <f t="shared" si="10"/>
        <v xml:space="preserve"> </v>
      </c>
      <c r="S178" s="129" t="e">
        <f t="shared" si="11"/>
        <v>#REF!</v>
      </c>
    </row>
    <row r="179" spans="1:19" ht="13.5" customHeight="1">
      <c r="A179" s="23">
        <v>167</v>
      </c>
      <c r="B179" s="279">
        <v>1433005511</v>
      </c>
      <c r="C179" s="52" t="s">
        <v>333</v>
      </c>
      <c r="D179" s="51" t="s">
        <v>209</v>
      </c>
      <c r="E179" s="118" t="s">
        <v>428</v>
      </c>
      <c r="F179" s="49">
        <v>8.9833333333333343</v>
      </c>
      <c r="G179" s="39">
        <f>Maths2!J179</f>
        <v>10.3</v>
      </c>
      <c r="H179" s="130">
        <f>Maths2!K179</f>
        <v>6</v>
      </c>
      <c r="I179" s="131">
        <f>Maths2!M179</f>
        <v>1</v>
      </c>
      <c r="J179" s="28">
        <f>Phys2!J179</f>
        <v>3.45</v>
      </c>
      <c r="K179" s="130">
        <f>Phys2!K179</f>
        <v>0</v>
      </c>
      <c r="L179" s="131" t="e">
        <f>Phys2!#REF!</f>
        <v>#REF!</v>
      </c>
      <c r="M179" s="28">
        <f>Chim2!J179</f>
        <v>2.9142857142857141</v>
      </c>
      <c r="N179" s="130">
        <f>Chim2!K179</f>
        <v>0</v>
      </c>
      <c r="O179" s="131">
        <f>Chim2!M179</f>
        <v>1</v>
      </c>
      <c r="P179" s="24">
        <f t="shared" si="8"/>
        <v>5.5547619047619046</v>
      </c>
      <c r="Q179" s="23">
        <f t="shared" si="9"/>
        <v>6</v>
      </c>
      <c r="R179" s="44" t="str">
        <f t="shared" si="10"/>
        <v xml:space="preserve"> </v>
      </c>
      <c r="S179" s="129" t="e">
        <f t="shared" si="11"/>
        <v>#REF!</v>
      </c>
    </row>
    <row r="180" spans="1:19" ht="13.5" customHeight="1">
      <c r="A180" s="23">
        <v>168</v>
      </c>
      <c r="B180" s="289">
        <v>123011453</v>
      </c>
      <c r="C180" s="99" t="s">
        <v>162</v>
      </c>
      <c r="D180" s="100" t="s">
        <v>163</v>
      </c>
      <c r="E180" s="121" t="s">
        <v>431</v>
      </c>
      <c r="F180" s="90">
        <v>5.833333333333333</v>
      </c>
      <c r="G180" s="39">
        <f>Maths2!J180</f>
        <v>8.6666666666666661</v>
      </c>
      <c r="H180" s="130">
        <f>Maths2!K180</f>
        <v>0</v>
      </c>
      <c r="I180" s="131">
        <f>Maths2!M180</f>
        <v>1</v>
      </c>
      <c r="J180" s="28">
        <f>Phys2!J180</f>
        <v>5.666666666666667</v>
      </c>
      <c r="K180" s="130">
        <f>Phys2!K180</f>
        <v>0</v>
      </c>
      <c r="L180" s="131" t="e">
        <f>Phys2!#REF!</f>
        <v>#REF!</v>
      </c>
      <c r="M180" s="28">
        <f>Chim2!J180</f>
        <v>10</v>
      </c>
      <c r="N180" s="130">
        <f>Chim2!K180</f>
        <v>6</v>
      </c>
      <c r="O180" s="131">
        <f>Chim2!M180</f>
        <v>1</v>
      </c>
      <c r="P180" s="24">
        <f t="shared" si="8"/>
        <v>8.1111111111111107</v>
      </c>
      <c r="Q180" s="23">
        <f t="shared" si="9"/>
        <v>6</v>
      </c>
      <c r="R180" s="44" t="str">
        <f t="shared" si="10"/>
        <v xml:space="preserve"> </v>
      </c>
      <c r="S180" s="129" t="e">
        <f t="shared" si="11"/>
        <v>#REF!</v>
      </c>
    </row>
    <row r="181" spans="1:19" ht="13.5" customHeight="1">
      <c r="A181" s="23">
        <v>169</v>
      </c>
      <c r="B181" s="289">
        <v>123011613</v>
      </c>
      <c r="C181" s="99" t="s">
        <v>162</v>
      </c>
      <c r="D181" s="100" t="s">
        <v>164</v>
      </c>
      <c r="E181" s="118" t="s">
        <v>428</v>
      </c>
      <c r="F181" s="90">
        <v>7.7777777777777777</v>
      </c>
      <c r="G181" s="39">
        <f>Maths2!J181</f>
        <v>7.333333333333333</v>
      </c>
      <c r="H181" s="130">
        <f>Maths2!K181</f>
        <v>0</v>
      </c>
      <c r="I181" s="131">
        <f>Maths2!M181</f>
        <v>1</v>
      </c>
      <c r="J181" s="28">
        <f>Phys2!J181</f>
        <v>2.8</v>
      </c>
      <c r="K181" s="130">
        <f>Phys2!K181</f>
        <v>0</v>
      </c>
      <c r="L181" s="131" t="e">
        <f>Phys2!#REF!</f>
        <v>#REF!</v>
      </c>
      <c r="M181" s="28">
        <f>Chim2!J181</f>
        <v>10.833333333333334</v>
      </c>
      <c r="N181" s="130">
        <f>Chim2!K181</f>
        <v>6</v>
      </c>
      <c r="O181" s="131">
        <f>Chim2!M181</f>
        <v>1</v>
      </c>
      <c r="P181" s="24">
        <f t="shared" si="8"/>
        <v>6.9888888888888889</v>
      </c>
      <c r="Q181" s="23">
        <f t="shared" si="9"/>
        <v>6</v>
      </c>
      <c r="R181" s="44" t="str">
        <f t="shared" si="10"/>
        <v xml:space="preserve"> </v>
      </c>
      <c r="S181" s="129" t="e">
        <f t="shared" si="11"/>
        <v>#REF!</v>
      </c>
    </row>
    <row r="182" spans="1:19" ht="13.5" customHeight="1">
      <c r="A182" s="23">
        <v>170</v>
      </c>
      <c r="B182" s="175">
        <v>1533009246</v>
      </c>
      <c r="C182" s="177" t="s">
        <v>604</v>
      </c>
      <c r="D182" s="324" t="s">
        <v>184</v>
      </c>
      <c r="E182" s="117" t="s">
        <v>1677</v>
      </c>
      <c r="F182" s="90">
        <v>4.833333333333333</v>
      </c>
      <c r="G182" s="39">
        <f>Maths2!J182</f>
        <v>11.9</v>
      </c>
      <c r="H182" s="130">
        <f>Maths2!K182</f>
        <v>6</v>
      </c>
      <c r="I182" s="131">
        <f>Maths2!M182</f>
        <v>1</v>
      </c>
      <c r="J182" s="28">
        <f>Phys2!J182</f>
        <v>7.25</v>
      </c>
      <c r="K182" s="130">
        <f>Phys2!K182</f>
        <v>0</v>
      </c>
      <c r="L182" s="131" t="e">
        <f>Phys2!#REF!</f>
        <v>#REF!</v>
      </c>
      <c r="M182" s="28">
        <f>Chim2!J182</f>
        <v>10.85</v>
      </c>
      <c r="N182" s="130">
        <f>Chim2!K182</f>
        <v>6</v>
      </c>
      <c r="O182" s="131">
        <f>Chim2!M182</f>
        <v>1</v>
      </c>
      <c r="P182" s="24">
        <f t="shared" si="8"/>
        <v>10</v>
      </c>
      <c r="Q182" s="23">
        <f t="shared" si="9"/>
        <v>18</v>
      </c>
      <c r="R182" s="44" t="str">
        <f t="shared" si="10"/>
        <v>acquise</v>
      </c>
      <c r="S182" s="129" t="e">
        <f t="shared" si="11"/>
        <v>#REF!</v>
      </c>
    </row>
    <row r="183" spans="1:19" ht="13.5" customHeight="1">
      <c r="A183" s="23">
        <v>171</v>
      </c>
      <c r="B183" s="279">
        <v>1333003392</v>
      </c>
      <c r="C183" s="52" t="s">
        <v>394</v>
      </c>
      <c r="D183" s="51" t="s">
        <v>247</v>
      </c>
      <c r="E183" s="117" t="s">
        <v>434</v>
      </c>
      <c r="F183" s="49">
        <v>6.0166666666666675</v>
      </c>
      <c r="G183" s="39">
        <f>Maths2!J183</f>
        <v>11.2</v>
      </c>
      <c r="H183" s="130">
        <f>Maths2!K183</f>
        <v>6</v>
      </c>
      <c r="I183" s="131">
        <f>Maths2!M183</f>
        <v>1</v>
      </c>
      <c r="J183" s="28">
        <f>Phys2!J183</f>
        <v>3.5</v>
      </c>
      <c r="K183" s="130">
        <f>Phys2!K183</f>
        <v>0</v>
      </c>
      <c r="L183" s="131" t="e">
        <f>Phys2!#REF!</f>
        <v>#REF!</v>
      </c>
      <c r="M183" s="28">
        <f>Chim2!J183</f>
        <v>5.6</v>
      </c>
      <c r="N183" s="130">
        <f>Chim2!K183</f>
        <v>0</v>
      </c>
      <c r="O183" s="131">
        <f>Chim2!M183</f>
        <v>1</v>
      </c>
      <c r="P183" s="24">
        <f t="shared" si="8"/>
        <v>6.7666666666666657</v>
      </c>
      <c r="Q183" s="23">
        <f t="shared" si="9"/>
        <v>6</v>
      </c>
      <c r="R183" s="44" t="str">
        <f t="shared" si="10"/>
        <v xml:space="preserve"> </v>
      </c>
      <c r="S183" s="129" t="e">
        <f t="shared" si="11"/>
        <v>#REF!</v>
      </c>
    </row>
    <row r="184" spans="1:19" ht="13.5" customHeight="1">
      <c r="A184" s="23">
        <v>172</v>
      </c>
      <c r="B184" s="279" t="s">
        <v>395</v>
      </c>
      <c r="C184" s="52" t="s">
        <v>396</v>
      </c>
      <c r="D184" s="51" t="s">
        <v>397</v>
      </c>
      <c r="E184" s="118" t="s">
        <v>428</v>
      </c>
      <c r="F184" s="90">
        <v>7.7222222222222223</v>
      </c>
      <c r="G184" s="39">
        <f>Maths2!J184</f>
        <v>0</v>
      </c>
      <c r="H184" s="130">
        <f>Maths2!K184</f>
        <v>0</v>
      </c>
      <c r="I184" s="131">
        <f>Maths2!M184</f>
        <v>1</v>
      </c>
      <c r="J184" s="28">
        <f>Phys2!J184</f>
        <v>0</v>
      </c>
      <c r="K184" s="130">
        <f>Phys2!K184</f>
        <v>0</v>
      </c>
      <c r="L184" s="131" t="e">
        <f>Phys2!#REF!</f>
        <v>#REF!</v>
      </c>
      <c r="M184" s="28">
        <f>Chim2!J184</f>
        <v>11.167777777777777</v>
      </c>
      <c r="N184" s="130">
        <f>Chim2!K184</f>
        <v>6</v>
      </c>
      <c r="O184" s="131">
        <f>Chim2!M184</f>
        <v>1</v>
      </c>
      <c r="P184" s="24">
        <f t="shared" si="8"/>
        <v>3.7225925925925925</v>
      </c>
      <c r="Q184" s="23">
        <f t="shared" si="9"/>
        <v>6</v>
      </c>
      <c r="R184" s="44" t="str">
        <f t="shared" si="10"/>
        <v xml:space="preserve"> </v>
      </c>
      <c r="S184" s="129" t="e">
        <f t="shared" si="11"/>
        <v>#REF!</v>
      </c>
    </row>
    <row r="185" spans="1:19" ht="13.5" customHeight="1">
      <c r="A185" s="23">
        <v>173</v>
      </c>
      <c r="B185" s="175">
        <v>1533008501</v>
      </c>
      <c r="C185" s="177" t="s">
        <v>510</v>
      </c>
      <c r="D185" s="324" t="s">
        <v>511</v>
      </c>
      <c r="E185" s="117" t="s">
        <v>428</v>
      </c>
      <c r="F185" s="90">
        <v>6.2777777777777777</v>
      </c>
      <c r="G185" s="39">
        <f>Maths2!J185</f>
        <v>8</v>
      </c>
      <c r="H185" s="130">
        <f>Maths2!K185</f>
        <v>0</v>
      </c>
      <c r="I185" s="131">
        <f>Maths2!M185</f>
        <v>1</v>
      </c>
      <c r="J185" s="28">
        <f>Phys2!J185</f>
        <v>5.3</v>
      </c>
      <c r="K185" s="130">
        <f>Phys2!K185</f>
        <v>0</v>
      </c>
      <c r="L185" s="131" t="e">
        <f>Phys2!#REF!</f>
        <v>#REF!</v>
      </c>
      <c r="M185" s="28">
        <f>Chim2!J185</f>
        <v>10</v>
      </c>
      <c r="N185" s="130">
        <f>Chim2!K185</f>
        <v>6</v>
      </c>
      <c r="O185" s="131">
        <f>Chim2!M185</f>
        <v>1</v>
      </c>
      <c r="P185" s="24">
        <f t="shared" si="8"/>
        <v>7.7666666666666675</v>
      </c>
      <c r="Q185" s="23">
        <f t="shared" si="9"/>
        <v>6</v>
      </c>
      <c r="R185" s="44" t="str">
        <f t="shared" si="10"/>
        <v xml:space="preserve"> </v>
      </c>
      <c r="S185" s="129" t="e">
        <f t="shared" si="11"/>
        <v>#REF!</v>
      </c>
    </row>
    <row r="186" spans="1:19" ht="13.5" customHeight="1">
      <c r="A186" s="23">
        <v>174</v>
      </c>
      <c r="B186" s="175">
        <v>1533003209</v>
      </c>
      <c r="C186" s="177" t="s">
        <v>647</v>
      </c>
      <c r="D186" s="324" t="s">
        <v>648</v>
      </c>
      <c r="E186" s="117" t="s">
        <v>1676</v>
      </c>
      <c r="F186" s="90">
        <v>7.7222222222222223</v>
      </c>
      <c r="G186" s="39">
        <f>Maths2!J186</f>
        <v>4.5</v>
      </c>
      <c r="H186" s="130">
        <f>Maths2!K186</f>
        <v>0</v>
      </c>
      <c r="I186" s="131">
        <f>Maths2!M186</f>
        <v>1</v>
      </c>
      <c r="J186" s="28">
        <f>Phys2!J186</f>
        <v>2</v>
      </c>
      <c r="K186" s="130">
        <f>Phys2!K186</f>
        <v>0</v>
      </c>
      <c r="L186" s="131" t="e">
        <f>Phys2!#REF!</f>
        <v>#REF!</v>
      </c>
      <c r="M186" s="28">
        <f>Chim2!J186</f>
        <v>11</v>
      </c>
      <c r="N186" s="130">
        <f>Chim2!K186</f>
        <v>6</v>
      </c>
      <c r="O186" s="131">
        <f>Chim2!M186</f>
        <v>1</v>
      </c>
      <c r="P186" s="24">
        <f t="shared" si="8"/>
        <v>5.833333333333333</v>
      </c>
      <c r="Q186" s="23">
        <f t="shared" si="9"/>
        <v>6</v>
      </c>
      <c r="R186" s="44" t="str">
        <f t="shared" si="10"/>
        <v xml:space="preserve"> </v>
      </c>
      <c r="S186" s="129" t="e">
        <f t="shared" si="11"/>
        <v>#REF!</v>
      </c>
    </row>
    <row r="187" spans="1:19" ht="13.5" customHeight="1">
      <c r="A187" s="23">
        <v>175</v>
      </c>
      <c r="B187" s="181">
        <v>1333020295</v>
      </c>
      <c r="C187" s="183" t="s">
        <v>693</v>
      </c>
      <c r="D187" s="299" t="s">
        <v>694</v>
      </c>
      <c r="E187" s="117" t="s">
        <v>428</v>
      </c>
      <c r="F187" s="90">
        <v>8.3333333333333339</v>
      </c>
      <c r="G187" s="39">
        <f>Maths2!J187</f>
        <v>8.8000000000000007</v>
      </c>
      <c r="H187" s="130">
        <f>Maths2!K187</f>
        <v>0</v>
      </c>
      <c r="I187" s="131">
        <f>Maths2!M187</f>
        <v>1</v>
      </c>
      <c r="J187" s="28">
        <f>Phys2!J187</f>
        <v>1.9</v>
      </c>
      <c r="K187" s="130">
        <f>Phys2!K187</f>
        <v>0</v>
      </c>
      <c r="L187" s="131" t="e">
        <f>Phys2!#REF!</f>
        <v>#REF!</v>
      </c>
      <c r="M187" s="28">
        <f>Chim2!J187</f>
        <v>11.2</v>
      </c>
      <c r="N187" s="130">
        <f>Chim2!K187</f>
        <v>6</v>
      </c>
      <c r="O187" s="131">
        <f>Chim2!M187</f>
        <v>1</v>
      </c>
      <c r="P187" s="24">
        <f t="shared" si="8"/>
        <v>7.2999999999999989</v>
      </c>
      <c r="Q187" s="23">
        <f t="shared" si="9"/>
        <v>6</v>
      </c>
      <c r="R187" s="44" t="str">
        <f t="shared" si="10"/>
        <v xml:space="preserve"> </v>
      </c>
      <c r="S187" s="129" t="e">
        <f t="shared" si="11"/>
        <v>#REF!</v>
      </c>
    </row>
    <row r="188" spans="1:19" ht="13.5" customHeight="1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5.7666666666666675</v>
      </c>
      <c r="G188" s="39">
        <f>Maths2!J188</f>
        <v>8.4</v>
      </c>
      <c r="H188" s="130">
        <f>Maths2!K188</f>
        <v>0</v>
      </c>
      <c r="I188" s="131">
        <f>Maths2!M188</f>
        <v>1</v>
      </c>
      <c r="J188" s="28">
        <f>Phys2!J188</f>
        <v>9.8000000000000007</v>
      </c>
      <c r="K188" s="130">
        <f>Phys2!K188</f>
        <v>0</v>
      </c>
      <c r="L188" s="131" t="e">
        <f>Phys2!#REF!</f>
        <v>#REF!</v>
      </c>
      <c r="M188" s="28">
        <f>Chim2!J188</f>
        <v>11.8</v>
      </c>
      <c r="N188" s="130">
        <f>Chim2!K188</f>
        <v>6</v>
      </c>
      <c r="O188" s="131">
        <f>Chim2!M188</f>
        <v>1</v>
      </c>
      <c r="P188" s="24">
        <f t="shared" si="8"/>
        <v>10.000000000000002</v>
      </c>
      <c r="Q188" s="23">
        <f t="shared" si="9"/>
        <v>18</v>
      </c>
      <c r="R188" s="44" t="str">
        <f t="shared" si="10"/>
        <v>acquise</v>
      </c>
      <c r="S188" s="129" t="e">
        <f t="shared" si="11"/>
        <v>#REF!</v>
      </c>
    </row>
    <row r="189" spans="1:19" ht="13.5" customHeight="1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0">
        <v>7.666666666666667</v>
      </c>
      <c r="G189" s="39">
        <f>Maths2!J189</f>
        <v>10.833333333333334</v>
      </c>
      <c r="H189" s="130">
        <f>Maths2!K189</f>
        <v>6</v>
      </c>
      <c r="I189" s="131">
        <f>Maths2!M189</f>
        <v>1</v>
      </c>
      <c r="J189" s="28">
        <f>Phys2!J189</f>
        <v>4.333333333333333</v>
      </c>
      <c r="K189" s="130">
        <f>Phys2!K189</f>
        <v>0</v>
      </c>
      <c r="L189" s="131" t="e">
        <f>Phys2!#REF!</f>
        <v>#REF!</v>
      </c>
      <c r="M189" s="28">
        <f>Chim2!J189</f>
        <v>10.083333333333334</v>
      </c>
      <c r="N189" s="130">
        <f>Chim2!K189</f>
        <v>6</v>
      </c>
      <c r="O189" s="131">
        <f>Chim2!M189</f>
        <v>1</v>
      </c>
      <c r="P189" s="24">
        <f t="shared" si="8"/>
        <v>8.4166666666666661</v>
      </c>
      <c r="Q189" s="23">
        <f t="shared" si="9"/>
        <v>12</v>
      </c>
      <c r="R189" s="44" t="str">
        <f t="shared" si="10"/>
        <v xml:space="preserve"> </v>
      </c>
      <c r="S189" s="129" t="e">
        <f t="shared" si="11"/>
        <v>#REF!</v>
      </c>
    </row>
    <row r="190" spans="1:19" ht="13.5" customHeight="1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7.7660000000000009</v>
      </c>
      <c r="G190" s="39">
        <f>Maths2!J190</f>
        <v>11.833333333333334</v>
      </c>
      <c r="H190" s="130">
        <f>Maths2!K190</f>
        <v>6</v>
      </c>
      <c r="I190" s="131">
        <f>Maths2!M190</f>
        <v>1</v>
      </c>
      <c r="J190" s="28">
        <f>Phys2!J190</f>
        <v>5.45</v>
      </c>
      <c r="K190" s="130">
        <f>Phys2!K190</f>
        <v>0</v>
      </c>
      <c r="L190" s="131" t="e">
        <f>Phys2!#REF!</f>
        <v>#REF!</v>
      </c>
      <c r="M190" s="28">
        <f>Chim2!J190</f>
        <v>7</v>
      </c>
      <c r="N190" s="130">
        <f>Chim2!K190</f>
        <v>0</v>
      </c>
      <c r="O190" s="131">
        <f>Chim2!M190</f>
        <v>1</v>
      </c>
      <c r="P190" s="24">
        <f t="shared" si="8"/>
        <v>8.0944444444444432</v>
      </c>
      <c r="Q190" s="23">
        <f t="shared" si="9"/>
        <v>6</v>
      </c>
      <c r="R190" s="44" t="str">
        <f t="shared" si="10"/>
        <v xml:space="preserve"> </v>
      </c>
      <c r="S190" s="129" t="e">
        <f t="shared" si="11"/>
        <v>#REF!</v>
      </c>
    </row>
    <row r="191" spans="1:19" ht="13.5" customHeight="1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49">
        <v>8.0944444444444432</v>
      </c>
      <c r="G191" s="39">
        <f>Maths2!J191</f>
        <v>9.9980000000000011</v>
      </c>
      <c r="H191" s="130">
        <f>Maths2!K191</f>
        <v>6</v>
      </c>
      <c r="I191" s="131">
        <f>Maths2!M191</f>
        <v>1</v>
      </c>
      <c r="J191" s="28">
        <f>Phys2!J191</f>
        <v>2.15</v>
      </c>
      <c r="K191" s="130">
        <f>Phys2!K191</f>
        <v>0</v>
      </c>
      <c r="L191" s="131" t="e">
        <f>Phys2!#REF!</f>
        <v>#REF!</v>
      </c>
      <c r="M191" s="28">
        <f>Chim2!J191</f>
        <v>12.3</v>
      </c>
      <c r="N191" s="130">
        <f>Chim2!K191</f>
        <v>6</v>
      </c>
      <c r="O191" s="131">
        <f>Chim2!M191</f>
        <v>1</v>
      </c>
      <c r="P191" s="24">
        <f t="shared" si="8"/>
        <v>8.1493333333333347</v>
      </c>
      <c r="Q191" s="23">
        <f t="shared" si="9"/>
        <v>12</v>
      </c>
      <c r="R191" s="44" t="str">
        <f t="shared" si="10"/>
        <v xml:space="preserve"> </v>
      </c>
      <c r="S191" s="129" t="e">
        <f t="shared" si="11"/>
        <v>#REF!</v>
      </c>
    </row>
    <row r="192" spans="1:19" ht="13.5" customHeight="1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49">
        <v>8.533333333333335</v>
      </c>
      <c r="G192" s="39">
        <f>Maths2!J192</f>
        <v>6.333333333333333</v>
      </c>
      <c r="H192" s="130">
        <f>Maths2!K192</f>
        <v>0</v>
      </c>
      <c r="I192" s="131">
        <f>Maths2!M192</f>
        <v>1</v>
      </c>
      <c r="J192" s="28">
        <f>Phys2!J192</f>
        <v>7</v>
      </c>
      <c r="K192" s="130">
        <f>Phys2!K192</f>
        <v>0</v>
      </c>
      <c r="L192" s="131" t="e">
        <f>Phys2!#REF!</f>
        <v>#REF!</v>
      </c>
      <c r="M192" s="28">
        <f>Chim2!J192</f>
        <v>3.6666666666666665</v>
      </c>
      <c r="N192" s="130">
        <f>Chim2!K192</f>
        <v>0</v>
      </c>
      <c r="O192" s="131">
        <f>Chim2!M192</f>
        <v>1</v>
      </c>
      <c r="P192" s="24">
        <f t="shared" si="8"/>
        <v>5.666666666666667</v>
      </c>
      <c r="Q192" s="23">
        <f t="shared" si="9"/>
        <v>0</v>
      </c>
      <c r="R192" s="44" t="str">
        <f t="shared" si="10"/>
        <v xml:space="preserve"> </v>
      </c>
      <c r="S192" s="129" t="e">
        <f t="shared" si="11"/>
        <v>#REF!</v>
      </c>
    </row>
    <row r="193" spans="1:19" ht="13.5" customHeight="1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90">
        <v>8.3066666666666666</v>
      </c>
      <c r="G193" s="39">
        <f>Maths2!J193</f>
        <v>9.9980000000000011</v>
      </c>
      <c r="H193" s="130">
        <f>Maths2!K193</f>
        <v>6</v>
      </c>
      <c r="I193" s="131">
        <f>Maths2!M193</f>
        <v>1</v>
      </c>
      <c r="J193" s="28">
        <f>Phys2!J193</f>
        <v>4.9000000000000004</v>
      </c>
      <c r="K193" s="130">
        <f>Phys2!K193</f>
        <v>0</v>
      </c>
      <c r="L193" s="131" t="e">
        <f>Phys2!#REF!</f>
        <v>#REF!</v>
      </c>
      <c r="M193" s="28">
        <f>Chim2!J193</f>
        <v>8.5555555555555571</v>
      </c>
      <c r="N193" s="130">
        <f>Chim2!K193</f>
        <v>0</v>
      </c>
      <c r="O193" s="131">
        <f>Chim2!M193</f>
        <v>1</v>
      </c>
      <c r="P193" s="24">
        <f t="shared" si="8"/>
        <v>7.8178518518518523</v>
      </c>
      <c r="Q193" s="23">
        <f t="shared" si="9"/>
        <v>6</v>
      </c>
      <c r="R193" s="44" t="str">
        <f t="shared" si="10"/>
        <v xml:space="preserve"> </v>
      </c>
      <c r="S193" s="129" t="e">
        <f t="shared" si="11"/>
        <v>#REF!</v>
      </c>
    </row>
    <row r="194" spans="1:19" ht="13.5" customHeight="1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49">
        <v>6.0666666666666664</v>
      </c>
      <c r="G194" s="39">
        <f>Maths2!J194</f>
        <v>13.583333333333334</v>
      </c>
      <c r="H194" s="130">
        <f>Maths2!K194</f>
        <v>6</v>
      </c>
      <c r="I194" s="131">
        <f>Maths2!M194</f>
        <v>1</v>
      </c>
      <c r="J194" s="28">
        <f>Phys2!J194</f>
        <v>6.25</v>
      </c>
      <c r="K194" s="130">
        <f>Phys2!K194</f>
        <v>0</v>
      </c>
      <c r="L194" s="131" t="e">
        <f>Phys2!#REF!</f>
        <v>#REF!</v>
      </c>
      <c r="M194" s="28">
        <f>Chim2!J194</f>
        <v>10.166666666666666</v>
      </c>
      <c r="N194" s="130">
        <f>Chim2!K194</f>
        <v>6</v>
      </c>
      <c r="O194" s="131">
        <f>Chim2!M194</f>
        <v>1</v>
      </c>
      <c r="P194" s="24">
        <f t="shared" si="8"/>
        <v>10</v>
      </c>
      <c r="Q194" s="23">
        <f t="shared" si="9"/>
        <v>18</v>
      </c>
      <c r="R194" s="44" t="str">
        <f t="shared" si="10"/>
        <v>acquise</v>
      </c>
      <c r="S194" s="129" t="e">
        <f t="shared" si="11"/>
        <v>#REF!</v>
      </c>
    </row>
    <row r="195" spans="1:19" ht="13.5" customHeight="1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9.1062222222222218</v>
      </c>
      <c r="G195" s="39">
        <f>Maths2!J195</f>
        <v>5.5</v>
      </c>
      <c r="H195" s="130">
        <f>Maths2!K195</f>
        <v>0</v>
      </c>
      <c r="I195" s="131">
        <f>Maths2!M195</f>
        <v>1</v>
      </c>
      <c r="J195" s="28">
        <f>Phys2!J195</f>
        <v>8.75</v>
      </c>
      <c r="K195" s="130">
        <f>Phys2!K195</f>
        <v>0</v>
      </c>
      <c r="L195" s="131" t="e">
        <f>Phys2!#REF!</f>
        <v>#REF!</v>
      </c>
      <c r="M195" s="28">
        <f>Chim2!J195</f>
        <v>8</v>
      </c>
      <c r="N195" s="130">
        <f>Chim2!K195</f>
        <v>0</v>
      </c>
      <c r="O195" s="131">
        <f>Chim2!M195</f>
        <v>1</v>
      </c>
      <c r="P195" s="24">
        <f t="shared" si="8"/>
        <v>7.416666666666667</v>
      </c>
      <c r="Q195" s="23">
        <f t="shared" si="9"/>
        <v>0</v>
      </c>
      <c r="R195" s="44" t="str">
        <f t="shared" si="10"/>
        <v xml:space="preserve"> </v>
      </c>
      <c r="S195" s="129" t="e">
        <f t="shared" si="11"/>
        <v>#REF!</v>
      </c>
    </row>
    <row r="196" spans="1:19" ht="13.5" customHeight="1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90">
        <v>9.4722222222222214</v>
      </c>
      <c r="G196" s="39">
        <f>Maths2!J196</f>
        <v>10.3</v>
      </c>
      <c r="H196" s="130">
        <f>Maths2!K196</f>
        <v>6</v>
      </c>
      <c r="I196" s="131">
        <f>Maths2!M196</f>
        <v>1</v>
      </c>
      <c r="J196" s="28">
        <f>Phys2!J196</f>
        <v>3.1</v>
      </c>
      <c r="K196" s="130">
        <f>Phys2!K196</f>
        <v>0</v>
      </c>
      <c r="L196" s="131" t="e">
        <f>Phys2!#REF!</f>
        <v>#REF!</v>
      </c>
      <c r="M196" s="28">
        <f>Chim2!J196</f>
        <v>3.15</v>
      </c>
      <c r="N196" s="130">
        <f>Chim2!K196</f>
        <v>0</v>
      </c>
      <c r="O196" s="131">
        <f>Chim2!M196</f>
        <v>1</v>
      </c>
      <c r="P196" s="24">
        <f t="shared" si="8"/>
        <v>5.5166666666666675</v>
      </c>
      <c r="Q196" s="23">
        <f t="shared" si="9"/>
        <v>6</v>
      </c>
      <c r="R196" s="44" t="str">
        <f t="shared" si="10"/>
        <v xml:space="preserve"> </v>
      </c>
      <c r="S196" s="129" t="e">
        <f t="shared" si="11"/>
        <v>#REF!</v>
      </c>
    </row>
    <row r="197" spans="1:19" ht="13.5" customHeight="1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49">
        <v>7.833333333333333</v>
      </c>
      <c r="G197" s="39">
        <f>Maths2!J197</f>
        <v>10</v>
      </c>
      <c r="H197" s="130">
        <f>Maths2!K197</f>
        <v>6</v>
      </c>
      <c r="I197" s="131">
        <f>Maths2!M197</f>
        <v>1</v>
      </c>
      <c r="J197" s="28">
        <f>Phys2!J197</f>
        <v>2.8333333333333335</v>
      </c>
      <c r="K197" s="130">
        <f>Phys2!K197</f>
        <v>0</v>
      </c>
      <c r="L197" s="131" t="e">
        <f>Phys2!#REF!</f>
        <v>#REF!</v>
      </c>
      <c r="M197" s="28">
        <f>Chim2!J197</f>
        <v>10</v>
      </c>
      <c r="N197" s="130">
        <f>Chim2!K197</f>
        <v>6</v>
      </c>
      <c r="O197" s="131">
        <f>Chim2!M197</f>
        <v>1</v>
      </c>
      <c r="P197" s="24">
        <f t="shared" si="8"/>
        <v>7.6111111111111107</v>
      </c>
      <c r="Q197" s="23">
        <f t="shared" si="9"/>
        <v>12</v>
      </c>
      <c r="R197" s="44" t="str">
        <f t="shared" si="10"/>
        <v xml:space="preserve"> </v>
      </c>
      <c r="S197" s="129" t="e">
        <f t="shared" si="11"/>
        <v>#REF!</v>
      </c>
    </row>
    <row r="198" spans="1:19" ht="13.5" customHeight="1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90">
        <v>8.8055555555555554</v>
      </c>
      <c r="G198" s="39">
        <f>Maths2!J198</f>
        <v>10.083333333333334</v>
      </c>
      <c r="H198" s="130">
        <f>Maths2!K198</f>
        <v>6</v>
      </c>
      <c r="I198" s="131">
        <f>Maths2!M198</f>
        <v>1</v>
      </c>
      <c r="J198" s="28">
        <f>Phys2!J198</f>
        <v>4.1500000000000004</v>
      </c>
      <c r="K198" s="130">
        <f>Phys2!K198</f>
        <v>0</v>
      </c>
      <c r="L198" s="131" t="e">
        <f>Phys2!#REF!</f>
        <v>#REF!</v>
      </c>
      <c r="M198" s="28">
        <f>Chim2!J198</f>
        <v>10</v>
      </c>
      <c r="N198" s="130">
        <f>Chim2!K198</f>
        <v>6</v>
      </c>
      <c r="O198" s="131">
        <f>Chim2!M198</f>
        <v>1</v>
      </c>
      <c r="P198" s="24">
        <f t="shared" si="8"/>
        <v>8.0777777777777775</v>
      </c>
      <c r="Q198" s="23">
        <f t="shared" si="9"/>
        <v>12</v>
      </c>
      <c r="R198" s="44" t="str">
        <f t="shared" si="10"/>
        <v xml:space="preserve"> </v>
      </c>
      <c r="S198" s="129" t="e">
        <f t="shared" si="11"/>
        <v>#REF!</v>
      </c>
    </row>
    <row r="199" spans="1:19" ht="13.5" customHeight="1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0">
        <v>8.5277777777777786</v>
      </c>
      <c r="G199" s="39">
        <f>Maths2!J199</f>
        <v>10</v>
      </c>
      <c r="H199" s="130">
        <f>Maths2!K199</f>
        <v>6</v>
      </c>
      <c r="I199" s="131">
        <f>Maths2!M199</f>
        <v>1</v>
      </c>
      <c r="J199" s="28">
        <f>Phys2!J199</f>
        <v>4.833333333333333</v>
      </c>
      <c r="K199" s="130">
        <f>Phys2!K199</f>
        <v>0</v>
      </c>
      <c r="L199" s="131" t="e">
        <f>Phys2!#REF!</f>
        <v>#REF!</v>
      </c>
      <c r="M199" s="28">
        <f>Chim2!J199</f>
        <v>5.1190476190476186</v>
      </c>
      <c r="N199" s="130">
        <f>Chim2!K199</f>
        <v>0</v>
      </c>
      <c r="O199" s="131">
        <f>Chim2!M199</f>
        <v>1</v>
      </c>
      <c r="P199" s="24">
        <f t="shared" si="8"/>
        <v>6.6507936507936503</v>
      </c>
      <c r="Q199" s="23">
        <f t="shared" si="9"/>
        <v>6</v>
      </c>
      <c r="R199" s="44" t="str">
        <f t="shared" si="10"/>
        <v xml:space="preserve"> </v>
      </c>
      <c r="S199" s="129" t="e">
        <f t="shared" si="11"/>
        <v>#REF!</v>
      </c>
    </row>
    <row r="200" spans="1:19" ht="13.5" customHeight="1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10.583333333333334</v>
      </c>
      <c r="G200" s="39">
        <f>Maths2!J200</f>
        <v>13</v>
      </c>
      <c r="H200" s="130">
        <f>Maths2!K200</f>
        <v>6</v>
      </c>
      <c r="I200" s="131">
        <f>Maths2!M200</f>
        <v>1</v>
      </c>
      <c r="J200" s="28">
        <f>Phys2!J200</f>
        <v>11.4</v>
      </c>
      <c r="K200" s="130">
        <f>Phys2!K200</f>
        <v>6</v>
      </c>
      <c r="L200" s="131" t="e">
        <f>Phys2!#REF!</f>
        <v>#REF!</v>
      </c>
      <c r="M200" s="28">
        <f>Chim2!J200</f>
        <v>5.65</v>
      </c>
      <c r="N200" s="130">
        <f>Chim2!K200</f>
        <v>0</v>
      </c>
      <c r="O200" s="131">
        <f>Chim2!M200</f>
        <v>1</v>
      </c>
      <c r="P200" s="24">
        <f t="shared" si="8"/>
        <v>10.016666666666667</v>
      </c>
      <c r="Q200" s="23">
        <f t="shared" si="9"/>
        <v>18</v>
      </c>
      <c r="R200" s="44" t="str">
        <f t="shared" si="10"/>
        <v>acquise</v>
      </c>
      <c r="S200" s="129" t="e">
        <f t="shared" si="11"/>
        <v>#REF!</v>
      </c>
    </row>
    <row r="201" spans="1:19" ht="13.5" customHeight="1">
      <c r="A201" s="23">
        <v>189</v>
      </c>
      <c r="B201" s="282" t="s">
        <v>748</v>
      </c>
      <c r="C201" s="305" t="s">
        <v>749</v>
      </c>
      <c r="D201" s="306" t="s">
        <v>145</v>
      </c>
      <c r="E201" s="247" t="s">
        <v>1678</v>
      </c>
      <c r="F201" s="90">
        <v>7.5277777777777777</v>
      </c>
      <c r="G201" s="39">
        <f>Maths2!J201</f>
        <v>10</v>
      </c>
      <c r="H201" s="130">
        <f>Maths2!K201</f>
        <v>6</v>
      </c>
      <c r="I201" s="131">
        <f>Maths2!M201</f>
        <v>1</v>
      </c>
      <c r="J201" s="28">
        <f>Phys2!J201</f>
        <v>3</v>
      </c>
      <c r="K201" s="130">
        <f>Phys2!K201</f>
        <v>0</v>
      </c>
      <c r="L201" s="131" t="e">
        <f>Phys2!#REF!</f>
        <v>#REF!</v>
      </c>
      <c r="M201" s="28">
        <f>Chim2!J201</f>
        <v>10</v>
      </c>
      <c r="N201" s="130">
        <f>Chim2!K201</f>
        <v>6</v>
      </c>
      <c r="O201" s="131">
        <f>Chim2!M201</f>
        <v>1</v>
      </c>
      <c r="P201" s="24">
        <f t="shared" si="8"/>
        <v>7.666666666666667</v>
      </c>
      <c r="Q201" s="23">
        <f t="shared" si="9"/>
        <v>12</v>
      </c>
      <c r="R201" s="44" t="str">
        <f t="shared" si="10"/>
        <v xml:space="preserve"> </v>
      </c>
      <c r="S201" s="129" t="e">
        <f t="shared" si="11"/>
        <v>#REF!</v>
      </c>
    </row>
    <row r="202" spans="1:19" ht="13.5" customHeight="1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90">
        <v>6.4722222222222223</v>
      </c>
      <c r="G202" s="39">
        <f>Maths2!J202</f>
        <v>8.1</v>
      </c>
      <c r="H202" s="130">
        <f>Maths2!K202</f>
        <v>0</v>
      </c>
      <c r="I202" s="131">
        <f>Maths2!M202</f>
        <v>1</v>
      </c>
      <c r="J202" s="28">
        <f>Phys2!J202</f>
        <v>6.1</v>
      </c>
      <c r="K202" s="130">
        <f>Phys2!K202</f>
        <v>0</v>
      </c>
      <c r="L202" s="131" t="e">
        <f>Phys2!#REF!</f>
        <v>#REF!</v>
      </c>
      <c r="M202" s="28">
        <f>Chim2!J202</f>
        <v>11.2</v>
      </c>
      <c r="N202" s="130">
        <f>Chim2!K202</f>
        <v>6</v>
      </c>
      <c r="O202" s="131">
        <f>Chim2!M202</f>
        <v>1</v>
      </c>
      <c r="P202" s="24">
        <f t="shared" si="8"/>
        <v>8.466666666666665</v>
      </c>
      <c r="Q202" s="23">
        <f t="shared" si="9"/>
        <v>6</v>
      </c>
      <c r="R202" s="44" t="str">
        <f t="shared" si="10"/>
        <v xml:space="preserve"> </v>
      </c>
      <c r="S202" s="129" t="e">
        <f t="shared" si="11"/>
        <v>#REF!</v>
      </c>
    </row>
    <row r="203" spans="1:19" ht="13.5" customHeight="1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49">
        <v>6.6833333333333336</v>
      </c>
      <c r="G203" s="39">
        <f>Maths2!J203</f>
        <v>6.833333333333333</v>
      </c>
      <c r="H203" s="130">
        <f>Maths2!K203</f>
        <v>0</v>
      </c>
      <c r="I203" s="131">
        <f>Maths2!M203</f>
        <v>1</v>
      </c>
      <c r="J203" s="28">
        <f>Phys2!J203</f>
        <v>10</v>
      </c>
      <c r="K203" s="130">
        <f>Phys2!K203</f>
        <v>6</v>
      </c>
      <c r="L203" s="131" t="e">
        <f>Phys2!#REF!</f>
        <v>#REF!</v>
      </c>
      <c r="M203" s="28">
        <f>Chim2!J203</f>
        <v>10</v>
      </c>
      <c r="N203" s="130">
        <f>Chim2!K203</f>
        <v>6</v>
      </c>
      <c r="O203" s="131">
        <f>Chim2!M203</f>
        <v>1</v>
      </c>
      <c r="P203" s="24">
        <f t="shared" si="8"/>
        <v>8.9444444444444446</v>
      </c>
      <c r="Q203" s="23">
        <f t="shared" si="9"/>
        <v>12</v>
      </c>
      <c r="R203" s="44" t="str">
        <f t="shared" si="10"/>
        <v xml:space="preserve"> </v>
      </c>
      <c r="S203" s="129" t="e">
        <f t="shared" si="11"/>
        <v>#REF!</v>
      </c>
    </row>
    <row r="204" spans="1:19" ht="13.5" customHeight="1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90">
        <v>7.25</v>
      </c>
      <c r="G204" s="39">
        <f>Maths2!J204</f>
        <v>8.8000000000000007</v>
      </c>
      <c r="H204" s="130">
        <f>Maths2!K204</f>
        <v>0</v>
      </c>
      <c r="I204" s="131">
        <f>Maths2!M204</f>
        <v>1</v>
      </c>
      <c r="J204" s="28">
        <f>Phys2!J204</f>
        <v>4.2</v>
      </c>
      <c r="K204" s="130">
        <f>Phys2!K204</f>
        <v>0</v>
      </c>
      <c r="L204" s="131" t="e">
        <f>Phys2!#REF!</f>
        <v>#REF!</v>
      </c>
      <c r="M204" s="28">
        <f>Chim2!J204</f>
        <v>12.4</v>
      </c>
      <c r="N204" s="130">
        <f>Chim2!K204</f>
        <v>6</v>
      </c>
      <c r="O204" s="131">
        <f>Chim2!M204</f>
        <v>1</v>
      </c>
      <c r="P204" s="24">
        <f t="shared" si="8"/>
        <v>8.4666666666666668</v>
      </c>
      <c r="Q204" s="23">
        <f t="shared" si="9"/>
        <v>6</v>
      </c>
      <c r="R204" s="44" t="str">
        <f t="shared" si="10"/>
        <v xml:space="preserve"> </v>
      </c>
      <c r="S204" s="129" t="e">
        <f t="shared" si="11"/>
        <v>#REF!</v>
      </c>
    </row>
    <row r="205" spans="1:19" ht="13.5" customHeight="1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90">
        <v>7.75</v>
      </c>
      <c r="G205" s="39">
        <f>Maths2!J205</f>
        <v>7.25</v>
      </c>
      <c r="H205" s="130">
        <f>Maths2!K205</f>
        <v>0</v>
      </c>
      <c r="I205" s="131">
        <f>Maths2!M205</f>
        <v>1</v>
      </c>
      <c r="J205" s="28">
        <f>Phys2!J205</f>
        <v>6.6</v>
      </c>
      <c r="K205" s="130">
        <f>Phys2!K205</f>
        <v>0</v>
      </c>
      <c r="L205" s="131" t="e">
        <f>Phys2!#REF!</f>
        <v>#REF!</v>
      </c>
      <c r="M205" s="28">
        <f>Chim2!J205</f>
        <v>8.5</v>
      </c>
      <c r="N205" s="130">
        <f>Chim2!K205</f>
        <v>0</v>
      </c>
      <c r="O205" s="131">
        <f>Chim2!M205</f>
        <v>1</v>
      </c>
      <c r="P205" s="24">
        <f t="shared" si="8"/>
        <v>7.4499999999999993</v>
      </c>
      <c r="Q205" s="23">
        <f t="shared" si="9"/>
        <v>0</v>
      </c>
      <c r="R205" s="44" t="str">
        <f t="shared" si="10"/>
        <v xml:space="preserve"> </v>
      </c>
      <c r="S205" s="129" t="e">
        <f t="shared" si="11"/>
        <v>#REF!</v>
      </c>
    </row>
    <row r="206" spans="1:19" ht="13.5" customHeight="1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49">
        <v>5.5547619047619046</v>
      </c>
      <c r="G206" s="39">
        <f>Maths2!J206</f>
        <v>10</v>
      </c>
      <c r="H206" s="130">
        <f>Maths2!K206</f>
        <v>6</v>
      </c>
      <c r="I206" s="131">
        <f>Maths2!M206</f>
        <v>1</v>
      </c>
      <c r="J206" s="28">
        <f>Phys2!J206</f>
        <v>5.166666666666667</v>
      </c>
      <c r="K206" s="130">
        <f>Phys2!K206</f>
        <v>0</v>
      </c>
      <c r="L206" s="131" t="e">
        <f>Phys2!#REF!</f>
        <v>#REF!</v>
      </c>
      <c r="M206" s="28">
        <f>Chim2!J206</f>
        <v>5.833333333333333</v>
      </c>
      <c r="N206" s="130">
        <f>Chim2!K206</f>
        <v>0</v>
      </c>
      <c r="O206" s="131">
        <f>Chim2!M206</f>
        <v>1</v>
      </c>
      <c r="P206" s="24">
        <f t="shared" ref="P206:P269" si="12">(G206*3+J206*3+M206*3)/9</f>
        <v>7</v>
      </c>
      <c r="Q206" s="23">
        <f t="shared" ref="Q206:Q269" si="13">IF(P206&gt;=9.995,18,H206+K206+N206)</f>
        <v>6</v>
      </c>
      <c r="R206" s="44" t="str">
        <f t="shared" ref="R206:R269" si="14">IF(Q206=18,"acquise"," ")</f>
        <v xml:space="preserve"> </v>
      </c>
      <c r="S206" s="129" t="e">
        <f t="shared" ref="S206:S269" si="15">IF(OR(I206=2,L206=2,O206=2),2,1)</f>
        <v>#REF!</v>
      </c>
    </row>
    <row r="207" spans="1:19" ht="13.5" customHeight="1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90">
        <v>8.1111111111111107</v>
      </c>
      <c r="G207" s="39">
        <f>Maths2!J207</f>
        <v>6.3</v>
      </c>
      <c r="H207" s="130">
        <f>Maths2!K207</f>
        <v>0</v>
      </c>
      <c r="I207" s="131">
        <f>Maths2!M207</f>
        <v>1</v>
      </c>
      <c r="J207" s="28">
        <f>Phys2!J207</f>
        <v>2</v>
      </c>
      <c r="K207" s="130">
        <f>Phys2!K207</f>
        <v>0</v>
      </c>
      <c r="L207" s="131" t="e">
        <f>Phys2!#REF!</f>
        <v>#REF!</v>
      </c>
      <c r="M207" s="28">
        <f>Chim2!J207</f>
        <v>10.440000000000001</v>
      </c>
      <c r="N207" s="130">
        <f>Chim2!K207</f>
        <v>6</v>
      </c>
      <c r="O207" s="131">
        <f>Chim2!M207</f>
        <v>1</v>
      </c>
      <c r="P207" s="24">
        <f t="shared" si="12"/>
        <v>6.2466666666666661</v>
      </c>
      <c r="Q207" s="23">
        <f t="shared" si="13"/>
        <v>6</v>
      </c>
      <c r="R207" s="44" t="str">
        <f t="shared" si="14"/>
        <v xml:space="preserve"> </v>
      </c>
      <c r="S207" s="129" t="e">
        <f t="shared" si="15"/>
        <v>#REF!</v>
      </c>
    </row>
    <row r="208" spans="1:19" ht="13.5" customHeight="1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90">
        <v>6.833333333333333</v>
      </c>
      <c r="G208" s="39">
        <f>Maths2!J208</f>
        <v>10</v>
      </c>
      <c r="H208" s="130">
        <f>Maths2!K208</f>
        <v>6</v>
      </c>
      <c r="I208" s="131">
        <f>Maths2!M208</f>
        <v>1</v>
      </c>
      <c r="J208" s="28">
        <f>Phys2!J208</f>
        <v>2.2000000000000002</v>
      </c>
      <c r="K208" s="130">
        <f>Phys2!K208</f>
        <v>0</v>
      </c>
      <c r="L208" s="131" t="e">
        <f>Phys2!#REF!</f>
        <v>#REF!</v>
      </c>
      <c r="M208" s="28">
        <f>Chim2!J208</f>
        <v>7.5</v>
      </c>
      <c r="N208" s="130">
        <f>Chim2!K208</f>
        <v>0</v>
      </c>
      <c r="O208" s="131">
        <f>Chim2!M208</f>
        <v>1</v>
      </c>
      <c r="P208" s="24">
        <f t="shared" si="12"/>
        <v>6.5666666666666664</v>
      </c>
      <c r="Q208" s="23">
        <f t="shared" si="13"/>
        <v>6</v>
      </c>
      <c r="R208" s="44" t="str">
        <f t="shared" si="14"/>
        <v xml:space="preserve"> </v>
      </c>
      <c r="S208" s="129" t="e">
        <f t="shared" si="15"/>
        <v>#REF!</v>
      </c>
    </row>
    <row r="209" spans="1:19" ht="13.5" customHeight="1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8.5666666666666682</v>
      </c>
      <c r="G209" s="39">
        <f>Maths2!J209</f>
        <v>8.5</v>
      </c>
      <c r="H209" s="130">
        <f>Maths2!K209</f>
        <v>0</v>
      </c>
      <c r="I209" s="131">
        <f>Maths2!M209</f>
        <v>1</v>
      </c>
      <c r="J209" s="28">
        <f>Phys2!J209</f>
        <v>9.8000000000000007</v>
      </c>
      <c r="K209" s="130">
        <f>Phys2!K209</f>
        <v>0</v>
      </c>
      <c r="L209" s="131" t="e">
        <f>Phys2!#REF!</f>
        <v>#REF!</v>
      </c>
      <c r="M209" s="28">
        <f>Chim2!J209</f>
        <v>11.7</v>
      </c>
      <c r="N209" s="130">
        <f>Chim2!K209</f>
        <v>6</v>
      </c>
      <c r="O209" s="131">
        <f>Chim2!M209</f>
        <v>1</v>
      </c>
      <c r="P209" s="24">
        <f t="shared" si="12"/>
        <v>10</v>
      </c>
      <c r="Q209" s="23">
        <f t="shared" si="13"/>
        <v>18</v>
      </c>
      <c r="R209" s="44" t="str">
        <f t="shared" si="14"/>
        <v>acquise</v>
      </c>
      <c r="S209" s="129" t="e">
        <f t="shared" si="15"/>
        <v>#REF!</v>
      </c>
    </row>
    <row r="210" spans="1:19" ht="13.5" customHeight="1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8.0673333333333321</v>
      </c>
      <c r="G210" s="39">
        <f>Maths2!J210</f>
        <v>10</v>
      </c>
      <c r="H210" s="130">
        <f>Maths2!K210</f>
        <v>6</v>
      </c>
      <c r="I210" s="131">
        <f>Maths2!M210</f>
        <v>1</v>
      </c>
      <c r="J210" s="28">
        <f>Phys2!J210</f>
        <v>4</v>
      </c>
      <c r="K210" s="130">
        <f>Phys2!K210</f>
        <v>0</v>
      </c>
      <c r="L210" s="131" t="e">
        <f>Phys2!#REF!</f>
        <v>#REF!</v>
      </c>
      <c r="M210" s="28">
        <f>Chim2!J210</f>
        <v>10.003333333333334</v>
      </c>
      <c r="N210" s="130">
        <f>Chim2!K210</f>
        <v>6</v>
      </c>
      <c r="O210" s="131">
        <f>Chim2!M210</f>
        <v>1</v>
      </c>
      <c r="P210" s="24">
        <f t="shared" si="12"/>
        <v>8.0011111111111113</v>
      </c>
      <c r="Q210" s="23">
        <f t="shared" si="13"/>
        <v>12</v>
      </c>
      <c r="R210" s="44" t="str">
        <f t="shared" si="14"/>
        <v xml:space="preserve"> </v>
      </c>
      <c r="S210" s="129" t="e">
        <f t="shared" si="15"/>
        <v>#REF!</v>
      </c>
    </row>
    <row r="211" spans="1:19" ht="13.5" customHeight="1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49">
        <v>6.7666666666666657</v>
      </c>
      <c r="G211" s="39">
        <f>Maths2!J211</f>
        <v>10</v>
      </c>
      <c r="H211" s="130">
        <f>Maths2!K211</f>
        <v>6</v>
      </c>
      <c r="I211" s="131">
        <f>Maths2!M211</f>
        <v>1</v>
      </c>
      <c r="J211" s="28">
        <f>Phys2!J211</f>
        <v>5.2</v>
      </c>
      <c r="K211" s="130">
        <f>Phys2!K211</f>
        <v>0</v>
      </c>
      <c r="L211" s="131" t="e">
        <f>Phys2!#REF!</f>
        <v>#REF!</v>
      </c>
      <c r="M211" s="28">
        <f>Chim2!J211</f>
        <v>10</v>
      </c>
      <c r="N211" s="130">
        <f>Chim2!K211</f>
        <v>6</v>
      </c>
      <c r="O211" s="131">
        <f>Chim2!M211</f>
        <v>1</v>
      </c>
      <c r="P211" s="24">
        <f t="shared" si="12"/>
        <v>8.3999999999999986</v>
      </c>
      <c r="Q211" s="23">
        <f t="shared" si="13"/>
        <v>12</v>
      </c>
      <c r="R211" s="44" t="str">
        <f t="shared" si="14"/>
        <v xml:space="preserve"> </v>
      </c>
      <c r="S211" s="129" t="e">
        <f t="shared" si="15"/>
        <v>#REF!</v>
      </c>
    </row>
    <row r="212" spans="1:19" ht="13.5" customHeight="1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49">
        <v>3.7225925925925925</v>
      </c>
      <c r="G212" s="39">
        <f>Maths2!J212</f>
        <v>10</v>
      </c>
      <c r="H212" s="130">
        <f>Maths2!K212</f>
        <v>6</v>
      </c>
      <c r="I212" s="131">
        <f>Maths2!M212</f>
        <v>1</v>
      </c>
      <c r="J212" s="28">
        <f>Phys2!J212</f>
        <v>6.25</v>
      </c>
      <c r="K212" s="130">
        <f>Phys2!K212</f>
        <v>0</v>
      </c>
      <c r="L212" s="131" t="e">
        <f>Phys2!#REF!</f>
        <v>#REF!</v>
      </c>
      <c r="M212" s="28">
        <f>Chim2!J212</f>
        <v>8.75</v>
      </c>
      <c r="N212" s="130">
        <f>Chim2!K212</f>
        <v>0</v>
      </c>
      <c r="O212" s="131">
        <f>Chim2!M212</f>
        <v>1</v>
      </c>
      <c r="P212" s="24">
        <f t="shared" si="12"/>
        <v>8.3333333333333339</v>
      </c>
      <c r="Q212" s="23">
        <f t="shared" si="13"/>
        <v>6</v>
      </c>
      <c r="R212" s="44" t="str">
        <f t="shared" si="14"/>
        <v xml:space="preserve"> </v>
      </c>
      <c r="S212" s="129" t="e">
        <f t="shared" si="15"/>
        <v>#REF!</v>
      </c>
    </row>
    <row r="213" spans="1:19" ht="13.5" customHeight="1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9.4</v>
      </c>
      <c r="G213" s="39">
        <f>Maths2!J213</f>
        <v>7.2</v>
      </c>
      <c r="H213" s="130">
        <f>Maths2!K213</f>
        <v>0</v>
      </c>
      <c r="I213" s="131">
        <f>Maths2!M213</f>
        <v>1</v>
      </c>
      <c r="J213" s="28">
        <f>Phys2!J213</f>
        <v>6.6</v>
      </c>
      <c r="K213" s="130">
        <f>Phys2!K213</f>
        <v>0</v>
      </c>
      <c r="L213" s="131" t="e">
        <f>Phys2!#REF!</f>
        <v>#REF!</v>
      </c>
      <c r="M213" s="28">
        <f>Chim2!J213</f>
        <v>11.2</v>
      </c>
      <c r="N213" s="130">
        <f>Chim2!K213</f>
        <v>6</v>
      </c>
      <c r="O213" s="131">
        <f>Chim2!M213</f>
        <v>1</v>
      </c>
      <c r="P213" s="24">
        <f t="shared" si="12"/>
        <v>8.3333333333333339</v>
      </c>
      <c r="Q213" s="23">
        <f t="shared" si="13"/>
        <v>6</v>
      </c>
      <c r="R213" s="44" t="str">
        <f t="shared" si="14"/>
        <v xml:space="preserve"> </v>
      </c>
      <c r="S213" s="129" t="e">
        <f t="shared" si="15"/>
        <v>#REF!</v>
      </c>
    </row>
    <row r="214" spans="1:19" ht="13.5" customHeight="1">
      <c r="A214" s="23">
        <v>202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49">
        <v>7.8666666666666663</v>
      </c>
      <c r="G214" s="39">
        <f>Maths2!J214</f>
        <v>10</v>
      </c>
      <c r="H214" s="130">
        <f>Maths2!K214</f>
        <v>6</v>
      </c>
      <c r="I214" s="131">
        <f>Maths2!M214</f>
        <v>1</v>
      </c>
      <c r="J214" s="28">
        <f>Phys2!J214</f>
        <v>2.8333333333333335</v>
      </c>
      <c r="K214" s="130">
        <f>Phys2!K214</f>
        <v>0</v>
      </c>
      <c r="L214" s="131" t="e">
        <f>Phys2!#REF!</f>
        <v>#REF!</v>
      </c>
      <c r="M214" s="28">
        <f>Chim2!J214</f>
        <v>6.666666666666667</v>
      </c>
      <c r="N214" s="130">
        <f>Chim2!K214</f>
        <v>0</v>
      </c>
      <c r="O214" s="131">
        <f>Chim2!M214</f>
        <v>1</v>
      </c>
      <c r="P214" s="24">
        <f t="shared" si="12"/>
        <v>6.5</v>
      </c>
      <c r="Q214" s="23">
        <f t="shared" si="13"/>
        <v>6</v>
      </c>
      <c r="R214" s="44" t="str">
        <f t="shared" si="14"/>
        <v xml:space="preserve"> </v>
      </c>
      <c r="S214" s="129" t="e">
        <f t="shared" si="15"/>
        <v>#REF!</v>
      </c>
    </row>
    <row r="215" spans="1:19" ht="13.5" customHeight="1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90">
        <v>8.4166666666666661</v>
      </c>
      <c r="G215" s="39">
        <f>Maths2!J215</f>
        <v>8.6</v>
      </c>
      <c r="H215" s="130">
        <f>Maths2!K215</f>
        <v>0</v>
      </c>
      <c r="I215" s="131">
        <f>Maths2!M215</f>
        <v>1</v>
      </c>
      <c r="J215" s="28">
        <f>Phys2!J215</f>
        <v>3.65</v>
      </c>
      <c r="K215" s="130">
        <f>Phys2!K215</f>
        <v>0</v>
      </c>
      <c r="L215" s="131" t="e">
        <f>Phys2!#REF!</f>
        <v>#REF!</v>
      </c>
      <c r="M215" s="28">
        <f>Chim2!J215</f>
        <v>10.7</v>
      </c>
      <c r="N215" s="130">
        <f>Chim2!K215</f>
        <v>6</v>
      </c>
      <c r="O215" s="131">
        <f>Chim2!M215</f>
        <v>1</v>
      </c>
      <c r="P215" s="24">
        <f t="shared" si="12"/>
        <v>7.6499999999999995</v>
      </c>
      <c r="Q215" s="23">
        <f t="shared" si="13"/>
        <v>6</v>
      </c>
      <c r="R215" s="44" t="str">
        <f t="shared" si="14"/>
        <v xml:space="preserve"> </v>
      </c>
      <c r="S215" s="129" t="e">
        <f t="shared" si="15"/>
        <v>#REF!</v>
      </c>
    </row>
    <row r="216" spans="1:19" ht="13.5" customHeight="1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0">
        <v>6.7877777777777784</v>
      </c>
      <c r="G216" s="39">
        <f>Maths2!J216</f>
        <v>10</v>
      </c>
      <c r="H216" s="130">
        <f>Maths2!K216</f>
        <v>6</v>
      </c>
      <c r="I216" s="131">
        <f>Maths2!M216</f>
        <v>1</v>
      </c>
      <c r="J216" s="28">
        <f>Phys2!J216</f>
        <v>4.083333333333333</v>
      </c>
      <c r="K216" s="130">
        <f>Phys2!K216</f>
        <v>0</v>
      </c>
      <c r="L216" s="131" t="e">
        <f>Phys2!#REF!</f>
        <v>#REF!</v>
      </c>
      <c r="M216" s="28">
        <f>Chim2!J216</f>
        <v>6.2</v>
      </c>
      <c r="N216" s="130">
        <f>Chim2!K216</f>
        <v>0</v>
      </c>
      <c r="O216" s="131">
        <f>Chim2!M216</f>
        <v>1</v>
      </c>
      <c r="P216" s="24">
        <f t="shared" si="12"/>
        <v>6.7611111111111111</v>
      </c>
      <c r="Q216" s="23">
        <f t="shared" si="13"/>
        <v>6</v>
      </c>
      <c r="R216" s="44" t="str">
        <f t="shared" si="14"/>
        <v xml:space="preserve"> </v>
      </c>
      <c r="S216" s="129" t="e">
        <f t="shared" si="15"/>
        <v>#REF!</v>
      </c>
    </row>
    <row r="217" spans="1:19" ht="13.5" customHeight="1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8.0944444444444432</v>
      </c>
      <c r="G217" s="39">
        <f>Maths2!J217</f>
        <v>10</v>
      </c>
      <c r="H217" s="130">
        <f>Maths2!K217</f>
        <v>6</v>
      </c>
      <c r="I217" s="131">
        <f>Maths2!M217</f>
        <v>1</v>
      </c>
      <c r="J217" s="28">
        <f>Phys2!J217</f>
        <v>6.15</v>
      </c>
      <c r="K217" s="130">
        <f>Phys2!K217</f>
        <v>0</v>
      </c>
      <c r="L217" s="131" t="e">
        <f>Phys2!#REF!</f>
        <v>#REF!</v>
      </c>
      <c r="M217" s="28">
        <f>Chim2!J217</f>
        <v>7.8</v>
      </c>
      <c r="N217" s="130">
        <f>Chim2!K217</f>
        <v>0</v>
      </c>
      <c r="O217" s="131">
        <f>Chim2!M217</f>
        <v>1</v>
      </c>
      <c r="P217" s="24">
        <f t="shared" si="12"/>
        <v>7.9833333333333325</v>
      </c>
      <c r="Q217" s="23">
        <f t="shared" si="13"/>
        <v>6</v>
      </c>
      <c r="R217" s="44" t="str">
        <f t="shared" si="14"/>
        <v xml:space="preserve"> </v>
      </c>
      <c r="S217" s="129" t="e">
        <f t="shared" si="15"/>
        <v>#REF!</v>
      </c>
    </row>
    <row r="218" spans="1:19" ht="13.5" customHeight="1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90">
        <v>5.666666666666667</v>
      </c>
      <c r="G218" s="39">
        <f>Maths2!J218</f>
        <v>10.666666666666666</v>
      </c>
      <c r="H218" s="130">
        <f>Maths2!K218</f>
        <v>6</v>
      </c>
      <c r="I218" s="131">
        <f>Maths2!M218</f>
        <v>1</v>
      </c>
      <c r="J218" s="28">
        <f>Phys2!J218</f>
        <v>1.85</v>
      </c>
      <c r="K218" s="130">
        <f>Phys2!K218</f>
        <v>0</v>
      </c>
      <c r="L218" s="131" t="e">
        <f>Phys2!#REF!</f>
        <v>#REF!</v>
      </c>
      <c r="M218" s="28">
        <f>Chim2!J218</f>
        <v>6</v>
      </c>
      <c r="N218" s="130">
        <f>Chim2!K218</f>
        <v>0</v>
      </c>
      <c r="O218" s="131">
        <f>Chim2!M218</f>
        <v>1</v>
      </c>
      <c r="P218" s="24">
        <f t="shared" si="12"/>
        <v>6.1722222222222216</v>
      </c>
      <c r="Q218" s="23">
        <f t="shared" si="13"/>
        <v>6</v>
      </c>
      <c r="R218" s="44" t="str">
        <f t="shared" si="14"/>
        <v xml:space="preserve"> </v>
      </c>
      <c r="S218" s="129" t="e">
        <f t="shared" si="15"/>
        <v>#REF!</v>
      </c>
    </row>
    <row r="219" spans="1:19" ht="13.5" customHeight="1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49">
        <v>7.5333333333333332</v>
      </c>
      <c r="G219" s="39">
        <f>Maths2!J219</f>
        <v>9.5</v>
      </c>
      <c r="H219" s="130">
        <f>Maths2!K219</f>
        <v>0</v>
      </c>
      <c r="I219" s="131">
        <f>Maths2!M219</f>
        <v>1</v>
      </c>
      <c r="J219" s="28">
        <f>Phys2!J219</f>
        <v>10</v>
      </c>
      <c r="K219" s="130">
        <f>Phys2!K219</f>
        <v>6</v>
      </c>
      <c r="L219" s="131" t="e">
        <f>Phys2!#REF!</f>
        <v>#REF!</v>
      </c>
      <c r="M219" s="28">
        <f>Chim2!J219</f>
        <v>14</v>
      </c>
      <c r="N219" s="130">
        <f>Chim2!K219</f>
        <v>6</v>
      </c>
      <c r="O219" s="131">
        <f>Chim2!M219</f>
        <v>1</v>
      </c>
      <c r="P219" s="24">
        <f t="shared" si="12"/>
        <v>11.166666666666666</v>
      </c>
      <c r="Q219" s="23">
        <f t="shared" si="13"/>
        <v>18</v>
      </c>
      <c r="R219" s="44" t="str">
        <f t="shared" si="14"/>
        <v>acquise</v>
      </c>
      <c r="S219" s="129" t="e">
        <f t="shared" si="15"/>
        <v>#REF!</v>
      </c>
    </row>
    <row r="220" spans="1:19" ht="13.5" customHeight="1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90">
        <v>9.25</v>
      </c>
      <c r="G220" s="39">
        <f>Maths2!J220</f>
        <v>10.001999999999999</v>
      </c>
      <c r="H220" s="130">
        <f>Maths2!K220</f>
        <v>6</v>
      </c>
      <c r="I220" s="131">
        <f>Maths2!M220</f>
        <v>1</v>
      </c>
      <c r="J220" s="28">
        <f>Phys2!J220</f>
        <v>4.9000000000000004</v>
      </c>
      <c r="K220" s="130">
        <f>Phys2!K220</f>
        <v>0</v>
      </c>
      <c r="L220" s="131" t="e">
        <f>Phys2!#REF!</f>
        <v>#REF!</v>
      </c>
      <c r="M220" s="28">
        <f>Chim2!J220</f>
        <v>6.3</v>
      </c>
      <c r="N220" s="130">
        <f>Chim2!K220</f>
        <v>0</v>
      </c>
      <c r="O220" s="131">
        <f>Chim2!M220</f>
        <v>1</v>
      </c>
      <c r="P220" s="24">
        <f t="shared" si="12"/>
        <v>7.067333333333333</v>
      </c>
      <c r="Q220" s="23">
        <f t="shared" si="13"/>
        <v>6</v>
      </c>
      <c r="R220" s="44" t="str">
        <f t="shared" si="14"/>
        <v xml:space="preserve"> </v>
      </c>
      <c r="S220" s="129" t="e">
        <f t="shared" si="15"/>
        <v>#REF!</v>
      </c>
    </row>
    <row r="221" spans="1:19" ht="13.5" customHeight="1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90">
        <v>8.1111111111111107</v>
      </c>
      <c r="G221" s="39">
        <f>Maths2!J221</f>
        <v>8.8000000000000007</v>
      </c>
      <c r="H221" s="130">
        <f>Maths2!K221</f>
        <v>0</v>
      </c>
      <c r="I221" s="131">
        <f>Maths2!M221</f>
        <v>1</v>
      </c>
      <c r="J221" s="28">
        <f>Phys2!J221</f>
        <v>4.2</v>
      </c>
      <c r="K221" s="130">
        <f>Phys2!K221</f>
        <v>0</v>
      </c>
      <c r="L221" s="131" t="e">
        <f>Phys2!#REF!</f>
        <v>#REF!</v>
      </c>
      <c r="M221" s="28">
        <f>Chim2!J221</f>
        <v>10.001999999999999</v>
      </c>
      <c r="N221" s="130">
        <f>Chim2!K221</f>
        <v>6</v>
      </c>
      <c r="O221" s="131">
        <f>Chim2!M221</f>
        <v>1</v>
      </c>
      <c r="P221" s="24">
        <f t="shared" si="12"/>
        <v>7.6673333333333336</v>
      </c>
      <c r="Q221" s="23">
        <f t="shared" si="13"/>
        <v>6</v>
      </c>
      <c r="R221" s="44" t="str">
        <f t="shared" si="14"/>
        <v xml:space="preserve"> </v>
      </c>
      <c r="S221" s="129" t="e">
        <f t="shared" si="15"/>
        <v>#REF!</v>
      </c>
    </row>
    <row r="222" spans="1:19" ht="13.5" customHeight="1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49">
        <v>6.8166666666666664</v>
      </c>
      <c r="G222" s="39">
        <f>Maths2!J222</f>
        <v>5.666666666666667</v>
      </c>
      <c r="H222" s="130">
        <f>Maths2!K222</f>
        <v>0</v>
      </c>
      <c r="I222" s="131">
        <f>Maths2!M222</f>
        <v>1</v>
      </c>
      <c r="J222" s="28">
        <f>Phys2!J222</f>
        <v>2.0833333333333335</v>
      </c>
      <c r="K222" s="130">
        <f>Phys2!K222</f>
        <v>0</v>
      </c>
      <c r="L222" s="131" t="e">
        <f>Phys2!#REF!</f>
        <v>#REF!</v>
      </c>
      <c r="M222" s="28">
        <f>Chim2!J222</f>
        <v>10.387777777777778</v>
      </c>
      <c r="N222" s="130">
        <f>Chim2!K222</f>
        <v>6</v>
      </c>
      <c r="O222" s="131">
        <f>Chim2!M222</f>
        <v>1</v>
      </c>
      <c r="P222" s="24">
        <f t="shared" si="12"/>
        <v>6.0459259259259257</v>
      </c>
      <c r="Q222" s="23">
        <f t="shared" si="13"/>
        <v>6</v>
      </c>
      <c r="R222" s="44" t="str">
        <f t="shared" si="14"/>
        <v xml:space="preserve"> </v>
      </c>
      <c r="S222" s="129" t="e">
        <f t="shared" si="15"/>
        <v>#REF!</v>
      </c>
    </row>
    <row r="223" spans="1:19" ht="13.5" customHeight="1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90">
        <v>7.833333333333333</v>
      </c>
      <c r="G223" s="39">
        <f>Maths2!J223</f>
        <v>7.333333333333333</v>
      </c>
      <c r="H223" s="130">
        <f>Maths2!K223</f>
        <v>0</v>
      </c>
      <c r="I223" s="131">
        <f>Maths2!M223</f>
        <v>1</v>
      </c>
      <c r="J223" s="28">
        <f>Phys2!J223</f>
        <v>4.833333333333333</v>
      </c>
      <c r="K223" s="130">
        <f>Phys2!K223</f>
        <v>0</v>
      </c>
      <c r="L223" s="131" t="e">
        <f>Phys2!#REF!</f>
        <v>#REF!</v>
      </c>
      <c r="M223" s="28">
        <f>Chim2!J223</f>
        <v>11.503333333333332</v>
      </c>
      <c r="N223" s="130">
        <f>Chim2!K223</f>
        <v>6</v>
      </c>
      <c r="O223" s="131">
        <f>Chim2!M223</f>
        <v>1</v>
      </c>
      <c r="P223" s="24">
        <f t="shared" si="12"/>
        <v>7.8899999999999988</v>
      </c>
      <c r="Q223" s="23">
        <f t="shared" si="13"/>
        <v>6</v>
      </c>
      <c r="R223" s="44" t="str">
        <f t="shared" si="14"/>
        <v xml:space="preserve"> </v>
      </c>
      <c r="S223" s="129" t="e">
        <f t="shared" si="15"/>
        <v>#REF!</v>
      </c>
    </row>
    <row r="224" spans="1:19" ht="13.5" customHeight="1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90">
        <v>8.6666666666666661</v>
      </c>
      <c r="G224" s="39">
        <f>Maths2!J224</f>
        <v>14.6</v>
      </c>
      <c r="H224" s="130">
        <f>Maths2!K224</f>
        <v>6</v>
      </c>
      <c r="I224" s="131">
        <f>Maths2!M224</f>
        <v>1</v>
      </c>
      <c r="J224" s="28">
        <f>Phys2!J224</f>
        <v>7.8</v>
      </c>
      <c r="K224" s="130">
        <f>Phys2!K224</f>
        <v>0</v>
      </c>
      <c r="L224" s="131" t="e">
        <f>Phys2!#REF!</f>
        <v>#REF!</v>
      </c>
      <c r="M224" s="28">
        <f>Chim2!J224</f>
        <v>7.6</v>
      </c>
      <c r="N224" s="130">
        <f>Chim2!K224</f>
        <v>0</v>
      </c>
      <c r="O224" s="131">
        <f>Chim2!M224</f>
        <v>1</v>
      </c>
      <c r="P224" s="24">
        <f t="shared" si="12"/>
        <v>9.9999999999999982</v>
      </c>
      <c r="Q224" s="23">
        <f t="shared" si="13"/>
        <v>18</v>
      </c>
      <c r="R224" s="44" t="str">
        <f t="shared" si="14"/>
        <v>acquise</v>
      </c>
      <c r="S224" s="129" t="e">
        <f t="shared" si="15"/>
        <v>#REF!</v>
      </c>
    </row>
    <row r="225" spans="1:19" ht="13.5" customHeight="1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90">
        <v>8.8333333333333339</v>
      </c>
      <c r="G225" s="39">
        <f>Maths2!J225</f>
        <v>9.9980000000000011</v>
      </c>
      <c r="H225" s="130">
        <f>Maths2!K225</f>
        <v>6</v>
      </c>
      <c r="I225" s="131">
        <f>Maths2!M225</f>
        <v>1</v>
      </c>
      <c r="J225" s="28">
        <f>Phys2!J225</f>
        <v>2.2000000000000002</v>
      </c>
      <c r="K225" s="130">
        <f>Phys2!K225</f>
        <v>0</v>
      </c>
      <c r="L225" s="131" t="e">
        <f>Phys2!#REF!</f>
        <v>#REF!</v>
      </c>
      <c r="M225" s="28">
        <f>Chim2!J225</f>
        <v>10</v>
      </c>
      <c r="N225" s="130">
        <f>Chim2!K225</f>
        <v>6</v>
      </c>
      <c r="O225" s="131">
        <f>Chim2!M225</f>
        <v>1</v>
      </c>
      <c r="P225" s="24">
        <f t="shared" si="12"/>
        <v>7.3993333333333329</v>
      </c>
      <c r="Q225" s="23">
        <f t="shared" si="13"/>
        <v>12</v>
      </c>
      <c r="R225" s="44" t="str">
        <f t="shared" si="14"/>
        <v xml:space="preserve"> </v>
      </c>
      <c r="S225" s="129" t="e">
        <f t="shared" si="15"/>
        <v>#REF!</v>
      </c>
    </row>
    <row r="226" spans="1:19" ht="13.5" customHeight="1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90">
        <v>7.3888888888888893</v>
      </c>
      <c r="G226" s="39">
        <f>Maths2!J226</f>
        <v>8.6</v>
      </c>
      <c r="H226" s="130">
        <f>Maths2!K226</f>
        <v>0</v>
      </c>
      <c r="I226" s="131">
        <f>Maths2!M226</f>
        <v>1</v>
      </c>
      <c r="J226" s="28">
        <f>Phys2!J226</f>
        <v>3.6</v>
      </c>
      <c r="K226" s="130">
        <f>Phys2!K226</f>
        <v>0</v>
      </c>
      <c r="L226" s="131" t="e">
        <f>Phys2!#REF!</f>
        <v>#REF!</v>
      </c>
      <c r="M226" s="28">
        <f>Chim2!J226</f>
        <v>10.8</v>
      </c>
      <c r="N226" s="130">
        <f>Chim2!K226</f>
        <v>6</v>
      </c>
      <c r="O226" s="131">
        <f>Chim2!M226</f>
        <v>1</v>
      </c>
      <c r="P226" s="24">
        <f t="shared" si="12"/>
        <v>7.666666666666667</v>
      </c>
      <c r="Q226" s="23">
        <f t="shared" si="13"/>
        <v>6</v>
      </c>
      <c r="R226" s="44" t="str">
        <f t="shared" si="14"/>
        <v xml:space="preserve"> </v>
      </c>
      <c r="S226" s="129" t="e">
        <f t="shared" si="15"/>
        <v>#REF!</v>
      </c>
    </row>
    <row r="227" spans="1:19" ht="13.5" customHeight="1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49">
        <v>8.0777777777777775</v>
      </c>
      <c r="G227" s="39">
        <f>Maths2!J227</f>
        <v>7.833333333333333</v>
      </c>
      <c r="H227" s="130">
        <f>Maths2!K227</f>
        <v>0</v>
      </c>
      <c r="I227" s="131">
        <f>Maths2!M227</f>
        <v>1</v>
      </c>
      <c r="J227" s="28">
        <f>Phys2!J227</f>
        <v>3</v>
      </c>
      <c r="K227" s="130">
        <f>Phys2!K227</f>
        <v>0</v>
      </c>
      <c r="L227" s="131" t="e">
        <f>Phys2!#REF!</f>
        <v>#REF!</v>
      </c>
      <c r="M227" s="28">
        <f>Chim2!J227</f>
        <v>11</v>
      </c>
      <c r="N227" s="130">
        <f>Chim2!K227</f>
        <v>6</v>
      </c>
      <c r="O227" s="131">
        <f>Chim2!M227</f>
        <v>1</v>
      </c>
      <c r="P227" s="24">
        <f t="shared" si="12"/>
        <v>7.2777777777777777</v>
      </c>
      <c r="Q227" s="23">
        <f t="shared" si="13"/>
        <v>6</v>
      </c>
      <c r="R227" s="44" t="str">
        <f t="shared" si="14"/>
        <v xml:space="preserve"> </v>
      </c>
      <c r="S227" s="129" t="e">
        <f t="shared" si="15"/>
        <v>#REF!</v>
      </c>
    </row>
    <row r="228" spans="1:19" ht="13.5" customHeight="1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90">
        <v>6.0608465608465609</v>
      </c>
      <c r="G228" s="39">
        <f>Maths2!J228</f>
        <v>10</v>
      </c>
      <c r="H228" s="130">
        <f>Maths2!K228</f>
        <v>6</v>
      </c>
      <c r="I228" s="131">
        <f>Maths2!M228</f>
        <v>1</v>
      </c>
      <c r="J228" s="28">
        <f>Phys2!J228</f>
        <v>5.8</v>
      </c>
      <c r="K228" s="130">
        <f>Phys2!K228</f>
        <v>0</v>
      </c>
      <c r="L228" s="131" t="e">
        <f>Phys2!#REF!</f>
        <v>#REF!</v>
      </c>
      <c r="M228" s="28">
        <f>Chim2!J228</f>
        <v>7.9</v>
      </c>
      <c r="N228" s="130">
        <f>Chim2!K228</f>
        <v>0</v>
      </c>
      <c r="O228" s="131">
        <f>Chim2!M228</f>
        <v>1</v>
      </c>
      <c r="P228" s="24">
        <f t="shared" si="12"/>
        <v>7.8999999999999995</v>
      </c>
      <c r="Q228" s="23">
        <f t="shared" si="13"/>
        <v>6</v>
      </c>
      <c r="R228" s="44" t="str">
        <f t="shared" si="14"/>
        <v xml:space="preserve"> </v>
      </c>
      <c r="S228" s="129" t="e">
        <f t="shared" si="15"/>
        <v>#REF!</v>
      </c>
    </row>
    <row r="229" spans="1:19" ht="13.5" customHeight="1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90">
        <v>7.583333333333333</v>
      </c>
      <c r="G229" s="39">
        <f>Maths2!J229</f>
        <v>10</v>
      </c>
      <c r="H229" s="130">
        <f>Maths2!K229</f>
        <v>6</v>
      </c>
      <c r="I229" s="131">
        <f>Maths2!M229</f>
        <v>1</v>
      </c>
      <c r="J229" s="28">
        <f>Phys2!J229</f>
        <v>2.85</v>
      </c>
      <c r="K229" s="130">
        <f>Phys2!K229</f>
        <v>0</v>
      </c>
      <c r="L229" s="131" t="e">
        <f>Phys2!#REF!</f>
        <v>#REF!</v>
      </c>
      <c r="M229" s="28">
        <f>Chim2!J229</f>
        <v>8.4</v>
      </c>
      <c r="N229" s="130">
        <f>Chim2!K229</f>
        <v>0</v>
      </c>
      <c r="O229" s="131">
        <f>Chim2!M229</f>
        <v>1</v>
      </c>
      <c r="P229" s="24">
        <f t="shared" si="12"/>
        <v>7.083333333333333</v>
      </c>
      <c r="Q229" s="23">
        <f t="shared" si="13"/>
        <v>6</v>
      </c>
      <c r="R229" s="44" t="str">
        <f t="shared" si="14"/>
        <v xml:space="preserve"> </v>
      </c>
      <c r="S229" s="129" t="e">
        <f t="shared" si="15"/>
        <v>#REF!</v>
      </c>
    </row>
    <row r="230" spans="1:19" ht="13.5" customHeight="1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90">
        <v>6.8888888888888893</v>
      </c>
      <c r="G230" s="39">
        <f>Maths2!J230</f>
        <v>6.7</v>
      </c>
      <c r="H230" s="130">
        <f>Maths2!K230</f>
        <v>0</v>
      </c>
      <c r="I230" s="131">
        <f>Maths2!M230</f>
        <v>1</v>
      </c>
      <c r="J230" s="28">
        <f>Phys2!J230</f>
        <v>10</v>
      </c>
      <c r="K230" s="130">
        <f>Phys2!K230</f>
        <v>6</v>
      </c>
      <c r="L230" s="131" t="e">
        <f>Phys2!#REF!</f>
        <v>#REF!</v>
      </c>
      <c r="M230" s="28">
        <f>Chim2!J230</f>
        <v>6.55</v>
      </c>
      <c r="N230" s="130">
        <f>Chim2!K230</f>
        <v>0</v>
      </c>
      <c r="O230" s="131">
        <f>Chim2!M230</f>
        <v>1</v>
      </c>
      <c r="P230" s="24">
        <f t="shared" si="12"/>
        <v>7.75</v>
      </c>
      <c r="Q230" s="23">
        <f t="shared" si="13"/>
        <v>6</v>
      </c>
      <c r="R230" s="44" t="str">
        <f t="shared" si="14"/>
        <v xml:space="preserve"> </v>
      </c>
      <c r="S230" s="129" t="e">
        <f t="shared" si="15"/>
        <v>#REF!</v>
      </c>
    </row>
    <row r="231" spans="1:19" ht="13.5" customHeight="1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49">
        <v>10.016666666666667</v>
      </c>
      <c r="G231" s="39">
        <f>Maths2!J231</f>
        <v>10.5</v>
      </c>
      <c r="H231" s="130">
        <f>Maths2!K231</f>
        <v>6</v>
      </c>
      <c r="I231" s="131">
        <f>Maths2!M231</f>
        <v>1</v>
      </c>
      <c r="J231" s="28">
        <f>Phys2!J231</f>
        <v>6.166666666666667</v>
      </c>
      <c r="K231" s="130">
        <f>Phys2!K231</f>
        <v>0</v>
      </c>
      <c r="L231" s="131" t="e">
        <f>Phys2!#REF!</f>
        <v>#REF!</v>
      </c>
      <c r="M231" s="28">
        <f>Chim2!J231</f>
        <v>5.5</v>
      </c>
      <c r="N231" s="130">
        <f>Chim2!K231</f>
        <v>0</v>
      </c>
      <c r="O231" s="131">
        <f>Chim2!M231</f>
        <v>1</v>
      </c>
      <c r="P231" s="24">
        <f t="shared" si="12"/>
        <v>7.3888888888888893</v>
      </c>
      <c r="Q231" s="23">
        <f t="shared" si="13"/>
        <v>6</v>
      </c>
      <c r="R231" s="44" t="str">
        <f t="shared" si="14"/>
        <v xml:space="preserve"> </v>
      </c>
      <c r="S231" s="129" t="e">
        <f t="shared" si="15"/>
        <v>#REF!</v>
      </c>
    </row>
    <row r="232" spans="1:19" ht="13.5" customHeight="1">
      <c r="A232" s="23">
        <v>220</v>
      </c>
      <c r="B232" s="294">
        <v>123011492</v>
      </c>
      <c r="C232" s="305" t="s">
        <v>757</v>
      </c>
      <c r="D232" s="306" t="s">
        <v>100</v>
      </c>
      <c r="E232" s="246" t="s">
        <v>434</v>
      </c>
      <c r="F232" s="49">
        <v>9.4333333333333336</v>
      </c>
      <c r="G232" s="39">
        <f>Maths2!J232</f>
        <v>10.166666666666666</v>
      </c>
      <c r="H232" s="130">
        <f>Maths2!K232</f>
        <v>6</v>
      </c>
      <c r="I232" s="131">
        <f>Maths2!M232</f>
        <v>1</v>
      </c>
      <c r="J232" s="28">
        <f>Phys2!J232</f>
        <v>6.4</v>
      </c>
      <c r="K232" s="130">
        <f>Phys2!K232</f>
        <v>0</v>
      </c>
      <c r="L232" s="131" t="e">
        <f>Phys2!#REF!</f>
        <v>#REF!</v>
      </c>
      <c r="M232" s="28">
        <f>Chim2!J232</f>
        <v>13</v>
      </c>
      <c r="N232" s="130">
        <f>Chim2!K232</f>
        <v>6</v>
      </c>
      <c r="O232" s="131">
        <f>Chim2!M232</f>
        <v>1</v>
      </c>
      <c r="P232" s="24">
        <f t="shared" si="12"/>
        <v>9.8555555555555561</v>
      </c>
      <c r="Q232" s="23">
        <f t="shared" si="13"/>
        <v>12</v>
      </c>
      <c r="R232" s="44" t="str">
        <f t="shared" si="14"/>
        <v xml:space="preserve"> </v>
      </c>
      <c r="S232" s="129" t="e">
        <f t="shared" si="15"/>
        <v>#REF!</v>
      </c>
    </row>
    <row r="233" spans="1:19" ht="13.5" customHeight="1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0">
        <v>6.6111111111111107</v>
      </c>
      <c r="G233" s="39">
        <f>Maths2!J233</f>
        <v>10</v>
      </c>
      <c r="H233" s="130">
        <f>Maths2!K233</f>
        <v>6</v>
      </c>
      <c r="I233" s="131">
        <f>Maths2!M233</f>
        <v>1</v>
      </c>
      <c r="J233" s="28">
        <f>Phys2!J233</f>
        <v>10</v>
      </c>
      <c r="K233" s="130">
        <f>Phys2!K233</f>
        <v>6</v>
      </c>
      <c r="L233" s="131" t="e">
        <f>Phys2!#REF!</f>
        <v>#REF!</v>
      </c>
      <c r="M233" s="28">
        <f>Chim2!J233</f>
        <v>5.666666666666667</v>
      </c>
      <c r="N233" s="130">
        <f>Chim2!K233</f>
        <v>0</v>
      </c>
      <c r="O233" s="131">
        <f>Chim2!M233</f>
        <v>1</v>
      </c>
      <c r="P233" s="24">
        <f t="shared" si="12"/>
        <v>8.5555555555555554</v>
      </c>
      <c r="Q233" s="23">
        <f t="shared" si="13"/>
        <v>12</v>
      </c>
      <c r="R233" s="44" t="str">
        <f t="shared" si="14"/>
        <v xml:space="preserve"> </v>
      </c>
      <c r="S233" s="129" t="e">
        <f t="shared" si="15"/>
        <v>#REF!</v>
      </c>
    </row>
    <row r="234" spans="1:19" ht="13.5" customHeight="1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49">
        <v>6.666666666666667</v>
      </c>
      <c r="G234" s="39">
        <f>Maths2!J234</f>
        <v>10</v>
      </c>
      <c r="H234" s="130">
        <f>Maths2!K234</f>
        <v>6</v>
      </c>
      <c r="I234" s="131">
        <f>Maths2!M234</f>
        <v>1</v>
      </c>
      <c r="J234" s="28">
        <f>Phys2!J234</f>
        <v>10</v>
      </c>
      <c r="K234" s="130">
        <f>Phys2!K234</f>
        <v>6</v>
      </c>
      <c r="L234" s="131" t="e">
        <f>Phys2!#REF!</f>
        <v>#REF!</v>
      </c>
      <c r="M234" s="28">
        <f>Chim2!J234</f>
        <v>3.1666666666666665</v>
      </c>
      <c r="N234" s="130">
        <f>Chim2!K234</f>
        <v>0</v>
      </c>
      <c r="O234" s="131">
        <f>Chim2!M234</f>
        <v>1</v>
      </c>
      <c r="P234" s="24">
        <f t="shared" si="12"/>
        <v>7.7222222222222223</v>
      </c>
      <c r="Q234" s="23">
        <f t="shared" si="13"/>
        <v>12</v>
      </c>
      <c r="R234" s="44" t="str">
        <f t="shared" si="14"/>
        <v xml:space="preserve"> </v>
      </c>
      <c r="S234" s="129" t="e">
        <f t="shared" si="15"/>
        <v>#REF!</v>
      </c>
    </row>
    <row r="235" spans="1:19" ht="13.5" customHeight="1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90">
        <v>6.9444444444444446</v>
      </c>
      <c r="G235" s="39">
        <f>Maths2!J235</f>
        <v>11.6</v>
      </c>
      <c r="H235" s="130">
        <f>Maths2!K235</f>
        <v>6</v>
      </c>
      <c r="I235" s="131">
        <f>Maths2!M235</f>
        <v>1</v>
      </c>
      <c r="J235" s="28">
        <f>Phys2!J235</f>
        <v>2.8</v>
      </c>
      <c r="K235" s="130">
        <f>Phys2!K235</f>
        <v>0</v>
      </c>
      <c r="L235" s="131" t="e">
        <f>Phys2!#REF!</f>
        <v>#REF!</v>
      </c>
      <c r="M235" s="28">
        <f>Chim2!J235</f>
        <v>10.001999999999999</v>
      </c>
      <c r="N235" s="130">
        <f>Chim2!K235</f>
        <v>6</v>
      </c>
      <c r="O235" s="131">
        <f>Chim2!M235</f>
        <v>1</v>
      </c>
      <c r="P235" s="24">
        <f t="shared" si="12"/>
        <v>8.1339999999999986</v>
      </c>
      <c r="Q235" s="23">
        <f t="shared" si="13"/>
        <v>12</v>
      </c>
      <c r="R235" s="44" t="str">
        <f t="shared" si="14"/>
        <v xml:space="preserve"> </v>
      </c>
      <c r="S235" s="129" t="e">
        <f t="shared" si="15"/>
        <v>#REF!</v>
      </c>
    </row>
    <row r="236" spans="1:19" ht="13.5" customHeight="1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90">
        <v>6.8611111111111107</v>
      </c>
      <c r="G236" s="39">
        <f>Maths2!J236</f>
        <v>7.1</v>
      </c>
      <c r="H236" s="130">
        <f>Maths2!K236</f>
        <v>0</v>
      </c>
      <c r="I236" s="131">
        <f>Maths2!M236</f>
        <v>1</v>
      </c>
      <c r="J236" s="28">
        <f>Phys2!J236</f>
        <v>5.8</v>
      </c>
      <c r="K236" s="130">
        <f>Phys2!K236</f>
        <v>0</v>
      </c>
      <c r="L236" s="131" t="e">
        <f>Phys2!#REF!</f>
        <v>#REF!</v>
      </c>
      <c r="M236" s="28">
        <f>Chim2!J236</f>
        <v>7.5</v>
      </c>
      <c r="N236" s="130">
        <f>Chim2!K236</f>
        <v>0</v>
      </c>
      <c r="O236" s="131">
        <f>Chim2!M236</f>
        <v>1</v>
      </c>
      <c r="P236" s="24">
        <f t="shared" si="12"/>
        <v>6.8</v>
      </c>
      <c r="Q236" s="23">
        <f t="shared" si="13"/>
        <v>0</v>
      </c>
      <c r="R236" s="44" t="str">
        <f t="shared" si="14"/>
        <v xml:space="preserve"> </v>
      </c>
      <c r="S236" s="129" t="e">
        <f t="shared" si="15"/>
        <v>#REF!</v>
      </c>
    </row>
    <row r="237" spans="1:19" ht="13.5" customHeight="1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49">
        <v>8.1666666666666661</v>
      </c>
      <c r="G237" s="39">
        <f>Maths2!J237</f>
        <v>10.167777777777777</v>
      </c>
      <c r="H237" s="130">
        <f>Maths2!K237</f>
        <v>6</v>
      </c>
      <c r="I237" s="131">
        <f>Maths2!M237</f>
        <v>1</v>
      </c>
      <c r="J237" s="28">
        <f>Phys2!J237</f>
        <v>6.2</v>
      </c>
      <c r="K237" s="130">
        <f>Phys2!K237</f>
        <v>0</v>
      </c>
      <c r="L237" s="131" t="e">
        <f>Phys2!#REF!</f>
        <v>#REF!</v>
      </c>
      <c r="M237" s="28">
        <f>Chim2!J237</f>
        <v>7.15</v>
      </c>
      <c r="N237" s="130">
        <f>Chim2!K237</f>
        <v>0</v>
      </c>
      <c r="O237" s="131">
        <f>Chim2!M237</f>
        <v>1</v>
      </c>
      <c r="P237" s="24">
        <f t="shared" si="12"/>
        <v>7.8392592592592605</v>
      </c>
      <c r="Q237" s="23">
        <f t="shared" si="13"/>
        <v>6</v>
      </c>
      <c r="R237" s="44" t="str">
        <f t="shared" si="14"/>
        <v xml:space="preserve"> </v>
      </c>
      <c r="S237" s="129" t="e">
        <f t="shared" si="15"/>
        <v>#REF!</v>
      </c>
    </row>
    <row r="238" spans="1:19" ht="13.5" customHeight="1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90">
        <v>6.3888888888888893</v>
      </c>
      <c r="G238" s="39">
        <f>Maths2!J238</f>
        <v>3.6</v>
      </c>
      <c r="H238" s="130">
        <f>Maths2!K238</f>
        <v>0</v>
      </c>
      <c r="I238" s="131">
        <f>Maths2!M238</f>
        <v>1</v>
      </c>
      <c r="J238" s="28">
        <f>Phys2!J238</f>
        <v>7.1</v>
      </c>
      <c r="K238" s="130">
        <f>Phys2!K238</f>
        <v>0</v>
      </c>
      <c r="L238" s="131" t="e">
        <f>Phys2!#REF!</f>
        <v>#REF!</v>
      </c>
      <c r="M238" s="28">
        <f>Chim2!J238</f>
        <v>5.55</v>
      </c>
      <c r="N238" s="130">
        <f>Chim2!K238</f>
        <v>0</v>
      </c>
      <c r="O238" s="131">
        <f>Chim2!M238</f>
        <v>1</v>
      </c>
      <c r="P238" s="24">
        <f t="shared" si="12"/>
        <v>5.4166666666666661</v>
      </c>
      <c r="Q238" s="23">
        <f t="shared" si="13"/>
        <v>0</v>
      </c>
      <c r="R238" s="44" t="str">
        <f t="shared" si="14"/>
        <v xml:space="preserve"> </v>
      </c>
      <c r="S238" s="129" t="e">
        <f t="shared" si="15"/>
        <v>#REF!</v>
      </c>
    </row>
    <row r="239" spans="1:19" ht="13.5" customHeight="1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90">
        <v>7</v>
      </c>
      <c r="G239" s="39">
        <f>Maths2!J239</f>
        <v>5</v>
      </c>
      <c r="H239" s="130">
        <f>Maths2!K239</f>
        <v>0</v>
      </c>
      <c r="I239" s="131">
        <f>Maths2!M239</f>
        <v>1</v>
      </c>
      <c r="J239" s="28">
        <f>Phys2!J239</f>
        <v>2.35</v>
      </c>
      <c r="K239" s="130">
        <f>Phys2!K239</f>
        <v>0</v>
      </c>
      <c r="L239" s="131" t="e">
        <f>Phys2!#REF!</f>
        <v>#REF!</v>
      </c>
      <c r="M239" s="28">
        <f>Chim2!J239</f>
        <v>6.1</v>
      </c>
      <c r="N239" s="130">
        <f>Chim2!K239</f>
        <v>0</v>
      </c>
      <c r="O239" s="131">
        <f>Chim2!M239</f>
        <v>1</v>
      </c>
      <c r="P239" s="24">
        <f t="shared" si="12"/>
        <v>4.4833333333333325</v>
      </c>
      <c r="Q239" s="23">
        <f t="shared" si="13"/>
        <v>0</v>
      </c>
      <c r="R239" s="44" t="str">
        <f t="shared" si="14"/>
        <v xml:space="preserve"> </v>
      </c>
      <c r="S239" s="129" t="e">
        <f t="shared" si="15"/>
        <v>#REF!</v>
      </c>
    </row>
    <row r="240" spans="1:19" ht="13.5" customHeight="1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49">
        <v>6.2466666666666661</v>
      </c>
      <c r="G240" s="39">
        <f>Maths2!J240</f>
        <v>10.199999999999999</v>
      </c>
      <c r="H240" s="130">
        <f>Maths2!K240</f>
        <v>6</v>
      </c>
      <c r="I240" s="131">
        <f>Maths2!M240</f>
        <v>1</v>
      </c>
      <c r="J240" s="28">
        <f>Phys2!J240</f>
        <v>5.65</v>
      </c>
      <c r="K240" s="130">
        <f>Phys2!K240</f>
        <v>0</v>
      </c>
      <c r="L240" s="131" t="e">
        <f>Phys2!#REF!</f>
        <v>#REF!</v>
      </c>
      <c r="M240" s="28">
        <f>Chim2!J240</f>
        <v>10.001999999999999</v>
      </c>
      <c r="N240" s="130">
        <f>Chim2!K240</f>
        <v>6</v>
      </c>
      <c r="O240" s="131">
        <f>Chim2!M240</f>
        <v>1</v>
      </c>
      <c r="P240" s="24">
        <f t="shared" si="12"/>
        <v>8.6173333333333328</v>
      </c>
      <c r="Q240" s="23">
        <f t="shared" si="13"/>
        <v>12</v>
      </c>
      <c r="R240" s="44" t="str">
        <f t="shared" si="14"/>
        <v xml:space="preserve"> </v>
      </c>
      <c r="S240" s="129" t="e">
        <f t="shared" si="15"/>
        <v>#REF!</v>
      </c>
    </row>
    <row r="241" spans="1:19" ht="13.5" customHeight="1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49">
        <v>6.5666666666666664</v>
      </c>
      <c r="G241" s="39">
        <f>Maths2!J241</f>
        <v>8.1</v>
      </c>
      <c r="H241" s="130">
        <f>Maths2!K241</f>
        <v>0</v>
      </c>
      <c r="I241" s="131">
        <f>Maths2!M241</f>
        <v>1</v>
      </c>
      <c r="J241" s="28">
        <f>Phys2!J241</f>
        <v>6.85</v>
      </c>
      <c r="K241" s="130">
        <f>Phys2!K241</f>
        <v>0</v>
      </c>
      <c r="L241" s="131" t="e">
        <f>Phys2!#REF!</f>
        <v>#REF!</v>
      </c>
      <c r="M241" s="28">
        <f>Chim2!J241</f>
        <v>11.3</v>
      </c>
      <c r="N241" s="130">
        <f>Chim2!K241</f>
        <v>6</v>
      </c>
      <c r="O241" s="131">
        <f>Chim2!M241</f>
        <v>1</v>
      </c>
      <c r="P241" s="24">
        <f t="shared" si="12"/>
        <v>8.75</v>
      </c>
      <c r="Q241" s="23">
        <f t="shared" si="13"/>
        <v>6</v>
      </c>
      <c r="R241" s="44" t="str">
        <f t="shared" si="14"/>
        <v xml:space="preserve"> </v>
      </c>
      <c r="S241" s="129" t="e">
        <f t="shared" si="15"/>
        <v>#REF!</v>
      </c>
    </row>
    <row r="242" spans="1:19" ht="13.5" customHeight="1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49">
        <v>9.0666666666666664</v>
      </c>
      <c r="G242" s="39">
        <f>Maths2!J242</f>
        <v>10.166666666666666</v>
      </c>
      <c r="H242" s="130">
        <f>Maths2!K242</f>
        <v>6</v>
      </c>
      <c r="I242" s="131">
        <f>Maths2!M242</f>
        <v>1</v>
      </c>
      <c r="J242" s="28">
        <f>Phys2!J242</f>
        <v>2.8333333333333335</v>
      </c>
      <c r="K242" s="130">
        <f>Phys2!K242</f>
        <v>0</v>
      </c>
      <c r="L242" s="131" t="e">
        <f>Phys2!#REF!</f>
        <v>#REF!</v>
      </c>
      <c r="M242" s="28">
        <f>Chim2!J242</f>
        <v>8.1666666666666661</v>
      </c>
      <c r="N242" s="130">
        <f>Chim2!K242</f>
        <v>0</v>
      </c>
      <c r="O242" s="131">
        <f>Chim2!M242</f>
        <v>1</v>
      </c>
      <c r="P242" s="24">
        <f t="shared" si="12"/>
        <v>7.0555555555555554</v>
      </c>
      <c r="Q242" s="23">
        <f t="shared" si="13"/>
        <v>6</v>
      </c>
      <c r="R242" s="44" t="str">
        <f t="shared" si="14"/>
        <v xml:space="preserve"> </v>
      </c>
      <c r="S242" s="129" t="e">
        <f t="shared" si="15"/>
        <v>#REF!</v>
      </c>
    </row>
    <row r="243" spans="1:19" ht="13.5" customHeight="1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49">
        <v>7.8504444444444452</v>
      </c>
      <c r="G243" s="39">
        <f>Maths2!J243</f>
        <v>10.3</v>
      </c>
      <c r="H243" s="130">
        <f>Maths2!K243</f>
        <v>6</v>
      </c>
      <c r="I243" s="131">
        <f>Maths2!M243</f>
        <v>1</v>
      </c>
      <c r="J243" s="28">
        <f>Phys2!J243</f>
        <v>3.95</v>
      </c>
      <c r="K243" s="130">
        <f>Phys2!K243</f>
        <v>0</v>
      </c>
      <c r="L243" s="131" t="e">
        <f>Phys2!#REF!</f>
        <v>#REF!</v>
      </c>
      <c r="M243" s="28">
        <f>Chim2!J243</f>
        <v>8.1</v>
      </c>
      <c r="N243" s="130">
        <f>Chim2!K243</f>
        <v>0</v>
      </c>
      <c r="O243" s="131">
        <f>Chim2!M243</f>
        <v>1</v>
      </c>
      <c r="P243" s="24">
        <f t="shared" si="12"/>
        <v>7.4499999999999993</v>
      </c>
      <c r="Q243" s="23">
        <f t="shared" si="13"/>
        <v>6</v>
      </c>
      <c r="R243" s="44" t="str">
        <f t="shared" si="14"/>
        <v xml:space="preserve"> </v>
      </c>
      <c r="S243" s="129" t="e">
        <f t="shared" si="15"/>
        <v>#REF!</v>
      </c>
    </row>
    <row r="244" spans="1:19" ht="13.5" customHeight="1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8.1000000000000014</v>
      </c>
      <c r="G244" s="39">
        <f>Maths2!J244</f>
        <v>10</v>
      </c>
      <c r="H244" s="130">
        <f>Maths2!K244</f>
        <v>6</v>
      </c>
      <c r="I244" s="131">
        <f>Maths2!M244</f>
        <v>1</v>
      </c>
      <c r="J244" s="28">
        <f>Phys2!J244</f>
        <v>10</v>
      </c>
      <c r="K244" s="130">
        <f>Phys2!K244</f>
        <v>6</v>
      </c>
      <c r="L244" s="131" t="e">
        <f>Phys2!#REF!</f>
        <v>#REF!</v>
      </c>
      <c r="M244" s="28">
        <f>Chim2!J244</f>
        <v>5.5</v>
      </c>
      <c r="N244" s="130">
        <f>Chim2!K244</f>
        <v>0</v>
      </c>
      <c r="O244" s="131">
        <f>Chim2!M244</f>
        <v>1</v>
      </c>
      <c r="P244" s="24">
        <f t="shared" si="12"/>
        <v>8.5</v>
      </c>
      <c r="Q244" s="23">
        <f t="shared" si="13"/>
        <v>12</v>
      </c>
      <c r="R244" s="44" t="str">
        <f t="shared" si="14"/>
        <v xml:space="preserve"> </v>
      </c>
      <c r="S244" s="129" t="e">
        <f t="shared" si="15"/>
        <v>#REF!</v>
      </c>
    </row>
    <row r="245" spans="1:19" ht="13.5" customHeight="1">
      <c r="A245" s="23">
        <v>233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90">
        <v>7.666666666666667</v>
      </c>
      <c r="G245" s="39">
        <f>Maths2!J245</f>
        <v>10.333333333333334</v>
      </c>
      <c r="H245" s="130">
        <f>Maths2!K245</f>
        <v>6</v>
      </c>
      <c r="I245" s="131">
        <f>Maths2!M245</f>
        <v>1</v>
      </c>
      <c r="J245" s="28">
        <f>Phys2!J245</f>
        <v>6.8</v>
      </c>
      <c r="K245" s="130">
        <f>Phys2!K245</f>
        <v>0</v>
      </c>
      <c r="L245" s="131" t="e">
        <f>Phys2!#REF!</f>
        <v>#REF!</v>
      </c>
      <c r="M245" s="28">
        <f>Chim2!J245</f>
        <v>8.1666666666666661</v>
      </c>
      <c r="N245" s="130">
        <f>Chim2!K245</f>
        <v>0</v>
      </c>
      <c r="O245" s="131">
        <f>Chim2!M245</f>
        <v>1</v>
      </c>
      <c r="P245" s="24">
        <f t="shared" si="12"/>
        <v>8.4333333333333336</v>
      </c>
      <c r="Q245" s="23">
        <f t="shared" si="13"/>
        <v>6</v>
      </c>
      <c r="R245" s="44" t="str">
        <f t="shared" si="14"/>
        <v xml:space="preserve"> </v>
      </c>
      <c r="S245" s="129" t="e">
        <f t="shared" si="15"/>
        <v>#REF!</v>
      </c>
    </row>
    <row r="246" spans="1:19" ht="13.5" customHeight="1">
      <c r="A246" s="23">
        <v>234</v>
      </c>
      <c r="B246" s="294" t="s">
        <v>759</v>
      </c>
      <c r="C246" s="305" t="s">
        <v>760</v>
      </c>
      <c r="D246" s="306" t="s">
        <v>208</v>
      </c>
      <c r="E246" s="244" t="s">
        <v>428</v>
      </c>
      <c r="F246" s="49">
        <v>6.8000000000000007</v>
      </c>
      <c r="G246" s="39">
        <f>Maths2!J246</f>
        <v>6</v>
      </c>
      <c r="H246" s="130">
        <f>Maths2!K246</f>
        <v>0</v>
      </c>
      <c r="I246" s="131">
        <f>Maths2!M246</f>
        <v>1</v>
      </c>
      <c r="J246" s="28">
        <f>Phys2!J246</f>
        <v>3.5</v>
      </c>
      <c r="K246" s="130">
        <f>Phys2!K246</f>
        <v>0</v>
      </c>
      <c r="L246" s="131" t="e">
        <f>Phys2!#REF!</f>
        <v>#REF!</v>
      </c>
      <c r="M246" s="28">
        <f>Chim2!J246</f>
        <v>10</v>
      </c>
      <c r="N246" s="130">
        <f>Chim2!K246</f>
        <v>6</v>
      </c>
      <c r="O246" s="131">
        <f>Chim2!M246</f>
        <v>1</v>
      </c>
      <c r="P246" s="24">
        <f t="shared" si="12"/>
        <v>6.5</v>
      </c>
      <c r="Q246" s="23">
        <f t="shared" si="13"/>
        <v>6</v>
      </c>
      <c r="R246" s="44" t="str">
        <f t="shared" si="14"/>
        <v xml:space="preserve"> </v>
      </c>
      <c r="S246" s="129" t="e">
        <f t="shared" si="15"/>
        <v>#REF!</v>
      </c>
    </row>
    <row r="247" spans="1:19" ht="13.5" customHeight="1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49">
        <v>7.4333333333333336</v>
      </c>
      <c r="G247" s="39">
        <f>Maths2!J247</f>
        <v>9.6666666666666661</v>
      </c>
      <c r="H247" s="130">
        <f>Maths2!K247</f>
        <v>0</v>
      </c>
      <c r="I247" s="131">
        <f>Maths2!M247</f>
        <v>1</v>
      </c>
      <c r="J247" s="28">
        <f>Phys2!J247</f>
        <v>3.9166666666666665</v>
      </c>
      <c r="K247" s="130">
        <f>Phys2!K247</f>
        <v>0</v>
      </c>
      <c r="L247" s="131" t="e">
        <f>Phys2!#REF!</f>
        <v>#REF!</v>
      </c>
      <c r="M247" s="28">
        <f>Chim2!J247</f>
        <v>4.666666666666667</v>
      </c>
      <c r="N247" s="130">
        <f>Chim2!K247</f>
        <v>0</v>
      </c>
      <c r="O247" s="131">
        <f>Chim2!M247</f>
        <v>1</v>
      </c>
      <c r="P247" s="24">
        <f t="shared" si="12"/>
        <v>6.083333333333333</v>
      </c>
      <c r="Q247" s="23">
        <f t="shared" si="13"/>
        <v>0</v>
      </c>
      <c r="R247" s="44" t="str">
        <f t="shared" si="14"/>
        <v xml:space="preserve"> </v>
      </c>
      <c r="S247" s="129" t="e">
        <f t="shared" si="15"/>
        <v>#REF!</v>
      </c>
    </row>
    <row r="248" spans="1:19" ht="13.5" customHeight="1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0">
        <v>8.7777777777777786</v>
      </c>
      <c r="G248" s="39">
        <f>Maths2!J248</f>
        <v>13.333333333333334</v>
      </c>
      <c r="H248" s="130">
        <f>Maths2!K248</f>
        <v>6</v>
      </c>
      <c r="I248" s="131">
        <f>Maths2!M248</f>
        <v>1</v>
      </c>
      <c r="J248" s="28">
        <f>Phys2!J248</f>
        <v>8.84</v>
      </c>
      <c r="K248" s="130">
        <f>Phys2!K248</f>
        <v>0</v>
      </c>
      <c r="L248" s="131" t="e">
        <f>Phys2!#REF!</f>
        <v>#REF!</v>
      </c>
      <c r="M248" s="28">
        <f>Chim2!J248</f>
        <v>7.833333333333333</v>
      </c>
      <c r="N248" s="130">
        <f>Chim2!K248</f>
        <v>0</v>
      </c>
      <c r="O248" s="131">
        <f>Chim2!M248</f>
        <v>1</v>
      </c>
      <c r="P248" s="24">
        <f t="shared" si="12"/>
        <v>10.002222222222223</v>
      </c>
      <c r="Q248" s="23">
        <f t="shared" si="13"/>
        <v>18</v>
      </c>
      <c r="R248" s="44" t="str">
        <f t="shared" si="14"/>
        <v>acquise</v>
      </c>
      <c r="S248" s="129" t="e">
        <f t="shared" si="15"/>
        <v>#REF!</v>
      </c>
    </row>
    <row r="249" spans="1:19" ht="13.5" customHeight="1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90">
        <v>5.9444444444444446</v>
      </c>
      <c r="G249" s="39">
        <f>Maths2!J249</f>
        <v>10.001999999999999</v>
      </c>
      <c r="H249" s="130">
        <f>Maths2!K249</f>
        <v>6</v>
      </c>
      <c r="I249" s="131">
        <f>Maths2!M249</f>
        <v>1</v>
      </c>
      <c r="J249" s="28">
        <f>Phys2!J249</f>
        <v>6.1</v>
      </c>
      <c r="K249" s="130">
        <f>Phys2!K249</f>
        <v>0</v>
      </c>
      <c r="L249" s="131" t="e">
        <f>Phys2!#REF!</f>
        <v>#REF!</v>
      </c>
      <c r="M249" s="28">
        <f>Chim2!J249</f>
        <v>11</v>
      </c>
      <c r="N249" s="130">
        <f>Chim2!K249</f>
        <v>6</v>
      </c>
      <c r="O249" s="131">
        <f>Chim2!M249</f>
        <v>1</v>
      </c>
      <c r="P249" s="24">
        <f t="shared" si="12"/>
        <v>9.0339999999999989</v>
      </c>
      <c r="Q249" s="23">
        <f t="shared" si="13"/>
        <v>12</v>
      </c>
      <c r="R249" s="44" t="str">
        <f t="shared" si="14"/>
        <v xml:space="preserve"> </v>
      </c>
      <c r="S249" s="129" t="e">
        <f t="shared" si="15"/>
        <v>#REF!</v>
      </c>
    </row>
    <row r="250" spans="1:19" ht="13.5" customHeight="1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90">
        <v>8.9722222222222214</v>
      </c>
      <c r="G250" s="39">
        <f>Maths2!J250</f>
        <v>11.2</v>
      </c>
      <c r="H250" s="130">
        <f>Maths2!K250</f>
        <v>6</v>
      </c>
      <c r="I250" s="131">
        <f>Maths2!M250</f>
        <v>1</v>
      </c>
      <c r="J250" s="28">
        <f>Phys2!J250</f>
        <v>8.8000000000000007</v>
      </c>
      <c r="K250" s="130">
        <f>Phys2!K250</f>
        <v>0</v>
      </c>
      <c r="L250" s="131" t="e">
        <f>Phys2!#REF!</f>
        <v>#REF!</v>
      </c>
      <c r="M250" s="28">
        <f>Chim2!J250</f>
        <v>10</v>
      </c>
      <c r="N250" s="130">
        <f>Chim2!K250</f>
        <v>6</v>
      </c>
      <c r="O250" s="131">
        <f>Chim2!M250</f>
        <v>1</v>
      </c>
      <c r="P250" s="24">
        <f t="shared" si="12"/>
        <v>10</v>
      </c>
      <c r="Q250" s="23">
        <f t="shared" si="13"/>
        <v>18</v>
      </c>
      <c r="R250" s="44" t="str">
        <f t="shared" si="14"/>
        <v>acquise</v>
      </c>
      <c r="S250" s="129" t="e">
        <f t="shared" si="15"/>
        <v>#REF!</v>
      </c>
    </row>
    <row r="251" spans="1:19" ht="13.5" customHeight="1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49">
        <v>3.7333333333333334</v>
      </c>
      <c r="G251" s="39">
        <f>Maths2!J251</f>
        <v>10</v>
      </c>
      <c r="H251" s="130">
        <f>Maths2!K251</f>
        <v>6</v>
      </c>
      <c r="I251" s="131">
        <f>Maths2!M251</f>
        <v>1</v>
      </c>
      <c r="J251" s="28">
        <f>Phys2!J251</f>
        <v>6.85</v>
      </c>
      <c r="K251" s="130">
        <f>Phys2!K251</f>
        <v>0</v>
      </c>
      <c r="L251" s="131" t="e">
        <f>Phys2!#REF!</f>
        <v>#REF!</v>
      </c>
      <c r="M251" s="28">
        <f>Chim2!J251</f>
        <v>10.3</v>
      </c>
      <c r="N251" s="130">
        <f>Chim2!K251</f>
        <v>6</v>
      </c>
      <c r="O251" s="131">
        <f>Chim2!M251</f>
        <v>1</v>
      </c>
      <c r="P251" s="24">
        <f t="shared" si="12"/>
        <v>9.0500000000000007</v>
      </c>
      <c r="Q251" s="23">
        <f t="shared" si="13"/>
        <v>12</v>
      </c>
      <c r="R251" s="44" t="str">
        <f t="shared" si="14"/>
        <v xml:space="preserve"> </v>
      </c>
      <c r="S251" s="129" t="e">
        <f t="shared" si="15"/>
        <v>#REF!</v>
      </c>
    </row>
    <row r="252" spans="1:19" ht="13.5" customHeight="1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49">
        <v>8</v>
      </c>
      <c r="G252" s="39">
        <f>Maths2!J252</f>
        <v>12</v>
      </c>
      <c r="H252" s="130">
        <f>Maths2!K252</f>
        <v>6</v>
      </c>
      <c r="I252" s="131">
        <f>Maths2!M252</f>
        <v>1</v>
      </c>
      <c r="J252" s="28">
        <f>Phys2!J252</f>
        <v>6.22</v>
      </c>
      <c r="K252" s="130">
        <f>Phys2!K252</f>
        <v>0</v>
      </c>
      <c r="L252" s="131" t="e">
        <f>Phys2!#REF!</f>
        <v>#REF!</v>
      </c>
      <c r="M252" s="28">
        <f>Chim2!J252</f>
        <v>12.05</v>
      </c>
      <c r="N252" s="130">
        <f>Chim2!K252</f>
        <v>6</v>
      </c>
      <c r="O252" s="131">
        <f>Chim2!M252</f>
        <v>1</v>
      </c>
      <c r="P252" s="24">
        <f t="shared" si="12"/>
        <v>10.09</v>
      </c>
      <c r="Q252" s="23">
        <f t="shared" si="13"/>
        <v>18</v>
      </c>
      <c r="R252" s="44" t="str">
        <f t="shared" si="14"/>
        <v>acquise</v>
      </c>
      <c r="S252" s="129" t="e">
        <f t="shared" si="15"/>
        <v>#REF!</v>
      </c>
    </row>
    <row r="253" spans="1:19" ht="13.5" customHeight="1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49">
        <v>9.3666666666666671</v>
      </c>
      <c r="G253" s="39">
        <f>Maths2!J253</f>
        <v>6.666666666666667</v>
      </c>
      <c r="H253" s="130">
        <f>Maths2!K253</f>
        <v>0</v>
      </c>
      <c r="I253" s="131">
        <f>Maths2!M253</f>
        <v>1</v>
      </c>
      <c r="J253" s="28">
        <f>Phys2!J253</f>
        <v>5.3</v>
      </c>
      <c r="K253" s="130">
        <f>Phys2!K253</f>
        <v>0</v>
      </c>
      <c r="L253" s="131" t="e">
        <f>Phys2!#REF!</f>
        <v>#REF!</v>
      </c>
      <c r="M253" s="28">
        <f>Chim2!J253</f>
        <v>6.6</v>
      </c>
      <c r="N253" s="130">
        <f>Chim2!K253</f>
        <v>0</v>
      </c>
      <c r="O253" s="131">
        <f>Chim2!M253</f>
        <v>1</v>
      </c>
      <c r="P253" s="24">
        <f t="shared" si="12"/>
        <v>6.1888888888888882</v>
      </c>
      <c r="Q253" s="23">
        <f t="shared" si="13"/>
        <v>0</v>
      </c>
      <c r="R253" s="44" t="str">
        <f t="shared" si="14"/>
        <v xml:space="preserve"> </v>
      </c>
      <c r="S253" s="129" t="e">
        <f t="shared" si="15"/>
        <v>#REF!</v>
      </c>
    </row>
    <row r="254" spans="1:19" ht="13.5" customHeight="1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49">
        <v>5.6833333333333327</v>
      </c>
      <c r="G254" s="39">
        <f>Maths2!J254</f>
        <v>8.1999999999999993</v>
      </c>
      <c r="H254" s="130">
        <f>Maths2!K254</f>
        <v>0</v>
      </c>
      <c r="I254" s="131">
        <f>Maths2!M254</f>
        <v>1</v>
      </c>
      <c r="J254" s="28">
        <f>Phys2!J254</f>
        <v>4.5999999999999996</v>
      </c>
      <c r="K254" s="130">
        <f>Phys2!K254</f>
        <v>0</v>
      </c>
      <c r="L254" s="131" t="e">
        <f>Phys2!#REF!</f>
        <v>#REF!</v>
      </c>
      <c r="M254" s="28">
        <f>Chim2!J254</f>
        <v>10</v>
      </c>
      <c r="N254" s="130">
        <f>Chim2!K254</f>
        <v>6</v>
      </c>
      <c r="O254" s="131">
        <f>Chim2!M254</f>
        <v>1</v>
      </c>
      <c r="P254" s="24">
        <f t="shared" si="12"/>
        <v>7.6000000000000005</v>
      </c>
      <c r="Q254" s="23">
        <f t="shared" si="13"/>
        <v>6</v>
      </c>
      <c r="R254" s="44" t="str">
        <f t="shared" si="14"/>
        <v xml:space="preserve"> </v>
      </c>
      <c r="S254" s="129" t="e">
        <f t="shared" si="15"/>
        <v>#REF!</v>
      </c>
    </row>
    <row r="255" spans="1:19" ht="13.5" customHeight="1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49">
        <v>7.783333333333335</v>
      </c>
      <c r="G255" s="39">
        <f>Maths2!J255</f>
        <v>8.1</v>
      </c>
      <c r="H255" s="130">
        <f>Maths2!K255</f>
        <v>0</v>
      </c>
      <c r="I255" s="131">
        <f>Maths2!M255</f>
        <v>1</v>
      </c>
      <c r="J255" s="28">
        <f>Phys2!J255</f>
        <v>3.3</v>
      </c>
      <c r="K255" s="130">
        <f>Phys2!K255</f>
        <v>0</v>
      </c>
      <c r="L255" s="131" t="e">
        <f>Phys2!#REF!</f>
        <v>#REF!</v>
      </c>
      <c r="M255" s="28">
        <f>Chim2!J255</f>
        <v>8.5</v>
      </c>
      <c r="N255" s="130">
        <f>Chim2!K255</f>
        <v>0</v>
      </c>
      <c r="O255" s="131">
        <f>Chim2!M255</f>
        <v>1</v>
      </c>
      <c r="P255" s="24">
        <f t="shared" si="12"/>
        <v>6.6333333333333329</v>
      </c>
      <c r="Q255" s="23">
        <f t="shared" si="13"/>
        <v>0</v>
      </c>
      <c r="R255" s="44" t="str">
        <f t="shared" si="14"/>
        <v xml:space="preserve"> </v>
      </c>
      <c r="S255" s="129" t="e">
        <f t="shared" si="15"/>
        <v>#REF!</v>
      </c>
    </row>
    <row r="256" spans="1:19" ht="13.5" customHeight="1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49">
        <v>6.1722222222222216</v>
      </c>
      <c r="G256" s="39">
        <f>Maths2!J256</f>
        <v>14.5</v>
      </c>
      <c r="H256" s="130">
        <f>Maths2!K256</f>
        <v>6</v>
      </c>
      <c r="I256" s="131">
        <f>Maths2!M256</f>
        <v>1</v>
      </c>
      <c r="J256" s="28">
        <f>Phys2!J256</f>
        <v>4</v>
      </c>
      <c r="K256" s="130">
        <f>Phys2!K256</f>
        <v>0</v>
      </c>
      <c r="L256" s="131" t="e">
        <f>Phys2!#REF!</f>
        <v>#REF!</v>
      </c>
      <c r="M256" s="28">
        <f>Chim2!J256</f>
        <v>5.7</v>
      </c>
      <c r="N256" s="130">
        <f>Chim2!K256</f>
        <v>0</v>
      </c>
      <c r="O256" s="131">
        <f>Chim2!M256</f>
        <v>1</v>
      </c>
      <c r="P256" s="24">
        <f t="shared" si="12"/>
        <v>8.0666666666666664</v>
      </c>
      <c r="Q256" s="23">
        <f t="shared" si="13"/>
        <v>6</v>
      </c>
      <c r="R256" s="44" t="str">
        <f t="shared" si="14"/>
        <v xml:space="preserve"> </v>
      </c>
      <c r="S256" s="129" t="e">
        <f t="shared" si="15"/>
        <v>#REF!</v>
      </c>
    </row>
    <row r="257" spans="1:19" ht="13.5" customHeight="1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49">
        <v>8.8333333333333339</v>
      </c>
      <c r="G257" s="39">
        <f>Maths2!J257</f>
        <v>8.1</v>
      </c>
      <c r="H257" s="130">
        <f>Maths2!K257</f>
        <v>0</v>
      </c>
      <c r="I257" s="131">
        <f>Maths2!M257</f>
        <v>1</v>
      </c>
      <c r="J257" s="28">
        <f>Phys2!J257</f>
        <v>3.5</v>
      </c>
      <c r="K257" s="130">
        <f>Phys2!K257</f>
        <v>0</v>
      </c>
      <c r="L257" s="131" t="e">
        <f>Phys2!#REF!</f>
        <v>#REF!</v>
      </c>
      <c r="M257" s="28">
        <f>Chim2!J257</f>
        <v>6.4</v>
      </c>
      <c r="N257" s="130">
        <f>Chim2!K257</f>
        <v>0</v>
      </c>
      <c r="O257" s="131">
        <f>Chim2!M257</f>
        <v>1</v>
      </c>
      <c r="P257" s="24">
        <f t="shared" si="12"/>
        <v>6</v>
      </c>
      <c r="Q257" s="23">
        <f t="shared" si="13"/>
        <v>0</v>
      </c>
      <c r="R257" s="44" t="str">
        <f t="shared" si="14"/>
        <v xml:space="preserve"> </v>
      </c>
      <c r="S257" s="129" t="e">
        <f t="shared" si="15"/>
        <v>#REF!</v>
      </c>
    </row>
    <row r="258" spans="1:19" ht="13.5" customHeight="1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49">
        <v>9.8833333333333329</v>
      </c>
      <c r="G258" s="39">
        <f>Maths2!J258</f>
        <v>10.1</v>
      </c>
      <c r="H258" s="130">
        <f>Maths2!K258</f>
        <v>6</v>
      </c>
      <c r="I258" s="131">
        <f>Maths2!M258</f>
        <v>1</v>
      </c>
      <c r="J258" s="28">
        <f>Phys2!J258</f>
        <v>4.5</v>
      </c>
      <c r="K258" s="130">
        <f>Phys2!K258</f>
        <v>0</v>
      </c>
      <c r="L258" s="131" t="e">
        <f>Phys2!#REF!</f>
        <v>#REF!</v>
      </c>
      <c r="M258" s="28">
        <f>Chim2!J258</f>
        <v>10.25</v>
      </c>
      <c r="N258" s="130">
        <f>Chim2!K258</f>
        <v>6</v>
      </c>
      <c r="O258" s="131">
        <f>Chim2!M258</f>
        <v>1</v>
      </c>
      <c r="P258" s="24">
        <f t="shared" si="12"/>
        <v>8.2833333333333332</v>
      </c>
      <c r="Q258" s="23">
        <f t="shared" si="13"/>
        <v>12</v>
      </c>
      <c r="R258" s="44" t="str">
        <f t="shared" si="14"/>
        <v xml:space="preserve"> </v>
      </c>
      <c r="S258" s="129" t="e">
        <f t="shared" si="15"/>
        <v>#REF!</v>
      </c>
    </row>
    <row r="259" spans="1:19" ht="13.5" customHeight="1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90">
        <v>8.6388888888888893</v>
      </c>
      <c r="G259" s="39">
        <f>Maths2!J259</f>
        <v>11.2</v>
      </c>
      <c r="H259" s="130">
        <f>Maths2!K259</f>
        <v>6</v>
      </c>
      <c r="I259" s="131">
        <f>Maths2!M259</f>
        <v>1</v>
      </c>
      <c r="J259" s="28">
        <f>Phys2!J259</f>
        <v>4.25</v>
      </c>
      <c r="K259" s="130">
        <f>Phys2!K259</f>
        <v>0</v>
      </c>
      <c r="L259" s="131" t="e">
        <f>Phys2!#REF!</f>
        <v>#REF!</v>
      </c>
      <c r="M259" s="28">
        <f>Chim2!J259</f>
        <v>10.001999999999999</v>
      </c>
      <c r="N259" s="130">
        <f>Chim2!K259</f>
        <v>6</v>
      </c>
      <c r="O259" s="131">
        <f>Chim2!M259</f>
        <v>1</v>
      </c>
      <c r="P259" s="24">
        <f t="shared" si="12"/>
        <v>8.484</v>
      </c>
      <c r="Q259" s="23">
        <f t="shared" si="13"/>
        <v>12</v>
      </c>
      <c r="R259" s="44" t="str">
        <f t="shared" si="14"/>
        <v xml:space="preserve"> </v>
      </c>
      <c r="S259" s="129" t="e">
        <f t="shared" si="15"/>
        <v>#REF!</v>
      </c>
    </row>
    <row r="260" spans="1:19" ht="13.5" customHeight="1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90">
        <v>8.8344444444444452</v>
      </c>
      <c r="G260" s="39">
        <f>Maths2!J260</f>
        <v>8.1</v>
      </c>
      <c r="H260" s="130">
        <f>Maths2!K260</f>
        <v>0</v>
      </c>
      <c r="I260" s="131">
        <f>Maths2!M260</f>
        <v>1</v>
      </c>
      <c r="J260" s="28">
        <f>Phys2!J260</f>
        <v>4</v>
      </c>
      <c r="K260" s="130">
        <f>Phys2!K260</f>
        <v>0</v>
      </c>
      <c r="L260" s="131" t="e">
        <f>Phys2!#REF!</f>
        <v>#REF!</v>
      </c>
      <c r="M260" s="28">
        <f>Chim2!J260</f>
        <v>10.9</v>
      </c>
      <c r="N260" s="130">
        <f>Chim2!K260</f>
        <v>6</v>
      </c>
      <c r="O260" s="131">
        <f>Chim2!M260</f>
        <v>1</v>
      </c>
      <c r="P260" s="24">
        <f t="shared" si="12"/>
        <v>7.666666666666667</v>
      </c>
      <c r="Q260" s="23">
        <f t="shared" si="13"/>
        <v>6</v>
      </c>
      <c r="R260" s="44" t="str">
        <f t="shared" si="14"/>
        <v xml:space="preserve"> </v>
      </c>
      <c r="S260" s="129" t="e">
        <f t="shared" si="15"/>
        <v>#REF!</v>
      </c>
    </row>
    <row r="261" spans="1:19" ht="13.5" customHeight="1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0">
        <v>7.166666666666667</v>
      </c>
      <c r="G261" s="39">
        <f>Maths2!J261</f>
        <v>11.333333333333334</v>
      </c>
      <c r="H261" s="130">
        <f>Maths2!K261</f>
        <v>6</v>
      </c>
      <c r="I261" s="131">
        <f>Maths2!M261</f>
        <v>1</v>
      </c>
      <c r="J261" s="28">
        <f>Phys2!J261</f>
        <v>3.1666666666666665</v>
      </c>
      <c r="K261" s="130">
        <f>Phys2!K261</f>
        <v>0</v>
      </c>
      <c r="L261" s="131" t="e">
        <f>Phys2!#REF!</f>
        <v>#REF!</v>
      </c>
      <c r="M261" s="28">
        <f>Chim2!J261</f>
        <v>10.5</v>
      </c>
      <c r="N261" s="130">
        <f>Chim2!K261</f>
        <v>6</v>
      </c>
      <c r="O261" s="131">
        <f>Chim2!M261</f>
        <v>1</v>
      </c>
      <c r="P261" s="24">
        <f t="shared" si="12"/>
        <v>8.3333333333333339</v>
      </c>
      <c r="Q261" s="23">
        <f t="shared" si="13"/>
        <v>12</v>
      </c>
      <c r="R261" s="44" t="str">
        <f t="shared" si="14"/>
        <v xml:space="preserve"> </v>
      </c>
      <c r="S261" s="129" t="e">
        <f t="shared" si="15"/>
        <v>#REF!</v>
      </c>
    </row>
    <row r="262" spans="1:19" ht="13.5" customHeight="1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49">
        <v>7.8000000000000007</v>
      </c>
      <c r="G262" s="39">
        <f>Maths2!J262</f>
        <v>8.8000000000000007</v>
      </c>
      <c r="H262" s="130">
        <f>Maths2!K262</f>
        <v>0</v>
      </c>
      <c r="I262" s="131">
        <f>Maths2!M262</f>
        <v>1</v>
      </c>
      <c r="J262" s="28">
        <f>Phys2!J262</f>
        <v>4.95</v>
      </c>
      <c r="K262" s="130">
        <f>Phys2!K262</f>
        <v>0</v>
      </c>
      <c r="L262" s="131" t="e">
        <f>Phys2!#REF!</f>
        <v>#REF!</v>
      </c>
      <c r="M262" s="28">
        <f>Chim2!J262</f>
        <v>10.199999999999999</v>
      </c>
      <c r="N262" s="130">
        <f>Chim2!K262</f>
        <v>6</v>
      </c>
      <c r="O262" s="131">
        <f>Chim2!M262</f>
        <v>1</v>
      </c>
      <c r="P262" s="24">
        <f t="shared" si="12"/>
        <v>7.9833333333333325</v>
      </c>
      <c r="Q262" s="23">
        <f t="shared" si="13"/>
        <v>6</v>
      </c>
      <c r="R262" s="44" t="str">
        <f t="shared" si="14"/>
        <v xml:space="preserve"> </v>
      </c>
      <c r="S262" s="129" t="e">
        <f t="shared" si="15"/>
        <v>#REF!</v>
      </c>
    </row>
    <row r="263" spans="1:19" ht="13.5" customHeight="1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0">
        <v>7.3888888888888893</v>
      </c>
      <c r="G263" s="39">
        <f>Maths2!J263</f>
        <v>8.1666666666666661</v>
      </c>
      <c r="H263" s="130">
        <f>Maths2!K263</f>
        <v>0</v>
      </c>
      <c r="I263" s="131">
        <f>Maths2!M263</f>
        <v>1</v>
      </c>
      <c r="J263" s="28">
        <f>Phys2!J263</f>
        <v>2.2000000000000002</v>
      </c>
      <c r="K263" s="130">
        <f>Phys2!K263</f>
        <v>0</v>
      </c>
      <c r="L263" s="131" t="e">
        <f>Phys2!#REF!</f>
        <v>#REF!</v>
      </c>
      <c r="M263" s="28">
        <f>Chim2!J263</f>
        <v>10</v>
      </c>
      <c r="N263" s="130">
        <f>Chim2!K263</f>
        <v>6</v>
      </c>
      <c r="O263" s="131">
        <f>Chim2!M263</f>
        <v>1</v>
      </c>
      <c r="P263" s="24">
        <f t="shared" si="12"/>
        <v>6.7888888888888888</v>
      </c>
      <c r="Q263" s="23">
        <f t="shared" si="13"/>
        <v>6</v>
      </c>
      <c r="R263" s="44" t="str">
        <f t="shared" si="14"/>
        <v xml:space="preserve"> </v>
      </c>
      <c r="S263" s="129" t="e">
        <f t="shared" si="15"/>
        <v>#REF!</v>
      </c>
    </row>
    <row r="264" spans="1:19" ht="13.5" customHeight="1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90">
        <v>8.0555555555555554</v>
      </c>
      <c r="G264" s="39">
        <f>Maths2!J264</f>
        <v>3.8333333333333335</v>
      </c>
      <c r="H264" s="130">
        <f>Maths2!K264</f>
        <v>0</v>
      </c>
      <c r="I264" s="131">
        <f>Maths2!M264</f>
        <v>1</v>
      </c>
      <c r="J264" s="28">
        <f>Phys2!J264</f>
        <v>4.666666666666667</v>
      </c>
      <c r="K264" s="130">
        <f>Phys2!K264</f>
        <v>0</v>
      </c>
      <c r="L264" s="131" t="e">
        <f>Phys2!#REF!</f>
        <v>#REF!</v>
      </c>
      <c r="M264" s="28">
        <f>Chim2!J264</f>
        <v>12.416666666666666</v>
      </c>
      <c r="N264" s="130">
        <f>Chim2!K264</f>
        <v>6</v>
      </c>
      <c r="O264" s="131">
        <f>Chim2!M264</f>
        <v>1</v>
      </c>
      <c r="P264" s="24">
        <f t="shared" si="12"/>
        <v>6.9722222222222223</v>
      </c>
      <c r="Q264" s="23">
        <f t="shared" si="13"/>
        <v>6</v>
      </c>
      <c r="R264" s="44" t="str">
        <f t="shared" si="14"/>
        <v xml:space="preserve"> </v>
      </c>
      <c r="S264" s="129" t="e">
        <f t="shared" si="15"/>
        <v>#REF!</v>
      </c>
    </row>
    <row r="265" spans="1:19" ht="13.5" customHeight="1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90">
        <v>7.7222222222222214</v>
      </c>
      <c r="G265" s="39">
        <f>Maths2!J265</f>
        <v>10.199999999999999</v>
      </c>
      <c r="H265" s="130">
        <f>Maths2!K265</f>
        <v>6</v>
      </c>
      <c r="I265" s="131">
        <f>Maths2!M265</f>
        <v>1</v>
      </c>
      <c r="J265" s="28">
        <f>Phys2!J265</f>
        <v>7.5</v>
      </c>
      <c r="K265" s="130">
        <f>Phys2!K265</f>
        <v>0</v>
      </c>
      <c r="L265" s="131" t="e">
        <f>Phys2!#REF!</f>
        <v>#REF!</v>
      </c>
      <c r="M265" s="28">
        <f>Chim2!J265</f>
        <v>7.35</v>
      </c>
      <c r="N265" s="130">
        <f>Chim2!K265</f>
        <v>0</v>
      </c>
      <c r="O265" s="131">
        <f>Chim2!M265</f>
        <v>1</v>
      </c>
      <c r="P265" s="24">
        <f t="shared" si="12"/>
        <v>8.35</v>
      </c>
      <c r="Q265" s="23">
        <f t="shared" si="13"/>
        <v>6</v>
      </c>
      <c r="R265" s="44" t="str">
        <f t="shared" si="14"/>
        <v xml:space="preserve"> </v>
      </c>
      <c r="S265" s="129" t="e">
        <f t="shared" si="15"/>
        <v>#REF!</v>
      </c>
    </row>
    <row r="266" spans="1:19" ht="13.5" customHeight="1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90">
        <v>6.916666666666667</v>
      </c>
      <c r="G266" s="39">
        <f>Maths2!J266</f>
        <v>6.2</v>
      </c>
      <c r="H266" s="130">
        <f>Maths2!K266</f>
        <v>0</v>
      </c>
      <c r="I266" s="131">
        <f>Maths2!M266</f>
        <v>1</v>
      </c>
      <c r="J266" s="28">
        <f>Phys2!J266</f>
        <v>6.15</v>
      </c>
      <c r="K266" s="130">
        <f>Phys2!K266</f>
        <v>0</v>
      </c>
      <c r="L266" s="131" t="e">
        <f>Phys2!#REF!</f>
        <v>#REF!</v>
      </c>
      <c r="M266" s="28">
        <f>Chim2!J266</f>
        <v>10</v>
      </c>
      <c r="N266" s="130">
        <f>Chim2!K266</f>
        <v>6</v>
      </c>
      <c r="O266" s="131">
        <f>Chim2!M266</f>
        <v>1</v>
      </c>
      <c r="P266" s="24">
        <f t="shared" si="12"/>
        <v>7.4500000000000011</v>
      </c>
      <c r="Q266" s="23">
        <f t="shared" si="13"/>
        <v>6</v>
      </c>
      <c r="R266" s="44" t="str">
        <f t="shared" si="14"/>
        <v xml:space="preserve"> </v>
      </c>
      <c r="S266" s="129" t="e">
        <f t="shared" si="15"/>
        <v>#REF!</v>
      </c>
    </row>
    <row r="267" spans="1:19" ht="13.5" customHeight="1">
      <c r="A267" s="23">
        <v>255</v>
      </c>
      <c r="B267" s="343" t="s">
        <v>766</v>
      </c>
      <c r="C267" s="343" t="s">
        <v>352</v>
      </c>
      <c r="D267" s="342" t="s">
        <v>100</v>
      </c>
      <c r="E267" s="204" t="s">
        <v>436</v>
      </c>
      <c r="F267" s="90">
        <v>6.666666666666667</v>
      </c>
      <c r="G267" s="39">
        <f>Maths2!J267</f>
        <v>7.833333333333333</v>
      </c>
      <c r="H267" s="130">
        <f>Maths2!K267</f>
        <v>0</v>
      </c>
      <c r="I267" s="131">
        <f>Maths2!M267</f>
        <v>1</v>
      </c>
      <c r="J267" s="28">
        <f>Phys2!J267</f>
        <v>4.7</v>
      </c>
      <c r="K267" s="130">
        <f>Phys2!K267</f>
        <v>0</v>
      </c>
      <c r="L267" s="131" t="e">
        <f>Phys2!#REF!</f>
        <v>#REF!</v>
      </c>
      <c r="M267" s="28">
        <f>Chim2!J267</f>
        <v>10</v>
      </c>
      <c r="N267" s="130">
        <f>Chim2!K267</f>
        <v>6</v>
      </c>
      <c r="O267" s="131">
        <f>Chim2!M267</f>
        <v>1</v>
      </c>
      <c r="P267" s="24">
        <f t="shared" si="12"/>
        <v>7.5111111111111102</v>
      </c>
      <c r="Q267" s="23">
        <f t="shared" si="13"/>
        <v>6</v>
      </c>
      <c r="R267" s="44" t="str">
        <f t="shared" si="14"/>
        <v xml:space="preserve"> </v>
      </c>
      <c r="S267" s="129" t="e">
        <f t="shared" si="15"/>
        <v>#REF!</v>
      </c>
    </row>
    <row r="268" spans="1:19" ht="13.5" customHeight="1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90">
        <v>6.5277777777777786</v>
      </c>
      <c r="G268" s="39">
        <f>Maths2!J268</f>
        <v>7.6</v>
      </c>
      <c r="H268" s="130">
        <f>Maths2!K268</f>
        <v>0</v>
      </c>
      <c r="I268" s="131">
        <f>Maths2!M268</f>
        <v>1</v>
      </c>
      <c r="J268" s="28">
        <f>Phys2!J268</f>
        <v>3</v>
      </c>
      <c r="K268" s="130">
        <f>Phys2!K268</f>
        <v>0</v>
      </c>
      <c r="L268" s="131" t="e">
        <f>Phys2!#REF!</f>
        <v>#REF!</v>
      </c>
      <c r="M268" s="28">
        <f>Chim2!J268</f>
        <v>6.15</v>
      </c>
      <c r="N268" s="130">
        <f>Chim2!K268</f>
        <v>0</v>
      </c>
      <c r="O268" s="131">
        <f>Chim2!M268</f>
        <v>1</v>
      </c>
      <c r="P268" s="24">
        <f t="shared" si="12"/>
        <v>5.583333333333333</v>
      </c>
      <c r="Q268" s="23">
        <f t="shared" si="13"/>
        <v>0</v>
      </c>
      <c r="R268" s="44" t="str">
        <f t="shared" si="14"/>
        <v xml:space="preserve"> </v>
      </c>
      <c r="S268" s="129" t="e">
        <f t="shared" si="15"/>
        <v>#REF!</v>
      </c>
    </row>
    <row r="269" spans="1:19" ht="13.5" customHeight="1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90">
        <v>10.001111111111111</v>
      </c>
      <c r="G269" s="39">
        <f>Maths2!J269</f>
        <v>10.1</v>
      </c>
      <c r="H269" s="130">
        <f>Maths2!K269</f>
        <v>6</v>
      </c>
      <c r="I269" s="131">
        <f>Maths2!M269</f>
        <v>1</v>
      </c>
      <c r="J269" s="28">
        <f>Phys2!J269</f>
        <v>2.5499999999999998</v>
      </c>
      <c r="K269" s="130">
        <f>Phys2!K269</f>
        <v>0</v>
      </c>
      <c r="L269" s="131" t="e">
        <f>Phys2!#REF!</f>
        <v>#REF!</v>
      </c>
      <c r="M269" s="28">
        <f>Chim2!J269</f>
        <v>10.45</v>
      </c>
      <c r="N269" s="130">
        <f>Chim2!K269</f>
        <v>6</v>
      </c>
      <c r="O269" s="131">
        <f>Chim2!M269</f>
        <v>1</v>
      </c>
      <c r="P269" s="24">
        <f t="shared" si="12"/>
        <v>7.6999999999999993</v>
      </c>
      <c r="Q269" s="23">
        <f t="shared" si="13"/>
        <v>12</v>
      </c>
      <c r="R269" s="44" t="str">
        <f t="shared" si="14"/>
        <v xml:space="preserve"> </v>
      </c>
      <c r="S269" s="129" t="e">
        <f t="shared" si="15"/>
        <v>#REF!</v>
      </c>
    </row>
    <row r="270" spans="1:19" ht="13.5" customHeight="1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0">
        <v>8.1388888888888893</v>
      </c>
      <c r="G270" s="39">
        <f>Maths2!J270</f>
        <v>10</v>
      </c>
      <c r="H270" s="130">
        <f>Maths2!K270</f>
        <v>6</v>
      </c>
      <c r="I270" s="131">
        <f>Maths2!M270</f>
        <v>1</v>
      </c>
      <c r="J270" s="28">
        <f>Phys2!J270</f>
        <v>6.166666666666667</v>
      </c>
      <c r="K270" s="130">
        <f>Phys2!K270</f>
        <v>0</v>
      </c>
      <c r="L270" s="131" t="e">
        <f>Phys2!#REF!</f>
        <v>#REF!</v>
      </c>
      <c r="M270" s="28">
        <f>Chim2!J270</f>
        <v>8.8333333333333339</v>
      </c>
      <c r="N270" s="130">
        <f>Chim2!K270</f>
        <v>0</v>
      </c>
      <c r="O270" s="131">
        <f>Chim2!M270</f>
        <v>1</v>
      </c>
      <c r="P270" s="24">
        <f t="shared" ref="P270:P333" si="16">(G270*3+J270*3+M270*3)/9</f>
        <v>8.3333333333333339</v>
      </c>
      <c r="Q270" s="23">
        <f t="shared" ref="Q270:Q333" si="17">IF(P270&gt;=9.995,18,H270+K270+N270)</f>
        <v>6</v>
      </c>
      <c r="R270" s="44" t="str">
        <f t="shared" ref="R270:R333" si="18">IF(Q270=18,"acquise"," ")</f>
        <v xml:space="preserve"> </v>
      </c>
      <c r="S270" s="129" t="e">
        <f t="shared" ref="S270:S333" si="19">IF(OR(I270=2,L270=2,O270=2),2,1)</f>
        <v>#REF!</v>
      </c>
    </row>
    <row r="271" spans="1:19" ht="13.5" customHeight="1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6.6</v>
      </c>
      <c r="G271" s="39">
        <f>Maths2!J271</f>
        <v>15.3</v>
      </c>
      <c r="H271" s="130">
        <f>Maths2!K271</f>
        <v>6</v>
      </c>
      <c r="I271" s="131">
        <f>Maths2!M271</f>
        <v>1</v>
      </c>
      <c r="J271" s="28">
        <f>Phys2!J271</f>
        <v>4.75</v>
      </c>
      <c r="K271" s="130">
        <f>Phys2!K271</f>
        <v>0</v>
      </c>
      <c r="L271" s="131" t="e">
        <f>Phys2!#REF!</f>
        <v>#REF!</v>
      </c>
      <c r="M271" s="28">
        <f>Chim2!J271</f>
        <v>10.1</v>
      </c>
      <c r="N271" s="130">
        <f>Chim2!K271</f>
        <v>6</v>
      </c>
      <c r="O271" s="131">
        <f>Chim2!M271</f>
        <v>1</v>
      </c>
      <c r="P271" s="24">
        <f t="shared" si="16"/>
        <v>10.050000000000001</v>
      </c>
      <c r="Q271" s="23">
        <f t="shared" si="17"/>
        <v>18</v>
      </c>
      <c r="R271" s="44" t="str">
        <f t="shared" si="18"/>
        <v>acquise</v>
      </c>
      <c r="S271" s="129" t="e">
        <f t="shared" si="19"/>
        <v>#REF!</v>
      </c>
    </row>
    <row r="272" spans="1:19" ht="13.5" customHeight="1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0">
        <v>9.1666666666666661</v>
      </c>
      <c r="G272" s="39">
        <f>Maths2!J272</f>
        <v>6.666666666666667</v>
      </c>
      <c r="H272" s="130">
        <f>Maths2!K272</f>
        <v>0</v>
      </c>
      <c r="I272" s="131">
        <f>Maths2!M272</f>
        <v>1</v>
      </c>
      <c r="J272" s="28">
        <f>Phys2!J272</f>
        <v>7.2</v>
      </c>
      <c r="K272" s="130">
        <f>Phys2!K272</f>
        <v>0</v>
      </c>
      <c r="L272" s="131" t="e">
        <f>Phys2!#REF!</f>
        <v>#REF!</v>
      </c>
      <c r="M272" s="28">
        <f>Chim2!J272</f>
        <v>5.666666666666667</v>
      </c>
      <c r="N272" s="130">
        <f>Chim2!K272</f>
        <v>0</v>
      </c>
      <c r="O272" s="131">
        <f>Chim2!M272</f>
        <v>1</v>
      </c>
      <c r="P272" s="24">
        <f t="shared" si="16"/>
        <v>6.5111111111111111</v>
      </c>
      <c r="Q272" s="23">
        <f t="shared" si="17"/>
        <v>0</v>
      </c>
      <c r="R272" s="44" t="str">
        <f t="shared" si="18"/>
        <v xml:space="preserve"> </v>
      </c>
      <c r="S272" s="129" t="e">
        <f t="shared" si="19"/>
        <v>#REF!</v>
      </c>
    </row>
    <row r="273" spans="1:19" ht="13.5" customHeight="1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90">
        <v>5.9448148148148148</v>
      </c>
      <c r="G273" s="39">
        <f>Maths2!J273</f>
        <v>10.1</v>
      </c>
      <c r="H273" s="130">
        <f>Maths2!K273</f>
        <v>6</v>
      </c>
      <c r="I273" s="131">
        <f>Maths2!M273</f>
        <v>1</v>
      </c>
      <c r="J273" s="28">
        <f>Phys2!J273</f>
        <v>1.9</v>
      </c>
      <c r="K273" s="130">
        <f>Phys2!K273</f>
        <v>0</v>
      </c>
      <c r="L273" s="131" t="e">
        <f>Phys2!#REF!</f>
        <v>#REF!</v>
      </c>
      <c r="M273" s="28">
        <f>Chim2!J273</f>
        <v>12.45</v>
      </c>
      <c r="N273" s="130">
        <f>Chim2!K273</f>
        <v>6</v>
      </c>
      <c r="O273" s="131">
        <f>Chim2!M273</f>
        <v>1</v>
      </c>
      <c r="P273" s="24">
        <f t="shared" si="16"/>
        <v>8.1499999999999986</v>
      </c>
      <c r="Q273" s="23">
        <f t="shared" si="17"/>
        <v>12</v>
      </c>
      <c r="R273" s="44" t="str">
        <f t="shared" si="18"/>
        <v xml:space="preserve"> </v>
      </c>
      <c r="S273" s="129" t="e">
        <f t="shared" si="19"/>
        <v>#REF!</v>
      </c>
    </row>
    <row r="274" spans="1:19" ht="13.5" customHeight="1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49">
        <v>5.4166666666666661</v>
      </c>
      <c r="G274" s="39">
        <f>Maths2!J274</f>
        <v>6.2</v>
      </c>
      <c r="H274" s="130">
        <f>Maths2!K274</f>
        <v>0</v>
      </c>
      <c r="I274" s="131">
        <f>Maths2!M274</f>
        <v>1</v>
      </c>
      <c r="J274" s="28">
        <f>Phys2!J274</f>
        <v>3.6</v>
      </c>
      <c r="K274" s="130">
        <f>Phys2!K274</f>
        <v>0</v>
      </c>
      <c r="L274" s="131" t="e">
        <f>Phys2!#REF!</f>
        <v>#REF!</v>
      </c>
      <c r="M274" s="28">
        <f>Chim2!J274</f>
        <v>13.8</v>
      </c>
      <c r="N274" s="130">
        <f>Chim2!K274</f>
        <v>6</v>
      </c>
      <c r="O274" s="131">
        <f>Chim2!M274</f>
        <v>1</v>
      </c>
      <c r="P274" s="24">
        <f t="shared" si="16"/>
        <v>7.866666666666668</v>
      </c>
      <c r="Q274" s="23">
        <f t="shared" si="17"/>
        <v>6</v>
      </c>
      <c r="R274" s="44" t="str">
        <f t="shared" si="18"/>
        <v xml:space="preserve"> </v>
      </c>
      <c r="S274" s="129" t="e">
        <f t="shared" si="19"/>
        <v>#REF!</v>
      </c>
    </row>
    <row r="275" spans="1:19" ht="13.5" customHeight="1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90">
        <v>9.2777777777777786</v>
      </c>
      <c r="G275" s="39">
        <f>Maths2!J275</f>
        <v>6.3</v>
      </c>
      <c r="H275" s="130">
        <f>Maths2!K275</f>
        <v>0</v>
      </c>
      <c r="I275" s="131">
        <f>Maths2!M275</f>
        <v>1</v>
      </c>
      <c r="J275" s="28">
        <f>Phys2!J275</f>
        <v>5.65</v>
      </c>
      <c r="K275" s="130">
        <f>Phys2!K275</f>
        <v>0</v>
      </c>
      <c r="L275" s="131" t="e">
        <f>Phys2!#REF!</f>
        <v>#REF!</v>
      </c>
      <c r="M275" s="28">
        <f>Chim2!J275</f>
        <v>9.9980000000000011</v>
      </c>
      <c r="N275" s="130">
        <f>Chim2!K275</f>
        <v>6</v>
      </c>
      <c r="O275" s="131">
        <f>Chim2!M275</f>
        <v>1</v>
      </c>
      <c r="P275" s="24">
        <f t="shared" si="16"/>
        <v>7.3160000000000007</v>
      </c>
      <c r="Q275" s="23">
        <f t="shared" si="17"/>
        <v>6</v>
      </c>
      <c r="R275" s="44" t="str">
        <f t="shared" si="18"/>
        <v xml:space="preserve"> </v>
      </c>
      <c r="S275" s="129" t="e">
        <f t="shared" si="19"/>
        <v>#REF!</v>
      </c>
    </row>
    <row r="276" spans="1:19" ht="13.5" customHeight="1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90">
        <v>6.8055555555555562</v>
      </c>
      <c r="G276" s="39">
        <f>Maths2!J276</f>
        <v>10.7</v>
      </c>
      <c r="H276" s="130">
        <f>Maths2!K276</f>
        <v>6</v>
      </c>
      <c r="I276" s="131">
        <f>Maths2!M276</f>
        <v>1</v>
      </c>
      <c r="J276" s="28">
        <f>Phys2!J276</f>
        <v>5.7</v>
      </c>
      <c r="K276" s="130">
        <f>Phys2!K276</f>
        <v>0</v>
      </c>
      <c r="L276" s="131" t="e">
        <f>Phys2!#REF!</f>
        <v>#REF!</v>
      </c>
      <c r="M276" s="28">
        <f>Chim2!J276</f>
        <v>18</v>
      </c>
      <c r="N276" s="130">
        <f>Chim2!K276</f>
        <v>6</v>
      </c>
      <c r="O276" s="131">
        <f>Chim2!M276</f>
        <v>1</v>
      </c>
      <c r="P276" s="24">
        <f t="shared" si="16"/>
        <v>11.466666666666665</v>
      </c>
      <c r="Q276" s="23">
        <f t="shared" si="17"/>
        <v>18</v>
      </c>
      <c r="R276" s="44" t="str">
        <f t="shared" si="18"/>
        <v>acquise</v>
      </c>
      <c r="S276" s="129" t="e">
        <f t="shared" si="19"/>
        <v>#REF!</v>
      </c>
    </row>
    <row r="277" spans="1:19" ht="13.5" customHeight="1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90">
        <v>7.0555555555555554</v>
      </c>
      <c r="G277" s="39">
        <f>Maths2!J277</f>
        <v>5.4</v>
      </c>
      <c r="H277" s="130">
        <f>Maths2!K277</f>
        <v>0</v>
      </c>
      <c r="I277" s="131">
        <f>Maths2!M277</f>
        <v>1</v>
      </c>
      <c r="J277" s="28">
        <f>Phys2!J277</f>
        <v>4</v>
      </c>
      <c r="K277" s="130">
        <f>Phys2!K277</f>
        <v>0</v>
      </c>
      <c r="L277" s="131" t="e">
        <f>Phys2!#REF!</f>
        <v>#REF!</v>
      </c>
      <c r="M277" s="28">
        <f>Chim2!J277</f>
        <v>10.8</v>
      </c>
      <c r="N277" s="130">
        <f>Chim2!K277</f>
        <v>6</v>
      </c>
      <c r="O277" s="131">
        <f>Chim2!M277</f>
        <v>1</v>
      </c>
      <c r="P277" s="24">
        <f t="shared" si="16"/>
        <v>6.7333333333333343</v>
      </c>
      <c r="Q277" s="23">
        <f t="shared" si="17"/>
        <v>6</v>
      </c>
      <c r="R277" s="44" t="str">
        <f t="shared" si="18"/>
        <v xml:space="preserve"> </v>
      </c>
      <c r="S277" s="129" t="e">
        <f t="shared" si="19"/>
        <v>#REF!</v>
      </c>
    </row>
    <row r="278" spans="1:19" ht="13.5" customHeight="1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49">
        <v>6.8666666666666663</v>
      </c>
      <c r="G278" s="39">
        <f>Maths2!J278</f>
        <v>6.5</v>
      </c>
      <c r="H278" s="130">
        <f>Maths2!K278</f>
        <v>0</v>
      </c>
      <c r="I278" s="131">
        <f>Maths2!M278</f>
        <v>1</v>
      </c>
      <c r="J278" s="28">
        <f>Phys2!J278</f>
        <v>5.8</v>
      </c>
      <c r="K278" s="130">
        <f>Phys2!K278</f>
        <v>0</v>
      </c>
      <c r="L278" s="131" t="e">
        <f>Phys2!#REF!</f>
        <v>#REF!</v>
      </c>
      <c r="M278" s="28">
        <f>Chim2!J278</f>
        <v>10.666666666666666</v>
      </c>
      <c r="N278" s="130">
        <f>Chim2!K278</f>
        <v>6</v>
      </c>
      <c r="O278" s="131">
        <f>Chim2!M278</f>
        <v>1</v>
      </c>
      <c r="P278" s="24">
        <f t="shared" si="16"/>
        <v>7.6555555555555559</v>
      </c>
      <c r="Q278" s="23">
        <f t="shared" si="17"/>
        <v>6</v>
      </c>
      <c r="R278" s="44" t="str">
        <f t="shared" si="18"/>
        <v xml:space="preserve"> </v>
      </c>
      <c r="S278" s="129" t="e">
        <f t="shared" si="19"/>
        <v>#REF!</v>
      </c>
    </row>
    <row r="279" spans="1:19" ht="13.5" customHeight="1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0">
        <v>6.9455555555555559</v>
      </c>
      <c r="G279" s="39">
        <f>Maths2!J279</f>
        <v>10</v>
      </c>
      <c r="H279" s="130">
        <f>Maths2!K279</f>
        <v>6</v>
      </c>
      <c r="I279" s="131">
        <f>Maths2!M279</f>
        <v>1</v>
      </c>
      <c r="J279" s="28">
        <f>Phys2!J279</f>
        <v>10</v>
      </c>
      <c r="K279" s="130">
        <f>Phys2!K279</f>
        <v>6</v>
      </c>
      <c r="L279" s="131" t="e">
        <f>Phys2!#REF!</f>
        <v>#REF!</v>
      </c>
      <c r="M279" s="28">
        <f>Chim2!J279</f>
        <v>10</v>
      </c>
      <c r="N279" s="130">
        <f>Chim2!K279</f>
        <v>6</v>
      </c>
      <c r="O279" s="131">
        <f>Chim2!M279</f>
        <v>1</v>
      </c>
      <c r="P279" s="24">
        <f t="shared" si="16"/>
        <v>10</v>
      </c>
      <c r="Q279" s="23">
        <f t="shared" si="17"/>
        <v>18</v>
      </c>
      <c r="R279" s="44" t="str">
        <f t="shared" si="18"/>
        <v>acquise</v>
      </c>
      <c r="S279" s="129" t="e">
        <f t="shared" si="19"/>
        <v>#REF!</v>
      </c>
    </row>
    <row r="280" spans="1:19" ht="13.5" customHeight="1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49">
        <v>7.333333333333333</v>
      </c>
      <c r="G280" s="39">
        <f>Maths2!J280</f>
        <v>10</v>
      </c>
      <c r="H280" s="130">
        <f>Maths2!K280</f>
        <v>6</v>
      </c>
      <c r="I280" s="131">
        <f>Maths2!M280</f>
        <v>1</v>
      </c>
      <c r="J280" s="28">
        <f>Phys2!J280</f>
        <v>5.583333333333333</v>
      </c>
      <c r="K280" s="130">
        <f>Phys2!K280</f>
        <v>0</v>
      </c>
      <c r="L280" s="131" t="e">
        <f>Phys2!#REF!</f>
        <v>#REF!</v>
      </c>
      <c r="M280" s="28">
        <f>Chim2!J280</f>
        <v>10.003333333333334</v>
      </c>
      <c r="N280" s="130">
        <f>Chim2!K280</f>
        <v>6</v>
      </c>
      <c r="O280" s="131">
        <f>Chim2!M280</f>
        <v>1</v>
      </c>
      <c r="P280" s="24">
        <f t="shared" si="16"/>
        <v>8.5288888888888899</v>
      </c>
      <c r="Q280" s="23">
        <f t="shared" si="17"/>
        <v>12</v>
      </c>
      <c r="R280" s="44" t="str">
        <f t="shared" si="18"/>
        <v xml:space="preserve"> </v>
      </c>
      <c r="S280" s="129" t="e">
        <f t="shared" si="19"/>
        <v>#REF!</v>
      </c>
    </row>
    <row r="281" spans="1:19" ht="13.5" customHeight="1">
      <c r="A281" s="23">
        <v>269</v>
      </c>
      <c r="B281" s="340" t="s">
        <v>768</v>
      </c>
      <c r="C281" s="340" t="s">
        <v>402</v>
      </c>
      <c r="D281" s="335" t="s">
        <v>769</v>
      </c>
      <c r="E281" s="244" t="s">
        <v>428</v>
      </c>
      <c r="F281" s="90">
        <v>7.4722222222222223</v>
      </c>
      <c r="G281" s="39">
        <f>Maths2!J281</f>
        <v>6.833333333333333</v>
      </c>
      <c r="H281" s="130">
        <f>Maths2!K281</f>
        <v>0</v>
      </c>
      <c r="I281" s="131">
        <f>Maths2!M281</f>
        <v>1</v>
      </c>
      <c r="J281" s="28">
        <f>Phys2!J281</f>
        <v>5.25</v>
      </c>
      <c r="K281" s="130">
        <f>Phys2!K281</f>
        <v>0</v>
      </c>
      <c r="L281" s="131" t="e">
        <f>Phys2!#REF!</f>
        <v>#REF!</v>
      </c>
      <c r="M281" s="28">
        <f>Chim2!J281</f>
        <v>11.333333333333334</v>
      </c>
      <c r="N281" s="130">
        <f>Chim2!K281</f>
        <v>6</v>
      </c>
      <c r="O281" s="131">
        <f>Chim2!M281</f>
        <v>1</v>
      </c>
      <c r="P281" s="24">
        <f t="shared" si="16"/>
        <v>7.8055555555555554</v>
      </c>
      <c r="Q281" s="23">
        <f t="shared" si="17"/>
        <v>6</v>
      </c>
      <c r="R281" s="44" t="str">
        <f t="shared" si="18"/>
        <v xml:space="preserve"> </v>
      </c>
      <c r="S281" s="129" t="e">
        <f t="shared" si="19"/>
        <v>#REF!</v>
      </c>
    </row>
    <row r="282" spans="1:19" ht="13.5" customHeight="1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6.3476190476190473</v>
      </c>
      <c r="G282" s="39">
        <f>Maths2!J282</f>
        <v>11</v>
      </c>
      <c r="H282" s="130">
        <f>Maths2!K282</f>
        <v>6</v>
      </c>
      <c r="I282" s="131">
        <f>Maths2!M282</f>
        <v>1</v>
      </c>
      <c r="J282" s="28">
        <f>Phys2!J282</f>
        <v>3.5</v>
      </c>
      <c r="K282" s="130">
        <f>Phys2!K282</f>
        <v>0</v>
      </c>
      <c r="L282" s="131" t="e">
        <f>Phys2!#REF!</f>
        <v>#REF!</v>
      </c>
      <c r="M282" s="28">
        <f>Chim2!J282</f>
        <v>2.25</v>
      </c>
      <c r="N282" s="130">
        <f>Chim2!K282</f>
        <v>0</v>
      </c>
      <c r="O282" s="131">
        <f>Chim2!M282</f>
        <v>1</v>
      </c>
      <c r="P282" s="24">
        <f t="shared" si="16"/>
        <v>5.583333333333333</v>
      </c>
      <c r="Q282" s="23">
        <f t="shared" si="17"/>
        <v>6</v>
      </c>
      <c r="R282" s="44" t="str">
        <f t="shared" si="18"/>
        <v xml:space="preserve"> </v>
      </c>
      <c r="S282" s="129" t="e">
        <f t="shared" si="19"/>
        <v>#REF!</v>
      </c>
    </row>
    <row r="283" spans="1:19" ht="13.5" customHeight="1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49">
        <v>8.5</v>
      </c>
      <c r="G283" s="39">
        <f>Maths2!J283</f>
        <v>4.9000000000000004</v>
      </c>
      <c r="H283" s="130">
        <f>Maths2!K283</f>
        <v>0</v>
      </c>
      <c r="I283" s="131">
        <f>Maths2!M283</f>
        <v>1</v>
      </c>
      <c r="J283" s="28">
        <f>Phys2!J283</f>
        <v>2.4</v>
      </c>
      <c r="K283" s="130">
        <f>Phys2!K283</f>
        <v>0</v>
      </c>
      <c r="L283" s="131" t="e">
        <f>Phys2!#REF!</f>
        <v>#REF!</v>
      </c>
      <c r="M283" s="28">
        <f>Chim2!J283</f>
        <v>0</v>
      </c>
      <c r="N283" s="130">
        <f>Chim2!K283</f>
        <v>0</v>
      </c>
      <c r="O283" s="131">
        <f>Chim2!M283</f>
        <v>1</v>
      </c>
      <c r="P283" s="24">
        <f t="shared" si="16"/>
        <v>2.4333333333333331</v>
      </c>
      <c r="Q283" s="23">
        <f t="shared" si="17"/>
        <v>0</v>
      </c>
      <c r="R283" s="44" t="str">
        <f t="shared" si="18"/>
        <v xml:space="preserve"> </v>
      </c>
      <c r="S283" s="129" t="e">
        <f t="shared" si="19"/>
        <v>#REF!</v>
      </c>
    </row>
    <row r="284" spans="1:19" ht="13.5" customHeight="1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90">
        <v>9.4455555555555559</v>
      </c>
      <c r="G284" s="39">
        <f>Maths2!J284</f>
        <v>7.4</v>
      </c>
      <c r="H284" s="130">
        <f>Maths2!K284</f>
        <v>0</v>
      </c>
      <c r="I284" s="131">
        <f>Maths2!M284</f>
        <v>1</v>
      </c>
      <c r="J284" s="28">
        <f>Phys2!J284</f>
        <v>3.4</v>
      </c>
      <c r="K284" s="130">
        <f>Phys2!K284</f>
        <v>0</v>
      </c>
      <c r="L284" s="131" t="e">
        <f>Phys2!#REF!</f>
        <v>#REF!</v>
      </c>
      <c r="M284" s="28">
        <f>Chim2!J284</f>
        <v>10</v>
      </c>
      <c r="N284" s="130">
        <f>Chim2!K284</f>
        <v>6</v>
      </c>
      <c r="O284" s="131">
        <f>Chim2!M284</f>
        <v>1</v>
      </c>
      <c r="P284" s="24">
        <f t="shared" si="16"/>
        <v>6.9333333333333336</v>
      </c>
      <c r="Q284" s="23">
        <f t="shared" si="17"/>
        <v>6</v>
      </c>
      <c r="R284" s="44" t="str">
        <f t="shared" si="18"/>
        <v xml:space="preserve"> </v>
      </c>
      <c r="S284" s="129" t="e">
        <f t="shared" si="19"/>
        <v>#REF!</v>
      </c>
    </row>
    <row r="285" spans="1:19" ht="13.5" customHeight="1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90">
        <v>6.083333333333333</v>
      </c>
      <c r="G285" s="39">
        <f>Maths2!J285</f>
        <v>8.15</v>
      </c>
      <c r="H285" s="130">
        <f>Maths2!K285</f>
        <v>0</v>
      </c>
      <c r="I285" s="131">
        <f>Maths2!M285</f>
        <v>1</v>
      </c>
      <c r="J285" s="28">
        <f>Phys2!J285</f>
        <v>3.4</v>
      </c>
      <c r="K285" s="130">
        <f>Phys2!K285</f>
        <v>0</v>
      </c>
      <c r="L285" s="131" t="e">
        <f>Phys2!#REF!</f>
        <v>#REF!</v>
      </c>
      <c r="M285" s="28">
        <f>Chim2!J285</f>
        <v>10.1</v>
      </c>
      <c r="N285" s="130">
        <f>Chim2!K285</f>
        <v>6</v>
      </c>
      <c r="O285" s="131">
        <f>Chim2!M285</f>
        <v>1</v>
      </c>
      <c r="P285" s="24">
        <f t="shared" si="16"/>
        <v>7.2166666666666668</v>
      </c>
      <c r="Q285" s="23">
        <f t="shared" si="17"/>
        <v>6</v>
      </c>
      <c r="R285" s="44" t="str">
        <f t="shared" si="18"/>
        <v xml:space="preserve"> </v>
      </c>
      <c r="S285" s="129" t="e">
        <f t="shared" si="19"/>
        <v>#REF!</v>
      </c>
    </row>
    <row r="286" spans="1:19" ht="13.5" customHeight="1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0">
        <v>9.6111111111111125</v>
      </c>
      <c r="G286" s="39">
        <f>Maths2!J286</f>
        <v>10</v>
      </c>
      <c r="H286" s="130">
        <f>Maths2!K286</f>
        <v>6</v>
      </c>
      <c r="I286" s="131">
        <f>Maths2!M286</f>
        <v>1</v>
      </c>
      <c r="J286" s="28">
        <f>Phys2!J286</f>
        <v>6.833333333333333</v>
      </c>
      <c r="K286" s="130">
        <f>Phys2!K286</f>
        <v>0</v>
      </c>
      <c r="L286" s="131" t="e">
        <f>Phys2!#REF!</f>
        <v>#REF!</v>
      </c>
      <c r="M286" s="28">
        <f>Chim2!J286</f>
        <v>8.6666666666666661</v>
      </c>
      <c r="N286" s="130">
        <f>Chim2!K286</f>
        <v>0</v>
      </c>
      <c r="O286" s="131">
        <f>Chim2!M286</f>
        <v>1</v>
      </c>
      <c r="P286" s="24">
        <f t="shared" si="16"/>
        <v>8.5</v>
      </c>
      <c r="Q286" s="23">
        <f t="shared" si="17"/>
        <v>6</v>
      </c>
      <c r="R286" s="44" t="str">
        <f t="shared" si="18"/>
        <v xml:space="preserve"> </v>
      </c>
      <c r="S286" s="129" t="e">
        <f t="shared" si="19"/>
        <v>#REF!</v>
      </c>
    </row>
    <row r="287" spans="1:19" ht="13.5" customHeight="1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9.4333333333333318</v>
      </c>
      <c r="G287" s="39">
        <f>Maths2!J287</f>
        <v>4.0999999999999996</v>
      </c>
      <c r="H287" s="130">
        <f>Maths2!K287</f>
        <v>0</v>
      </c>
      <c r="I287" s="131">
        <f>Maths2!M287</f>
        <v>1</v>
      </c>
      <c r="J287" s="28">
        <f>Phys2!J287</f>
        <v>6</v>
      </c>
      <c r="K287" s="130">
        <f>Phys2!K287</f>
        <v>0</v>
      </c>
      <c r="L287" s="131" t="e">
        <f>Phys2!#REF!</f>
        <v>#REF!</v>
      </c>
      <c r="M287" s="28">
        <f>Chim2!J287</f>
        <v>10.5</v>
      </c>
      <c r="N287" s="130">
        <f>Chim2!K287</f>
        <v>6</v>
      </c>
      <c r="O287" s="131">
        <f>Chim2!M287</f>
        <v>1</v>
      </c>
      <c r="P287" s="24">
        <f t="shared" si="16"/>
        <v>6.8666666666666663</v>
      </c>
      <c r="Q287" s="23">
        <f t="shared" si="17"/>
        <v>6</v>
      </c>
      <c r="R287" s="44" t="str">
        <f t="shared" si="18"/>
        <v xml:space="preserve"> </v>
      </c>
      <c r="S287" s="129" t="e">
        <f t="shared" si="19"/>
        <v>#REF!</v>
      </c>
    </row>
    <row r="288" spans="1:19" ht="13.5" customHeight="1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49">
        <v>7.916666666666667</v>
      </c>
      <c r="G288" s="39">
        <f>Maths2!J288</f>
        <v>10.199999999999999</v>
      </c>
      <c r="H288" s="130">
        <f>Maths2!K288</f>
        <v>6</v>
      </c>
      <c r="I288" s="131">
        <f>Maths2!M288</f>
        <v>1</v>
      </c>
      <c r="J288" s="28">
        <f>Phys2!J288</f>
        <v>9.5980000000000008</v>
      </c>
      <c r="K288" s="130">
        <f>Phys2!K288</f>
        <v>0</v>
      </c>
      <c r="L288" s="131" t="e">
        <f>Phys2!#REF!</f>
        <v>#REF!</v>
      </c>
      <c r="M288" s="28">
        <f>Chim2!J288</f>
        <v>10.199999999999999</v>
      </c>
      <c r="N288" s="130">
        <f>Chim2!K288</f>
        <v>6</v>
      </c>
      <c r="O288" s="131">
        <f>Chim2!M288</f>
        <v>1</v>
      </c>
      <c r="P288" s="24">
        <f t="shared" si="16"/>
        <v>9.9993333333333325</v>
      </c>
      <c r="Q288" s="23">
        <f t="shared" si="17"/>
        <v>18</v>
      </c>
      <c r="R288" s="44" t="str">
        <f t="shared" si="18"/>
        <v>acquise</v>
      </c>
      <c r="S288" s="129" t="e">
        <f t="shared" si="19"/>
        <v>#REF!</v>
      </c>
    </row>
    <row r="289" spans="1:19" ht="13.5" customHeight="1">
      <c r="A289" s="23">
        <v>277</v>
      </c>
      <c r="B289" s="340" t="s">
        <v>770</v>
      </c>
      <c r="C289" s="340" t="s">
        <v>224</v>
      </c>
      <c r="D289" s="335" t="s">
        <v>99</v>
      </c>
      <c r="E289" s="247" t="s">
        <v>1678</v>
      </c>
      <c r="F289" s="90">
        <v>7.1388888888888893</v>
      </c>
      <c r="G289" s="39">
        <f>Maths2!J289</f>
        <v>8.3333333333333339</v>
      </c>
      <c r="H289" s="130">
        <f>Maths2!K289</f>
        <v>0</v>
      </c>
      <c r="I289" s="131">
        <f>Maths2!M289</f>
        <v>1</v>
      </c>
      <c r="J289" s="28">
        <f>Phys2!J289</f>
        <v>6.6</v>
      </c>
      <c r="K289" s="130">
        <f>Phys2!K289</f>
        <v>0</v>
      </c>
      <c r="L289" s="131" t="e">
        <f>Phys2!#REF!</f>
        <v>#REF!</v>
      </c>
      <c r="M289" s="28">
        <f>Chim2!J289</f>
        <v>10</v>
      </c>
      <c r="N289" s="130">
        <f>Chim2!K289</f>
        <v>6</v>
      </c>
      <c r="O289" s="131">
        <f>Chim2!M289</f>
        <v>1</v>
      </c>
      <c r="P289" s="24">
        <f t="shared" si="16"/>
        <v>8.31111111111111</v>
      </c>
      <c r="Q289" s="23">
        <f t="shared" si="17"/>
        <v>6</v>
      </c>
      <c r="R289" s="44" t="str">
        <f t="shared" si="18"/>
        <v xml:space="preserve"> </v>
      </c>
      <c r="S289" s="129" t="e">
        <f t="shared" si="19"/>
        <v>#REF!</v>
      </c>
    </row>
    <row r="290" spans="1:19" ht="13.5" customHeight="1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90">
        <v>8.6944444444444446</v>
      </c>
      <c r="G290" s="39">
        <f>Maths2!J290</f>
        <v>12.4</v>
      </c>
      <c r="H290" s="130">
        <f>Maths2!K290</f>
        <v>6</v>
      </c>
      <c r="I290" s="131">
        <f>Maths2!M290</f>
        <v>1</v>
      </c>
      <c r="J290" s="28">
        <f>Phys2!J290</f>
        <v>6.25</v>
      </c>
      <c r="K290" s="130">
        <f>Phys2!K290</f>
        <v>0</v>
      </c>
      <c r="L290" s="131" t="e">
        <f>Phys2!#REF!</f>
        <v>#REF!</v>
      </c>
      <c r="M290" s="28">
        <f>Chim2!J290</f>
        <v>8.6999999999999993</v>
      </c>
      <c r="N290" s="130">
        <f>Chim2!K290</f>
        <v>0</v>
      </c>
      <c r="O290" s="131">
        <f>Chim2!M290</f>
        <v>1</v>
      </c>
      <c r="P290" s="24">
        <f t="shared" si="16"/>
        <v>9.1166666666666671</v>
      </c>
      <c r="Q290" s="23">
        <f t="shared" si="17"/>
        <v>6</v>
      </c>
      <c r="R290" s="44" t="str">
        <f t="shared" si="18"/>
        <v xml:space="preserve"> </v>
      </c>
      <c r="S290" s="129" t="e">
        <f t="shared" si="19"/>
        <v>#REF!</v>
      </c>
    </row>
    <row r="291" spans="1:19" ht="13.5" customHeight="1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90">
        <v>7.9722222222222223</v>
      </c>
      <c r="G291" s="39">
        <f>Maths2!J291</f>
        <v>7.4</v>
      </c>
      <c r="H291" s="130">
        <f>Maths2!K291</f>
        <v>0</v>
      </c>
      <c r="I291" s="131">
        <f>Maths2!M291</f>
        <v>1</v>
      </c>
      <c r="J291" s="28">
        <f>Phys2!J291</f>
        <v>5</v>
      </c>
      <c r="K291" s="130">
        <f>Phys2!K291</f>
        <v>0</v>
      </c>
      <c r="L291" s="131" t="e">
        <f>Phys2!#REF!</f>
        <v>#REF!</v>
      </c>
      <c r="M291" s="28">
        <f>Chim2!J291</f>
        <v>10</v>
      </c>
      <c r="N291" s="130">
        <f>Chim2!K291</f>
        <v>6</v>
      </c>
      <c r="O291" s="131">
        <f>Chim2!M291</f>
        <v>1</v>
      </c>
      <c r="P291" s="24">
        <f t="shared" si="16"/>
        <v>7.4666666666666668</v>
      </c>
      <c r="Q291" s="23">
        <f t="shared" si="17"/>
        <v>6</v>
      </c>
      <c r="R291" s="44" t="str">
        <f t="shared" si="18"/>
        <v xml:space="preserve"> </v>
      </c>
      <c r="S291" s="129" t="e">
        <f t="shared" si="19"/>
        <v>#REF!</v>
      </c>
    </row>
    <row r="292" spans="1:19" ht="13.5" customHeight="1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49">
        <v>8.2833333333333332</v>
      </c>
      <c r="G292" s="39">
        <f>Maths2!J292</f>
        <v>10.166666666666666</v>
      </c>
      <c r="H292" s="130">
        <f>Maths2!K292</f>
        <v>6</v>
      </c>
      <c r="I292" s="131">
        <f>Maths2!M292</f>
        <v>1</v>
      </c>
      <c r="J292" s="28">
        <f>Phys2!J292</f>
        <v>10</v>
      </c>
      <c r="K292" s="130">
        <f>Phys2!K292</f>
        <v>6</v>
      </c>
      <c r="L292" s="131" t="e">
        <f>Phys2!#REF!</f>
        <v>#REF!</v>
      </c>
      <c r="M292" s="28">
        <f>Chim2!J292</f>
        <v>6.3190476190476188</v>
      </c>
      <c r="N292" s="130">
        <f>Chim2!K292</f>
        <v>0</v>
      </c>
      <c r="O292" s="131">
        <f>Chim2!M292</f>
        <v>1</v>
      </c>
      <c r="P292" s="24">
        <f t="shared" si="16"/>
        <v>8.8285714285714292</v>
      </c>
      <c r="Q292" s="23">
        <f t="shared" si="17"/>
        <v>12</v>
      </c>
      <c r="R292" s="44" t="str">
        <f t="shared" si="18"/>
        <v xml:space="preserve"> </v>
      </c>
      <c r="S292" s="129" t="e">
        <f t="shared" si="19"/>
        <v>#REF!</v>
      </c>
    </row>
    <row r="293" spans="1:19" ht="13.5" customHeight="1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49">
        <v>5.4333333333333336</v>
      </c>
      <c r="G293" s="39">
        <f>Maths2!J293</f>
        <v>10</v>
      </c>
      <c r="H293" s="130">
        <f>Maths2!K293</f>
        <v>6</v>
      </c>
      <c r="I293" s="131">
        <f>Maths2!M293</f>
        <v>1</v>
      </c>
      <c r="J293" s="28">
        <f>Phys2!J293</f>
        <v>4.3499999999999996</v>
      </c>
      <c r="K293" s="130">
        <f>Phys2!K293</f>
        <v>0</v>
      </c>
      <c r="L293" s="131" t="e">
        <f>Phys2!#REF!</f>
        <v>#REF!</v>
      </c>
      <c r="M293" s="28">
        <f>Chim2!J293</f>
        <v>14</v>
      </c>
      <c r="N293" s="130">
        <f>Chim2!K293</f>
        <v>6</v>
      </c>
      <c r="O293" s="131">
        <f>Chim2!M293</f>
        <v>1</v>
      </c>
      <c r="P293" s="24">
        <f t="shared" si="16"/>
        <v>9.4499999999999993</v>
      </c>
      <c r="Q293" s="23">
        <f t="shared" si="17"/>
        <v>12</v>
      </c>
      <c r="R293" s="44" t="str">
        <f t="shared" si="18"/>
        <v xml:space="preserve"> </v>
      </c>
      <c r="S293" s="129" t="e">
        <f t="shared" si="19"/>
        <v>#REF!</v>
      </c>
    </row>
    <row r="294" spans="1:19" ht="13.5" customHeight="1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90">
        <v>7.5</v>
      </c>
      <c r="G294" s="39">
        <f>Maths2!J294</f>
        <v>6.4</v>
      </c>
      <c r="H294" s="130">
        <f>Maths2!K294</f>
        <v>0</v>
      </c>
      <c r="I294" s="131">
        <f>Maths2!M294</f>
        <v>1</v>
      </c>
      <c r="J294" s="28">
        <f>Phys2!J294</f>
        <v>5.75</v>
      </c>
      <c r="K294" s="130">
        <f>Phys2!K294</f>
        <v>0</v>
      </c>
      <c r="L294" s="131" t="e">
        <f>Phys2!#REF!</f>
        <v>#REF!</v>
      </c>
      <c r="M294" s="28">
        <f>Chim2!J294</f>
        <v>13</v>
      </c>
      <c r="N294" s="130">
        <f>Chim2!K294</f>
        <v>6</v>
      </c>
      <c r="O294" s="131">
        <f>Chim2!M294</f>
        <v>1</v>
      </c>
      <c r="P294" s="24">
        <f t="shared" si="16"/>
        <v>8.3833333333333329</v>
      </c>
      <c r="Q294" s="23">
        <f t="shared" si="17"/>
        <v>6</v>
      </c>
      <c r="R294" s="44" t="str">
        <f t="shared" si="18"/>
        <v xml:space="preserve"> </v>
      </c>
      <c r="S294" s="129" t="e">
        <f t="shared" si="19"/>
        <v>#REF!</v>
      </c>
    </row>
    <row r="295" spans="1:19" ht="13.5" customHeight="1">
      <c r="A295" s="23">
        <v>283</v>
      </c>
      <c r="B295" s="340" t="s">
        <v>771</v>
      </c>
      <c r="C295" s="340" t="s">
        <v>772</v>
      </c>
      <c r="D295" s="335" t="s">
        <v>278</v>
      </c>
      <c r="E295" s="239" t="s">
        <v>1681</v>
      </c>
      <c r="F295" s="90">
        <v>7.5555555555555562</v>
      </c>
      <c r="G295" s="39">
        <f>Maths2!J295</f>
        <v>10</v>
      </c>
      <c r="H295" s="130">
        <f>Maths2!K295</f>
        <v>6</v>
      </c>
      <c r="I295" s="131">
        <f>Maths2!M295</f>
        <v>1</v>
      </c>
      <c r="J295" s="28">
        <f>Phys2!J295</f>
        <v>5.083333333333333</v>
      </c>
      <c r="K295" s="130">
        <f>Phys2!K295</f>
        <v>0</v>
      </c>
      <c r="L295" s="131" t="e">
        <f>Phys2!#REF!</f>
        <v>#REF!</v>
      </c>
      <c r="M295" s="28">
        <f>Chim2!J295</f>
        <v>10</v>
      </c>
      <c r="N295" s="130">
        <f>Chim2!K295</f>
        <v>6</v>
      </c>
      <c r="O295" s="131">
        <f>Chim2!M295</f>
        <v>1</v>
      </c>
      <c r="P295" s="24">
        <f t="shared" si="16"/>
        <v>8.3611111111111107</v>
      </c>
      <c r="Q295" s="23">
        <f t="shared" si="17"/>
        <v>12</v>
      </c>
      <c r="R295" s="44" t="str">
        <f t="shared" si="18"/>
        <v xml:space="preserve"> </v>
      </c>
      <c r="S295" s="129" t="e">
        <f t="shared" si="19"/>
        <v>#REF!</v>
      </c>
    </row>
    <row r="296" spans="1:19" ht="13.5" customHeight="1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0">
        <v>9</v>
      </c>
      <c r="G296" s="39">
        <f>Maths2!J296</f>
        <v>13.666666666666666</v>
      </c>
      <c r="H296" s="130">
        <f>Maths2!K296</f>
        <v>6</v>
      </c>
      <c r="I296" s="131">
        <f>Maths2!M296</f>
        <v>1</v>
      </c>
      <c r="J296" s="28">
        <f>Phys2!J296</f>
        <v>7.166666666666667</v>
      </c>
      <c r="K296" s="130">
        <f>Phys2!K296</f>
        <v>0</v>
      </c>
      <c r="L296" s="131" t="e">
        <f>Phys2!#REF!</f>
        <v>#REF!</v>
      </c>
      <c r="M296" s="28">
        <f>Chim2!J296</f>
        <v>4.166666666666667</v>
      </c>
      <c r="N296" s="130">
        <f>Chim2!K296</f>
        <v>0</v>
      </c>
      <c r="O296" s="131">
        <f>Chim2!M296</f>
        <v>1</v>
      </c>
      <c r="P296" s="24">
        <f t="shared" si="16"/>
        <v>8.3333333333333339</v>
      </c>
      <c r="Q296" s="23">
        <f t="shared" si="17"/>
        <v>6</v>
      </c>
      <c r="R296" s="44" t="str">
        <f t="shared" si="18"/>
        <v xml:space="preserve"> </v>
      </c>
      <c r="S296" s="129" t="e">
        <f t="shared" si="19"/>
        <v>#REF!</v>
      </c>
    </row>
    <row r="297" spans="1:19" ht="13.5" customHeight="1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90">
        <v>8.3333333333333339</v>
      </c>
      <c r="G297" s="39">
        <f>Maths2!J297</f>
        <v>10.6</v>
      </c>
      <c r="H297" s="130">
        <f>Maths2!K297</f>
        <v>6</v>
      </c>
      <c r="I297" s="131">
        <f>Maths2!M297</f>
        <v>1</v>
      </c>
      <c r="J297" s="28">
        <f>Phys2!J297</f>
        <v>6.8</v>
      </c>
      <c r="K297" s="130">
        <f>Phys2!K297</f>
        <v>0</v>
      </c>
      <c r="L297" s="131" t="e">
        <f>Phys2!#REF!</f>
        <v>#REF!</v>
      </c>
      <c r="M297" s="28">
        <f>Chim2!J297</f>
        <v>14</v>
      </c>
      <c r="N297" s="130">
        <f>Chim2!K297</f>
        <v>6</v>
      </c>
      <c r="O297" s="131">
        <f>Chim2!M297</f>
        <v>1</v>
      </c>
      <c r="P297" s="24">
        <f t="shared" si="16"/>
        <v>10.466666666666665</v>
      </c>
      <c r="Q297" s="23">
        <f t="shared" si="17"/>
        <v>18</v>
      </c>
      <c r="R297" s="44" t="str">
        <f t="shared" si="18"/>
        <v>acquise</v>
      </c>
      <c r="S297" s="129" t="e">
        <f t="shared" si="19"/>
        <v>#REF!</v>
      </c>
    </row>
    <row r="298" spans="1:19" ht="13.5" customHeight="1">
      <c r="A298" s="23">
        <v>286</v>
      </c>
      <c r="B298" s="282" t="s">
        <v>773</v>
      </c>
      <c r="C298" s="305" t="s">
        <v>774</v>
      </c>
      <c r="D298" s="306" t="s">
        <v>111</v>
      </c>
      <c r="E298" s="247" t="s">
        <v>1677</v>
      </c>
      <c r="F298" s="90">
        <v>7.0277777777777786</v>
      </c>
      <c r="G298" s="39">
        <f>Maths2!J298</f>
        <v>8</v>
      </c>
      <c r="H298" s="130">
        <f>Maths2!K298</f>
        <v>0</v>
      </c>
      <c r="I298" s="131">
        <f>Maths2!M298</f>
        <v>1</v>
      </c>
      <c r="J298" s="28">
        <f>Phys2!J298</f>
        <v>3.8</v>
      </c>
      <c r="K298" s="130">
        <f>Phys2!K298</f>
        <v>0</v>
      </c>
      <c r="L298" s="131" t="e">
        <f>Phys2!#REF!</f>
        <v>#REF!</v>
      </c>
      <c r="M298" s="28">
        <f>Chim2!J298</f>
        <v>6.75</v>
      </c>
      <c r="N298" s="130">
        <f>Chim2!K298</f>
        <v>0</v>
      </c>
      <c r="O298" s="131">
        <f>Chim2!M298</f>
        <v>1</v>
      </c>
      <c r="P298" s="24">
        <f t="shared" si="16"/>
        <v>6.1833333333333336</v>
      </c>
      <c r="Q298" s="23">
        <f t="shared" si="17"/>
        <v>0</v>
      </c>
      <c r="R298" s="44" t="str">
        <f t="shared" si="18"/>
        <v xml:space="preserve"> </v>
      </c>
      <c r="S298" s="129" t="e">
        <f t="shared" si="19"/>
        <v>#REF!</v>
      </c>
    </row>
    <row r="299" spans="1:19" ht="13.5" customHeight="1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90">
        <v>7.6944444444444438</v>
      </c>
      <c r="G299" s="39">
        <f>Maths2!J299</f>
        <v>12.25</v>
      </c>
      <c r="H299" s="130">
        <f>Maths2!K299</f>
        <v>6</v>
      </c>
      <c r="I299" s="131">
        <f>Maths2!M299</f>
        <v>1</v>
      </c>
      <c r="J299" s="28">
        <f>Phys2!J299</f>
        <v>7.6</v>
      </c>
      <c r="K299" s="130">
        <f>Phys2!K299</f>
        <v>0</v>
      </c>
      <c r="L299" s="131" t="e">
        <f>Phys2!#REF!</f>
        <v>#REF!</v>
      </c>
      <c r="M299" s="28">
        <f>Chim2!J299</f>
        <v>10.15</v>
      </c>
      <c r="N299" s="130">
        <f>Chim2!K299</f>
        <v>6</v>
      </c>
      <c r="O299" s="131">
        <f>Chim2!M299</f>
        <v>1</v>
      </c>
      <c r="P299" s="24">
        <f t="shared" si="16"/>
        <v>10</v>
      </c>
      <c r="Q299" s="23">
        <f t="shared" si="17"/>
        <v>18</v>
      </c>
      <c r="R299" s="44" t="str">
        <f t="shared" si="18"/>
        <v>acquise</v>
      </c>
      <c r="S299" s="129" t="e">
        <f t="shared" si="19"/>
        <v>#REF!</v>
      </c>
    </row>
    <row r="300" spans="1:19" ht="13.5" customHeight="1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8.1666666666666661</v>
      </c>
      <c r="G300" s="39">
        <f>Maths2!J300</f>
        <v>10.001999999999999</v>
      </c>
      <c r="H300" s="130">
        <f>Maths2!K300</f>
        <v>6</v>
      </c>
      <c r="I300" s="131">
        <f>Maths2!M300</f>
        <v>1</v>
      </c>
      <c r="J300" s="28">
        <f>Phys2!J300</f>
        <v>3.9</v>
      </c>
      <c r="K300" s="130">
        <f>Phys2!K300</f>
        <v>0</v>
      </c>
      <c r="L300" s="131" t="e">
        <f>Phys2!#REF!</f>
        <v>#REF!</v>
      </c>
      <c r="M300" s="28">
        <f>Chim2!J300</f>
        <v>8.0500000000000007</v>
      </c>
      <c r="N300" s="130">
        <f>Chim2!K300</f>
        <v>0</v>
      </c>
      <c r="O300" s="131">
        <f>Chim2!M300</f>
        <v>1</v>
      </c>
      <c r="P300" s="24">
        <f t="shared" si="16"/>
        <v>7.317333333333333</v>
      </c>
      <c r="Q300" s="23">
        <f t="shared" si="17"/>
        <v>6</v>
      </c>
      <c r="R300" s="44" t="str">
        <f t="shared" si="18"/>
        <v xml:space="preserve"> </v>
      </c>
      <c r="S300" s="129" t="e">
        <f t="shared" si="19"/>
        <v>#REF!</v>
      </c>
    </row>
    <row r="301" spans="1:19" ht="13.5" customHeight="1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49">
        <v>7.216666666666665</v>
      </c>
      <c r="G301" s="39">
        <f>Maths2!J301</f>
        <v>10.333333333333334</v>
      </c>
      <c r="H301" s="130">
        <f>Maths2!K301</f>
        <v>6</v>
      </c>
      <c r="I301" s="131">
        <f>Maths2!M301</f>
        <v>1</v>
      </c>
      <c r="J301" s="28">
        <f>Phys2!J301</f>
        <v>4.5</v>
      </c>
      <c r="K301" s="130">
        <f>Phys2!K301</f>
        <v>0</v>
      </c>
      <c r="L301" s="131" t="e">
        <f>Phys2!#REF!</f>
        <v>#REF!</v>
      </c>
      <c r="M301" s="28">
        <f>Chim2!J301</f>
        <v>6.7</v>
      </c>
      <c r="N301" s="130">
        <f>Chim2!K301</f>
        <v>0</v>
      </c>
      <c r="O301" s="131">
        <f>Chim2!M301</f>
        <v>1</v>
      </c>
      <c r="P301" s="24">
        <f t="shared" si="16"/>
        <v>7.1777777777777771</v>
      </c>
      <c r="Q301" s="23">
        <f t="shared" si="17"/>
        <v>6</v>
      </c>
      <c r="R301" s="44" t="str">
        <f t="shared" si="18"/>
        <v xml:space="preserve"> </v>
      </c>
      <c r="S301" s="129" t="e">
        <f t="shared" si="19"/>
        <v>#REF!</v>
      </c>
    </row>
    <row r="302" spans="1:19" ht="13.5" customHeight="1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90">
        <v>8.6666666666666661</v>
      </c>
      <c r="G302" s="39">
        <f>Maths2!J302</f>
        <v>4.5999999999999996</v>
      </c>
      <c r="H302" s="130">
        <f>Maths2!K302</f>
        <v>0</v>
      </c>
      <c r="I302" s="131">
        <f>Maths2!M302</f>
        <v>1</v>
      </c>
      <c r="J302" s="28">
        <f>Phys2!J302</f>
        <v>1.8</v>
      </c>
      <c r="K302" s="130">
        <f>Phys2!K302</f>
        <v>0</v>
      </c>
      <c r="L302" s="131" t="e">
        <f>Phys2!#REF!</f>
        <v>#REF!</v>
      </c>
      <c r="M302" s="28">
        <f>Chim2!J302</f>
        <v>6</v>
      </c>
      <c r="N302" s="130">
        <f>Chim2!K302</f>
        <v>0</v>
      </c>
      <c r="O302" s="131">
        <f>Chim2!M302</f>
        <v>1</v>
      </c>
      <c r="P302" s="24">
        <f t="shared" si="16"/>
        <v>4.1333333333333337</v>
      </c>
      <c r="Q302" s="23">
        <f t="shared" si="17"/>
        <v>0</v>
      </c>
      <c r="R302" s="44" t="str">
        <f t="shared" si="18"/>
        <v xml:space="preserve"> </v>
      </c>
      <c r="S302" s="129" t="e">
        <f t="shared" si="19"/>
        <v>#REF!</v>
      </c>
    </row>
    <row r="303" spans="1:19" ht="13.5" customHeight="1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90">
        <v>6.7222222222222223</v>
      </c>
      <c r="G303" s="39">
        <f>Maths2!J303</f>
        <v>10.001999999999999</v>
      </c>
      <c r="H303" s="130">
        <f>Maths2!K303</f>
        <v>6</v>
      </c>
      <c r="I303" s="131">
        <f>Maths2!M303</f>
        <v>1</v>
      </c>
      <c r="J303" s="28">
        <f>Phys2!J303</f>
        <v>8.4</v>
      </c>
      <c r="K303" s="130">
        <f>Phys2!K303</f>
        <v>0</v>
      </c>
      <c r="L303" s="131" t="e">
        <f>Phys2!#REF!</f>
        <v>#REF!</v>
      </c>
      <c r="M303" s="28">
        <f>Chim2!J303</f>
        <v>5.25</v>
      </c>
      <c r="N303" s="130">
        <f>Chim2!K303</f>
        <v>0</v>
      </c>
      <c r="O303" s="131">
        <f>Chim2!M303</f>
        <v>1</v>
      </c>
      <c r="P303" s="24">
        <f t="shared" si="16"/>
        <v>7.8840000000000003</v>
      </c>
      <c r="Q303" s="23">
        <f t="shared" si="17"/>
        <v>6</v>
      </c>
      <c r="R303" s="44" t="str">
        <f t="shared" si="18"/>
        <v xml:space="preserve"> </v>
      </c>
      <c r="S303" s="129" t="e">
        <f t="shared" si="19"/>
        <v>#REF!</v>
      </c>
    </row>
    <row r="304" spans="1:19" ht="13.5" customHeight="1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90">
        <v>7.583333333333333</v>
      </c>
      <c r="G304" s="39">
        <f>Maths2!J304</f>
        <v>10</v>
      </c>
      <c r="H304" s="130">
        <f>Maths2!K304</f>
        <v>6</v>
      </c>
      <c r="I304" s="131">
        <f>Maths2!M304</f>
        <v>1</v>
      </c>
      <c r="J304" s="28">
        <f>Phys2!J304</f>
        <v>10</v>
      </c>
      <c r="K304" s="130">
        <f>Phys2!K304</f>
        <v>6</v>
      </c>
      <c r="L304" s="131" t="e">
        <f>Phys2!#REF!</f>
        <v>#REF!</v>
      </c>
      <c r="M304" s="28">
        <f>Chim2!J304</f>
        <v>10</v>
      </c>
      <c r="N304" s="130">
        <f>Chim2!K304</f>
        <v>6</v>
      </c>
      <c r="O304" s="131">
        <f>Chim2!M304</f>
        <v>1</v>
      </c>
      <c r="P304" s="24">
        <f t="shared" si="16"/>
        <v>10</v>
      </c>
      <c r="Q304" s="23">
        <f t="shared" si="17"/>
        <v>18</v>
      </c>
      <c r="R304" s="44" t="str">
        <f t="shared" si="18"/>
        <v>acquise</v>
      </c>
      <c r="S304" s="129" t="e">
        <f t="shared" si="19"/>
        <v>#REF!</v>
      </c>
    </row>
    <row r="305" spans="1:19" ht="13.5" customHeight="1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90">
        <v>6.833333333333333</v>
      </c>
      <c r="G305" s="39">
        <f>Maths2!J305</f>
        <v>10.001999999999999</v>
      </c>
      <c r="H305" s="130">
        <f>Maths2!K305</f>
        <v>6</v>
      </c>
      <c r="I305" s="131">
        <f>Maths2!M305</f>
        <v>1</v>
      </c>
      <c r="J305" s="28">
        <f>Phys2!J305</f>
        <v>7.3</v>
      </c>
      <c r="K305" s="130">
        <f>Phys2!K305</f>
        <v>0</v>
      </c>
      <c r="L305" s="131" t="e">
        <f>Phys2!#REF!</f>
        <v>#REF!</v>
      </c>
      <c r="M305" s="28">
        <f>Chim2!J305</f>
        <v>5.35</v>
      </c>
      <c r="N305" s="130">
        <f>Chim2!K305</f>
        <v>0</v>
      </c>
      <c r="O305" s="131">
        <f>Chim2!M305</f>
        <v>1</v>
      </c>
      <c r="P305" s="24">
        <f t="shared" si="16"/>
        <v>7.5506666666666655</v>
      </c>
      <c r="Q305" s="23">
        <f t="shared" si="17"/>
        <v>6</v>
      </c>
      <c r="R305" s="44" t="str">
        <f t="shared" si="18"/>
        <v xml:space="preserve"> </v>
      </c>
      <c r="S305" s="129" t="e">
        <f t="shared" si="19"/>
        <v>#REF!</v>
      </c>
    </row>
    <row r="306" spans="1:19" ht="13.5" customHeight="1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90">
        <v>9.0000000000000018</v>
      </c>
      <c r="G306" s="39">
        <f>Maths2!J306</f>
        <v>5.8</v>
      </c>
      <c r="H306" s="130">
        <f>Maths2!K306</f>
        <v>0</v>
      </c>
      <c r="I306" s="131">
        <f>Maths2!M306</f>
        <v>1</v>
      </c>
      <c r="J306" s="28">
        <f>Phys2!J306</f>
        <v>3.1</v>
      </c>
      <c r="K306" s="130">
        <f>Phys2!K306</f>
        <v>0</v>
      </c>
      <c r="L306" s="131" t="e">
        <f>Phys2!#REF!</f>
        <v>#REF!</v>
      </c>
      <c r="M306" s="28">
        <f>Chim2!J306</f>
        <v>13.75</v>
      </c>
      <c r="N306" s="130">
        <f>Chim2!K306</f>
        <v>6</v>
      </c>
      <c r="O306" s="131">
        <f>Chim2!M306</f>
        <v>1</v>
      </c>
      <c r="P306" s="24">
        <f t="shared" si="16"/>
        <v>7.5500000000000007</v>
      </c>
      <c r="Q306" s="23">
        <f t="shared" si="17"/>
        <v>6</v>
      </c>
      <c r="R306" s="44" t="str">
        <f t="shared" si="18"/>
        <v xml:space="preserve"> </v>
      </c>
      <c r="S306" s="129" t="e">
        <f t="shared" si="19"/>
        <v>#REF!</v>
      </c>
    </row>
    <row r="307" spans="1:19" ht="13.5" customHeight="1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49">
        <v>6.7500000000000009</v>
      </c>
      <c r="G307" s="39">
        <f>Maths2!J307</f>
        <v>5.2</v>
      </c>
      <c r="H307" s="130">
        <f>Maths2!K307</f>
        <v>0</v>
      </c>
      <c r="I307" s="131">
        <f>Maths2!M307</f>
        <v>1</v>
      </c>
      <c r="J307" s="28">
        <f>Phys2!J307</f>
        <v>6.8</v>
      </c>
      <c r="K307" s="130">
        <f>Phys2!K307</f>
        <v>0</v>
      </c>
      <c r="L307" s="131" t="e">
        <f>Phys2!#REF!</f>
        <v>#REF!</v>
      </c>
      <c r="M307" s="28">
        <f>Chim2!J307</f>
        <v>10.5</v>
      </c>
      <c r="N307" s="130">
        <f>Chim2!K307</f>
        <v>6</v>
      </c>
      <c r="O307" s="131">
        <f>Chim2!M307</f>
        <v>1</v>
      </c>
      <c r="P307" s="24">
        <f t="shared" si="16"/>
        <v>7.5</v>
      </c>
      <c r="Q307" s="23">
        <f t="shared" si="17"/>
        <v>6</v>
      </c>
      <c r="R307" s="44" t="str">
        <f t="shared" si="18"/>
        <v xml:space="preserve"> </v>
      </c>
      <c r="S307" s="129" t="e">
        <f t="shared" si="19"/>
        <v>#REF!</v>
      </c>
    </row>
    <row r="308" spans="1:19" ht="13.5" customHeight="1">
      <c r="A308" s="23">
        <v>296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90">
        <v>7.833333333333333</v>
      </c>
      <c r="G308" s="39">
        <f>Maths2!J308</f>
        <v>10</v>
      </c>
      <c r="H308" s="130">
        <f>Maths2!K308</f>
        <v>6</v>
      </c>
      <c r="I308" s="131">
        <f>Maths2!M308</f>
        <v>1</v>
      </c>
      <c r="J308" s="28">
        <f>Phys2!J308</f>
        <v>5.333333333333333</v>
      </c>
      <c r="K308" s="130">
        <f>Phys2!K308</f>
        <v>0</v>
      </c>
      <c r="L308" s="131" t="e">
        <f>Phys2!#REF!</f>
        <v>#REF!</v>
      </c>
      <c r="M308" s="28">
        <f>Chim2!J308</f>
        <v>8.8333333333333339</v>
      </c>
      <c r="N308" s="130">
        <f>Chim2!K308</f>
        <v>0</v>
      </c>
      <c r="O308" s="131">
        <f>Chim2!M308</f>
        <v>1</v>
      </c>
      <c r="P308" s="24">
        <f t="shared" si="16"/>
        <v>8.0555555555555554</v>
      </c>
      <c r="Q308" s="23">
        <f t="shared" si="17"/>
        <v>6</v>
      </c>
      <c r="R308" s="44" t="str">
        <f t="shared" si="18"/>
        <v xml:space="preserve"> </v>
      </c>
      <c r="S308" s="129" t="e">
        <f t="shared" si="19"/>
        <v>#REF!</v>
      </c>
    </row>
    <row r="309" spans="1:19" ht="13.5" customHeight="1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90">
        <v>8.4170370370370371</v>
      </c>
      <c r="G309" s="39">
        <f>Maths2!J309</f>
        <v>7.1</v>
      </c>
      <c r="H309" s="130">
        <f>Maths2!K309</f>
        <v>0</v>
      </c>
      <c r="I309" s="131">
        <f>Maths2!M309</f>
        <v>1</v>
      </c>
      <c r="J309" s="28">
        <f>Phys2!J309</f>
        <v>5.0999999999999996</v>
      </c>
      <c r="K309" s="130">
        <f>Phys2!K309</f>
        <v>0</v>
      </c>
      <c r="L309" s="131" t="e">
        <f>Phys2!#REF!</f>
        <v>#REF!</v>
      </c>
      <c r="M309" s="28">
        <f>Chim2!J309</f>
        <v>11.35</v>
      </c>
      <c r="N309" s="130">
        <f>Chim2!K309</f>
        <v>6</v>
      </c>
      <c r="O309" s="131">
        <f>Chim2!M309</f>
        <v>1</v>
      </c>
      <c r="P309" s="24">
        <f t="shared" si="16"/>
        <v>7.8499999999999988</v>
      </c>
      <c r="Q309" s="23">
        <f t="shared" si="17"/>
        <v>6</v>
      </c>
      <c r="R309" s="44" t="str">
        <f t="shared" si="18"/>
        <v xml:space="preserve"> </v>
      </c>
      <c r="S309" s="129" t="e">
        <f t="shared" si="19"/>
        <v>#REF!</v>
      </c>
    </row>
    <row r="310" spans="1:19" ht="13.5" customHeight="1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90">
        <v>7.5277777777777777</v>
      </c>
      <c r="G310" s="39">
        <f>Maths2!J310</f>
        <v>6.1</v>
      </c>
      <c r="H310" s="130">
        <f>Maths2!K310</f>
        <v>0</v>
      </c>
      <c r="I310" s="131">
        <f>Maths2!M310</f>
        <v>1</v>
      </c>
      <c r="J310" s="28">
        <f>Phys2!J310</f>
        <v>6.1</v>
      </c>
      <c r="K310" s="130">
        <f>Phys2!K310</f>
        <v>0</v>
      </c>
      <c r="L310" s="131" t="e">
        <f>Phys2!#REF!</f>
        <v>#REF!</v>
      </c>
      <c r="M310" s="28">
        <f>Chim2!J310</f>
        <v>10</v>
      </c>
      <c r="N310" s="130">
        <f>Chim2!K310</f>
        <v>6</v>
      </c>
      <c r="O310" s="131">
        <f>Chim2!M310</f>
        <v>1</v>
      </c>
      <c r="P310" s="24">
        <f t="shared" si="16"/>
        <v>7.3999999999999995</v>
      </c>
      <c r="Q310" s="23">
        <f t="shared" si="17"/>
        <v>6</v>
      </c>
      <c r="R310" s="44" t="str">
        <f t="shared" si="18"/>
        <v xml:space="preserve"> </v>
      </c>
      <c r="S310" s="129" t="e">
        <f t="shared" si="19"/>
        <v>#REF!</v>
      </c>
    </row>
    <row r="311" spans="1:19" ht="13.5" customHeight="1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90">
        <v>7.7222222222222223</v>
      </c>
      <c r="G311" s="39">
        <f>Maths2!J311</f>
        <v>8.3333333333333339</v>
      </c>
      <c r="H311" s="130">
        <f>Maths2!K311</f>
        <v>0</v>
      </c>
      <c r="I311" s="131">
        <f>Maths2!M311</f>
        <v>1</v>
      </c>
      <c r="J311" s="28">
        <f>Phys2!J311</f>
        <v>3.5</v>
      </c>
      <c r="K311" s="130">
        <f>Phys2!K311</f>
        <v>0</v>
      </c>
      <c r="L311" s="131" t="e">
        <f>Phys2!#REF!</f>
        <v>#REF!</v>
      </c>
      <c r="M311" s="28">
        <f>Chim2!J311</f>
        <v>10</v>
      </c>
      <c r="N311" s="130">
        <f>Chim2!K311</f>
        <v>6</v>
      </c>
      <c r="O311" s="131">
        <f>Chim2!M311</f>
        <v>1</v>
      </c>
      <c r="P311" s="24">
        <f t="shared" si="16"/>
        <v>7.2777777777777777</v>
      </c>
      <c r="Q311" s="23">
        <f t="shared" si="17"/>
        <v>6</v>
      </c>
      <c r="R311" s="44" t="str">
        <f t="shared" si="18"/>
        <v xml:space="preserve"> </v>
      </c>
      <c r="S311" s="129" t="e">
        <f t="shared" si="19"/>
        <v>#REF!</v>
      </c>
    </row>
    <row r="312" spans="1:19" ht="13.5" customHeight="1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49">
        <v>8.9986666666666668</v>
      </c>
      <c r="G312" s="39">
        <f>Maths2!J312</f>
        <v>10.6</v>
      </c>
      <c r="H312" s="130">
        <f>Maths2!K312</f>
        <v>6</v>
      </c>
      <c r="I312" s="131">
        <f>Maths2!M312</f>
        <v>1</v>
      </c>
      <c r="J312" s="28">
        <f>Phys2!J312</f>
        <v>8.7519999999999989</v>
      </c>
      <c r="K312" s="130">
        <f>Phys2!K312</f>
        <v>0</v>
      </c>
      <c r="L312" s="131" t="e">
        <f>Phys2!#REF!</f>
        <v>#REF!</v>
      </c>
      <c r="M312" s="28">
        <f>Chim2!J312</f>
        <v>10.65</v>
      </c>
      <c r="N312" s="130">
        <f>Chim2!K312</f>
        <v>6</v>
      </c>
      <c r="O312" s="131">
        <f>Chim2!M312</f>
        <v>1</v>
      </c>
      <c r="P312" s="24">
        <f t="shared" si="16"/>
        <v>10.000666666666667</v>
      </c>
      <c r="Q312" s="23">
        <f t="shared" si="17"/>
        <v>18</v>
      </c>
      <c r="R312" s="44" t="str">
        <f t="shared" si="18"/>
        <v>acquise</v>
      </c>
      <c r="S312" s="129" t="e">
        <f t="shared" si="19"/>
        <v>#REF!</v>
      </c>
    </row>
    <row r="313" spans="1:19" ht="13.5" customHeight="1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49">
        <v>5.583333333333333</v>
      </c>
      <c r="G313" s="39">
        <f>Maths2!J313</f>
        <v>0</v>
      </c>
      <c r="H313" s="130">
        <f>Maths2!K313</f>
        <v>0</v>
      </c>
      <c r="I313" s="131">
        <f>Maths2!M313</f>
        <v>1</v>
      </c>
      <c r="J313" s="28">
        <f>Phys2!J313</f>
        <v>0</v>
      </c>
      <c r="K313" s="130">
        <f>Phys2!K313</f>
        <v>0</v>
      </c>
      <c r="L313" s="131" t="e">
        <f>Phys2!#REF!</f>
        <v>#REF!</v>
      </c>
      <c r="M313" s="28">
        <f>Chim2!J313</f>
        <v>0</v>
      </c>
      <c r="N313" s="130">
        <f>Chim2!K313</f>
        <v>0</v>
      </c>
      <c r="O313" s="131">
        <f>Chim2!M313</f>
        <v>1</v>
      </c>
      <c r="P313" s="24">
        <f t="shared" si="16"/>
        <v>0</v>
      </c>
      <c r="Q313" s="23">
        <f t="shared" si="17"/>
        <v>0</v>
      </c>
      <c r="R313" s="44" t="str">
        <f t="shared" si="18"/>
        <v xml:space="preserve"> </v>
      </c>
      <c r="S313" s="129" t="e">
        <f t="shared" si="19"/>
        <v>#REF!</v>
      </c>
    </row>
    <row r="314" spans="1:19" ht="13.5" customHeight="1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90">
        <v>6.6114814814814808</v>
      </c>
      <c r="G314" s="39">
        <f>Maths2!J314</f>
        <v>10</v>
      </c>
      <c r="H314" s="130">
        <f>Maths2!K314</f>
        <v>6</v>
      </c>
      <c r="I314" s="131">
        <f>Maths2!M314</f>
        <v>1</v>
      </c>
      <c r="J314" s="28">
        <f>Phys2!J314</f>
        <v>6</v>
      </c>
      <c r="K314" s="130">
        <f>Phys2!K314</f>
        <v>0</v>
      </c>
      <c r="L314" s="131" t="e">
        <f>Phys2!#REF!</f>
        <v>#REF!</v>
      </c>
      <c r="M314" s="28">
        <f>Chim2!J314</f>
        <v>10</v>
      </c>
      <c r="N314" s="130">
        <f>Chim2!K314</f>
        <v>6</v>
      </c>
      <c r="O314" s="131">
        <f>Chim2!M314</f>
        <v>1</v>
      </c>
      <c r="P314" s="24">
        <f t="shared" si="16"/>
        <v>8.6666666666666661</v>
      </c>
      <c r="Q314" s="23">
        <f t="shared" si="17"/>
        <v>12</v>
      </c>
      <c r="R314" s="44" t="str">
        <f t="shared" si="18"/>
        <v xml:space="preserve"> </v>
      </c>
      <c r="S314" s="129" t="e">
        <f t="shared" si="19"/>
        <v>#REF!</v>
      </c>
    </row>
    <row r="315" spans="1:19" ht="13.5" customHeight="1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90">
        <v>8.3333333333333339</v>
      </c>
      <c r="G315" s="39">
        <f>Maths2!J315</f>
        <v>9.9980000000000011</v>
      </c>
      <c r="H315" s="130">
        <f>Maths2!K315</f>
        <v>6</v>
      </c>
      <c r="I315" s="131">
        <f>Maths2!M315</f>
        <v>1</v>
      </c>
      <c r="J315" s="28">
        <f>Phys2!J315</f>
        <v>10.001999999999999</v>
      </c>
      <c r="K315" s="130">
        <f>Phys2!K315</f>
        <v>6</v>
      </c>
      <c r="L315" s="131" t="e">
        <f>Phys2!#REF!</f>
        <v>#REF!</v>
      </c>
      <c r="M315" s="28">
        <f>Chim2!J315</f>
        <v>8.25</v>
      </c>
      <c r="N315" s="130">
        <f>Chim2!K315</f>
        <v>0</v>
      </c>
      <c r="O315" s="131">
        <f>Chim2!M315</f>
        <v>1</v>
      </c>
      <c r="P315" s="24">
        <f t="shared" si="16"/>
        <v>9.4166666666666661</v>
      </c>
      <c r="Q315" s="23">
        <f t="shared" si="17"/>
        <v>12</v>
      </c>
      <c r="R315" s="44" t="str">
        <f t="shared" si="18"/>
        <v xml:space="preserve"> </v>
      </c>
      <c r="S315" s="129" t="e">
        <f t="shared" si="19"/>
        <v>#REF!</v>
      </c>
    </row>
    <row r="316" spans="1:19" ht="13.5" customHeight="1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90">
        <v>7.8055555555555554</v>
      </c>
      <c r="G316" s="39">
        <f>Maths2!J316</f>
        <v>4.8499999999999996</v>
      </c>
      <c r="H316" s="130">
        <f>Maths2!K316</f>
        <v>0</v>
      </c>
      <c r="I316" s="131">
        <f>Maths2!M316</f>
        <v>1</v>
      </c>
      <c r="J316" s="28">
        <f>Phys2!J316</f>
        <v>7.5</v>
      </c>
      <c r="K316" s="130">
        <f>Phys2!K316</f>
        <v>0</v>
      </c>
      <c r="L316" s="131" t="e">
        <f>Phys2!#REF!</f>
        <v>#REF!</v>
      </c>
      <c r="M316" s="28">
        <f>Chim2!J316</f>
        <v>10.199999999999999</v>
      </c>
      <c r="N316" s="130">
        <f>Chim2!K316</f>
        <v>6</v>
      </c>
      <c r="O316" s="131">
        <f>Chim2!M316</f>
        <v>1</v>
      </c>
      <c r="P316" s="24">
        <f t="shared" si="16"/>
        <v>7.5166666666666657</v>
      </c>
      <c r="Q316" s="23">
        <f t="shared" si="17"/>
        <v>6</v>
      </c>
      <c r="R316" s="44" t="str">
        <f t="shared" si="18"/>
        <v xml:space="preserve"> </v>
      </c>
      <c r="S316" s="129" t="e">
        <f t="shared" si="19"/>
        <v>#REF!</v>
      </c>
    </row>
    <row r="317" spans="1:19" ht="13.5" customHeight="1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49">
        <v>10.050000000000001</v>
      </c>
      <c r="G317" s="39">
        <f>Maths2!J317</f>
        <v>10.166666666666666</v>
      </c>
      <c r="H317" s="130">
        <f>Maths2!K317</f>
        <v>6</v>
      </c>
      <c r="I317" s="131">
        <f>Maths2!M317</f>
        <v>1</v>
      </c>
      <c r="J317" s="28">
        <f>Phys2!J317</f>
        <v>5.333333333333333</v>
      </c>
      <c r="K317" s="130">
        <f>Phys2!K317</f>
        <v>0</v>
      </c>
      <c r="L317" s="131" t="e">
        <f>Phys2!#REF!</f>
        <v>#REF!</v>
      </c>
      <c r="M317" s="28">
        <f>Chim2!J317</f>
        <v>7.25</v>
      </c>
      <c r="N317" s="130">
        <f>Chim2!K317</f>
        <v>0</v>
      </c>
      <c r="O317" s="131">
        <f>Chim2!M317</f>
        <v>1</v>
      </c>
      <c r="P317" s="24">
        <f t="shared" si="16"/>
        <v>7.583333333333333</v>
      </c>
      <c r="Q317" s="23">
        <f t="shared" si="17"/>
        <v>6</v>
      </c>
      <c r="R317" s="44" t="str">
        <f t="shared" si="18"/>
        <v xml:space="preserve"> </v>
      </c>
      <c r="S317" s="129" t="e">
        <f t="shared" si="19"/>
        <v>#REF!</v>
      </c>
    </row>
    <row r="318" spans="1:19" ht="13.5" customHeight="1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90">
        <v>6.5</v>
      </c>
      <c r="G318" s="39">
        <f>Maths2!J318</f>
        <v>5.5</v>
      </c>
      <c r="H318" s="130">
        <f>Maths2!K318</f>
        <v>0</v>
      </c>
      <c r="I318" s="131">
        <f>Maths2!M318</f>
        <v>1</v>
      </c>
      <c r="J318" s="28">
        <f>Phys2!J318</f>
        <v>6.1</v>
      </c>
      <c r="K318" s="130">
        <f>Phys2!K318</f>
        <v>0</v>
      </c>
      <c r="L318" s="131" t="e">
        <f>Phys2!#REF!</f>
        <v>#REF!</v>
      </c>
      <c r="M318" s="28">
        <f>Chim2!J318</f>
        <v>12.6</v>
      </c>
      <c r="N318" s="130">
        <f>Chim2!K318</f>
        <v>6</v>
      </c>
      <c r="O318" s="131">
        <f>Chim2!M318</f>
        <v>1</v>
      </c>
      <c r="P318" s="24">
        <f t="shared" si="16"/>
        <v>8.0666666666666664</v>
      </c>
      <c r="Q318" s="23">
        <f t="shared" si="17"/>
        <v>6</v>
      </c>
      <c r="R318" s="44" t="str">
        <f t="shared" si="18"/>
        <v xml:space="preserve"> </v>
      </c>
      <c r="S318" s="129" t="e">
        <f t="shared" si="19"/>
        <v>#REF!</v>
      </c>
    </row>
    <row r="319" spans="1:19" ht="13.5" customHeight="1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0">
        <v>8.1111111111111125</v>
      </c>
      <c r="G319" s="39">
        <f>Maths2!J319</f>
        <v>10.333333333333334</v>
      </c>
      <c r="H319" s="130">
        <f>Maths2!K319</f>
        <v>6</v>
      </c>
      <c r="I319" s="131">
        <f>Maths2!M319</f>
        <v>1</v>
      </c>
      <c r="J319" s="28">
        <f>Phys2!J319</f>
        <v>5.75</v>
      </c>
      <c r="K319" s="130">
        <f>Phys2!K319</f>
        <v>0</v>
      </c>
      <c r="L319" s="131" t="e">
        <f>Phys2!#REF!</f>
        <v>#REF!</v>
      </c>
      <c r="M319" s="28">
        <f>Chim2!J319</f>
        <v>6.833333333333333</v>
      </c>
      <c r="N319" s="130">
        <f>Chim2!K319</f>
        <v>0</v>
      </c>
      <c r="O319" s="131">
        <f>Chim2!M319</f>
        <v>1</v>
      </c>
      <c r="P319" s="24">
        <f t="shared" si="16"/>
        <v>7.6388888888888893</v>
      </c>
      <c r="Q319" s="23">
        <f t="shared" si="17"/>
        <v>6</v>
      </c>
      <c r="R319" s="44" t="str">
        <f t="shared" si="18"/>
        <v xml:space="preserve"> </v>
      </c>
      <c r="S319" s="129" t="e">
        <f t="shared" si="19"/>
        <v>#REF!</v>
      </c>
    </row>
    <row r="320" spans="1:19" ht="13.5" customHeight="1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49">
        <v>9.0222222222222221</v>
      </c>
      <c r="G320" s="39">
        <f>Maths2!J320</f>
        <v>8.5</v>
      </c>
      <c r="H320" s="130">
        <f>Maths2!K320</f>
        <v>0</v>
      </c>
      <c r="I320" s="131">
        <f>Maths2!M320</f>
        <v>1</v>
      </c>
      <c r="J320" s="28">
        <f>Phys2!J320</f>
        <v>5.0999999999999996</v>
      </c>
      <c r="K320" s="130">
        <f>Phys2!K320</f>
        <v>0</v>
      </c>
      <c r="L320" s="131" t="e">
        <f>Phys2!#REF!</f>
        <v>#REF!</v>
      </c>
      <c r="M320" s="28">
        <f>Chim2!J320</f>
        <v>7.6055555555555561</v>
      </c>
      <c r="N320" s="130">
        <f>Chim2!K320</f>
        <v>0</v>
      </c>
      <c r="O320" s="131">
        <f>Chim2!M320</f>
        <v>1</v>
      </c>
      <c r="P320" s="24">
        <f t="shared" si="16"/>
        <v>7.0685185185185189</v>
      </c>
      <c r="Q320" s="23">
        <f t="shared" si="17"/>
        <v>0</v>
      </c>
      <c r="R320" s="44" t="str">
        <f t="shared" si="18"/>
        <v xml:space="preserve"> </v>
      </c>
      <c r="S320" s="129" t="e">
        <f t="shared" si="19"/>
        <v>#REF!</v>
      </c>
    </row>
    <row r="321" spans="1:19" ht="13.5" customHeight="1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6.7333333333333343</v>
      </c>
      <c r="G321" s="39">
        <f>Maths2!J321</f>
        <v>7.6</v>
      </c>
      <c r="H321" s="130">
        <f>Maths2!K321</f>
        <v>0</v>
      </c>
      <c r="I321" s="131">
        <f>Maths2!M321</f>
        <v>1</v>
      </c>
      <c r="J321" s="28">
        <f>Phys2!J321</f>
        <v>10.8</v>
      </c>
      <c r="K321" s="130">
        <f>Phys2!K321</f>
        <v>6</v>
      </c>
      <c r="L321" s="131" t="e">
        <f>Phys2!#REF!</f>
        <v>#REF!</v>
      </c>
      <c r="M321" s="28">
        <f>Chim2!J321</f>
        <v>7.05</v>
      </c>
      <c r="N321" s="130">
        <f>Chim2!K321</f>
        <v>0</v>
      </c>
      <c r="O321" s="131">
        <f>Chim2!M321</f>
        <v>1</v>
      </c>
      <c r="P321" s="24">
        <f t="shared" si="16"/>
        <v>8.4833333333333325</v>
      </c>
      <c r="Q321" s="23">
        <f t="shared" si="17"/>
        <v>6</v>
      </c>
      <c r="R321" s="44" t="str">
        <f t="shared" si="18"/>
        <v xml:space="preserve"> </v>
      </c>
      <c r="S321" s="129" t="e">
        <f t="shared" si="19"/>
        <v>#REF!</v>
      </c>
    </row>
    <row r="322" spans="1:19" ht="13.5" customHeight="1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49">
        <v>8.5839999999999996</v>
      </c>
      <c r="G322" s="39">
        <f>Maths2!J322</f>
        <v>3.75</v>
      </c>
      <c r="H322" s="130">
        <f>Maths2!K322</f>
        <v>0</v>
      </c>
      <c r="I322" s="131">
        <f>Maths2!M322</f>
        <v>1</v>
      </c>
      <c r="J322" s="28">
        <f>Phys2!J322</f>
        <v>2.2000000000000002</v>
      </c>
      <c r="K322" s="130">
        <f>Phys2!K322</f>
        <v>0</v>
      </c>
      <c r="L322" s="131" t="e">
        <f>Phys2!#REF!</f>
        <v>#REF!</v>
      </c>
      <c r="M322" s="28">
        <f>Chim2!J322</f>
        <v>10</v>
      </c>
      <c r="N322" s="130">
        <f>Chim2!K322</f>
        <v>6</v>
      </c>
      <c r="O322" s="131">
        <f>Chim2!M322</f>
        <v>1</v>
      </c>
      <c r="P322" s="24">
        <f t="shared" si="16"/>
        <v>5.3166666666666664</v>
      </c>
      <c r="Q322" s="23">
        <f t="shared" si="17"/>
        <v>6</v>
      </c>
      <c r="R322" s="44" t="str">
        <f t="shared" si="18"/>
        <v xml:space="preserve"> </v>
      </c>
      <c r="S322" s="129" t="e">
        <f t="shared" si="19"/>
        <v>#REF!</v>
      </c>
    </row>
    <row r="323" spans="1:19" ht="13.5" customHeight="1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90">
        <v>9.1666666666666661</v>
      </c>
      <c r="G323" s="39">
        <f>Maths2!J323</f>
        <v>10.4</v>
      </c>
      <c r="H323" s="130">
        <f>Maths2!K323</f>
        <v>6</v>
      </c>
      <c r="I323" s="131">
        <f>Maths2!M323</f>
        <v>1</v>
      </c>
      <c r="J323" s="28">
        <f>Phys2!J323</f>
        <v>4.3</v>
      </c>
      <c r="K323" s="130">
        <f>Phys2!K323</f>
        <v>0</v>
      </c>
      <c r="L323" s="131" t="e">
        <f>Phys2!#REF!</f>
        <v>#REF!</v>
      </c>
      <c r="M323" s="28">
        <f>Chim2!J323</f>
        <v>10.199999999999999</v>
      </c>
      <c r="N323" s="130">
        <f>Chim2!K323</f>
        <v>6</v>
      </c>
      <c r="O323" s="131">
        <f>Chim2!M323</f>
        <v>1</v>
      </c>
      <c r="P323" s="24">
        <f t="shared" si="16"/>
        <v>8.3000000000000007</v>
      </c>
      <c r="Q323" s="23">
        <f t="shared" si="17"/>
        <v>12</v>
      </c>
      <c r="R323" s="44" t="str">
        <f t="shared" si="18"/>
        <v xml:space="preserve"> </v>
      </c>
      <c r="S323" s="129" t="e">
        <f t="shared" si="19"/>
        <v>#REF!</v>
      </c>
    </row>
    <row r="324" spans="1:19" ht="13.5" customHeight="1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0">
        <v>8.3066666666666666</v>
      </c>
      <c r="G324" s="39">
        <f>Maths2!J324</f>
        <v>10</v>
      </c>
      <c r="H324" s="130">
        <f>Maths2!K324</f>
        <v>6</v>
      </c>
      <c r="I324" s="131">
        <f>Maths2!M324</f>
        <v>1</v>
      </c>
      <c r="J324" s="28">
        <f>Phys2!J324</f>
        <v>7.416666666666667</v>
      </c>
      <c r="K324" s="130">
        <f>Phys2!K324</f>
        <v>0</v>
      </c>
      <c r="L324" s="131" t="e">
        <f>Phys2!#REF!</f>
        <v>#REF!</v>
      </c>
      <c r="M324" s="28">
        <f>Chim2!J324</f>
        <v>11</v>
      </c>
      <c r="N324" s="130">
        <f>Chim2!K324</f>
        <v>6</v>
      </c>
      <c r="O324" s="131">
        <f>Chim2!M324</f>
        <v>1</v>
      </c>
      <c r="P324" s="24">
        <f t="shared" si="16"/>
        <v>9.4722222222222214</v>
      </c>
      <c r="Q324" s="23">
        <f t="shared" si="17"/>
        <v>12</v>
      </c>
      <c r="R324" s="44" t="str">
        <f t="shared" si="18"/>
        <v xml:space="preserve"> </v>
      </c>
      <c r="S324" s="129" t="e">
        <f t="shared" si="19"/>
        <v>#REF!</v>
      </c>
    </row>
    <row r="325" spans="1:19" ht="13.5" customHeight="1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49">
        <v>8.2166666666666668</v>
      </c>
      <c r="G325" s="39">
        <f>Maths2!J325</f>
        <v>11.166666666666666</v>
      </c>
      <c r="H325" s="130">
        <f>Maths2!K325</f>
        <v>6</v>
      </c>
      <c r="I325" s="131">
        <f>Maths2!M325</f>
        <v>1</v>
      </c>
      <c r="J325" s="28">
        <f>Phys2!J325</f>
        <v>3.5</v>
      </c>
      <c r="K325" s="130">
        <f>Phys2!K325</f>
        <v>0</v>
      </c>
      <c r="L325" s="131" t="e">
        <f>Phys2!#REF!</f>
        <v>#REF!</v>
      </c>
      <c r="M325" s="28">
        <f>Chim2!J325</f>
        <v>8.8333333333333339</v>
      </c>
      <c r="N325" s="130">
        <f>Chim2!K325</f>
        <v>0</v>
      </c>
      <c r="O325" s="131">
        <f>Chim2!M325</f>
        <v>1</v>
      </c>
      <c r="P325" s="24">
        <f t="shared" si="16"/>
        <v>7.833333333333333</v>
      </c>
      <c r="Q325" s="23">
        <f t="shared" si="17"/>
        <v>6</v>
      </c>
      <c r="R325" s="44" t="str">
        <f t="shared" si="18"/>
        <v xml:space="preserve"> </v>
      </c>
      <c r="S325" s="129" t="e">
        <f t="shared" si="19"/>
        <v>#REF!</v>
      </c>
    </row>
    <row r="326" spans="1:19" ht="13.5" customHeight="1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49">
        <v>5.583333333333333</v>
      </c>
      <c r="G326" s="39">
        <f>Maths2!J326</f>
        <v>10.333333333333334</v>
      </c>
      <c r="H326" s="130">
        <f>Maths2!K326</f>
        <v>6</v>
      </c>
      <c r="I326" s="131">
        <f>Maths2!M326</f>
        <v>1</v>
      </c>
      <c r="J326" s="28">
        <f>Phys2!J326</f>
        <v>3.5833333333333335</v>
      </c>
      <c r="K326" s="130">
        <f>Phys2!K326</f>
        <v>0</v>
      </c>
      <c r="L326" s="131" t="e">
        <f>Phys2!#REF!</f>
        <v>#REF!</v>
      </c>
      <c r="M326" s="28">
        <f>Chim2!J326</f>
        <v>10</v>
      </c>
      <c r="N326" s="130">
        <f>Chim2!K326</f>
        <v>6</v>
      </c>
      <c r="O326" s="131">
        <f>Chim2!M326</f>
        <v>1</v>
      </c>
      <c r="P326" s="24">
        <f t="shared" si="16"/>
        <v>7.9722222222222223</v>
      </c>
      <c r="Q326" s="23">
        <f t="shared" si="17"/>
        <v>12</v>
      </c>
      <c r="R326" s="44" t="str">
        <f t="shared" si="18"/>
        <v xml:space="preserve"> </v>
      </c>
      <c r="S326" s="129" t="e">
        <f t="shared" si="19"/>
        <v>#REF!</v>
      </c>
    </row>
    <row r="327" spans="1:19" ht="13.5" customHeight="1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49">
        <v>8.6493333333333347</v>
      </c>
      <c r="G327" s="39">
        <f>Maths2!J327</f>
        <v>10</v>
      </c>
      <c r="H327" s="130">
        <f>Maths2!K327</f>
        <v>6</v>
      </c>
      <c r="I327" s="131">
        <f>Maths2!M327</f>
        <v>1</v>
      </c>
      <c r="J327" s="28">
        <f>Phys2!J327</f>
        <v>3.8333333333333335</v>
      </c>
      <c r="K327" s="130">
        <f>Phys2!K327</f>
        <v>0</v>
      </c>
      <c r="L327" s="131" t="e">
        <f>Phys2!#REF!</f>
        <v>#REF!</v>
      </c>
      <c r="M327" s="28">
        <f>Chim2!J327</f>
        <v>10</v>
      </c>
      <c r="N327" s="130">
        <f>Chim2!K327</f>
        <v>6</v>
      </c>
      <c r="O327" s="131">
        <f>Chim2!M327</f>
        <v>1</v>
      </c>
      <c r="P327" s="24">
        <f t="shared" si="16"/>
        <v>7.9444444444444446</v>
      </c>
      <c r="Q327" s="23">
        <f t="shared" si="17"/>
        <v>12</v>
      </c>
      <c r="R327" s="44" t="str">
        <f t="shared" si="18"/>
        <v xml:space="preserve"> </v>
      </c>
      <c r="S327" s="129" t="e">
        <f t="shared" si="19"/>
        <v>#REF!</v>
      </c>
    </row>
    <row r="328" spans="1:19" ht="13.5" customHeight="1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49">
        <v>8.8166666666666664</v>
      </c>
      <c r="G328" s="39">
        <f>Maths2!J328</f>
        <v>10.199999999999999</v>
      </c>
      <c r="H328" s="130">
        <f>Maths2!K328</f>
        <v>6</v>
      </c>
      <c r="I328" s="131">
        <f>Maths2!M328</f>
        <v>1</v>
      </c>
      <c r="J328" s="28">
        <f>Phys2!J328</f>
        <v>7.55</v>
      </c>
      <c r="K328" s="130">
        <f>Phys2!K328</f>
        <v>0</v>
      </c>
      <c r="L328" s="131" t="e">
        <f>Phys2!#REF!</f>
        <v>#REF!</v>
      </c>
      <c r="M328" s="28">
        <f>Chim2!J328</f>
        <v>7.75</v>
      </c>
      <c r="N328" s="130">
        <f>Chim2!K328</f>
        <v>0</v>
      </c>
      <c r="O328" s="131">
        <f>Chim2!M328</f>
        <v>1</v>
      </c>
      <c r="P328" s="24">
        <f t="shared" si="16"/>
        <v>8.5</v>
      </c>
      <c r="Q328" s="23">
        <f t="shared" si="17"/>
        <v>6</v>
      </c>
      <c r="R328" s="44" t="str">
        <f t="shared" si="18"/>
        <v xml:space="preserve"> </v>
      </c>
      <c r="S328" s="129" t="e">
        <f t="shared" si="19"/>
        <v>#REF!</v>
      </c>
    </row>
    <row r="329" spans="1:19" ht="13.5" customHeight="1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90">
        <v>8.5</v>
      </c>
      <c r="G329" s="39">
        <f>Maths2!J329</f>
        <v>7.5</v>
      </c>
      <c r="H329" s="130">
        <f>Maths2!K329</f>
        <v>0</v>
      </c>
      <c r="I329" s="131">
        <f>Maths2!M329</f>
        <v>1</v>
      </c>
      <c r="J329" s="28">
        <f>Phys2!J329</f>
        <v>6.6</v>
      </c>
      <c r="K329" s="130">
        <f>Phys2!K329</f>
        <v>0</v>
      </c>
      <c r="L329" s="131" t="e">
        <f>Phys2!#REF!</f>
        <v>#REF!</v>
      </c>
      <c r="M329" s="28">
        <f>Chim2!J329</f>
        <v>10.001999999999999</v>
      </c>
      <c r="N329" s="130">
        <f>Chim2!K329</f>
        <v>6</v>
      </c>
      <c r="O329" s="131">
        <f>Chim2!M329</f>
        <v>1</v>
      </c>
      <c r="P329" s="24">
        <f t="shared" si="16"/>
        <v>8.0339999999999989</v>
      </c>
      <c r="Q329" s="23">
        <f t="shared" si="17"/>
        <v>6</v>
      </c>
      <c r="R329" s="44" t="str">
        <f t="shared" si="18"/>
        <v xml:space="preserve"> </v>
      </c>
      <c r="S329" s="129" t="e">
        <f t="shared" si="19"/>
        <v>#REF!</v>
      </c>
    </row>
    <row r="330" spans="1:19" ht="13.5" customHeight="1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49">
        <v>6.8666666666666663</v>
      </c>
      <c r="G330" s="39">
        <f>Maths2!J330</f>
        <v>5.7</v>
      </c>
      <c r="H330" s="130">
        <f>Maths2!K330</f>
        <v>0</v>
      </c>
      <c r="I330" s="131">
        <f>Maths2!M330</f>
        <v>1</v>
      </c>
      <c r="J330" s="28">
        <f>Phys2!J330</f>
        <v>6.9</v>
      </c>
      <c r="K330" s="130">
        <f>Phys2!K330</f>
        <v>0</v>
      </c>
      <c r="L330" s="131" t="e">
        <f>Phys2!#REF!</f>
        <v>#REF!</v>
      </c>
      <c r="M330" s="28">
        <f>Chim2!J330</f>
        <v>10.7</v>
      </c>
      <c r="N330" s="130">
        <f>Chim2!K330</f>
        <v>6</v>
      </c>
      <c r="O330" s="131">
        <f>Chim2!M330</f>
        <v>1</v>
      </c>
      <c r="P330" s="24">
        <f t="shared" si="16"/>
        <v>7.7666666666666675</v>
      </c>
      <c r="Q330" s="23">
        <f t="shared" si="17"/>
        <v>6</v>
      </c>
      <c r="R330" s="44" t="str">
        <f t="shared" si="18"/>
        <v xml:space="preserve"> </v>
      </c>
      <c r="S330" s="129" t="e">
        <f t="shared" si="19"/>
        <v>#REF!</v>
      </c>
    </row>
    <row r="331" spans="1:19" ht="13.5" customHeight="1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49">
        <v>7.5500000000000007</v>
      </c>
      <c r="G331" s="39">
        <f>Maths2!J331</f>
        <v>11.5</v>
      </c>
      <c r="H331" s="130">
        <f>Maths2!K331</f>
        <v>6</v>
      </c>
      <c r="I331" s="131">
        <f>Maths2!M331</f>
        <v>1</v>
      </c>
      <c r="J331" s="28">
        <f>Phys2!J331</f>
        <v>7.8960000000000008</v>
      </c>
      <c r="K331" s="130">
        <f>Phys2!K331</f>
        <v>0</v>
      </c>
      <c r="L331" s="131" t="e">
        <f>Phys2!#REF!</f>
        <v>#REF!</v>
      </c>
      <c r="M331" s="28">
        <f>Chim2!J331</f>
        <v>10.605555555555556</v>
      </c>
      <c r="N331" s="130">
        <f>Chim2!K331</f>
        <v>6</v>
      </c>
      <c r="O331" s="131">
        <f>Chim2!M331</f>
        <v>1</v>
      </c>
      <c r="P331" s="24">
        <f t="shared" si="16"/>
        <v>10.00051851851852</v>
      </c>
      <c r="Q331" s="23">
        <f t="shared" si="17"/>
        <v>18</v>
      </c>
      <c r="R331" s="44" t="str">
        <f t="shared" si="18"/>
        <v>acquise</v>
      </c>
      <c r="S331" s="129" t="e">
        <f t="shared" si="19"/>
        <v>#REF!</v>
      </c>
    </row>
    <row r="332" spans="1:19" ht="13.5" customHeight="1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0">
        <v>8.3333333333333339</v>
      </c>
      <c r="G332" s="39">
        <f>Maths2!J332</f>
        <v>10.083333333333334</v>
      </c>
      <c r="H332" s="130">
        <f>Maths2!K332</f>
        <v>6</v>
      </c>
      <c r="I332" s="131">
        <f>Maths2!M332</f>
        <v>1</v>
      </c>
      <c r="J332" s="28">
        <f>Phys2!J332</f>
        <v>1.6</v>
      </c>
      <c r="K332" s="130">
        <f>Phys2!K332</f>
        <v>0</v>
      </c>
      <c r="L332" s="131" t="e">
        <f>Phys2!#REF!</f>
        <v>#REF!</v>
      </c>
      <c r="M332" s="28">
        <f>Chim2!J332</f>
        <v>10</v>
      </c>
      <c r="N332" s="130">
        <f>Chim2!K332</f>
        <v>6</v>
      </c>
      <c r="O332" s="131">
        <f>Chim2!M332</f>
        <v>1</v>
      </c>
      <c r="P332" s="24">
        <f t="shared" si="16"/>
        <v>7.2277777777777779</v>
      </c>
      <c r="Q332" s="23">
        <f t="shared" si="17"/>
        <v>12</v>
      </c>
      <c r="R332" s="44" t="str">
        <f t="shared" si="18"/>
        <v xml:space="preserve"> </v>
      </c>
      <c r="S332" s="129" t="e">
        <f t="shared" si="19"/>
        <v>#REF!</v>
      </c>
    </row>
    <row r="333" spans="1:19" ht="13.5" customHeight="1">
      <c r="A333" s="23">
        <v>321</v>
      </c>
      <c r="B333" s="294">
        <v>123007577</v>
      </c>
      <c r="C333" s="305" t="s">
        <v>245</v>
      </c>
      <c r="D333" s="306" t="s">
        <v>781</v>
      </c>
      <c r="E333" s="247" t="s">
        <v>1677</v>
      </c>
      <c r="F333" s="90">
        <v>8.3329629629629629</v>
      </c>
      <c r="G333" s="39">
        <f>Maths2!J333</f>
        <v>10</v>
      </c>
      <c r="H333" s="130">
        <f>Maths2!K333</f>
        <v>6</v>
      </c>
      <c r="I333" s="131">
        <f>Maths2!M333</f>
        <v>1</v>
      </c>
      <c r="J333" s="28">
        <f>Phys2!J333</f>
        <v>5</v>
      </c>
      <c r="K333" s="130">
        <f>Phys2!K333</f>
        <v>0</v>
      </c>
      <c r="L333" s="131" t="e">
        <f>Phys2!#REF!</f>
        <v>#REF!</v>
      </c>
      <c r="M333" s="28">
        <f>Chim2!J333</f>
        <v>6.8</v>
      </c>
      <c r="N333" s="130">
        <f>Chim2!K333</f>
        <v>0</v>
      </c>
      <c r="O333" s="131">
        <f>Chim2!M333</f>
        <v>1</v>
      </c>
      <c r="P333" s="24">
        <f t="shared" si="16"/>
        <v>7.2666666666666675</v>
      </c>
      <c r="Q333" s="23">
        <f t="shared" si="17"/>
        <v>6</v>
      </c>
      <c r="R333" s="44" t="str">
        <f t="shared" si="18"/>
        <v xml:space="preserve"> </v>
      </c>
      <c r="S333" s="129" t="e">
        <f t="shared" si="19"/>
        <v>#REF!</v>
      </c>
    </row>
    <row r="334" spans="1:19" ht="13.5" customHeight="1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49">
        <v>8.2000000000000011</v>
      </c>
      <c r="G334" s="39">
        <f>Maths2!J334</f>
        <v>9.4</v>
      </c>
      <c r="H334" s="130">
        <f>Maths2!K334</f>
        <v>0</v>
      </c>
      <c r="I334" s="131">
        <f>Maths2!M334</f>
        <v>1</v>
      </c>
      <c r="J334" s="28">
        <f>Phys2!J334</f>
        <v>6.3</v>
      </c>
      <c r="K334" s="130">
        <f>Phys2!K334</f>
        <v>0</v>
      </c>
      <c r="L334" s="131" t="e">
        <f>Phys2!#REF!</f>
        <v>#REF!</v>
      </c>
      <c r="M334" s="28">
        <f>Chim2!J334</f>
        <v>10.6</v>
      </c>
      <c r="N334" s="130">
        <f>Chim2!K334</f>
        <v>6</v>
      </c>
      <c r="O334" s="131">
        <f>Chim2!M334</f>
        <v>1</v>
      </c>
      <c r="P334" s="24">
        <f t="shared" ref="P334:P397" si="20">(G334*3+J334*3+M334*3)/9</f>
        <v>8.7666666666666675</v>
      </c>
      <c r="Q334" s="23">
        <f t="shared" ref="Q334:Q397" si="21">IF(P334&gt;=9.995,18,H334+K334+N334)</f>
        <v>6</v>
      </c>
      <c r="R334" s="44" t="str">
        <f t="shared" ref="R334:R397" si="22">IF(Q334=18,"acquise"," ")</f>
        <v xml:space="preserve"> </v>
      </c>
      <c r="S334" s="129" t="e">
        <f t="shared" ref="S334:S397" si="23">IF(OR(I334=2,L334=2,O334=2),2,1)</f>
        <v>#REF!</v>
      </c>
    </row>
    <row r="335" spans="1:19" ht="13.5" customHeight="1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90">
        <v>7.1944444444444446</v>
      </c>
      <c r="G335" s="39">
        <f>Maths2!J335</f>
        <v>10.001999999999999</v>
      </c>
      <c r="H335" s="130">
        <f>Maths2!K335</f>
        <v>6</v>
      </c>
      <c r="I335" s="131">
        <f>Maths2!M335</f>
        <v>1</v>
      </c>
      <c r="J335" s="28">
        <f>Phys2!J335</f>
        <v>4.5999999999999996</v>
      </c>
      <c r="K335" s="130">
        <f>Phys2!K335</f>
        <v>0</v>
      </c>
      <c r="L335" s="131" t="e">
        <f>Phys2!#REF!</f>
        <v>#REF!</v>
      </c>
      <c r="M335" s="28">
        <f>Chim2!J335</f>
        <v>10</v>
      </c>
      <c r="N335" s="130">
        <f>Chim2!K335</f>
        <v>6</v>
      </c>
      <c r="O335" s="131">
        <f>Chim2!M335</f>
        <v>1</v>
      </c>
      <c r="P335" s="24">
        <f t="shared" si="20"/>
        <v>8.2006666666666668</v>
      </c>
      <c r="Q335" s="23">
        <f t="shared" si="21"/>
        <v>12</v>
      </c>
      <c r="R335" s="44" t="str">
        <f t="shared" si="22"/>
        <v xml:space="preserve"> </v>
      </c>
      <c r="S335" s="129" t="e">
        <f t="shared" si="23"/>
        <v>#REF!</v>
      </c>
    </row>
    <row r="336" spans="1:19" ht="13.5" customHeight="1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90">
        <v>8.3055555555555554</v>
      </c>
      <c r="G336" s="39">
        <f>Maths2!J336</f>
        <v>10</v>
      </c>
      <c r="H336" s="130">
        <f>Maths2!K336</f>
        <v>6</v>
      </c>
      <c r="I336" s="131">
        <f>Maths2!M336</f>
        <v>1</v>
      </c>
      <c r="J336" s="28">
        <f>Phys2!J336</f>
        <v>4.0999999999999996</v>
      </c>
      <c r="K336" s="130">
        <f>Phys2!K336</f>
        <v>0</v>
      </c>
      <c r="L336" s="131" t="e">
        <f>Phys2!#REF!</f>
        <v>#REF!</v>
      </c>
      <c r="M336" s="28">
        <f>Chim2!J336</f>
        <v>12.7</v>
      </c>
      <c r="N336" s="130">
        <f>Chim2!K336</f>
        <v>6</v>
      </c>
      <c r="O336" s="131">
        <f>Chim2!M336</f>
        <v>1</v>
      </c>
      <c r="P336" s="24">
        <f t="shared" si="20"/>
        <v>8.9333333333333318</v>
      </c>
      <c r="Q336" s="23">
        <f t="shared" si="21"/>
        <v>12</v>
      </c>
      <c r="R336" s="44" t="str">
        <f t="shared" si="22"/>
        <v xml:space="preserve"> </v>
      </c>
      <c r="S336" s="129" t="e">
        <f t="shared" si="23"/>
        <v>#REF!</v>
      </c>
    </row>
    <row r="337" spans="1:19" ht="13.5" customHeight="1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49">
        <v>6.5666666666666664</v>
      </c>
      <c r="G337" s="39">
        <f>Maths2!J337</f>
        <v>3.3333333333333335</v>
      </c>
      <c r="H337" s="130">
        <f>Maths2!K337</f>
        <v>0</v>
      </c>
      <c r="I337" s="131">
        <f>Maths2!M337</f>
        <v>1</v>
      </c>
      <c r="J337" s="28">
        <f>Phys2!J337</f>
        <v>1</v>
      </c>
      <c r="K337" s="130">
        <f>Phys2!K337</f>
        <v>0</v>
      </c>
      <c r="L337" s="131" t="e">
        <f>Phys2!#REF!</f>
        <v>#REF!</v>
      </c>
      <c r="M337" s="28">
        <f>Chim2!J337</f>
        <v>11</v>
      </c>
      <c r="N337" s="130">
        <f>Chim2!K337</f>
        <v>6</v>
      </c>
      <c r="O337" s="131">
        <f>Chim2!M337</f>
        <v>1</v>
      </c>
      <c r="P337" s="24">
        <f t="shared" si="20"/>
        <v>5.1111111111111107</v>
      </c>
      <c r="Q337" s="23">
        <f t="shared" si="21"/>
        <v>6</v>
      </c>
      <c r="R337" s="44" t="str">
        <f t="shared" si="22"/>
        <v xml:space="preserve"> </v>
      </c>
      <c r="S337" s="129" t="e">
        <f t="shared" si="23"/>
        <v>#REF!</v>
      </c>
    </row>
    <row r="338" spans="1:19" ht="13.5" customHeight="1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90">
        <v>8.0608465608465618</v>
      </c>
      <c r="G338" s="39">
        <f>Maths2!J338</f>
        <v>10</v>
      </c>
      <c r="H338" s="130">
        <f>Maths2!K338</f>
        <v>6</v>
      </c>
      <c r="I338" s="131">
        <f>Maths2!M338</f>
        <v>1</v>
      </c>
      <c r="J338" s="28">
        <f>Phys2!J338</f>
        <v>9.3000000000000007</v>
      </c>
      <c r="K338" s="130">
        <f>Phys2!K338</f>
        <v>0</v>
      </c>
      <c r="L338" s="131" t="e">
        <f>Phys2!#REF!</f>
        <v>#REF!</v>
      </c>
      <c r="M338" s="28">
        <f>Chim2!J338</f>
        <v>10.7</v>
      </c>
      <c r="N338" s="130">
        <f>Chim2!K338</f>
        <v>6</v>
      </c>
      <c r="O338" s="131">
        <f>Chim2!M338</f>
        <v>1</v>
      </c>
      <c r="P338" s="24">
        <f t="shared" si="20"/>
        <v>10</v>
      </c>
      <c r="Q338" s="23">
        <f t="shared" si="21"/>
        <v>18</v>
      </c>
      <c r="R338" s="44" t="str">
        <f t="shared" si="22"/>
        <v>acquise</v>
      </c>
      <c r="S338" s="129" t="e">
        <f t="shared" si="23"/>
        <v>#REF!</v>
      </c>
    </row>
    <row r="339" spans="1:19" ht="13.5" customHeight="1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0">
        <v>8.3333333333333339</v>
      </c>
      <c r="G339" s="39">
        <f>Maths2!J339</f>
        <v>9.5</v>
      </c>
      <c r="H339" s="130">
        <f>Maths2!K339</f>
        <v>0</v>
      </c>
      <c r="I339" s="131">
        <f>Maths2!M339</f>
        <v>1</v>
      </c>
      <c r="J339" s="28">
        <f>Phys2!J339</f>
        <v>10</v>
      </c>
      <c r="K339" s="130">
        <f>Phys2!K339</f>
        <v>6</v>
      </c>
      <c r="L339" s="131" t="e">
        <f>Phys2!#REF!</f>
        <v>#REF!</v>
      </c>
      <c r="M339" s="28">
        <f>Chim2!J339</f>
        <v>10.5</v>
      </c>
      <c r="N339" s="130">
        <f>Chim2!K339</f>
        <v>6</v>
      </c>
      <c r="O339" s="131">
        <f>Chim2!M339</f>
        <v>1</v>
      </c>
      <c r="P339" s="24">
        <f t="shared" si="20"/>
        <v>10</v>
      </c>
      <c r="Q339" s="23">
        <f t="shared" si="21"/>
        <v>18</v>
      </c>
      <c r="R339" s="44" t="str">
        <f t="shared" si="22"/>
        <v>acquise</v>
      </c>
      <c r="S339" s="129" t="e">
        <f t="shared" si="23"/>
        <v>#REF!</v>
      </c>
    </row>
    <row r="340" spans="1:19" ht="13.5" customHeight="1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49">
        <v>9.3000000000000007</v>
      </c>
      <c r="G340" s="39">
        <f>Maths2!J340</f>
        <v>10</v>
      </c>
      <c r="H340" s="130">
        <f>Maths2!K340</f>
        <v>6</v>
      </c>
      <c r="I340" s="131">
        <f>Maths2!M340</f>
        <v>1</v>
      </c>
      <c r="J340" s="28">
        <f>Phys2!J340</f>
        <v>3.2</v>
      </c>
      <c r="K340" s="130">
        <f>Phys2!K340</f>
        <v>0</v>
      </c>
      <c r="L340" s="131" t="e">
        <f>Phys2!#REF!</f>
        <v>#REF!</v>
      </c>
      <c r="M340" s="28">
        <f>Chim2!J340</f>
        <v>2.2000000000000002</v>
      </c>
      <c r="N340" s="130">
        <f>Chim2!K340</f>
        <v>0</v>
      </c>
      <c r="O340" s="131">
        <f>Chim2!M340</f>
        <v>1</v>
      </c>
      <c r="P340" s="24">
        <f t="shared" si="20"/>
        <v>5.1333333333333337</v>
      </c>
      <c r="Q340" s="23">
        <f t="shared" si="21"/>
        <v>6</v>
      </c>
      <c r="R340" s="44" t="str">
        <f t="shared" si="22"/>
        <v xml:space="preserve"> </v>
      </c>
      <c r="S340" s="129" t="e">
        <f t="shared" si="23"/>
        <v>#REF!</v>
      </c>
    </row>
    <row r="341" spans="1:19" ht="13.5" customHeight="1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49">
        <v>8.3333333333333339</v>
      </c>
      <c r="G341" s="39">
        <f>Maths2!J341</f>
        <v>4.4000000000000004</v>
      </c>
      <c r="H341" s="130">
        <f>Maths2!K341</f>
        <v>0</v>
      </c>
      <c r="I341" s="131">
        <f>Maths2!M341</f>
        <v>1</v>
      </c>
      <c r="J341" s="28">
        <f>Phys2!J341</f>
        <v>3.6</v>
      </c>
      <c r="K341" s="130">
        <f>Phys2!K341</f>
        <v>0</v>
      </c>
      <c r="L341" s="131" t="e">
        <f>Phys2!#REF!</f>
        <v>#REF!</v>
      </c>
      <c r="M341" s="28">
        <f>Chim2!J341</f>
        <v>8.4</v>
      </c>
      <c r="N341" s="130">
        <f>Chim2!K341</f>
        <v>0</v>
      </c>
      <c r="O341" s="131">
        <f>Chim2!M341</f>
        <v>1</v>
      </c>
      <c r="P341" s="24">
        <f t="shared" si="20"/>
        <v>5.4666666666666668</v>
      </c>
      <c r="Q341" s="23">
        <f t="shared" si="21"/>
        <v>0</v>
      </c>
      <c r="R341" s="44" t="str">
        <f t="shared" si="22"/>
        <v xml:space="preserve"> </v>
      </c>
      <c r="S341" s="129" t="e">
        <f t="shared" si="23"/>
        <v>#REF!</v>
      </c>
    </row>
    <row r="342" spans="1:19" ht="13.5" customHeight="1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49">
        <v>8.4666666666666668</v>
      </c>
      <c r="G342" s="39">
        <f>Maths2!J342</f>
        <v>5.416666666666667</v>
      </c>
      <c r="H342" s="130">
        <f>Maths2!K342</f>
        <v>0</v>
      </c>
      <c r="I342" s="131">
        <f>Maths2!M342</f>
        <v>1</v>
      </c>
      <c r="J342" s="28">
        <f>Phys2!J342</f>
        <v>7.416666666666667</v>
      </c>
      <c r="K342" s="130">
        <f>Phys2!K342</f>
        <v>0</v>
      </c>
      <c r="L342" s="131" t="e">
        <f>Phys2!#REF!</f>
        <v>#REF!</v>
      </c>
      <c r="M342" s="28">
        <f>Chim2!J342</f>
        <v>10.5</v>
      </c>
      <c r="N342" s="130">
        <f>Chim2!K342</f>
        <v>6</v>
      </c>
      <c r="O342" s="131">
        <f>Chim2!M342</f>
        <v>1</v>
      </c>
      <c r="P342" s="24">
        <f t="shared" si="20"/>
        <v>7.7777777777777777</v>
      </c>
      <c r="Q342" s="23">
        <f t="shared" si="21"/>
        <v>6</v>
      </c>
      <c r="R342" s="44" t="str">
        <f t="shared" si="22"/>
        <v xml:space="preserve"> </v>
      </c>
      <c r="S342" s="129" t="e">
        <f t="shared" si="23"/>
        <v>#REF!</v>
      </c>
    </row>
    <row r="343" spans="1:19" ht="13.5" customHeight="1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49">
        <v>7.317333333333333</v>
      </c>
      <c r="G343" s="39">
        <f>Maths2!J343</f>
        <v>3.4</v>
      </c>
      <c r="H343" s="130">
        <f>Maths2!K343</f>
        <v>0</v>
      </c>
      <c r="I343" s="131">
        <f>Maths2!M343</f>
        <v>1</v>
      </c>
      <c r="J343" s="28">
        <f>Phys2!J343</f>
        <v>4.9000000000000004</v>
      </c>
      <c r="K343" s="130">
        <f>Phys2!K343</f>
        <v>0</v>
      </c>
      <c r="L343" s="131" t="e">
        <f>Phys2!#REF!</f>
        <v>#REF!</v>
      </c>
      <c r="M343" s="28">
        <f>Chim2!J343</f>
        <v>10</v>
      </c>
      <c r="N343" s="130">
        <f>Chim2!K343</f>
        <v>6</v>
      </c>
      <c r="O343" s="131">
        <f>Chim2!M343</f>
        <v>1</v>
      </c>
      <c r="P343" s="24">
        <f t="shared" si="20"/>
        <v>6.1</v>
      </c>
      <c r="Q343" s="23">
        <f t="shared" si="21"/>
        <v>6</v>
      </c>
      <c r="R343" s="44" t="str">
        <f t="shared" si="22"/>
        <v xml:space="preserve"> </v>
      </c>
      <c r="S343" s="129" t="e">
        <f t="shared" si="23"/>
        <v>#REF!</v>
      </c>
    </row>
    <row r="344" spans="1:19" ht="13.5" customHeight="1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0">
        <v>7.0555555555555562</v>
      </c>
      <c r="G344" s="39">
        <f>Maths2!J344</f>
        <v>10.666666666666666</v>
      </c>
      <c r="H344" s="130">
        <f>Maths2!K344</f>
        <v>6</v>
      </c>
      <c r="I344" s="131">
        <f>Maths2!M344</f>
        <v>1</v>
      </c>
      <c r="J344" s="28">
        <f>Phys2!J344</f>
        <v>5.5</v>
      </c>
      <c r="K344" s="130">
        <f>Phys2!K344</f>
        <v>0</v>
      </c>
      <c r="L344" s="131" t="e">
        <f>Phys2!#REF!</f>
        <v>#REF!</v>
      </c>
      <c r="M344" s="28">
        <f>Chim2!J344</f>
        <v>10</v>
      </c>
      <c r="N344" s="130">
        <f>Chim2!K344</f>
        <v>6</v>
      </c>
      <c r="O344" s="131">
        <f>Chim2!M344</f>
        <v>1</v>
      </c>
      <c r="P344" s="24">
        <f t="shared" si="20"/>
        <v>8.7222222222222214</v>
      </c>
      <c r="Q344" s="23">
        <f t="shared" si="21"/>
        <v>12</v>
      </c>
      <c r="R344" s="44" t="str">
        <f t="shared" si="22"/>
        <v xml:space="preserve"> </v>
      </c>
      <c r="S344" s="129" t="e">
        <f t="shared" si="23"/>
        <v>#REF!</v>
      </c>
    </row>
    <row r="345" spans="1:19" ht="13.5" customHeight="1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4.1333333333333337</v>
      </c>
      <c r="G345" s="39">
        <f>Maths2!J345</f>
        <v>7.8</v>
      </c>
      <c r="H345" s="130">
        <f>Maths2!K345</f>
        <v>0</v>
      </c>
      <c r="I345" s="131">
        <f>Maths2!M345</f>
        <v>1</v>
      </c>
      <c r="J345" s="28">
        <f>Phys2!J345</f>
        <v>5.4</v>
      </c>
      <c r="K345" s="130">
        <f>Phys2!K345</f>
        <v>0</v>
      </c>
      <c r="L345" s="131" t="e">
        <f>Phys2!#REF!</f>
        <v>#REF!</v>
      </c>
      <c r="M345" s="28">
        <f>Chim2!J345</f>
        <v>10</v>
      </c>
      <c r="N345" s="130">
        <f>Chim2!K345</f>
        <v>6</v>
      </c>
      <c r="O345" s="131">
        <f>Chim2!M345</f>
        <v>1</v>
      </c>
      <c r="P345" s="24">
        <f t="shared" si="20"/>
        <v>7.7333333333333325</v>
      </c>
      <c r="Q345" s="23">
        <f t="shared" si="21"/>
        <v>6</v>
      </c>
      <c r="R345" s="44" t="str">
        <f t="shared" si="22"/>
        <v xml:space="preserve"> </v>
      </c>
      <c r="S345" s="129" t="e">
        <f t="shared" si="23"/>
        <v>#REF!</v>
      </c>
    </row>
    <row r="346" spans="1:19" ht="13.5" customHeight="1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49">
        <v>7.8840000000000003</v>
      </c>
      <c r="G346" s="39">
        <f>Maths2!J346</f>
        <v>8.6</v>
      </c>
      <c r="H346" s="130">
        <f>Maths2!K346</f>
        <v>0</v>
      </c>
      <c r="I346" s="131">
        <f>Maths2!M346</f>
        <v>1</v>
      </c>
      <c r="J346" s="28">
        <f>Phys2!J346</f>
        <v>4.5999999999999996</v>
      </c>
      <c r="K346" s="130">
        <f>Phys2!K346</f>
        <v>0</v>
      </c>
      <c r="L346" s="131" t="e">
        <f>Phys2!#REF!</f>
        <v>#REF!</v>
      </c>
      <c r="M346" s="28">
        <f>Chim2!J346</f>
        <v>13.5</v>
      </c>
      <c r="N346" s="130">
        <f>Chim2!K346</f>
        <v>6</v>
      </c>
      <c r="O346" s="131">
        <f>Chim2!M346</f>
        <v>1</v>
      </c>
      <c r="P346" s="24">
        <f t="shared" si="20"/>
        <v>8.8999999999999986</v>
      </c>
      <c r="Q346" s="23">
        <f t="shared" si="21"/>
        <v>6</v>
      </c>
      <c r="R346" s="44" t="str">
        <f t="shared" si="22"/>
        <v xml:space="preserve"> </v>
      </c>
      <c r="S346" s="129" t="e">
        <f t="shared" si="23"/>
        <v>#REF!</v>
      </c>
    </row>
    <row r="347" spans="1:19" ht="13.5" customHeight="1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49">
        <v>7.0666666666666664</v>
      </c>
      <c r="G347" s="39">
        <f>Maths2!J347</f>
        <v>10.6</v>
      </c>
      <c r="H347" s="130">
        <f>Maths2!K347</f>
        <v>6</v>
      </c>
      <c r="I347" s="131">
        <f>Maths2!M347</f>
        <v>1</v>
      </c>
      <c r="J347" s="28">
        <f>Phys2!J347</f>
        <v>5.4</v>
      </c>
      <c r="K347" s="130">
        <f>Phys2!K347</f>
        <v>0</v>
      </c>
      <c r="L347" s="131" t="e">
        <f>Phys2!#REF!</f>
        <v>#REF!</v>
      </c>
      <c r="M347" s="28">
        <f>Chim2!J347</f>
        <v>7.6</v>
      </c>
      <c r="N347" s="130">
        <f>Chim2!K347</f>
        <v>0</v>
      </c>
      <c r="O347" s="131">
        <f>Chim2!M347</f>
        <v>1</v>
      </c>
      <c r="P347" s="24">
        <f t="shared" si="20"/>
        <v>7.8666666666666663</v>
      </c>
      <c r="Q347" s="23">
        <f t="shared" si="21"/>
        <v>6</v>
      </c>
      <c r="R347" s="44" t="str">
        <f t="shared" si="22"/>
        <v xml:space="preserve"> </v>
      </c>
      <c r="S347" s="129" t="e">
        <f t="shared" si="23"/>
        <v>#REF!</v>
      </c>
    </row>
    <row r="348" spans="1:19" ht="13.5" customHeight="1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49">
        <v>9.1999999999999993</v>
      </c>
      <c r="G348" s="39">
        <f>Maths2!J348</f>
        <v>10.001999999999999</v>
      </c>
      <c r="H348" s="130">
        <f>Maths2!K348</f>
        <v>6</v>
      </c>
      <c r="I348" s="131">
        <f>Maths2!M348</f>
        <v>1</v>
      </c>
      <c r="J348" s="28">
        <f>Phys2!J348</f>
        <v>6.8</v>
      </c>
      <c r="K348" s="130">
        <f>Phys2!K348</f>
        <v>0</v>
      </c>
      <c r="L348" s="131" t="e">
        <f>Phys2!#REF!</f>
        <v>#REF!</v>
      </c>
      <c r="M348" s="28">
        <f>Chim2!J348</f>
        <v>10.8</v>
      </c>
      <c r="N348" s="130">
        <f>Chim2!K348</f>
        <v>6</v>
      </c>
      <c r="O348" s="131">
        <f>Chim2!M348</f>
        <v>1</v>
      </c>
      <c r="P348" s="24">
        <f t="shared" si="20"/>
        <v>9.2006666666666668</v>
      </c>
      <c r="Q348" s="23">
        <f t="shared" si="21"/>
        <v>12</v>
      </c>
      <c r="R348" s="44" t="str">
        <f t="shared" si="22"/>
        <v xml:space="preserve"> </v>
      </c>
      <c r="S348" s="129" t="e">
        <f t="shared" si="23"/>
        <v>#REF!</v>
      </c>
    </row>
    <row r="349" spans="1:19" ht="13.5" customHeight="1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6.7055555555555557</v>
      </c>
      <c r="G349" s="39">
        <f>Maths2!J349</f>
        <v>10.199999999999999</v>
      </c>
      <c r="H349" s="130">
        <f>Maths2!K349</f>
        <v>6</v>
      </c>
      <c r="I349" s="131">
        <f>Maths2!M349</f>
        <v>1</v>
      </c>
      <c r="J349" s="28">
        <f>Phys2!J349</f>
        <v>5.0999999999999996</v>
      </c>
      <c r="K349" s="130">
        <f>Phys2!K349</f>
        <v>0</v>
      </c>
      <c r="L349" s="131" t="e">
        <f>Phys2!#REF!</f>
        <v>#REF!</v>
      </c>
      <c r="M349" s="28">
        <f>Chim2!J349</f>
        <v>3.1</v>
      </c>
      <c r="N349" s="130">
        <f>Chim2!K349</f>
        <v>0</v>
      </c>
      <c r="O349" s="131">
        <f>Chim2!M349</f>
        <v>1</v>
      </c>
      <c r="P349" s="24">
        <f t="shared" si="20"/>
        <v>6.1333333333333337</v>
      </c>
      <c r="Q349" s="23">
        <f t="shared" si="21"/>
        <v>6</v>
      </c>
      <c r="R349" s="44" t="str">
        <f t="shared" si="22"/>
        <v xml:space="preserve"> </v>
      </c>
      <c r="S349" s="129" t="e">
        <f t="shared" si="23"/>
        <v>#REF!</v>
      </c>
    </row>
    <row r="350" spans="1:19" ht="13.5" customHeight="1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90">
        <v>7.2222222222222223</v>
      </c>
      <c r="G350" s="39">
        <f>Maths2!J350</f>
        <v>10.9</v>
      </c>
      <c r="H350" s="130">
        <f>Maths2!K350</f>
        <v>6</v>
      </c>
      <c r="I350" s="131">
        <f>Maths2!M350</f>
        <v>1</v>
      </c>
      <c r="J350" s="28">
        <f>Phys2!J350</f>
        <v>4.5999999999999996</v>
      </c>
      <c r="K350" s="130">
        <f>Phys2!K350</f>
        <v>0</v>
      </c>
      <c r="L350" s="131" t="e">
        <f>Phys2!#REF!</f>
        <v>#REF!</v>
      </c>
      <c r="M350" s="28">
        <f>Chim2!J350</f>
        <v>8.4</v>
      </c>
      <c r="N350" s="130">
        <f>Chim2!K350</f>
        <v>0</v>
      </c>
      <c r="O350" s="131">
        <f>Chim2!M350</f>
        <v>1</v>
      </c>
      <c r="P350" s="24">
        <f t="shared" si="20"/>
        <v>7.9666666666666668</v>
      </c>
      <c r="Q350" s="23">
        <f t="shared" si="21"/>
        <v>6</v>
      </c>
      <c r="R350" s="44" t="str">
        <f t="shared" si="22"/>
        <v xml:space="preserve"> </v>
      </c>
      <c r="S350" s="129" t="e">
        <f t="shared" si="23"/>
        <v>#REF!</v>
      </c>
    </row>
    <row r="351" spans="1:19" ht="13.5" customHeight="1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90">
        <v>9.1111111111111125</v>
      </c>
      <c r="G351" s="39">
        <f>Maths2!J351</f>
        <v>10.1</v>
      </c>
      <c r="H351" s="130">
        <f>Maths2!K351</f>
        <v>6</v>
      </c>
      <c r="I351" s="131">
        <f>Maths2!M351</f>
        <v>1</v>
      </c>
      <c r="J351" s="28">
        <f>Phys2!J351</f>
        <v>4.8</v>
      </c>
      <c r="K351" s="130">
        <f>Phys2!K351</f>
        <v>0</v>
      </c>
      <c r="L351" s="131" t="e">
        <f>Phys2!#REF!</f>
        <v>#REF!</v>
      </c>
      <c r="M351" s="28">
        <f>Chim2!J351</f>
        <v>10.85</v>
      </c>
      <c r="N351" s="130">
        <f>Chim2!K351</f>
        <v>6</v>
      </c>
      <c r="O351" s="131">
        <f>Chim2!M351</f>
        <v>1</v>
      </c>
      <c r="P351" s="24">
        <f t="shared" si="20"/>
        <v>8.5833333333333339</v>
      </c>
      <c r="Q351" s="23">
        <f t="shared" si="21"/>
        <v>12</v>
      </c>
      <c r="R351" s="44" t="str">
        <f t="shared" si="22"/>
        <v xml:space="preserve"> </v>
      </c>
      <c r="S351" s="129" t="e">
        <f t="shared" si="23"/>
        <v>#REF!</v>
      </c>
    </row>
    <row r="352" spans="1:19" ht="13.5" customHeight="1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49">
        <v>8.1277777777777782</v>
      </c>
      <c r="G352" s="39">
        <f>Maths2!J352</f>
        <v>10.166666666666666</v>
      </c>
      <c r="H352" s="130">
        <f>Maths2!K352</f>
        <v>6</v>
      </c>
      <c r="I352" s="131">
        <f>Maths2!M352</f>
        <v>1</v>
      </c>
      <c r="J352" s="28">
        <f>Phys2!J352</f>
        <v>5.333333333333333</v>
      </c>
      <c r="K352" s="130">
        <f>Phys2!K352</f>
        <v>0</v>
      </c>
      <c r="L352" s="131" t="e">
        <f>Phys2!#REF!</f>
        <v>#REF!</v>
      </c>
      <c r="M352" s="28">
        <f>Chim2!J352</f>
        <v>4.333333333333333</v>
      </c>
      <c r="N352" s="130">
        <f>Chim2!K352</f>
        <v>0</v>
      </c>
      <c r="O352" s="131">
        <f>Chim2!M352</f>
        <v>1</v>
      </c>
      <c r="P352" s="24">
        <f t="shared" si="20"/>
        <v>6.6111111111111107</v>
      </c>
      <c r="Q352" s="23">
        <f t="shared" si="21"/>
        <v>6</v>
      </c>
      <c r="R352" s="44" t="str">
        <f t="shared" si="22"/>
        <v xml:space="preserve"> </v>
      </c>
      <c r="S352" s="129" t="e">
        <f t="shared" si="23"/>
        <v>#REF!</v>
      </c>
    </row>
    <row r="353" spans="1:19" ht="13.5" customHeight="1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7.5166666666666657</v>
      </c>
      <c r="G353" s="39">
        <f>Maths2!J353</f>
        <v>6</v>
      </c>
      <c r="H353" s="130">
        <f>Maths2!K353</f>
        <v>0</v>
      </c>
      <c r="I353" s="131">
        <f>Maths2!M353</f>
        <v>1</v>
      </c>
      <c r="J353" s="28">
        <f>Phys2!J353</f>
        <v>5.4</v>
      </c>
      <c r="K353" s="130">
        <f>Phys2!K353</f>
        <v>0</v>
      </c>
      <c r="L353" s="131" t="e">
        <f>Phys2!#REF!</f>
        <v>#REF!</v>
      </c>
      <c r="M353" s="28">
        <f>Chim2!J353</f>
        <v>11.8</v>
      </c>
      <c r="N353" s="130">
        <f>Chim2!K353</f>
        <v>6</v>
      </c>
      <c r="O353" s="131">
        <f>Chim2!M353</f>
        <v>1</v>
      </c>
      <c r="P353" s="24">
        <f t="shared" si="20"/>
        <v>7.7333333333333343</v>
      </c>
      <c r="Q353" s="23">
        <f t="shared" si="21"/>
        <v>6</v>
      </c>
      <c r="R353" s="44" t="str">
        <f t="shared" si="22"/>
        <v xml:space="preserve"> </v>
      </c>
      <c r="S353" s="129" t="e">
        <f t="shared" si="23"/>
        <v>#REF!</v>
      </c>
    </row>
    <row r="354" spans="1:19" ht="13.5" customHeight="1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90">
        <v>7.583333333333333</v>
      </c>
      <c r="G354" s="39">
        <f>Maths2!J354</f>
        <v>5.5</v>
      </c>
      <c r="H354" s="130">
        <f>Maths2!K354</f>
        <v>0</v>
      </c>
      <c r="I354" s="131">
        <f>Maths2!M354</f>
        <v>1</v>
      </c>
      <c r="J354" s="28">
        <f>Phys2!J354</f>
        <v>3.5</v>
      </c>
      <c r="K354" s="130">
        <f>Phys2!K354</f>
        <v>0</v>
      </c>
      <c r="L354" s="131" t="e">
        <f>Phys2!#REF!</f>
        <v>#REF!</v>
      </c>
      <c r="M354" s="28">
        <f>Chim2!J354</f>
        <v>8.3000000000000007</v>
      </c>
      <c r="N354" s="130">
        <f>Chim2!K354</f>
        <v>0</v>
      </c>
      <c r="O354" s="131">
        <f>Chim2!M354</f>
        <v>1</v>
      </c>
      <c r="P354" s="24">
        <f t="shared" si="20"/>
        <v>5.7666666666666675</v>
      </c>
      <c r="Q354" s="23">
        <f t="shared" si="21"/>
        <v>0</v>
      </c>
      <c r="R354" s="44" t="str">
        <f t="shared" si="22"/>
        <v xml:space="preserve"> </v>
      </c>
      <c r="S354" s="129" t="e">
        <f t="shared" si="23"/>
        <v>#REF!</v>
      </c>
    </row>
    <row r="355" spans="1:19" ht="13.5" customHeight="1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90">
        <v>6.6944444444444455</v>
      </c>
      <c r="G355" s="39">
        <f>Maths2!J355</f>
        <v>10</v>
      </c>
      <c r="H355" s="130">
        <f>Maths2!K355</f>
        <v>6</v>
      </c>
      <c r="I355" s="131">
        <f>Maths2!M355</f>
        <v>1</v>
      </c>
      <c r="J355" s="28">
        <f>Phys2!J355</f>
        <v>8.4</v>
      </c>
      <c r="K355" s="130">
        <f>Phys2!K355</f>
        <v>0</v>
      </c>
      <c r="L355" s="131" t="e">
        <f>Phys2!#REF!</f>
        <v>#REF!</v>
      </c>
      <c r="M355" s="28">
        <f>Chim2!J355</f>
        <v>6.6</v>
      </c>
      <c r="N355" s="130">
        <f>Chim2!K355</f>
        <v>0</v>
      </c>
      <c r="O355" s="131">
        <f>Chim2!M355</f>
        <v>1</v>
      </c>
      <c r="P355" s="24">
        <f t="shared" si="20"/>
        <v>8.3333333333333339</v>
      </c>
      <c r="Q355" s="23">
        <f t="shared" si="21"/>
        <v>6</v>
      </c>
      <c r="R355" s="44" t="str">
        <f t="shared" si="22"/>
        <v xml:space="preserve"> </v>
      </c>
      <c r="S355" s="129" t="e">
        <f t="shared" si="23"/>
        <v>#REF!</v>
      </c>
    </row>
    <row r="356" spans="1:19" ht="13.5" customHeight="1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49">
        <v>7.4833333333333325</v>
      </c>
      <c r="G356" s="39">
        <f>Maths2!J356</f>
        <v>9.9980000000000011</v>
      </c>
      <c r="H356" s="130">
        <f>Maths2!K356</f>
        <v>6</v>
      </c>
      <c r="I356" s="131">
        <f>Maths2!M356</f>
        <v>1</v>
      </c>
      <c r="J356" s="28">
        <f>Phys2!J356</f>
        <v>5.6</v>
      </c>
      <c r="K356" s="130">
        <f>Phys2!K356</f>
        <v>0</v>
      </c>
      <c r="L356" s="131" t="e">
        <f>Phys2!#REF!</f>
        <v>#REF!</v>
      </c>
      <c r="M356" s="28">
        <f>Chim2!J356</f>
        <v>10</v>
      </c>
      <c r="N356" s="130">
        <f>Chim2!K356</f>
        <v>6</v>
      </c>
      <c r="O356" s="131">
        <f>Chim2!M356</f>
        <v>1</v>
      </c>
      <c r="P356" s="24">
        <f t="shared" si="20"/>
        <v>8.5326666666666657</v>
      </c>
      <c r="Q356" s="23">
        <f t="shared" si="21"/>
        <v>12</v>
      </c>
      <c r="R356" s="44" t="str">
        <f t="shared" si="22"/>
        <v xml:space="preserve"> </v>
      </c>
      <c r="S356" s="129" t="e">
        <f t="shared" si="23"/>
        <v>#REF!</v>
      </c>
    </row>
    <row r="357" spans="1:19" ht="13.5" customHeight="1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90">
        <v>7.4722222222222223</v>
      </c>
      <c r="G357" s="39">
        <f>Maths2!J357</f>
        <v>10.001999999999999</v>
      </c>
      <c r="H357" s="130">
        <f>Maths2!K357</f>
        <v>6</v>
      </c>
      <c r="I357" s="131">
        <f>Maths2!M357</f>
        <v>1</v>
      </c>
      <c r="J357" s="28">
        <f>Phys2!J357</f>
        <v>4.8</v>
      </c>
      <c r="K357" s="130">
        <f>Phys2!K357</f>
        <v>0</v>
      </c>
      <c r="L357" s="131" t="e">
        <f>Phys2!#REF!</f>
        <v>#REF!</v>
      </c>
      <c r="M357" s="28">
        <f>Chim2!J357</f>
        <v>6</v>
      </c>
      <c r="N357" s="130">
        <f>Chim2!K357</f>
        <v>0</v>
      </c>
      <c r="O357" s="131">
        <f>Chim2!M357</f>
        <v>1</v>
      </c>
      <c r="P357" s="24">
        <f t="shared" si="20"/>
        <v>6.9339999999999993</v>
      </c>
      <c r="Q357" s="23">
        <f t="shared" si="21"/>
        <v>6</v>
      </c>
      <c r="R357" s="44" t="str">
        <f t="shared" si="22"/>
        <v xml:space="preserve"> </v>
      </c>
      <c r="S357" s="129" t="e">
        <f t="shared" si="23"/>
        <v>#REF!</v>
      </c>
    </row>
    <row r="358" spans="1:19" ht="13.5" customHeight="1">
      <c r="A358" s="23">
        <v>346</v>
      </c>
      <c r="B358" s="340" t="s">
        <v>785</v>
      </c>
      <c r="C358" s="340" t="s">
        <v>786</v>
      </c>
      <c r="D358" s="335" t="s">
        <v>354</v>
      </c>
      <c r="E358" s="204" t="s">
        <v>436</v>
      </c>
      <c r="F358" s="90">
        <v>6.8611111111111107</v>
      </c>
      <c r="G358" s="39">
        <f>Maths2!J358</f>
        <v>0.33333333333333331</v>
      </c>
      <c r="H358" s="130">
        <f>Maths2!K358</f>
        <v>0</v>
      </c>
      <c r="I358" s="131">
        <f>Maths2!M358</f>
        <v>1</v>
      </c>
      <c r="J358" s="28">
        <f>Phys2!J358</f>
        <v>3.1</v>
      </c>
      <c r="K358" s="130">
        <f>Phys2!K358</f>
        <v>0</v>
      </c>
      <c r="L358" s="131" t="e">
        <f>Phys2!#REF!</f>
        <v>#REF!</v>
      </c>
      <c r="M358" s="28">
        <f>Chim2!J358</f>
        <v>10.083333333333334</v>
      </c>
      <c r="N358" s="130">
        <f>Chim2!K358</f>
        <v>6</v>
      </c>
      <c r="O358" s="131">
        <f>Chim2!M358</f>
        <v>1</v>
      </c>
      <c r="P358" s="24">
        <f t="shared" si="20"/>
        <v>4.5055555555555555</v>
      </c>
      <c r="Q358" s="23">
        <f t="shared" si="21"/>
        <v>6</v>
      </c>
      <c r="R358" s="44" t="str">
        <f t="shared" si="22"/>
        <v xml:space="preserve"> </v>
      </c>
      <c r="S358" s="129" t="e">
        <f t="shared" si="23"/>
        <v>#REF!</v>
      </c>
    </row>
    <row r="359" spans="1:19" ht="13.5" customHeight="1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0">
        <v>8.5000000000000018</v>
      </c>
      <c r="G359" s="39">
        <f>Maths2!J359</f>
        <v>12</v>
      </c>
      <c r="H359" s="130">
        <f>Maths2!K359</f>
        <v>6</v>
      </c>
      <c r="I359" s="131">
        <f>Maths2!M359</f>
        <v>1</v>
      </c>
      <c r="J359" s="28">
        <f>Phys2!J359</f>
        <v>5</v>
      </c>
      <c r="K359" s="130">
        <f>Phys2!K359</f>
        <v>0</v>
      </c>
      <c r="L359" s="131" t="e">
        <f>Phys2!#REF!</f>
        <v>#REF!</v>
      </c>
      <c r="M359" s="28">
        <f>Chim2!J359</f>
        <v>8.1666666666666661</v>
      </c>
      <c r="N359" s="130">
        <f>Chim2!K359</f>
        <v>0</v>
      </c>
      <c r="O359" s="131">
        <f>Chim2!M359</f>
        <v>1</v>
      </c>
      <c r="P359" s="24">
        <f t="shared" si="20"/>
        <v>8.3888888888888893</v>
      </c>
      <c r="Q359" s="23">
        <f t="shared" si="21"/>
        <v>6</v>
      </c>
      <c r="R359" s="44" t="str">
        <f t="shared" si="22"/>
        <v xml:space="preserve"> </v>
      </c>
      <c r="S359" s="129" t="e">
        <f t="shared" si="23"/>
        <v>#REF!</v>
      </c>
    </row>
    <row r="360" spans="1:19" ht="13.5" customHeight="1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7.8777777777777782</v>
      </c>
      <c r="G360" s="39">
        <f>Maths2!J360</f>
        <v>10</v>
      </c>
      <c r="H360" s="130">
        <f>Maths2!K360</f>
        <v>6</v>
      </c>
      <c r="I360" s="131">
        <f>Maths2!M360</f>
        <v>1</v>
      </c>
      <c r="J360" s="28">
        <f>Phys2!J360</f>
        <v>1.4</v>
      </c>
      <c r="K360" s="130">
        <f>Phys2!K360</f>
        <v>0</v>
      </c>
      <c r="L360" s="131" t="e">
        <f>Phys2!#REF!</f>
        <v>#REF!</v>
      </c>
      <c r="M360" s="28">
        <f>Chim2!J360</f>
        <v>3.5</v>
      </c>
      <c r="N360" s="130">
        <f>Chim2!K360</f>
        <v>0</v>
      </c>
      <c r="O360" s="131">
        <f>Chim2!M360</f>
        <v>1</v>
      </c>
      <c r="P360" s="24">
        <f t="shared" si="20"/>
        <v>4.9666666666666668</v>
      </c>
      <c r="Q360" s="23">
        <f t="shared" si="21"/>
        <v>6</v>
      </c>
      <c r="R360" s="44" t="str">
        <f t="shared" si="22"/>
        <v xml:space="preserve"> </v>
      </c>
      <c r="S360" s="129" t="e">
        <f t="shared" si="23"/>
        <v>#REF!</v>
      </c>
    </row>
    <row r="361" spans="1:19" ht="13.5" customHeight="1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49">
        <v>6.583333333333333</v>
      </c>
      <c r="G361" s="39">
        <f>Maths2!J361</f>
        <v>10.333333333333334</v>
      </c>
      <c r="H361" s="130">
        <f>Maths2!K361</f>
        <v>6</v>
      </c>
      <c r="I361" s="131">
        <f>Maths2!M361</f>
        <v>1</v>
      </c>
      <c r="J361" s="28">
        <f>Phys2!J361</f>
        <v>9</v>
      </c>
      <c r="K361" s="130">
        <f>Phys2!K361</f>
        <v>0</v>
      </c>
      <c r="L361" s="131" t="e">
        <f>Phys2!#REF!</f>
        <v>#REF!</v>
      </c>
      <c r="M361" s="28">
        <f>Chim2!J361</f>
        <v>11</v>
      </c>
      <c r="N361" s="130">
        <f>Chim2!K361</f>
        <v>6</v>
      </c>
      <c r="O361" s="131">
        <f>Chim2!M361</f>
        <v>1</v>
      </c>
      <c r="P361" s="24">
        <f t="shared" si="20"/>
        <v>10.111111111111111</v>
      </c>
      <c r="Q361" s="23">
        <f t="shared" si="21"/>
        <v>18</v>
      </c>
      <c r="R361" s="44" t="str">
        <f t="shared" si="22"/>
        <v>acquise</v>
      </c>
      <c r="S361" s="129" t="e">
        <f t="shared" si="23"/>
        <v>#REF!</v>
      </c>
    </row>
    <row r="362" spans="1:19" ht="13.5" customHeight="1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90">
        <v>7.333333333333333</v>
      </c>
      <c r="G362" s="39">
        <f>Maths2!J362</f>
        <v>8.5</v>
      </c>
      <c r="H362" s="130">
        <f>Maths2!K362</f>
        <v>0</v>
      </c>
      <c r="I362" s="131">
        <f>Maths2!M362</f>
        <v>1</v>
      </c>
      <c r="J362" s="28">
        <f>Phys2!J362</f>
        <v>5.8</v>
      </c>
      <c r="K362" s="130">
        <f>Phys2!K362</f>
        <v>0</v>
      </c>
      <c r="L362" s="131" t="e">
        <f>Phys2!#REF!</f>
        <v>#REF!</v>
      </c>
      <c r="M362" s="28">
        <f>Chim2!J362</f>
        <v>6.7333333333333343</v>
      </c>
      <c r="N362" s="130">
        <f>Chim2!K362</f>
        <v>0</v>
      </c>
      <c r="O362" s="131">
        <f>Chim2!M362</f>
        <v>1</v>
      </c>
      <c r="P362" s="24">
        <f t="shared" si="20"/>
        <v>7.0111111111111111</v>
      </c>
      <c r="Q362" s="23">
        <f t="shared" si="21"/>
        <v>0</v>
      </c>
      <c r="R362" s="44" t="str">
        <f t="shared" si="22"/>
        <v xml:space="preserve"> </v>
      </c>
      <c r="S362" s="129" t="e">
        <f t="shared" si="23"/>
        <v>#REF!</v>
      </c>
    </row>
    <row r="363" spans="1:19" ht="13.5" customHeight="1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49">
        <v>7.133333333333332</v>
      </c>
      <c r="G363" s="39">
        <f>Maths2!J363</f>
        <v>11.5</v>
      </c>
      <c r="H363" s="130">
        <f>Maths2!K363</f>
        <v>6</v>
      </c>
      <c r="I363" s="131">
        <f>Maths2!M363</f>
        <v>1</v>
      </c>
      <c r="J363" s="28">
        <f>Phys2!J363</f>
        <v>5.7</v>
      </c>
      <c r="K363" s="130">
        <f>Phys2!K363</f>
        <v>0</v>
      </c>
      <c r="L363" s="131" t="e">
        <f>Phys2!#REF!</f>
        <v>#REF!</v>
      </c>
      <c r="M363" s="28">
        <f>Chim2!J363</f>
        <v>8.8000000000000007</v>
      </c>
      <c r="N363" s="130">
        <f>Chim2!K363</f>
        <v>0</v>
      </c>
      <c r="O363" s="131">
        <f>Chim2!M363</f>
        <v>1</v>
      </c>
      <c r="P363" s="24">
        <f t="shared" si="20"/>
        <v>8.6666666666666661</v>
      </c>
      <c r="Q363" s="23">
        <f t="shared" si="21"/>
        <v>6</v>
      </c>
      <c r="R363" s="44" t="str">
        <f t="shared" si="22"/>
        <v xml:space="preserve"> </v>
      </c>
      <c r="S363" s="129" t="e">
        <f t="shared" si="23"/>
        <v>#REF!</v>
      </c>
    </row>
    <row r="364" spans="1:19" ht="13.5" customHeight="1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5.6333333333333329</v>
      </c>
      <c r="G364" s="39">
        <f>Maths2!J364</f>
        <v>11.666666666666666</v>
      </c>
      <c r="H364" s="130">
        <f>Maths2!K364</f>
        <v>6</v>
      </c>
      <c r="I364" s="131">
        <f>Maths2!M364</f>
        <v>1</v>
      </c>
      <c r="J364" s="28">
        <f>Phys2!J364</f>
        <v>9.0299999999999994</v>
      </c>
      <c r="K364" s="130">
        <f>Phys2!K364</f>
        <v>0</v>
      </c>
      <c r="L364" s="131" t="e">
        <f>Phys2!#REF!</f>
        <v>#REF!</v>
      </c>
      <c r="M364" s="28">
        <f>Chim2!J364</f>
        <v>9.3000000000000007</v>
      </c>
      <c r="N364" s="130">
        <f>Chim2!K364</f>
        <v>0</v>
      </c>
      <c r="O364" s="131">
        <f>Chim2!M364</f>
        <v>1</v>
      </c>
      <c r="P364" s="24">
        <f t="shared" si="20"/>
        <v>9.9988888888888887</v>
      </c>
      <c r="Q364" s="23">
        <f t="shared" si="21"/>
        <v>18</v>
      </c>
      <c r="R364" s="44" t="str">
        <f t="shared" si="22"/>
        <v>acquise</v>
      </c>
      <c r="S364" s="129" t="e">
        <f t="shared" si="23"/>
        <v>#REF!</v>
      </c>
    </row>
    <row r="365" spans="1:19" ht="13.5" customHeight="1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90">
        <v>8.2222222222222214</v>
      </c>
      <c r="G365" s="39">
        <f>Maths2!J365</f>
        <v>8.6999999999999993</v>
      </c>
      <c r="H365" s="130">
        <f>Maths2!K365</f>
        <v>0</v>
      </c>
      <c r="I365" s="131">
        <f>Maths2!M365</f>
        <v>1</v>
      </c>
      <c r="J365" s="28">
        <f>Phys2!J365</f>
        <v>5.2</v>
      </c>
      <c r="K365" s="130">
        <f>Phys2!K365</f>
        <v>0</v>
      </c>
      <c r="L365" s="131" t="e">
        <f>Phys2!#REF!</f>
        <v>#REF!</v>
      </c>
      <c r="M365" s="28">
        <f>Chim2!J365</f>
        <v>10.9</v>
      </c>
      <c r="N365" s="130">
        <f>Chim2!K365</f>
        <v>6</v>
      </c>
      <c r="O365" s="131">
        <f>Chim2!M365</f>
        <v>1</v>
      </c>
      <c r="P365" s="24">
        <f t="shared" si="20"/>
        <v>8.2666666666666675</v>
      </c>
      <c r="Q365" s="23">
        <f t="shared" si="21"/>
        <v>6</v>
      </c>
      <c r="R365" s="44" t="str">
        <f t="shared" si="22"/>
        <v xml:space="preserve"> </v>
      </c>
      <c r="S365" s="129" t="e">
        <f t="shared" si="23"/>
        <v>#REF!</v>
      </c>
    </row>
    <row r="366" spans="1:19" ht="13.5" customHeight="1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90">
        <v>7.6388888888888893</v>
      </c>
      <c r="G366" s="39">
        <f>Maths2!J366</f>
        <v>1</v>
      </c>
      <c r="H366" s="130">
        <f>Maths2!K366</f>
        <v>0</v>
      </c>
      <c r="I366" s="131">
        <f>Maths2!M366</f>
        <v>1</v>
      </c>
      <c r="J366" s="28">
        <f>Phys2!J366</f>
        <v>7.45</v>
      </c>
      <c r="K366" s="130">
        <f>Phys2!K366</f>
        <v>0</v>
      </c>
      <c r="L366" s="131" t="e">
        <f>Phys2!#REF!</f>
        <v>#REF!</v>
      </c>
      <c r="M366" s="28">
        <f>Chim2!J366</f>
        <v>6.9</v>
      </c>
      <c r="N366" s="130">
        <f>Chim2!K366</f>
        <v>0</v>
      </c>
      <c r="O366" s="131">
        <f>Chim2!M366</f>
        <v>1</v>
      </c>
      <c r="P366" s="24">
        <f t="shared" si="20"/>
        <v>5.1166666666666671</v>
      </c>
      <c r="Q366" s="23">
        <f t="shared" si="21"/>
        <v>0</v>
      </c>
      <c r="R366" s="44" t="str">
        <f t="shared" si="22"/>
        <v xml:space="preserve"> </v>
      </c>
      <c r="S366" s="129" t="e">
        <f t="shared" si="23"/>
        <v>#REF!</v>
      </c>
    </row>
    <row r="367" spans="1:19" ht="13.5" customHeight="1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90">
        <v>6</v>
      </c>
      <c r="G367" s="39">
        <f>Maths2!J367</f>
        <v>4.2</v>
      </c>
      <c r="H367" s="130">
        <f>Maths2!K367</f>
        <v>0</v>
      </c>
      <c r="I367" s="131">
        <f>Maths2!M367</f>
        <v>1</v>
      </c>
      <c r="J367" s="28">
        <f>Phys2!J367</f>
        <v>6.9</v>
      </c>
      <c r="K367" s="130">
        <f>Phys2!K367</f>
        <v>0</v>
      </c>
      <c r="L367" s="131" t="e">
        <f>Phys2!#REF!</f>
        <v>#REF!</v>
      </c>
      <c r="M367" s="28">
        <f>Chim2!J367</f>
        <v>12.3</v>
      </c>
      <c r="N367" s="130">
        <f>Chim2!K367</f>
        <v>6</v>
      </c>
      <c r="O367" s="131">
        <f>Chim2!M367</f>
        <v>1</v>
      </c>
      <c r="P367" s="24">
        <f t="shared" si="20"/>
        <v>7.8000000000000016</v>
      </c>
      <c r="Q367" s="23">
        <f t="shared" si="21"/>
        <v>6</v>
      </c>
      <c r="R367" s="44" t="str">
        <f t="shared" si="22"/>
        <v xml:space="preserve"> </v>
      </c>
      <c r="S367" s="129" t="e">
        <f t="shared" si="23"/>
        <v>#REF!</v>
      </c>
    </row>
    <row r="368" spans="1:19" ht="13.5" customHeight="1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9.1166666666666671</v>
      </c>
      <c r="G368" s="39">
        <f>Maths2!J368</f>
        <v>7.9</v>
      </c>
      <c r="H368" s="130">
        <f>Maths2!K368</f>
        <v>0</v>
      </c>
      <c r="I368" s="131">
        <f>Maths2!M368</f>
        <v>1</v>
      </c>
      <c r="J368" s="28">
        <f>Phys2!J368</f>
        <v>2.1</v>
      </c>
      <c r="K368" s="130">
        <f>Phys2!K368</f>
        <v>0</v>
      </c>
      <c r="L368" s="131" t="e">
        <f>Phys2!#REF!</f>
        <v>#REF!</v>
      </c>
      <c r="M368" s="28">
        <f>Chim2!J368</f>
        <v>10.5</v>
      </c>
      <c r="N368" s="130">
        <f>Chim2!K368</f>
        <v>6</v>
      </c>
      <c r="O368" s="131">
        <f>Chim2!M368</f>
        <v>1</v>
      </c>
      <c r="P368" s="24">
        <f t="shared" si="20"/>
        <v>6.833333333333333</v>
      </c>
      <c r="Q368" s="23">
        <f t="shared" si="21"/>
        <v>6</v>
      </c>
      <c r="R368" s="44" t="str">
        <f t="shared" si="22"/>
        <v xml:space="preserve"> </v>
      </c>
      <c r="S368" s="129" t="e">
        <f t="shared" si="23"/>
        <v>#REF!</v>
      </c>
    </row>
    <row r="369" spans="1:19" ht="13.5" customHeight="1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0">
        <v>7.9722222222222223</v>
      </c>
      <c r="G369" s="39">
        <f>Maths2!J369</f>
        <v>13.5</v>
      </c>
      <c r="H369" s="130">
        <f>Maths2!K369</f>
        <v>6</v>
      </c>
      <c r="I369" s="131">
        <f>Maths2!M369</f>
        <v>1</v>
      </c>
      <c r="J369" s="28">
        <f>Phys2!J369</f>
        <v>2.5</v>
      </c>
      <c r="K369" s="130">
        <f>Phys2!K369</f>
        <v>0</v>
      </c>
      <c r="L369" s="131" t="e">
        <f>Phys2!#REF!</f>
        <v>#REF!</v>
      </c>
      <c r="M369" s="28">
        <f>Chim2!J369</f>
        <v>3.6666666666666665</v>
      </c>
      <c r="N369" s="130">
        <f>Chim2!K369</f>
        <v>0</v>
      </c>
      <c r="O369" s="131">
        <f>Chim2!M369</f>
        <v>1</v>
      </c>
      <c r="P369" s="24">
        <f t="shared" si="20"/>
        <v>6.5555555555555554</v>
      </c>
      <c r="Q369" s="23">
        <f t="shared" si="21"/>
        <v>6</v>
      </c>
      <c r="R369" s="44" t="str">
        <f t="shared" si="22"/>
        <v xml:space="preserve"> </v>
      </c>
      <c r="S369" s="129" t="e">
        <f t="shared" si="23"/>
        <v>#REF!</v>
      </c>
    </row>
    <row r="370" spans="1:19" ht="13.5" customHeight="1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0">
        <v>7.75</v>
      </c>
      <c r="G370" s="39">
        <f>Maths2!J370</f>
        <v>10</v>
      </c>
      <c r="H370" s="130">
        <f>Maths2!K370</f>
        <v>6</v>
      </c>
      <c r="I370" s="131">
        <f>Maths2!M370</f>
        <v>1</v>
      </c>
      <c r="J370" s="28">
        <f>Phys2!J370</f>
        <v>5.666666666666667</v>
      </c>
      <c r="K370" s="130">
        <f>Phys2!K370</f>
        <v>0</v>
      </c>
      <c r="L370" s="131" t="e">
        <f>Phys2!#REF!</f>
        <v>#REF!</v>
      </c>
      <c r="M370" s="28">
        <f>Chim2!J370</f>
        <v>7.666666666666667</v>
      </c>
      <c r="N370" s="130">
        <f>Chim2!K370</f>
        <v>0</v>
      </c>
      <c r="O370" s="131">
        <f>Chim2!M370</f>
        <v>1</v>
      </c>
      <c r="P370" s="24">
        <f t="shared" si="20"/>
        <v>7.7777777777777777</v>
      </c>
      <c r="Q370" s="23">
        <f t="shared" si="21"/>
        <v>6</v>
      </c>
      <c r="R370" s="44" t="str">
        <f t="shared" si="22"/>
        <v xml:space="preserve"> </v>
      </c>
      <c r="S370" s="129" t="e">
        <f t="shared" si="23"/>
        <v>#REF!</v>
      </c>
    </row>
    <row r="371" spans="1:19" ht="13.5" customHeight="1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90">
        <v>6.1574074074074074</v>
      </c>
      <c r="G371" s="39">
        <f>Maths2!J371</f>
        <v>8.9</v>
      </c>
      <c r="H371" s="130">
        <f>Maths2!K371</f>
        <v>0</v>
      </c>
      <c r="I371" s="131">
        <f>Maths2!M371</f>
        <v>1</v>
      </c>
      <c r="J371" s="28">
        <f>Phys2!J371</f>
        <v>6.35</v>
      </c>
      <c r="K371" s="130">
        <f>Phys2!K371</f>
        <v>0</v>
      </c>
      <c r="L371" s="131" t="e">
        <f>Phys2!#REF!</f>
        <v>#REF!</v>
      </c>
      <c r="M371" s="28">
        <f>Chim2!J371</f>
        <v>10.1</v>
      </c>
      <c r="N371" s="130">
        <f>Chim2!K371</f>
        <v>6</v>
      </c>
      <c r="O371" s="131">
        <f>Chim2!M371</f>
        <v>1</v>
      </c>
      <c r="P371" s="24">
        <f t="shared" si="20"/>
        <v>8.4499999999999993</v>
      </c>
      <c r="Q371" s="23">
        <f t="shared" si="21"/>
        <v>6</v>
      </c>
      <c r="R371" s="44" t="str">
        <f t="shared" si="22"/>
        <v xml:space="preserve"> </v>
      </c>
      <c r="S371" s="129" t="e">
        <f t="shared" si="23"/>
        <v>#REF!</v>
      </c>
    </row>
    <row r="372" spans="1:19" ht="13.5" customHeight="1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49">
        <v>6.9339999999999993</v>
      </c>
      <c r="G372" s="39">
        <f>Maths2!J372</f>
        <v>7.6</v>
      </c>
      <c r="H372" s="130">
        <f>Maths2!K372</f>
        <v>0</v>
      </c>
      <c r="I372" s="131">
        <f>Maths2!M372</f>
        <v>1</v>
      </c>
      <c r="J372" s="28">
        <f>Phys2!J372</f>
        <v>4.8499999999999996</v>
      </c>
      <c r="K372" s="130">
        <f>Phys2!K372</f>
        <v>0</v>
      </c>
      <c r="L372" s="131" t="e">
        <f>Phys2!#REF!</f>
        <v>#REF!</v>
      </c>
      <c r="M372" s="28">
        <f>Chim2!J372</f>
        <v>10.3</v>
      </c>
      <c r="N372" s="130">
        <f>Chim2!K372</f>
        <v>6</v>
      </c>
      <c r="O372" s="131">
        <f>Chim2!M372</f>
        <v>1</v>
      </c>
      <c r="P372" s="24">
        <f t="shared" si="20"/>
        <v>7.583333333333333</v>
      </c>
      <c r="Q372" s="23">
        <f t="shared" si="21"/>
        <v>6</v>
      </c>
      <c r="R372" s="44" t="str">
        <f t="shared" si="22"/>
        <v xml:space="preserve"> </v>
      </c>
      <c r="S372" s="129" t="e">
        <f t="shared" si="23"/>
        <v>#REF!</v>
      </c>
    </row>
    <row r="373" spans="1:19" ht="13.5" customHeight="1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0">
        <v>7.1388888888888893</v>
      </c>
      <c r="G373" s="39">
        <f>Maths2!J373</f>
        <v>11</v>
      </c>
      <c r="H373" s="130">
        <f>Maths2!K373</f>
        <v>6</v>
      </c>
      <c r="I373" s="131">
        <f>Maths2!M373</f>
        <v>1</v>
      </c>
      <c r="J373" s="28">
        <f>Phys2!J373</f>
        <v>4.666666666666667</v>
      </c>
      <c r="K373" s="130">
        <f>Phys2!K373</f>
        <v>0</v>
      </c>
      <c r="L373" s="131" t="e">
        <f>Phys2!#REF!</f>
        <v>#REF!</v>
      </c>
      <c r="M373" s="28">
        <f>Chim2!J373</f>
        <v>8.6666666666666661</v>
      </c>
      <c r="N373" s="130">
        <f>Chim2!K373</f>
        <v>0</v>
      </c>
      <c r="O373" s="131">
        <f>Chim2!M373</f>
        <v>1</v>
      </c>
      <c r="P373" s="24">
        <f t="shared" si="20"/>
        <v>8.1111111111111107</v>
      </c>
      <c r="Q373" s="23">
        <f t="shared" si="21"/>
        <v>6</v>
      </c>
      <c r="R373" s="44" t="str">
        <f t="shared" si="22"/>
        <v xml:space="preserve"> </v>
      </c>
      <c r="S373" s="129" t="e">
        <f t="shared" si="23"/>
        <v>#REF!</v>
      </c>
    </row>
    <row r="374" spans="1:19" ht="13.5" customHeight="1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90">
        <v>7.9444444444444455</v>
      </c>
      <c r="G374" s="39">
        <f>Maths2!J374</f>
        <v>5</v>
      </c>
      <c r="H374" s="130">
        <f>Maths2!K374</f>
        <v>0</v>
      </c>
      <c r="I374" s="131">
        <f>Maths2!M374</f>
        <v>1</v>
      </c>
      <c r="J374" s="28">
        <f>Phys2!J374</f>
        <v>3.7</v>
      </c>
      <c r="K374" s="130">
        <f>Phys2!K374</f>
        <v>0</v>
      </c>
      <c r="L374" s="131" t="e">
        <f>Phys2!#REF!</f>
        <v>#REF!</v>
      </c>
      <c r="M374" s="28">
        <f>Chim2!J374</f>
        <v>6.2</v>
      </c>
      <c r="N374" s="130">
        <f>Chim2!K374</f>
        <v>0</v>
      </c>
      <c r="O374" s="131">
        <f>Chim2!M374</f>
        <v>1</v>
      </c>
      <c r="P374" s="24">
        <f t="shared" si="20"/>
        <v>4.9666666666666668</v>
      </c>
      <c r="Q374" s="23">
        <f t="shared" si="21"/>
        <v>0</v>
      </c>
      <c r="R374" s="44" t="str">
        <f t="shared" si="22"/>
        <v xml:space="preserve"> </v>
      </c>
      <c r="S374" s="129" t="e">
        <f t="shared" si="23"/>
        <v>#REF!</v>
      </c>
    </row>
    <row r="375" spans="1:19" ht="13.5" customHeight="1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90">
        <v>7.666666666666667</v>
      </c>
      <c r="G375" s="39">
        <f>Maths2!J375</f>
        <v>10</v>
      </c>
      <c r="H375" s="130">
        <f>Maths2!K375</f>
        <v>6</v>
      </c>
      <c r="I375" s="131">
        <f>Maths2!M375</f>
        <v>1</v>
      </c>
      <c r="J375" s="28">
        <f>Phys2!J375</f>
        <v>2.9</v>
      </c>
      <c r="K375" s="130">
        <f>Phys2!K375</f>
        <v>0</v>
      </c>
      <c r="L375" s="131" t="e">
        <f>Phys2!#REF!</f>
        <v>#REF!</v>
      </c>
      <c r="M375" s="28">
        <f>Chim2!J375</f>
        <v>12.55</v>
      </c>
      <c r="N375" s="130">
        <f>Chim2!K375</f>
        <v>6</v>
      </c>
      <c r="O375" s="131">
        <f>Chim2!M375</f>
        <v>1</v>
      </c>
      <c r="P375" s="24">
        <f t="shared" si="20"/>
        <v>8.4833333333333343</v>
      </c>
      <c r="Q375" s="23">
        <f t="shared" si="21"/>
        <v>12</v>
      </c>
      <c r="R375" s="44" t="str">
        <f t="shared" si="22"/>
        <v xml:space="preserve"> </v>
      </c>
      <c r="S375" s="129" t="e">
        <f t="shared" si="23"/>
        <v>#REF!</v>
      </c>
    </row>
    <row r="376" spans="1:19" ht="13.5" customHeight="1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49">
        <v>8.8666666666666671</v>
      </c>
      <c r="G376" s="39">
        <f>Maths2!J376</f>
        <v>4.7</v>
      </c>
      <c r="H376" s="130">
        <f>Maths2!K376</f>
        <v>0</v>
      </c>
      <c r="I376" s="131">
        <f>Maths2!M376</f>
        <v>1</v>
      </c>
      <c r="J376" s="28">
        <f>Phys2!J376</f>
        <v>3.1</v>
      </c>
      <c r="K376" s="130">
        <f>Phys2!K376</f>
        <v>0</v>
      </c>
      <c r="L376" s="131" t="e">
        <f>Phys2!#REF!</f>
        <v>#REF!</v>
      </c>
      <c r="M376" s="28">
        <f>Chim2!J376</f>
        <v>10</v>
      </c>
      <c r="N376" s="130">
        <f>Chim2!K376</f>
        <v>6</v>
      </c>
      <c r="O376" s="131">
        <f>Chim2!M376</f>
        <v>1</v>
      </c>
      <c r="P376" s="24">
        <f t="shared" si="20"/>
        <v>5.9333333333333336</v>
      </c>
      <c r="Q376" s="23">
        <f t="shared" si="21"/>
        <v>6</v>
      </c>
      <c r="R376" s="44" t="str">
        <f t="shared" si="22"/>
        <v xml:space="preserve"> </v>
      </c>
      <c r="S376" s="129" t="e">
        <f t="shared" si="23"/>
        <v>#REF!</v>
      </c>
    </row>
    <row r="377" spans="1:19" ht="13.5" customHeight="1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49">
        <v>8.2117777777777761</v>
      </c>
      <c r="G377" s="39">
        <f>Maths2!J377</f>
        <v>10.3</v>
      </c>
      <c r="H377" s="130">
        <f>Maths2!K377</f>
        <v>6</v>
      </c>
      <c r="I377" s="131">
        <f>Maths2!M377</f>
        <v>1</v>
      </c>
      <c r="J377" s="28">
        <f>Phys2!J377</f>
        <v>6</v>
      </c>
      <c r="K377" s="130">
        <f>Phys2!K377</f>
        <v>0</v>
      </c>
      <c r="L377" s="131" t="e">
        <f>Phys2!#REF!</f>
        <v>#REF!</v>
      </c>
      <c r="M377" s="28">
        <f>Chim2!J377</f>
        <v>8</v>
      </c>
      <c r="N377" s="130">
        <f>Chim2!K377</f>
        <v>0</v>
      </c>
      <c r="O377" s="131">
        <f>Chim2!M377</f>
        <v>1</v>
      </c>
      <c r="P377" s="24">
        <f t="shared" si="20"/>
        <v>8.1000000000000014</v>
      </c>
      <c r="Q377" s="23">
        <f t="shared" si="21"/>
        <v>6</v>
      </c>
      <c r="R377" s="44" t="str">
        <f t="shared" si="22"/>
        <v xml:space="preserve"> </v>
      </c>
      <c r="S377" s="129" t="e">
        <f t="shared" si="23"/>
        <v>#REF!</v>
      </c>
    </row>
    <row r="378" spans="1:19" ht="13.5" customHeight="1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90">
        <v>6.7222222222222223</v>
      </c>
      <c r="G378" s="39">
        <f>Maths2!J378</f>
        <v>6.7</v>
      </c>
      <c r="H378" s="130">
        <f>Maths2!K378</f>
        <v>0</v>
      </c>
      <c r="I378" s="131">
        <f>Maths2!M378</f>
        <v>1</v>
      </c>
      <c r="J378" s="28">
        <f>Phys2!J378</f>
        <v>5.45</v>
      </c>
      <c r="K378" s="130">
        <f>Phys2!K378</f>
        <v>0</v>
      </c>
      <c r="L378" s="131" t="e">
        <f>Phys2!#REF!</f>
        <v>#REF!</v>
      </c>
      <c r="M378" s="28">
        <f>Chim2!J378</f>
        <v>7.05</v>
      </c>
      <c r="N378" s="130">
        <f>Chim2!K378</f>
        <v>0</v>
      </c>
      <c r="O378" s="131">
        <f>Chim2!M378</f>
        <v>1</v>
      </c>
      <c r="P378" s="24">
        <f t="shared" si="20"/>
        <v>6.4</v>
      </c>
      <c r="Q378" s="23">
        <f t="shared" si="21"/>
        <v>0</v>
      </c>
      <c r="R378" s="44" t="str">
        <f t="shared" si="22"/>
        <v xml:space="preserve"> </v>
      </c>
      <c r="S378" s="129" t="e">
        <f t="shared" si="23"/>
        <v>#REF!</v>
      </c>
    </row>
    <row r="379" spans="1:19" ht="13.5" customHeight="1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0">
        <v>7.9444444444444446</v>
      </c>
      <c r="G379" s="39">
        <f>Maths2!J379</f>
        <v>12.166666666666666</v>
      </c>
      <c r="H379" s="130">
        <f>Maths2!K379</f>
        <v>6</v>
      </c>
      <c r="I379" s="131">
        <f>Maths2!M379</f>
        <v>1</v>
      </c>
      <c r="J379" s="28">
        <f>Phys2!J379</f>
        <v>10</v>
      </c>
      <c r="K379" s="130">
        <f>Phys2!K379</f>
        <v>6</v>
      </c>
      <c r="L379" s="131" t="e">
        <f>Phys2!#REF!</f>
        <v>#REF!</v>
      </c>
      <c r="M379" s="28">
        <f>Chim2!J379</f>
        <v>10</v>
      </c>
      <c r="N379" s="130">
        <f>Chim2!K379</f>
        <v>6</v>
      </c>
      <c r="O379" s="131">
        <f>Chim2!M379</f>
        <v>1</v>
      </c>
      <c r="P379" s="24">
        <f t="shared" si="20"/>
        <v>10.722222222222221</v>
      </c>
      <c r="Q379" s="23">
        <f t="shared" si="21"/>
        <v>18</v>
      </c>
      <c r="R379" s="44" t="str">
        <f t="shared" si="22"/>
        <v>acquise</v>
      </c>
      <c r="S379" s="129" t="e">
        <f t="shared" si="23"/>
        <v>#REF!</v>
      </c>
    </row>
    <row r="380" spans="1:19" ht="13.5" customHeight="1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90">
        <v>6.916666666666667</v>
      </c>
      <c r="G380" s="39">
        <f>Maths2!J380</f>
        <v>5.4</v>
      </c>
      <c r="H380" s="130">
        <f>Maths2!K380</f>
        <v>0</v>
      </c>
      <c r="I380" s="131">
        <f>Maths2!M380</f>
        <v>1</v>
      </c>
      <c r="J380" s="28">
        <f>Phys2!J380</f>
        <v>3.5</v>
      </c>
      <c r="K380" s="130">
        <f>Phys2!K380</f>
        <v>0</v>
      </c>
      <c r="L380" s="131" t="e">
        <f>Phys2!#REF!</f>
        <v>#REF!</v>
      </c>
      <c r="M380" s="28">
        <f>Chim2!J380</f>
        <v>10.35</v>
      </c>
      <c r="N380" s="130">
        <f>Chim2!K380</f>
        <v>6</v>
      </c>
      <c r="O380" s="131">
        <f>Chim2!M380</f>
        <v>1</v>
      </c>
      <c r="P380" s="24">
        <f t="shared" si="20"/>
        <v>6.416666666666667</v>
      </c>
      <c r="Q380" s="23">
        <f t="shared" si="21"/>
        <v>6</v>
      </c>
      <c r="R380" s="44" t="str">
        <f t="shared" si="22"/>
        <v xml:space="preserve"> </v>
      </c>
      <c r="S380" s="129" t="e">
        <f t="shared" si="23"/>
        <v>#REF!</v>
      </c>
    </row>
    <row r="381" spans="1:19" ht="13.5" customHeight="1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90">
        <v>8.75</v>
      </c>
      <c r="G381" s="39">
        <f>Maths2!J381</f>
        <v>11.4</v>
      </c>
      <c r="H381" s="130">
        <f>Maths2!K381</f>
        <v>6</v>
      </c>
      <c r="I381" s="131">
        <f>Maths2!M381</f>
        <v>1</v>
      </c>
      <c r="J381" s="28">
        <f>Phys2!J381</f>
        <v>2.7</v>
      </c>
      <c r="K381" s="130">
        <f>Phys2!K381</f>
        <v>0</v>
      </c>
      <c r="L381" s="131" t="e">
        <f>Phys2!#REF!</f>
        <v>#REF!</v>
      </c>
      <c r="M381" s="28">
        <f>Chim2!J381</f>
        <v>5.15</v>
      </c>
      <c r="N381" s="130">
        <f>Chim2!K381</f>
        <v>0</v>
      </c>
      <c r="O381" s="131">
        <f>Chim2!M381</f>
        <v>1</v>
      </c>
      <c r="P381" s="24">
        <f t="shared" si="20"/>
        <v>6.4166666666666679</v>
      </c>
      <c r="Q381" s="23">
        <f t="shared" si="21"/>
        <v>6</v>
      </c>
      <c r="R381" s="44" t="str">
        <f t="shared" si="22"/>
        <v xml:space="preserve"> </v>
      </c>
      <c r="S381" s="129" t="e">
        <f t="shared" si="23"/>
        <v>#REF!</v>
      </c>
    </row>
    <row r="382" spans="1:19" ht="13.5" customHeight="1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0">
        <v>10</v>
      </c>
      <c r="G382" s="39">
        <f>Maths2!J382</f>
        <v>10.666666666666666</v>
      </c>
      <c r="H382" s="130">
        <f>Maths2!K382</f>
        <v>6</v>
      </c>
      <c r="I382" s="131">
        <f>Maths2!M382</f>
        <v>1</v>
      </c>
      <c r="J382" s="28">
        <f>Phys2!J382</f>
        <v>6.166666666666667</v>
      </c>
      <c r="K382" s="130">
        <f>Phys2!K382</f>
        <v>0</v>
      </c>
      <c r="L382" s="131" t="e">
        <f>Phys2!#REF!</f>
        <v>#REF!</v>
      </c>
      <c r="M382" s="28">
        <f>Chim2!J382</f>
        <v>10</v>
      </c>
      <c r="N382" s="130">
        <f>Chim2!K382</f>
        <v>6</v>
      </c>
      <c r="O382" s="131">
        <f>Chim2!M382</f>
        <v>1</v>
      </c>
      <c r="P382" s="24">
        <f t="shared" si="20"/>
        <v>8.9444444444444446</v>
      </c>
      <c r="Q382" s="23">
        <f t="shared" si="21"/>
        <v>12</v>
      </c>
      <c r="R382" s="44" t="str">
        <f t="shared" si="22"/>
        <v xml:space="preserve"> </v>
      </c>
      <c r="S382" s="129" t="e">
        <f t="shared" si="23"/>
        <v>#REF!</v>
      </c>
    </row>
    <row r="383" spans="1:19" ht="13.5" customHeight="1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90">
        <v>5.6944444444444438</v>
      </c>
      <c r="G383" s="39">
        <f>Maths2!J383</f>
        <v>10.833333333333334</v>
      </c>
      <c r="H383" s="130">
        <f>Maths2!K383</f>
        <v>6</v>
      </c>
      <c r="I383" s="131">
        <f>Maths2!M383</f>
        <v>1</v>
      </c>
      <c r="J383" s="28">
        <f>Phys2!J383</f>
        <v>8.5833333333333339</v>
      </c>
      <c r="K383" s="130">
        <f>Phys2!K383</f>
        <v>0</v>
      </c>
      <c r="L383" s="131" t="e">
        <f>Phys2!#REF!</f>
        <v>#REF!</v>
      </c>
      <c r="M383" s="28">
        <f>Chim2!J383</f>
        <v>7.8</v>
      </c>
      <c r="N383" s="130">
        <f>Chim2!K383</f>
        <v>0</v>
      </c>
      <c r="O383" s="131">
        <f>Chim2!M383</f>
        <v>1</v>
      </c>
      <c r="P383" s="24">
        <f t="shared" si="20"/>
        <v>9.0722222222222229</v>
      </c>
      <c r="Q383" s="23">
        <f t="shared" si="21"/>
        <v>6</v>
      </c>
      <c r="R383" s="44" t="str">
        <f t="shared" si="22"/>
        <v xml:space="preserve"> </v>
      </c>
      <c r="S383" s="129" t="e">
        <f t="shared" si="23"/>
        <v>#REF!</v>
      </c>
    </row>
    <row r="384" spans="1:19" ht="13.5" customHeight="1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49">
        <v>6.0566666666666658</v>
      </c>
      <c r="G384" s="39">
        <f>Maths2!J384</f>
        <v>5.5</v>
      </c>
      <c r="H384" s="130">
        <f>Maths2!K384</f>
        <v>0</v>
      </c>
      <c r="I384" s="131">
        <f>Maths2!M384</f>
        <v>1</v>
      </c>
      <c r="J384" s="28">
        <f>Phys2!J384</f>
        <v>6.75</v>
      </c>
      <c r="K384" s="130">
        <f>Phys2!K384</f>
        <v>0</v>
      </c>
      <c r="L384" s="131" t="e">
        <f>Phys2!#REF!</f>
        <v>#REF!</v>
      </c>
      <c r="M384" s="28">
        <f>Chim2!J384</f>
        <v>7.5</v>
      </c>
      <c r="N384" s="130">
        <f>Chim2!K384</f>
        <v>0</v>
      </c>
      <c r="O384" s="131">
        <f>Chim2!M384</f>
        <v>1</v>
      </c>
      <c r="P384" s="24">
        <f t="shared" si="20"/>
        <v>6.583333333333333</v>
      </c>
      <c r="Q384" s="23">
        <f t="shared" si="21"/>
        <v>0</v>
      </c>
      <c r="R384" s="44" t="str">
        <f t="shared" si="22"/>
        <v xml:space="preserve"> </v>
      </c>
      <c r="S384" s="129" t="e">
        <f t="shared" si="23"/>
        <v>#REF!</v>
      </c>
    </row>
    <row r="385" spans="1:19" ht="13.5" customHeight="1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49">
        <v>5.833333333333333</v>
      </c>
      <c r="G385" s="39">
        <f>Maths2!J385</f>
        <v>10</v>
      </c>
      <c r="H385" s="130">
        <f>Maths2!K385</f>
        <v>6</v>
      </c>
      <c r="I385" s="131">
        <f>Maths2!M385</f>
        <v>1</v>
      </c>
      <c r="J385" s="28">
        <f>Phys2!J385</f>
        <v>5.25</v>
      </c>
      <c r="K385" s="130">
        <f>Phys2!K385</f>
        <v>0</v>
      </c>
      <c r="L385" s="131" t="e">
        <f>Phys2!#REF!</f>
        <v>#REF!</v>
      </c>
      <c r="M385" s="28">
        <f>Chim2!J385</f>
        <v>10</v>
      </c>
      <c r="N385" s="130">
        <f>Chim2!K385</f>
        <v>6</v>
      </c>
      <c r="O385" s="131">
        <f>Chim2!M385</f>
        <v>1</v>
      </c>
      <c r="P385" s="24">
        <f t="shared" si="20"/>
        <v>8.4166666666666661</v>
      </c>
      <c r="Q385" s="23">
        <f t="shared" si="21"/>
        <v>12</v>
      </c>
      <c r="R385" s="44" t="str">
        <f t="shared" si="22"/>
        <v xml:space="preserve"> </v>
      </c>
      <c r="S385" s="129" t="e">
        <f t="shared" si="23"/>
        <v>#REF!</v>
      </c>
    </row>
    <row r="386" spans="1:19" ht="13.5" customHeight="1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90">
        <v>7.7777777777777786</v>
      </c>
      <c r="G386" s="39">
        <f>Maths2!J386</f>
        <v>7.666666666666667</v>
      </c>
      <c r="H386" s="130">
        <f>Maths2!K386</f>
        <v>0</v>
      </c>
      <c r="I386" s="131">
        <f>Maths2!M386</f>
        <v>1</v>
      </c>
      <c r="J386" s="28">
        <f>Phys2!J386</f>
        <v>3.5</v>
      </c>
      <c r="K386" s="130">
        <f>Phys2!K386</f>
        <v>0</v>
      </c>
      <c r="L386" s="131" t="e">
        <f>Phys2!#REF!</f>
        <v>#REF!</v>
      </c>
      <c r="M386" s="28">
        <f>Chim2!J386</f>
        <v>5.666666666666667</v>
      </c>
      <c r="N386" s="130">
        <f>Chim2!K386</f>
        <v>0</v>
      </c>
      <c r="O386" s="131">
        <f>Chim2!M386</f>
        <v>1</v>
      </c>
      <c r="P386" s="24">
        <f t="shared" si="20"/>
        <v>5.6111111111111107</v>
      </c>
      <c r="Q386" s="23">
        <f t="shared" si="21"/>
        <v>0</v>
      </c>
      <c r="R386" s="44" t="str">
        <f t="shared" si="22"/>
        <v xml:space="preserve"> </v>
      </c>
      <c r="S386" s="129" t="e">
        <f t="shared" si="23"/>
        <v>#REF!</v>
      </c>
    </row>
    <row r="387" spans="1:19" ht="13.5" customHeight="1">
      <c r="A387" s="23">
        <v>375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90">
        <v>8.7222222222222214</v>
      </c>
      <c r="G387" s="39">
        <f>Maths2!J387</f>
        <v>5</v>
      </c>
      <c r="H387" s="130">
        <f>Maths2!K387</f>
        <v>0</v>
      </c>
      <c r="I387" s="131">
        <f>Maths2!M387</f>
        <v>1</v>
      </c>
      <c r="J387" s="28">
        <f>Phys2!J387</f>
        <v>7.333333333333333</v>
      </c>
      <c r="K387" s="130">
        <f>Phys2!K387</f>
        <v>0</v>
      </c>
      <c r="L387" s="131" t="e">
        <f>Phys2!#REF!</f>
        <v>#REF!</v>
      </c>
      <c r="M387" s="28">
        <f>Chim2!J387</f>
        <v>10.833333333333334</v>
      </c>
      <c r="N387" s="130">
        <f>Chim2!K387</f>
        <v>6</v>
      </c>
      <c r="O387" s="131">
        <f>Chim2!M387</f>
        <v>1</v>
      </c>
      <c r="P387" s="24">
        <f t="shared" si="20"/>
        <v>7.7222222222222223</v>
      </c>
      <c r="Q387" s="23">
        <f t="shared" si="21"/>
        <v>6</v>
      </c>
      <c r="R387" s="44" t="str">
        <f t="shared" si="22"/>
        <v xml:space="preserve"> </v>
      </c>
      <c r="S387" s="129" t="e">
        <f t="shared" si="23"/>
        <v>#REF!</v>
      </c>
    </row>
    <row r="388" spans="1:19" ht="13.5" customHeight="1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49">
        <v>7.7333333333333325</v>
      </c>
      <c r="G388" s="39">
        <f>Maths2!J388</f>
        <v>10</v>
      </c>
      <c r="H388" s="130">
        <f>Maths2!K388</f>
        <v>6</v>
      </c>
      <c r="I388" s="131">
        <f>Maths2!M388</f>
        <v>1</v>
      </c>
      <c r="J388" s="28">
        <f>Phys2!J388</f>
        <v>3.45</v>
      </c>
      <c r="K388" s="130">
        <f>Phys2!K388</f>
        <v>0</v>
      </c>
      <c r="L388" s="131" t="e">
        <f>Phys2!#REF!</f>
        <v>#REF!</v>
      </c>
      <c r="M388" s="28">
        <f>Chim2!J388</f>
        <v>8</v>
      </c>
      <c r="N388" s="130">
        <f>Chim2!K388</f>
        <v>0</v>
      </c>
      <c r="O388" s="131">
        <f>Chim2!M388</f>
        <v>1</v>
      </c>
      <c r="P388" s="24">
        <f t="shared" si="20"/>
        <v>7.1499999999999995</v>
      </c>
      <c r="Q388" s="23">
        <f t="shared" si="21"/>
        <v>6</v>
      </c>
      <c r="R388" s="44" t="str">
        <f t="shared" si="22"/>
        <v xml:space="preserve"> </v>
      </c>
      <c r="S388" s="129" t="e">
        <f t="shared" si="23"/>
        <v>#REF!</v>
      </c>
    </row>
    <row r="389" spans="1:19" ht="13.5" customHeight="1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49">
        <v>7.3833333333333337</v>
      </c>
      <c r="G389" s="39">
        <f>Maths2!J389</f>
        <v>10.6</v>
      </c>
      <c r="H389" s="130">
        <f>Maths2!K389</f>
        <v>6</v>
      </c>
      <c r="I389" s="131">
        <f>Maths2!M389</f>
        <v>1</v>
      </c>
      <c r="J389" s="28">
        <f>Phys2!J389</f>
        <v>2.7</v>
      </c>
      <c r="K389" s="130">
        <f>Phys2!K389</f>
        <v>0</v>
      </c>
      <c r="L389" s="131" t="e">
        <f>Phys2!#REF!</f>
        <v>#REF!</v>
      </c>
      <c r="M389" s="28">
        <f>Chim2!J389</f>
        <v>8.8000000000000007</v>
      </c>
      <c r="N389" s="130">
        <f>Chim2!K389</f>
        <v>0</v>
      </c>
      <c r="O389" s="131">
        <f>Chim2!M389</f>
        <v>1</v>
      </c>
      <c r="P389" s="24">
        <f t="shared" si="20"/>
        <v>7.3666666666666663</v>
      </c>
      <c r="Q389" s="23">
        <f t="shared" si="21"/>
        <v>6</v>
      </c>
      <c r="R389" s="44" t="str">
        <f t="shared" si="22"/>
        <v xml:space="preserve"> </v>
      </c>
      <c r="S389" s="129" t="e">
        <f t="shared" si="23"/>
        <v>#REF!</v>
      </c>
    </row>
    <row r="390" spans="1:19" ht="13.5" customHeight="1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90">
        <v>5.4722222222222223</v>
      </c>
      <c r="G390" s="39">
        <f>Maths2!J390</f>
        <v>6.1</v>
      </c>
      <c r="H390" s="130">
        <f>Maths2!K390</f>
        <v>0</v>
      </c>
      <c r="I390" s="131">
        <f>Maths2!M390</f>
        <v>1</v>
      </c>
      <c r="J390" s="28">
        <f>Phys2!J390</f>
        <v>5</v>
      </c>
      <c r="K390" s="130">
        <f>Phys2!K390</f>
        <v>0</v>
      </c>
      <c r="L390" s="131" t="e">
        <f>Phys2!#REF!</f>
        <v>#REF!</v>
      </c>
      <c r="M390" s="28">
        <f>Chim2!J390</f>
        <v>10</v>
      </c>
      <c r="N390" s="130">
        <f>Chim2!K390</f>
        <v>6</v>
      </c>
      <c r="O390" s="131">
        <f>Chim2!M390</f>
        <v>1</v>
      </c>
      <c r="P390" s="24">
        <f t="shared" si="20"/>
        <v>7.0333333333333332</v>
      </c>
      <c r="Q390" s="23">
        <f t="shared" si="21"/>
        <v>6</v>
      </c>
      <c r="R390" s="44" t="str">
        <f t="shared" si="22"/>
        <v xml:space="preserve"> </v>
      </c>
      <c r="S390" s="129" t="e">
        <f t="shared" si="23"/>
        <v>#REF!</v>
      </c>
    </row>
    <row r="391" spans="1:19" ht="13.5" customHeight="1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49">
        <v>8.6333333333333329</v>
      </c>
      <c r="G391" s="39">
        <f>Maths2!J391</f>
        <v>6.166666666666667</v>
      </c>
      <c r="H391" s="130">
        <f>Maths2!K391</f>
        <v>0</v>
      </c>
      <c r="I391" s="131">
        <f>Maths2!M391</f>
        <v>1</v>
      </c>
      <c r="J391" s="28">
        <f>Phys2!J391</f>
        <v>5.7</v>
      </c>
      <c r="K391" s="130">
        <f>Phys2!K391</f>
        <v>0</v>
      </c>
      <c r="L391" s="131" t="e">
        <f>Phys2!#REF!</f>
        <v>#REF!</v>
      </c>
      <c r="M391" s="28">
        <f>Chim2!J391</f>
        <v>5</v>
      </c>
      <c r="N391" s="130">
        <f>Chim2!K391</f>
        <v>0</v>
      </c>
      <c r="O391" s="131">
        <f>Chim2!M391</f>
        <v>1</v>
      </c>
      <c r="P391" s="24">
        <f t="shared" si="20"/>
        <v>5.6222222222222227</v>
      </c>
      <c r="Q391" s="23">
        <f t="shared" si="21"/>
        <v>0</v>
      </c>
      <c r="R391" s="44" t="str">
        <f t="shared" si="22"/>
        <v xml:space="preserve"> </v>
      </c>
      <c r="S391" s="129" t="e">
        <f t="shared" si="23"/>
        <v>#REF!</v>
      </c>
    </row>
    <row r="392" spans="1:19" ht="13.5" customHeight="1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49">
        <v>6.1333333333333337</v>
      </c>
      <c r="G392" s="39">
        <f>Maths2!J392</f>
        <v>10</v>
      </c>
      <c r="H392" s="130">
        <f>Maths2!K392</f>
        <v>6</v>
      </c>
      <c r="I392" s="131">
        <f>Maths2!M392</f>
        <v>1</v>
      </c>
      <c r="J392" s="28">
        <f>Phys2!J392</f>
        <v>5</v>
      </c>
      <c r="K392" s="130">
        <f>Phys2!K392</f>
        <v>0</v>
      </c>
      <c r="L392" s="131" t="e">
        <f>Phys2!#REF!</f>
        <v>#REF!</v>
      </c>
      <c r="M392" s="28">
        <f>Chim2!J392</f>
        <v>6</v>
      </c>
      <c r="N392" s="130">
        <f>Chim2!K392</f>
        <v>0</v>
      </c>
      <c r="O392" s="131">
        <f>Chim2!M392</f>
        <v>1</v>
      </c>
      <c r="P392" s="24">
        <f t="shared" si="20"/>
        <v>7</v>
      </c>
      <c r="Q392" s="23">
        <f t="shared" si="21"/>
        <v>6</v>
      </c>
      <c r="R392" s="44" t="str">
        <f t="shared" si="22"/>
        <v xml:space="preserve"> </v>
      </c>
      <c r="S392" s="129" t="e">
        <f t="shared" si="23"/>
        <v>#REF!</v>
      </c>
    </row>
    <row r="393" spans="1:19" ht="13.5" customHeight="1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8.2999999999999989</v>
      </c>
      <c r="G393" s="39">
        <f>Maths2!J393</f>
        <v>7</v>
      </c>
      <c r="H393" s="130">
        <f>Maths2!K393</f>
        <v>0</v>
      </c>
      <c r="I393" s="131">
        <f>Maths2!M393</f>
        <v>1</v>
      </c>
      <c r="J393" s="28">
        <f>Phys2!J393</f>
        <v>10</v>
      </c>
      <c r="K393" s="130">
        <f>Phys2!K393</f>
        <v>6</v>
      </c>
      <c r="L393" s="131" t="e">
        <f>Phys2!#REF!</f>
        <v>#REF!</v>
      </c>
      <c r="M393" s="28">
        <f>Chim2!J393</f>
        <v>8.75</v>
      </c>
      <c r="N393" s="130">
        <f>Chim2!K393</f>
        <v>0</v>
      </c>
      <c r="O393" s="131">
        <f>Chim2!M393</f>
        <v>1</v>
      </c>
      <c r="P393" s="24">
        <f t="shared" si="20"/>
        <v>8.5833333333333339</v>
      </c>
      <c r="Q393" s="23">
        <f t="shared" si="21"/>
        <v>6</v>
      </c>
      <c r="R393" s="44" t="str">
        <f t="shared" si="22"/>
        <v xml:space="preserve"> </v>
      </c>
      <c r="S393" s="129" t="e">
        <f t="shared" si="23"/>
        <v>#REF!</v>
      </c>
    </row>
    <row r="394" spans="1:19" ht="13.5" customHeight="1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7.5166666666666675</v>
      </c>
      <c r="G394" s="39">
        <f>Maths2!J394</f>
        <v>10.333333333333334</v>
      </c>
      <c r="H394" s="130">
        <f>Maths2!K394</f>
        <v>6</v>
      </c>
      <c r="I394" s="131">
        <f>Maths2!M394</f>
        <v>1</v>
      </c>
      <c r="J394" s="28">
        <f>Phys2!J394</f>
        <v>2.5</v>
      </c>
      <c r="K394" s="130">
        <f>Phys2!K394</f>
        <v>0</v>
      </c>
      <c r="L394" s="131" t="e">
        <f>Phys2!#REF!</f>
        <v>#REF!</v>
      </c>
      <c r="M394" s="28">
        <f>Chim2!J394</f>
        <v>10</v>
      </c>
      <c r="N394" s="130">
        <f>Chim2!K394</f>
        <v>6</v>
      </c>
      <c r="O394" s="131">
        <f>Chim2!M394</f>
        <v>1</v>
      </c>
      <c r="P394" s="24">
        <f t="shared" si="20"/>
        <v>7.6111111111111107</v>
      </c>
      <c r="Q394" s="23">
        <f t="shared" si="21"/>
        <v>12</v>
      </c>
      <c r="R394" s="44" t="str">
        <f t="shared" si="22"/>
        <v xml:space="preserve"> </v>
      </c>
      <c r="S394" s="129" t="e">
        <f t="shared" si="23"/>
        <v>#REF!</v>
      </c>
    </row>
    <row r="395" spans="1:19" ht="13.5" customHeight="1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49">
        <v>8.5833333333333339</v>
      </c>
      <c r="G395" s="39">
        <f>Maths2!J395</f>
        <v>10.333333333333334</v>
      </c>
      <c r="H395" s="130">
        <f>Maths2!K395</f>
        <v>6</v>
      </c>
      <c r="I395" s="131">
        <f>Maths2!M395</f>
        <v>1</v>
      </c>
      <c r="J395" s="28">
        <f>Phys2!J395</f>
        <v>5.2</v>
      </c>
      <c r="K395" s="130">
        <f>Phys2!K395</f>
        <v>0</v>
      </c>
      <c r="L395" s="131" t="e">
        <f>Phys2!#REF!</f>
        <v>#REF!</v>
      </c>
      <c r="M395" s="28">
        <f>Chim2!J395</f>
        <v>3</v>
      </c>
      <c r="N395" s="130">
        <f>Chim2!K395</f>
        <v>0</v>
      </c>
      <c r="O395" s="131">
        <f>Chim2!M395</f>
        <v>1</v>
      </c>
      <c r="P395" s="24">
        <f t="shared" si="20"/>
        <v>6.177777777777778</v>
      </c>
      <c r="Q395" s="23">
        <f t="shared" si="21"/>
        <v>6</v>
      </c>
      <c r="R395" s="44" t="str">
        <f t="shared" si="22"/>
        <v xml:space="preserve"> </v>
      </c>
      <c r="S395" s="129" t="e">
        <f t="shared" si="23"/>
        <v>#REF!</v>
      </c>
    </row>
    <row r="396" spans="1:19" ht="13.5" customHeight="1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49">
        <v>7.7333333333333343</v>
      </c>
      <c r="G396" s="39">
        <f>Maths2!J396</f>
        <v>9.9980000000000011</v>
      </c>
      <c r="H396" s="130">
        <f>Maths2!K396</f>
        <v>6</v>
      </c>
      <c r="I396" s="131">
        <f>Maths2!M396</f>
        <v>1</v>
      </c>
      <c r="J396" s="28">
        <f>Phys2!J396</f>
        <v>10</v>
      </c>
      <c r="K396" s="130">
        <f>Phys2!K396</f>
        <v>6</v>
      </c>
      <c r="L396" s="131" t="e">
        <f>Phys2!#REF!</f>
        <v>#REF!</v>
      </c>
      <c r="M396" s="28">
        <f>Chim2!J396</f>
        <v>5.8</v>
      </c>
      <c r="N396" s="130">
        <f>Chim2!K396</f>
        <v>0</v>
      </c>
      <c r="O396" s="131">
        <f>Chim2!M396</f>
        <v>1</v>
      </c>
      <c r="P396" s="24">
        <f t="shared" si="20"/>
        <v>8.5993333333333339</v>
      </c>
      <c r="Q396" s="23">
        <f t="shared" si="21"/>
        <v>12</v>
      </c>
      <c r="R396" s="44" t="str">
        <f t="shared" si="22"/>
        <v xml:space="preserve"> </v>
      </c>
      <c r="S396" s="129" t="e">
        <f t="shared" si="23"/>
        <v>#REF!</v>
      </c>
    </row>
    <row r="397" spans="1:19" ht="13.5" customHeight="1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90">
        <v>6.8888888888888893</v>
      </c>
      <c r="G397" s="39">
        <f>Maths2!J397</f>
        <v>6.6</v>
      </c>
      <c r="H397" s="130">
        <f>Maths2!K397</f>
        <v>0</v>
      </c>
      <c r="I397" s="131">
        <f>Maths2!M397</f>
        <v>1</v>
      </c>
      <c r="J397" s="28">
        <f>Phys2!J397</f>
        <v>3.6</v>
      </c>
      <c r="K397" s="130">
        <f>Phys2!K397</f>
        <v>0</v>
      </c>
      <c r="L397" s="131" t="e">
        <f>Phys2!#REF!</f>
        <v>#REF!</v>
      </c>
      <c r="M397" s="28">
        <f>Chim2!J397</f>
        <v>5.4</v>
      </c>
      <c r="N397" s="130">
        <f>Chim2!K397</f>
        <v>0</v>
      </c>
      <c r="O397" s="131">
        <f>Chim2!M397</f>
        <v>1</v>
      </c>
      <c r="P397" s="24">
        <f t="shared" si="20"/>
        <v>5.1999999999999993</v>
      </c>
      <c r="Q397" s="23">
        <f t="shared" si="21"/>
        <v>0</v>
      </c>
      <c r="R397" s="44" t="str">
        <f t="shared" si="22"/>
        <v xml:space="preserve"> </v>
      </c>
      <c r="S397" s="129" t="e">
        <f t="shared" si="23"/>
        <v>#REF!</v>
      </c>
    </row>
    <row r="398" spans="1:19" ht="13.5" customHeight="1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90">
        <v>5.833333333333333</v>
      </c>
      <c r="G398" s="39">
        <f>Maths2!J398</f>
        <v>5.4</v>
      </c>
      <c r="H398" s="130">
        <f>Maths2!K398</f>
        <v>0</v>
      </c>
      <c r="I398" s="131">
        <f>Maths2!M398</f>
        <v>1</v>
      </c>
      <c r="J398" s="28">
        <f>Phys2!J398</f>
        <v>5.2</v>
      </c>
      <c r="K398" s="130">
        <f>Phys2!K398</f>
        <v>0</v>
      </c>
      <c r="L398" s="131" t="e">
        <f>Phys2!#REF!</f>
        <v>#REF!</v>
      </c>
      <c r="M398" s="28">
        <f>Chim2!J398</f>
        <v>11</v>
      </c>
      <c r="N398" s="130">
        <f>Chim2!K398</f>
        <v>6</v>
      </c>
      <c r="O398" s="131">
        <f>Chim2!M398</f>
        <v>1</v>
      </c>
      <c r="P398" s="24">
        <f t="shared" ref="P398:P420" si="24">(G398*3+J398*3+M398*3)/9</f>
        <v>7.2000000000000011</v>
      </c>
      <c r="Q398" s="23">
        <f t="shared" ref="Q398:Q420" si="25">IF(P398&gt;=9.995,18,H398+K398+N398)</f>
        <v>6</v>
      </c>
      <c r="R398" s="44" t="str">
        <f t="shared" ref="R398:R420" si="26">IF(Q398=18,"acquise"," ")</f>
        <v xml:space="preserve"> </v>
      </c>
      <c r="S398" s="129" t="e">
        <f t="shared" ref="S398:S420" si="27">IF(OR(I398=2,L398=2,O398=2),2,1)</f>
        <v>#REF!</v>
      </c>
    </row>
    <row r="399" spans="1:19" ht="13.5" customHeight="1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49">
        <v>7.8000000000000007</v>
      </c>
      <c r="G399" s="39">
        <f>Maths2!J399</f>
        <v>10</v>
      </c>
      <c r="H399" s="130">
        <f>Maths2!K399</f>
        <v>6</v>
      </c>
      <c r="I399" s="131">
        <f>Maths2!M399</f>
        <v>1</v>
      </c>
      <c r="J399" s="28">
        <f>Phys2!J399</f>
        <v>5.583333333333333</v>
      </c>
      <c r="K399" s="130">
        <f>Phys2!K399</f>
        <v>0</v>
      </c>
      <c r="L399" s="131" t="e">
        <f>Phys2!#REF!</f>
        <v>#REF!</v>
      </c>
      <c r="M399" s="28">
        <f>Chim2!J399</f>
        <v>10.333333333333334</v>
      </c>
      <c r="N399" s="130">
        <f>Chim2!K399</f>
        <v>6</v>
      </c>
      <c r="O399" s="131">
        <f>Chim2!M399</f>
        <v>1</v>
      </c>
      <c r="P399" s="24">
        <f t="shared" si="24"/>
        <v>8.6388888888888893</v>
      </c>
      <c r="Q399" s="23">
        <f t="shared" si="25"/>
        <v>12</v>
      </c>
      <c r="R399" s="44" t="str">
        <f t="shared" si="26"/>
        <v xml:space="preserve"> </v>
      </c>
      <c r="S399" s="129" t="e">
        <f t="shared" si="27"/>
        <v>#REF!</v>
      </c>
    </row>
    <row r="400" spans="1:19" ht="13.5" customHeight="1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90">
        <v>8.6111111111111125</v>
      </c>
      <c r="G400" s="39">
        <f>Maths2!J400</f>
        <v>7.6</v>
      </c>
      <c r="H400" s="130">
        <f>Maths2!K400</f>
        <v>0</v>
      </c>
      <c r="I400" s="131">
        <f>Maths2!M400</f>
        <v>1</v>
      </c>
      <c r="J400" s="28">
        <f>Phys2!J400</f>
        <v>4.4000000000000004</v>
      </c>
      <c r="K400" s="130">
        <f>Phys2!K400</f>
        <v>0</v>
      </c>
      <c r="L400" s="131" t="e">
        <f>Phys2!#REF!</f>
        <v>#REF!</v>
      </c>
      <c r="M400" s="28">
        <f>Chim2!J400</f>
        <v>10.6</v>
      </c>
      <c r="N400" s="130">
        <f>Chim2!K400</f>
        <v>6</v>
      </c>
      <c r="O400" s="131">
        <f>Chim2!M400</f>
        <v>1</v>
      </c>
      <c r="P400" s="24">
        <f t="shared" si="24"/>
        <v>7.5333333333333332</v>
      </c>
      <c r="Q400" s="23">
        <f t="shared" si="25"/>
        <v>6</v>
      </c>
      <c r="R400" s="44" t="str">
        <f t="shared" si="26"/>
        <v xml:space="preserve"> </v>
      </c>
      <c r="S400" s="129" t="e">
        <f t="shared" si="27"/>
        <v>#REF!</v>
      </c>
    </row>
    <row r="401" spans="1:19" ht="13.5" customHeight="1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90">
        <v>7.6944444444444455</v>
      </c>
      <c r="G401" s="39">
        <f>Maths2!J401</f>
        <v>11.7</v>
      </c>
      <c r="H401" s="130">
        <f>Maths2!K401</f>
        <v>6</v>
      </c>
      <c r="I401" s="131">
        <f>Maths2!M401</f>
        <v>1</v>
      </c>
      <c r="J401" s="28">
        <f>Phys2!J401</f>
        <v>9.0500000000000007</v>
      </c>
      <c r="K401" s="130">
        <f>Phys2!K401</f>
        <v>0</v>
      </c>
      <c r="L401" s="131" t="e">
        <f>Phys2!#REF!</f>
        <v>#REF!</v>
      </c>
      <c r="M401" s="28">
        <f>Chim2!J401</f>
        <v>14.7</v>
      </c>
      <c r="N401" s="130">
        <f>Chim2!K401</f>
        <v>6</v>
      </c>
      <c r="O401" s="131">
        <f>Chim2!M401</f>
        <v>1</v>
      </c>
      <c r="P401" s="24">
        <f t="shared" si="24"/>
        <v>11.816666666666666</v>
      </c>
      <c r="Q401" s="23">
        <f t="shared" si="25"/>
        <v>18</v>
      </c>
      <c r="R401" s="44" t="str">
        <f t="shared" si="26"/>
        <v>acquise</v>
      </c>
      <c r="S401" s="129" t="e">
        <f t="shared" si="27"/>
        <v>#REF!</v>
      </c>
    </row>
    <row r="402" spans="1:19" ht="13.5" customHeight="1">
      <c r="A402" s="23">
        <v>390</v>
      </c>
      <c r="B402" s="294" t="s">
        <v>801</v>
      </c>
      <c r="C402" s="200" t="s">
        <v>277</v>
      </c>
      <c r="D402" s="200" t="s">
        <v>83</v>
      </c>
      <c r="E402" s="247" t="s">
        <v>1677</v>
      </c>
      <c r="F402" s="90">
        <v>9.3333333333333339</v>
      </c>
      <c r="G402" s="39">
        <f>Maths2!J402</f>
        <v>12</v>
      </c>
      <c r="H402" s="130">
        <f>Maths2!K402</f>
        <v>6</v>
      </c>
      <c r="I402" s="131">
        <f>Maths2!M402</f>
        <v>1</v>
      </c>
      <c r="J402" s="28">
        <f>Phys2!J402</f>
        <v>2.4</v>
      </c>
      <c r="K402" s="130">
        <f>Phys2!K402</f>
        <v>0</v>
      </c>
      <c r="L402" s="131" t="e">
        <f>Phys2!#REF!</f>
        <v>#REF!</v>
      </c>
      <c r="M402" s="28">
        <f>Chim2!J402</f>
        <v>8.1666666666666661</v>
      </c>
      <c r="N402" s="130">
        <f>Chim2!K402</f>
        <v>0</v>
      </c>
      <c r="O402" s="131">
        <f>Chim2!M402</f>
        <v>1</v>
      </c>
      <c r="P402" s="24">
        <f t="shared" si="24"/>
        <v>7.5222222222222221</v>
      </c>
      <c r="Q402" s="23">
        <f t="shared" si="25"/>
        <v>6</v>
      </c>
      <c r="R402" s="44" t="str">
        <f t="shared" si="26"/>
        <v xml:space="preserve"> </v>
      </c>
      <c r="S402" s="129" t="e">
        <f t="shared" si="27"/>
        <v>#REF!</v>
      </c>
    </row>
    <row r="403" spans="1:19" ht="13.5" customHeight="1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0">
        <v>7.5555555555555545</v>
      </c>
      <c r="G403" s="39">
        <f>Maths2!J403</f>
        <v>11.333333333333334</v>
      </c>
      <c r="H403" s="130">
        <f>Maths2!K403</f>
        <v>6</v>
      </c>
      <c r="I403" s="131">
        <f>Maths2!M403</f>
        <v>1</v>
      </c>
      <c r="J403" s="28">
        <f>Phys2!J403</f>
        <v>4.416666666666667</v>
      </c>
      <c r="K403" s="130">
        <f>Phys2!K403</f>
        <v>0</v>
      </c>
      <c r="L403" s="131" t="e">
        <f>Phys2!#REF!</f>
        <v>#REF!</v>
      </c>
      <c r="M403" s="28">
        <f>Chim2!J403</f>
        <v>10</v>
      </c>
      <c r="N403" s="130">
        <f>Chim2!K403</f>
        <v>6</v>
      </c>
      <c r="O403" s="131">
        <f>Chim2!M403</f>
        <v>1</v>
      </c>
      <c r="P403" s="24">
        <f t="shared" si="24"/>
        <v>8.5833333333333339</v>
      </c>
      <c r="Q403" s="23">
        <f t="shared" si="25"/>
        <v>12</v>
      </c>
      <c r="R403" s="44" t="str">
        <f t="shared" si="26"/>
        <v xml:space="preserve"> </v>
      </c>
      <c r="S403" s="129" t="e">
        <f t="shared" si="27"/>
        <v>#REF!</v>
      </c>
    </row>
    <row r="404" spans="1:19" ht="13.5" customHeight="1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90">
        <v>8.2222222222222214</v>
      </c>
      <c r="G404" s="39">
        <f>Maths2!J404</f>
        <v>11.25</v>
      </c>
      <c r="H404" s="130">
        <f>Maths2!K404</f>
        <v>6</v>
      </c>
      <c r="I404" s="131">
        <f>Maths2!M404</f>
        <v>1</v>
      </c>
      <c r="J404" s="28">
        <f>Phys2!J404</f>
        <v>3.7</v>
      </c>
      <c r="K404" s="130">
        <f>Phys2!K404</f>
        <v>0</v>
      </c>
      <c r="L404" s="131" t="e">
        <f>Phys2!#REF!</f>
        <v>#REF!</v>
      </c>
      <c r="M404" s="28">
        <f>Chim2!J404</f>
        <v>10.8</v>
      </c>
      <c r="N404" s="130">
        <f>Chim2!K404</f>
        <v>6</v>
      </c>
      <c r="O404" s="131">
        <f>Chim2!M404</f>
        <v>1</v>
      </c>
      <c r="P404" s="24">
        <f t="shared" si="24"/>
        <v>8.5833333333333339</v>
      </c>
      <c r="Q404" s="23">
        <f t="shared" si="25"/>
        <v>12</v>
      </c>
      <c r="R404" s="44" t="str">
        <f t="shared" si="26"/>
        <v xml:space="preserve"> </v>
      </c>
      <c r="S404" s="129" t="e">
        <f t="shared" si="27"/>
        <v>#REF!</v>
      </c>
    </row>
    <row r="405" spans="1:19" ht="13.5" customHeight="1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49">
        <v>4.1238095238095234</v>
      </c>
      <c r="G405" s="39">
        <f>Maths2!J405</f>
        <v>6.6</v>
      </c>
      <c r="H405" s="130">
        <f>Maths2!K405</f>
        <v>0</v>
      </c>
      <c r="I405" s="131">
        <f>Maths2!M405</f>
        <v>1</v>
      </c>
      <c r="J405" s="28">
        <f>Phys2!J405</f>
        <v>4.2</v>
      </c>
      <c r="K405" s="130">
        <f>Phys2!K405</f>
        <v>0</v>
      </c>
      <c r="L405" s="131" t="e">
        <f>Phys2!#REF!</f>
        <v>#REF!</v>
      </c>
      <c r="M405" s="28">
        <f>Chim2!J405</f>
        <v>10.1</v>
      </c>
      <c r="N405" s="130">
        <f>Chim2!K405</f>
        <v>6</v>
      </c>
      <c r="O405" s="131">
        <f>Chim2!M405</f>
        <v>1</v>
      </c>
      <c r="P405" s="24">
        <f t="shared" si="24"/>
        <v>6.9666666666666659</v>
      </c>
      <c r="Q405" s="23">
        <f t="shared" si="25"/>
        <v>6</v>
      </c>
      <c r="R405" s="44" t="str">
        <f t="shared" si="26"/>
        <v xml:space="preserve"> </v>
      </c>
      <c r="S405" s="129" t="e">
        <f t="shared" si="27"/>
        <v>#REF!</v>
      </c>
    </row>
    <row r="406" spans="1:19" ht="13.5" customHeight="1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0">
        <v>10.111111111111112</v>
      </c>
      <c r="G406" s="39">
        <f>Maths2!J406</f>
        <v>10</v>
      </c>
      <c r="H406" s="130">
        <f>Maths2!K406</f>
        <v>6</v>
      </c>
      <c r="I406" s="131">
        <f>Maths2!M406</f>
        <v>1</v>
      </c>
      <c r="J406" s="28">
        <f>Phys2!J406</f>
        <v>0.5</v>
      </c>
      <c r="K406" s="130">
        <f>Phys2!K406</f>
        <v>0</v>
      </c>
      <c r="L406" s="131" t="e">
        <f>Phys2!#REF!</f>
        <v>#REF!</v>
      </c>
      <c r="M406" s="28">
        <f>Chim2!J406</f>
        <v>3</v>
      </c>
      <c r="N406" s="130">
        <f>Chim2!K406</f>
        <v>0</v>
      </c>
      <c r="O406" s="131">
        <f>Chim2!M406</f>
        <v>1</v>
      </c>
      <c r="P406" s="24">
        <f t="shared" si="24"/>
        <v>4.5</v>
      </c>
      <c r="Q406" s="23">
        <f t="shared" si="25"/>
        <v>6</v>
      </c>
      <c r="R406" s="44" t="str">
        <f t="shared" si="26"/>
        <v xml:space="preserve"> </v>
      </c>
      <c r="S406" s="129" t="e">
        <f t="shared" si="27"/>
        <v>#REF!</v>
      </c>
    </row>
    <row r="407" spans="1:19" ht="13.5" customHeight="1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90">
        <v>7.5</v>
      </c>
      <c r="G407" s="39">
        <f>Maths2!J407</f>
        <v>6.7</v>
      </c>
      <c r="H407" s="130">
        <f>Maths2!K407</f>
        <v>0</v>
      </c>
      <c r="I407" s="131">
        <f>Maths2!M407</f>
        <v>1</v>
      </c>
      <c r="J407" s="28">
        <f>Phys2!J407</f>
        <v>7.8</v>
      </c>
      <c r="K407" s="130">
        <f>Phys2!K407</f>
        <v>0</v>
      </c>
      <c r="L407" s="131" t="e">
        <f>Phys2!#REF!</f>
        <v>#REF!</v>
      </c>
      <c r="M407" s="28">
        <f>Chim2!J407</f>
        <v>9.9980000000000011</v>
      </c>
      <c r="N407" s="130">
        <f>Chim2!K407</f>
        <v>6</v>
      </c>
      <c r="O407" s="131">
        <f>Chim2!M407</f>
        <v>1</v>
      </c>
      <c r="P407" s="24">
        <f t="shared" si="24"/>
        <v>8.1660000000000004</v>
      </c>
      <c r="Q407" s="23">
        <f t="shared" si="25"/>
        <v>6</v>
      </c>
      <c r="R407" s="44" t="str">
        <f t="shared" si="26"/>
        <v xml:space="preserve"> </v>
      </c>
      <c r="S407" s="129" t="e">
        <f t="shared" si="27"/>
        <v>#REF!</v>
      </c>
    </row>
    <row r="408" spans="1:19" ht="13.5" customHeight="1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90">
        <v>7.666666666666667</v>
      </c>
      <c r="G408" s="39">
        <f>Maths2!J408</f>
        <v>10.7</v>
      </c>
      <c r="H408" s="130">
        <f>Maths2!K408</f>
        <v>6</v>
      </c>
      <c r="I408" s="131">
        <f>Maths2!M408</f>
        <v>1</v>
      </c>
      <c r="J408" s="28">
        <f>Phys2!J408</f>
        <v>5.4</v>
      </c>
      <c r="K408" s="130">
        <f>Phys2!K408</f>
        <v>0</v>
      </c>
      <c r="L408" s="131" t="e">
        <f>Phys2!#REF!</f>
        <v>#REF!</v>
      </c>
      <c r="M408" s="28">
        <f>Chim2!J408</f>
        <v>10.001999999999999</v>
      </c>
      <c r="N408" s="130">
        <f>Chim2!K408</f>
        <v>6</v>
      </c>
      <c r="O408" s="131">
        <f>Chim2!M408</f>
        <v>1</v>
      </c>
      <c r="P408" s="24">
        <f t="shared" si="24"/>
        <v>8.7006666666666668</v>
      </c>
      <c r="Q408" s="23">
        <f t="shared" si="25"/>
        <v>12</v>
      </c>
      <c r="R408" s="44" t="str">
        <f t="shared" si="26"/>
        <v xml:space="preserve"> </v>
      </c>
      <c r="S408" s="129" t="e">
        <f t="shared" si="27"/>
        <v>#REF!</v>
      </c>
    </row>
    <row r="409" spans="1:19" ht="13.5" customHeight="1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49">
        <v>8.6499999999999986</v>
      </c>
      <c r="G409" s="39">
        <f>Maths2!J409</f>
        <v>11.8</v>
      </c>
      <c r="H409" s="130">
        <f>Maths2!K409</f>
        <v>6</v>
      </c>
      <c r="I409" s="131">
        <f>Maths2!M409</f>
        <v>1</v>
      </c>
      <c r="J409" s="28">
        <f>Phys2!J409</f>
        <v>4</v>
      </c>
      <c r="K409" s="130">
        <f>Phys2!K409</f>
        <v>0</v>
      </c>
      <c r="L409" s="131" t="e">
        <f>Phys2!#REF!</f>
        <v>#REF!</v>
      </c>
      <c r="M409" s="28">
        <f>Chim2!J409</f>
        <v>10</v>
      </c>
      <c r="N409" s="130">
        <f>Chim2!K409</f>
        <v>6</v>
      </c>
      <c r="O409" s="131">
        <f>Chim2!M409</f>
        <v>1</v>
      </c>
      <c r="P409" s="24">
        <f t="shared" si="24"/>
        <v>8.6000000000000014</v>
      </c>
      <c r="Q409" s="23">
        <f t="shared" si="25"/>
        <v>12</v>
      </c>
      <c r="R409" s="44" t="str">
        <f t="shared" si="26"/>
        <v xml:space="preserve"> </v>
      </c>
      <c r="S409" s="129" t="e">
        <f t="shared" si="27"/>
        <v>#REF!</v>
      </c>
    </row>
    <row r="410" spans="1:19" ht="13.5" customHeight="1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49">
        <v>9.2055555555555557</v>
      </c>
      <c r="G410" s="39">
        <f>Maths2!J410</f>
        <v>9.9980000000000011</v>
      </c>
      <c r="H410" s="130">
        <f>Maths2!K410</f>
        <v>6</v>
      </c>
      <c r="I410" s="131">
        <f>Maths2!M410</f>
        <v>1</v>
      </c>
      <c r="J410" s="28">
        <f>Phys2!J410</f>
        <v>10</v>
      </c>
      <c r="K410" s="130">
        <f>Phys2!K410</f>
        <v>6</v>
      </c>
      <c r="L410" s="131" t="e">
        <f>Phys2!#REF!</f>
        <v>#REF!</v>
      </c>
      <c r="M410" s="28">
        <f>Chim2!J410</f>
        <v>7</v>
      </c>
      <c r="N410" s="130">
        <f>Chim2!K410</f>
        <v>0</v>
      </c>
      <c r="O410" s="131">
        <f>Chim2!M410</f>
        <v>1</v>
      </c>
      <c r="P410" s="24">
        <f t="shared" si="24"/>
        <v>8.9993333333333325</v>
      </c>
      <c r="Q410" s="23">
        <f t="shared" si="25"/>
        <v>12</v>
      </c>
      <c r="R410" s="44" t="str">
        <f t="shared" si="26"/>
        <v xml:space="preserve"> </v>
      </c>
      <c r="S410" s="129" t="e">
        <f t="shared" si="27"/>
        <v>#REF!</v>
      </c>
    </row>
    <row r="411" spans="1:19" ht="13.5" customHeight="1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49">
        <v>5.1166666666666671</v>
      </c>
      <c r="G411" s="39">
        <f>Maths2!J411</f>
        <v>11.5</v>
      </c>
      <c r="H411" s="130">
        <f>Maths2!K411</f>
        <v>6</v>
      </c>
      <c r="I411" s="131">
        <f>Maths2!M411</f>
        <v>1</v>
      </c>
      <c r="J411" s="28">
        <f>Phys2!J411</f>
        <v>4.4000000000000004</v>
      </c>
      <c r="K411" s="130">
        <f>Phys2!K411</f>
        <v>0</v>
      </c>
      <c r="L411" s="131" t="e">
        <f>Phys2!#REF!</f>
        <v>#REF!</v>
      </c>
      <c r="M411" s="28">
        <f>Chim2!J411</f>
        <v>6.5</v>
      </c>
      <c r="N411" s="130">
        <f>Chim2!K411</f>
        <v>0</v>
      </c>
      <c r="O411" s="131">
        <f>Chim2!M411</f>
        <v>1</v>
      </c>
      <c r="P411" s="24">
        <f t="shared" si="24"/>
        <v>7.4666666666666668</v>
      </c>
      <c r="Q411" s="23">
        <f t="shared" si="25"/>
        <v>6</v>
      </c>
      <c r="R411" s="44" t="str">
        <f t="shared" si="26"/>
        <v xml:space="preserve"> </v>
      </c>
      <c r="S411" s="129" t="e">
        <f t="shared" si="27"/>
        <v>#REF!</v>
      </c>
    </row>
    <row r="412" spans="1:19" ht="13.5" customHeight="1">
      <c r="A412" s="23">
        <v>400</v>
      </c>
      <c r="B412" s="340" t="s">
        <v>802</v>
      </c>
      <c r="C412" s="206" t="s">
        <v>579</v>
      </c>
      <c r="D412" s="206" t="s">
        <v>803</v>
      </c>
      <c r="E412" s="247" t="s">
        <v>1678</v>
      </c>
      <c r="F412" s="49">
        <v>6.833333333333333</v>
      </c>
      <c r="G412" s="39">
        <f>Maths2!J412</f>
        <v>5.166666666666667</v>
      </c>
      <c r="H412" s="130">
        <f>Maths2!K412</f>
        <v>0</v>
      </c>
      <c r="I412" s="131">
        <f>Maths2!M412</f>
        <v>1</v>
      </c>
      <c r="J412" s="28">
        <f>Phys2!J412</f>
        <v>3.6666666666666665</v>
      </c>
      <c r="K412" s="130">
        <f>Phys2!K412</f>
        <v>0</v>
      </c>
      <c r="L412" s="131" t="e">
        <f>Phys2!#REF!</f>
        <v>#REF!</v>
      </c>
      <c r="M412" s="28">
        <f>Chim2!J412</f>
        <v>5.666666666666667</v>
      </c>
      <c r="N412" s="130">
        <f>Chim2!K412</f>
        <v>0</v>
      </c>
      <c r="O412" s="131">
        <f>Chim2!M412</f>
        <v>1</v>
      </c>
      <c r="P412" s="24">
        <f t="shared" si="24"/>
        <v>4.833333333333333</v>
      </c>
      <c r="Q412" s="23">
        <f t="shared" si="25"/>
        <v>0</v>
      </c>
      <c r="R412" s="44" t="str">
        <f t="shared" si="26"/>
        <v xml:space="preserve"> </v>
      </c>
      <c r="S412" s="129" t="e">
        <f t="shared" si="27"/>
        <v>#REF!</v>
      </c>
    </row>
    <row r="413" spans="1:19" ht="13.5" customHeight="1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90">
        <v>6.5555555555555562</v>
      </c>
      <c r="G413" s="39">
        <f>Maths2!J413</f>
        <v>10.001999999999999</v>
      </c>
      <c r="H413" s="130">
        <f>Maths2!K413</f>
        <v>6</v>
      </c>
      <c r="I413" s="131">
        <f>Maths2!M413</f>
        <v>1</v>
      </c>
      <c r="J413" s="28">
        <f>Phys2!J413</f>
        <v>1.55</v>
      </c>
      <c r="K413" s="130">
        <f>Phys2!K413</f>
        <v>0</v>
      </c>
      <c r="L413" s="131" t="e">
        <f>Phys2!#REF!</f>
        <v>#REF!</v>
      </c>
      <c r="M413" s="28">
        <f>Chim2!J413</f>
        <v>6.8</v>
      </c>
      <c r="N413" s="130">
        <f>Chim2!K413</f>
        <v>0</v>
      </c>
      <c r="O413" s="131">
        <f>Chim2!M413</f>
        <v>1</v>
      </c>
      <c r="P413" s="24">
        <f t="shared" si="24"/>
        <v>6.1173333333333328</v>
      </c>
      <c r="Q413" s="23">
        <f t="shared" si="25"/>
        <v>6</v>
      </c>
      <c r="R413" s="44" t="str">
        <f t="shared" si="26"/>
        <v xml:space="preserve"> </v>
      </c>
      <c r="S413" s="129" t="e">
        <f t="shared" si="27"/>
        <v>#REF!</v>
      </c>
    </row>
    <row r="414" spans="1:19" ht="13.5" customHeight="1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0">
        <v>7.7777777777777786</v>
      </c>
      <c r="G414" s="39">
        <f>Maths2!J414</f>
        <v>10</v>
      </c>
      <c r="H414" s="130">
        <f>Maths2!K414</f>
        <v>6</v>
      </c>
      <c r="I414" s="131">
        <f>Maths2!M414</f>
        <v>1</v>
      </c>
      <c r="J414" s="28">
        <f>Phys2!J414</f>
        <v>7.333333333333333</v>
      </c>
      <c r="K414" s="130">
        <f>Phys2!K414</f>
        <v>0</v>
      </c>
      <c r="L414" s="131" t="e">
        <f>Phys2!#REF!</f>
        <v>#REF!</v>
      </c>
      <c r="M414" s="28">
        <f>Chim2!J414</f>
        <v>5.4</v>
      </c>
      <c r="N414" s="130">
        <f>Chim2!K414</f>
        <v>0</v>
      </c>
      <c r="O414" s="131">
        <f>Chim2!M414</f>
        <v>1</v>
      </c>
      <c r="P414" s="24">
        <f t="shared" si="24"/>
        <v>7.5777777777777784</v>
      </c>
      <c r="Q414" s="23">
        <f t="shared" si="25"/>
        <v>6</v>
      </c>
      <c r="R414" s="44" t="str">
        <f t="shared" si="26"/>
        <v xml:space="preserve"> </v>
      </c>
      <c r="S414" s="129" t="e">
        <f t="shared" si="27"/>
        <v>#REF!</v>
      </c>
    </row>
    <row r="415" spans="1:19" ht="13.5" customHeight="1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49">
        <v>6.9714285714285706</v>
      </c>
      <c r="G415" s="39">
        <f>Maths2!J415</f>
        <v>8.6666666666666661</v>
      </c>
      <c r="H415" s="130">
        <f>Maths2!K415</f>
        <v>0</v>
      </c>
      <c r="I415" s="131">
        <f>Maths2!M415</f>
        <v>1</v>
      </c>
      <c r="J415" s="28">
        <f>Phys2!J415</f>
        <v>3.2</v>
      </c>
      <c r="K415" s="130">
        <f>Phys2!K415</f>
        <v>0</v>
      </c>
      <c r="L415" s="131" t="e">
        <f>Phys2!#REF!</f>
        <v>#REF!</v>
      </c>
      <c r="M415" s="28">
        <f>Chim2!J415</f>
        <v>6.666666666666667</v>
      </c>
      <c r="N415" s="130">
        <f>Chim2!K415</f>
        <v>0</v>
      </c>
      <c r="O415" s="131">
        <f>Chim2!M415</f>
        <v>1</v>
      </c>
      <c r="P415" s="24">
        <f t="shared" si="24"/>
        <v>6.177777777777778</v>
      </c>
      <c r="Q415" s="23">
        <f t="shared" si="25"/>
        <v>0</v>
      </c>
      <c r="R415" s="44" t="str">
        <f t="shared" si="26"/>
        <v xml:space="preserve"> </v>
      </c>
      <c r="S415" s="129" t="e">
        <f t="shared" si="27"/>
        <v>#REF!</v>
      </c>
    </row>
    <row r="416" spans="1:19" ht="13.5" customHeight="1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49">
        <v>7.55</v>
      </c>
      <c r="G416" s="39">
        <f>Maths2!J416</f>
        <v>7.9</v>
      </c>
      <c r="H416" s="130">
        <f>Maths2!K416</f>
        <v>0</v>
      </c>
      <c r="I416" s="131">
        <f>Maths2!M416</f>
        <v>1</v>
      </c>
      <c r="J416" s="28">
        <f>Phys2!J416</f>
        <v>6.3</v>
      </c>
      <c r="K416" s="130">
        <f>Phys2!K416</f>
        <v>0</v>
      </c>
      <c r="L416" s="131" t="e">
        <f>Phys2!#REF!</f>
        <v>#REF!</v>
      </c>
      <c r="M416" s="28">
        <f>Chim2!J416</f>
        <v>7.45</v>
      </c>
      <c r="N416" s="130">
        <f>Chim2!K416</f>
        <v>0</v>
      </c>
      <c r="O416" s="131">
        <f>Chim2!M416</f>
        <v>1</v>
      </c>
      <c r="P416" s="24">
        <f t="shared" si="24"/>
        <v>7.2166666666666668</v>
      </c>
      <c r="Q416" s="23">
        <f t="shared" si="25"/>
        <v>0</v>
      </c>
      <c r="R416" s="44" t="str">
        <f t="shared" si="26"/>
        <v xml:space="preserve"> </v>
      </c>
      <c r="S416" s="129" t="e">
        <f t="shared" si="27"/>
        <v>#REF!</v>
      </c>
    </row>
    <row r="417" spans="1:19" ht="13.5" customHeight="1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0">
        <v>8.4166666666666661</v>
      </c>
      <c r="G417" s="39">
        <f>Maths2!J417</f>
        <v>11.333333333333334</v>
      </c>
      <c r="H417" s="130">
        <f>Maths2!K417</f>
        <v>6</v>
      </c>
      <c r="I417" s="131">
        <f>Maths2!M417</f>
        <v>1</v>
      </c>
      <c r="J417" s="28">
        <f>Phys2!J417</f>
        <v>6.166666666666667</v>
      </c>
      <c r="K417" s="130">
        <f>Phys2!K417</f>
        <v>0</v>
      </c>
      <c r="L417" s="131" t="e">
        <f>Phys2!#REF!</f>
        <v>#REF!</v>
      </c>
      <c r="M417" s="28">
        <f>Chim2!J417</f>
        <v>8.25</v>
      </c>
      <c r="N417" s="130">
        <f>Chim2!K417</f>
        <v>0</v>
      </c>
      <c r="O417" s="131">
        <f>Chim2!M417</f>
        <v>1</v>
      </c>
      <c r="P417" s="24">
        <f t="shared" si="24"/>
        <v>8.5833333333333339</v>
      </c>
      <c r="Q417" s="23">
        <f t="shared" si="25"/>
        <v>6</v>
      </c>
      <c r="R417" s="44" t="str">
        <f t="shared" si="26"/>
        <v xml:space="preserve"> </v>
      </c>
      <c r="S417" s="129" t="e">
        <f t="shared" si="27"/>
        <v>#REF!</v>
      </c>
    </row>
    <row r="418" spans="1:19" ht="13.5" customHeight="1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90">
        <v>8.1111111111111107</v>
      </c>
      <c r="G418" s="39">
        <f>Maths2!J418</f>
        <v>6.5</v>
      </c>
      <c r="H418" s="130">
        <f>Maths2!K418</f>
        <v>0</v>
      </c>
      <c r="I418" s="131">
        <f>Maths2!M418</f>
        <v>1</v>
      </c>
      <c r="J418" s="28">
        <f>Phys2!J418</f>
        <v>1.8</v>
      </c>
      <c r="K418" s="130">
        <f>Phys2!K418</f>
        <v>0</v>
      </c>
      <c r="L418" s="131" t="e">
        <f>Phys2!#REF!</f>
        <v>#REF!</v>
      </c>
      <c r="M418" s="28">
        <f>Chim2!J418</f>
        <v>4.3499999999999996</v>
      </c>
      <c r="N418" s="130">
        <f>Chim2!K418</f>
        <v>0</v>
      </c>
      <c r="O418" s="131">
        <f>Chim2!M418</f>
        <v>1</v>
      </c>
      <c r="P418" s="24">
        <f t="shared" si="24"/>
        <v>4.2166666666666659</v>
      </c>
      <c r="Q418" s="23">
        <f t="shared" si="25"/>
        <v>0</v>
      </c>
      <c r="R418" s="44" t="str">
        <f t="shared" si="26"/>
        <v xml:space="preserve"> </v>
      </c>
      <c r="S418" s="129" t="e">
        <f t="shared" si="27"/>
        <v>#REF!</v>
      </c>
    </row>
    <row r="419" spans="1:19" ht="13.5" customHeight="1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49">
        <v>9.7833333333333332</v>
      </c>
      <c r="G419" s="39">
        <f>Maths2!J419</f>
        <v>12.666666666666666</v>
      </c>
      <c r="H419" s="130">
        <f>Maths2!K419</f>
        <v>6</v>
      </c>
      <c r="I419" s="131">
        <f>Maths2!M419</f>
        <v>1</v>
      </c>
      <c r="J419" s="28">
        <f>Phys2!J419</f>
        <v>3.5833333333333335</v>
      </c>
      <c r="K419" s="130">
        <f>Phys2!K419</f>
        <v>0</v>
      </c>
      <c r="L419" s="131" t="e">
        <f>Phys2!#REF!</f>
        <v>#REF!</v>
      </c>
      <c r="M419" s="28">
        <f>Chim2!J419</f>
        <v>8</v>
      </c>
      <c r="N419" s="130">
        <f>Chim2!K419</f>
        <v>0</v>
      </c>
      <c r="O419" s="131">
        <f>Chim2!M419</f>
        <v>1</v>
      </c>
      <c r="P419" s="24">
        <f t="shared" si="24"/>
        <v>8.0833333333333339</v>
      </c>
      <c r="Q419" s="23">
        <f t="shared" si="25"/>
        <v>6</v>
      </c>
      <c r="R419" s="44" t="str">
        <f t="shared" si="26"/>
        <v xml:space="preserve"> </v>
      </c>
      <c r="S419" s="129" t="e">
        <f t="shared" si="27"/>
        <v>#REF!</v>
      </c>
    </row>
    <row r="420" spans="1:19" ht="12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G420" s="39">
        <f>Maths2!J420</f>
        <v>7</v>
      </c>
      <c r="H420" s="130">
        <f>Maths2!K420</f>
        <v>0</v>
      </c>
      <c r="I420" s="131">
        <f>Maths2!M420</f>
        <v>1</v>
      </c>
      <c r="J420" s="28">
        <f>Phys2!J420</f>
        <v>6.9</v>
      </c>
      <c r="K420" s="130">
        <f>Phys2!K420</f>
        <v>0</v>
      </c>
      <c r="L420" s="131" t="e">
        <f>Phys2!#REF!</f>
        <v>#REF!</v>
      </c>
      <c r="M420" s="28">
        <f>Chim2!J420</f>
        <v>9.8000000000000007</v>
      </c>
      <c r="N420" s="130">
        <f>Chim2!K420</f>
        <v>0</v>
      </c>
      <c r="O420" s="131">
        <f>Chim2!M420</f>
        <v>1</v>
      </c>
      <c r="P420" s="24">
        <f t="shared" si="24"/>
        <v>7.9000000000000012</v>
      </c>
      <c r="Q420" s="23">
        <f t="shared" si="25"/>
        <v>0</v>
      </c>
      <c r="R420" s="44" t="str">
        <f t="shared" si="26"/>
        <v xml:space="preserve"> </v>
      </c>
      <c r="S420" s="129" t="e">
        <f t="shared" si="27"/>
        <v>#REF!</v>
      </c>
    </row>
    <row r="421" spans="1:19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G421" s="39">
        <f>Maths2!J421</f>
        <v>10.83</v>
      </c>
      <c r="H421" s="130">
        <f>Maths2!K421</f>
        <v>6</v>
      </c>
      <c r="I421" s="131">
        <f>Maths2!M421</f>
        <v>1</v>
      </c>
      <c r="J421" s="28">
        <f>Phys2!J421</f>
        <v>2</v>
      </c>
      <c r="K421" s="130">
        <f>Phys2!K421</f>
        <v>0</v>
      </c>
      <c r="L421" s="131" t="e">
        <f>Phys2!#REF!</f>
        <v>#REF!</v>
      </c>
      <c r="M421" s="28">
        <f>Chim2!J421</f>
        <v>12.33</v>
      </c>
      <c r="N421" s="130">
        <f>Chim2!K421</f>
        <v>6</v>
      </c>
      <c r="O421" s="131">
        <f>Chim2!M421</f>
        <v>1</v>
      </c>
      <c r="P421" s="24">
        <f t="shared" ref="P421" si="28">(G421*3+J421*3+M421*3)/9</f>
        <v>8.3866666666666667</v>
      </c>
      <c r="Q421" s="23">
        <f t="shared" ref="Q421" si="29">IF(P421&gt;=9.995,18,H421+K421+N421)</f>
        <v>12</v>
      </c>
      <c r="R421" s="44" t="str">
        <f t="shared" ref="R421" si="30">IF(Q421=18,"acquise"," ")</f>
        <v xml:space="preserve"> </v>
      </c>
      <c r="S421" s="129" t="e">
        <f t="shared" ref="S421" si="31">IF(OR(I421=2,L421=2,O421=2),2,1)</f>
        <v>#REF!</v>
      </c>
    </row>
    <row r="422" spans="1:19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G422" s="39">
        <f>Maths2!J422</f>
        <v>8.26</v>
      </c>
      <c r="H422" s="130">
        <f>Maths2!K422</f>
        <v>0</v>
      </c>
      <c r="I422" s="131">
        <f>Maths2!M422</f>
        <v>1</v>
      </c>
      <c r="J422" s="28">
        <f>Phys2!J422</f>
        <v>6.2</v>
      </c>
      <c r="K422" s="130">
        <f>Phys2!K422</f>
        <v>0</v>
      </c>
      <c r="L422" s="131" t="e">
        <f>Phys2!#REF!</f>
        <v>#REF!</v>
      </c>
      <c r="M422" s="28">
        <f>Chim2!J422</f>
        <v>11.5</v>
      </c>
      <c r="N422" s="130">
        <f>Chim2!K422</f>
        <v>6</v>
      </c>
      <c r="O422" s="131">
        <f>Chim2!M422</f>
        <v>2</v>
      </c>
      <c r="P422" s="24">
        <f t="shared" ref="P422:P424" si="32">(G422*3+J422*3+M422*3)/9</f>
        <v>8.6533333333333324</v>
      </c>
      <c r="Q422" s="23">
        <f t="shared" ref="Q422:Q424" si="33">IF(P422&gt;=9.995,18,H422+K422+N422)</f>
        <v>6</v>
      </c>
      <c r="R422" s="44" t="str">
        <f t="shared" ref="R422:R424" si="34">IF(Q422=18,"acquise"," ")</f>
        <v xml:space="preserve"> </v>
      </c>
      <c r="S422" s="129" t="e">
        <f t="shared" ref="S422:S424" si="35">IF(OR(I422=2,L422=2,O422=2),2,1)</f>
        <v>#REF!</v>
      </c>
    </row>
    <row r="423" spans="1:19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G423" s="39">
        <f>Maths2!J423</f>
        <v>7.5</v>
      </c>
      <c r="H423" s="130">
        <f>Maths2!K423</f>
        <v>0</v>
      </c>
      <c r="I423" s="131">
        <f>Maths2!M423</f>
        <v>1</v>
      </c>
      <c r="J423" s="28">
        <f>Phys2!J423</f>
        <v>4.93</v>
      </c>
      <c r="K423" s="130">
        <f>Phys2!K423</f>
        <v>0</v>
      </c>
      <c r="L423" s="131" t="e">
        <f>Phys2!#REF!</f>
        <v>#REF!</v>
      </c>
      <c r="M423" s="28">
        <f>Chim2!J423</f>
        <v>11.48</v>
      </c>
      <c r="N423" s="130">
        <f>Chim2!K423</f>
        <v>6</v>
      </c>
      <c r="O423" s="131">
        <f>Chim2!M423</f>
        <v>1</v>
      </c>
      <c r="P423" s="24">
        <f t="shared" si="32"/>
        <v>7.9699999999999989</v>
      </c>
      <c r="Q423" s="23">
        <f t="shared" si="33"/>
        <v>6</v>
      </c>
      <c r="R423" s="44" t="str">
        <f t="shared" si="34"/>
        <v xml:space="preserve"> </v>
      </c>
      <c r="S423" s="129" t="e">
        <f t="shared" si="35"/>
        <v>#REF!</v>
      </c>
    </row>
    <row r="424" spans="1:19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G424" s="39">
        <f>Maths2!J424</f>
        <v>11.5</v>
      </c>
      <c r="H424" s="130">
        <f>Maths2!K424</f>
        <v>6</v>
      </c>
      <c r="I424" s="131">
        <f>Maths2!M424</f>
        <v>1</v>
      </c>
      <c r="J424" s="28">
        <f>Phys2!J424</f>
        <v>5.93</v>
      </c>
      <c r="K424" s="130">
        <f>Phys2!K424</f>
        <v>0</v>
      </c>
      <c r="L424" s="131" t="e">
        <f>Phys2!#REF!</f>
        <v>#REF!</v>
      </c>
      <c r="M424" s="28">
        <f>Chim2!J424</f>
        <v>12.7</v>
      </c>
      <c r="N424" s="130">
        <f>Chim2!K424</f>
        <v>6</v>
      </c>
      <c r="O424" s="131">
        <f>Chim2!M424</f>
        <v>1</v>
      </c>
      <c r="P424" s="24">
        <f t="shared" si="32"/>
        <v>10.043333333333331</v>
      </c>
      <c r="Q424" s="23">
        <f t="shared" si="33"/>
        <v>18</v>
      </c>
      <c r="R424" s="44" t="str">
        <f t="shared" si="34"/>
        <v>acquise</v>
      </c>
      <c r="S424" s="129" t="e">
        <f t="shared" si="35"/>
        <v>#REF!</v>
      </c>
    </row>
  </sheetData>
  <autoFilter ref="A12:S419"/>
  <sortState ref="B13:E420">
    <sortCondition ref="C13:C420"/>
    <sortCondition ref="D13:D420"/>
  </sortState>
  <mergeCells count="4">
    <mergeCell ref="F8:P8"/>
    <mergeCell ref="D10:P10"/>
    <mergeCell ref="C6:P6"/>
    <mergeCell ref="C8:D8"/>
  </mergeCells>
  <pageMargins left="0.19685039370078741" right="0.19685039370078741" top="0.59055118110236227" bottom="0.59055118110236227" header="0.11811023622047245" footer="0.31496062992125984"/>
  <pageSetup paperSize="9" orientation="portrait" horizontalDpi="300" verticalDpi="300" r:id="rId1"/>
  <headerFooter alignWithMargins="0">
    <oddFooter>&amp;C&amp;8&amp;P&amp;R&amp;"Arial,Italique"&amp;8PVJMDNP-UEF12-S2-1516-Session Normale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W424"/>
  <sheetViews>
    <sheetView topLeftCell="A388" workbookViewId="0">
      <selection activeCell="B424" sqref="B424"/>
    </sheetView>
  </sheetViews>
  <sheetFormatPr baseColWidth="10" defaultColWidth="10" defaultRowHeight="11.25"/>
  <cols>
    <col min="1" max="1" width="3.7109375" style="7" customWidth="1"/>
    <col min="2" max="2" width="15.140625" style="7" customWidth="1"/>
    <col min="3" max="3" width="15.7109375" style="7" customWidth="1"/>
    <col min="4" max="4" width="16.7109375" style="7" customWidth="1"/>
    <col min="5" max="5" width="8.7109375" style="7" customWidth="1"/>
    <col min="6" max="6" width="5.7109375" style="7" hidden="1" customWidth="1"/>
    <col min="7" max="18" width="6.42578125" style="7" customWidth="1"/>
    <col min="19" max="19" width="6.5703125" style="7" bestFit="1" customWidth="1"/>
    <col min="20" max="20" width="4.7109375" style="7" customWidth="1"/>
    <col min="21" max="21" width="10.7109375" style="7" customWidth="1"/>
    <col min="22" max="16384" width="10" style="7"/>
  </cols>
  <sheetData>
    <row r="1" spans="1:22" s="4" customFormat="1" ht="12.75" customHeight="1">
      <c r="A1" s="3" t="s">
        <v>0</v>
      </c>
      <c r="M1" s="3"/>
      <c r="N1" s="3"/>
      <c r="O1" s="3"/>
      <c r="P1" s="3"/>
      <c r="Q1" s="3"/>
      <c r="R1" s="3"/>
      <c r="U1" s="5" t="s">
        <v>53</v>
      </c>
    </row>
    <row r="2" spans="1:22" s="4" customFormat="1" ht="12.75" customHeight="1">
      <c r="A2" s="1" t="s">
        <v>1</v>
      </c>
    </row>
    <row r="3" spans="1:22" s="4" customFormat="1" ht="12.75" customHeight="1">
      <c r="A3" s="1" t="s">
        <v>2</v>
      </c>
    </row>
    <row r="4" spans="1:22" s="4" customFormat="1" ht="18" customHeight="1">
      <c r="A4" s="2" t="s">
        <v>3</v>
      </c>
      <c r="B4" s="6"/>
      <c r="C4" s="6"/>
    </row>
    <row r="5" spans="1:22" s="4" customFormat="1" ht="18" customHeight="1">
      <c r="A5" s="2"/>
      <c r="B5" s="6"/>
      <c r="C5" s="6"/>
    </row>
    <row r="6" spans="1:22" s="4" customFormat="1" ht="24" customHeight="1">
      <c r="C6" s="434" t="s">
        <v>15</v>
      </c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6"/>
      <c r="T6" s="36"/>
    </row>
    <row r="7" spans="1:22" ht="12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2" s="10" customFormat="1" ht="18" customHeight="1">
      <c r="A8" s="8"/>
      <c r="B8" s="8"/>
      <c r="C8" s="430" t="s">
        <v>16</v>
      </c>
      <c r="D8" s="432"/>
      <c r="E8" s="9"/>
      <c r="F8" s="430" t="s">
        <v>441</v>
      </c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2"/>
      <c r="T8" s="37"/>
      <c r="U8" s="8"/>
    </row>
    <row r="9" spans="1:22" ht="12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2" ht="18" customHeight="1">
      <c r="A10" s="4"/>
      <c r="B10" s="4"/>
      <c r="C10" s="4"/>
      <c r="D10" s="433" t="s">
        <v>35</v>
      </c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38"/>
      <c r="U10" s="4"/>
    </row>
    <row r="11" spans="1:22" ht="12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2" s="22" customFormat="1" ht="35.25" customHeight="1">
      <c r="A12" s="14" t="s">
        <v>4</v>
      </c>
      <c r="B12" s="15" t="s">
        <v>5</v>
      </c>
      <c r="C12" s="16" t="s">
        <v>6</v>
      </c>
      <c r="D12" s="17" t="s">
        <v>7</v>
      </c>
      <c r="E12" s="18" t="s">
        <v>8</v>
      </c>
      <c r="F12" s="19" t="s">
        <v>52</v>
      </c>
      <c r="G12" s="21" t="s">
        <v>452</v>
      </c>
      <c r="H12" s="21" t="s">
        <v>453</v>
      </c>
      <c r="I12" s="21" t="s">
        <v>454</v>
      </c>
      <c r="J12" s="21" t="s">
        <v>455</v>
      </c>
      <c r="K12" s="21" t="s">
        <v>456</v>
      </c>
      <c r="L12" s="21" t="s">
        <v>457</v>
      </c>
      <c r="M12" s="21" t="s">
        <v>55</v>
      </c>
      <c r="N12" s="21" t="s">
        <v>458</v>
      </c>
      <c r="O12" s="21" t="s">
        <v>459</v>
      </c>
      <c r="P12" s="21" t="s">
        <v>54</v>
      </c>
      <c r="Q12" s="21" t="s">
        <v>460</v>
      </c>
      <c r="R12" s="21" t="s">
        <v>461</v>
      </c>
      <c r="S12" s="21" t="s">
        <v>36</v>
      </c>
      <c r="T12" s="21" t="s">
        <v>41</v>
      </c>
      <c r="U12" s="34" t="s">
        <v>9</v>
      </c>
      <c r="V12" s="128" t="s">
        <v>440</v>
      </c>
    </row>
    <row r="13" spans="1:22" ht="13.5" customHeight="1">
      <c r="A13" s="23">
        <v>1</v>
      </c>
      <c r="B13" s="178">
        <v>1433017018</v>
      </c>
      <c r="C13" s="180" t="s">
        <v>666</v>
      </c>
      <c r="D13" s="326" t="s">
        <v>192</v>
      </c>
      <c r="E13" s="117" t="s">
        <v>428</v>
      </c>
      <c r="F13" s="92">
        <v>10.248666666666667</v>
      </c>
      <c r="G13" s="26">
        <f>TPPhys2!H13</f>
        <v>10.25</v>
      </c>
      <c r="H13" s="23">
        <f>TPPhys2!I13</f>
        <v>2</v>
      </c>
      <c r="I13" s="132">
        <f>TPPhys2!K13</f>
        <v>1</v>
      </c>
      <c r="J13" s="26">
        <f>TPChim2!H13</f>
        <v>13.85</v>
      </c>
      <c r="K13" s="23">
        <f>TPChim2!I13</f>
        <v>2</v>
      </c>
      <c r="L13" s="132">
        <f>TPChim2!K13</f>
        <v>1</v>
      </c>
      <c r="M13" s="26">
        <f>Info2!J13</f>
        <v>7.2</v>
      </c>
      <c r="N13" s="23">
        <f>Info2!K13</f>
        <v>0</v>
      </c>
      <c r="O13" s="132">
        <f>Info2!M13</f>
        <v>1</v>
      </c>
      <c r="P13" s="26">
        <f>MP!I13</f>
        <v>7</v>
      </c>
      <c r="Q13" s="23">
        <f>MP!J13</f>
        <v>0</v>
      </c>
      <c r="R13" s="132">
        <f>MP!L13</f>
        <v>1</v>
      </c>
      <c r="S13" s="24">
        <f>(G13+J13+M13*2+P13)/5</f>
        <v>9.1</v>
      </c>
      <c r="T13" s="23">
        <f>IF(S13&gt;=9.995,9,H13+K13+N13+Q13)</f>
        <v>4</v>
      </c>
      <c r="U13" s="44" t="str">
        <f>IF(T13=9,"acquise"," ")</f>
        <v xml:space="preserve"> </v>
      </c>
      <c r="V13" s="129">
        <f>IF(OR(I13=2,L13=2,O13=2,R13=2),2,1)</f>
        <v>1</v>
      </c>
    </row>
    <row r="14" spans="1:22" ht="13.5" customHeight="1">
      <c r="A14" s="23">
        <v>2</v>
      </c>
      <c r="B14" s="175">
        <v>1533006763</v>
      </c>
      <c r="C14" s="177" t="s">
        <v>491</v>
      </c>
      <c r="D14" s="324" t="s">
        <v>492</v>
      </c>
      <c r="E14" s="117" t="s">
        <v>1676</v>
      </c>
      <c r="F14" s="49">
        <v>10.524000000000001</v>
      </c>
      <c r="G14" s="26">
        <f>TPPhys2!H14</f>
        <v>11.83</v>
      </c>
      <c r="H14" s="23">
        <f>TPPhys2!I14</f>
        <v>2</v>
      </c>
      <c r="I14" s="132">
        <f>TPPhys2!K14</f>
        <v>1</v>
      </c>
      <c r="J14" s="26">
        <f>TPChim2!H14</f>
        <v>11.5</v>
      </c>
      <c r="K14" s="23">
        <f>TPChim2!I14</f>
        <v>2</v>
      </c>
      <c r="L14" s="132">
        <f>TPChim2!K14</f>
        <v>1</v>
      </c>
      <c r="M14" s="26">
        <f>Info2!J14</f>
        <v>5.0999999999999996</v>
      </c>
      <c r="N14" s="23">
        <f>Info2!K14</f>
        <v>0</v>
      </c>
      <c r="O14" s="132">
        <f>Info2!M14</f>
        <v>1</v>
      </c>
      <c r="P14" s="26">
        <f>MP!I14</f>
        <v>10.5</v>
      </c>
      <c r="Q14" s="23">
        <f>MP!J14</f>
        <v>1</v>
      </c>
      <c r="R14" s="132">
        <f>MP!L14</f>
        <v>1</v>
      </c>
      <c r="S14" s="24">
        <f t="shared" ref="S14:S77" si="0">(G14+J14+M14*2+P14)/5</f>
        <v>8.8060000000000009</v>
      </c>
      <c r="T14" s="23">
        <f t="shared" ref="T14:T77" si="1">IF(S14&gt;=9.995,9,H14+K14+N14+Q14)</f>
        <v>5</v>
      </c>
      <c r="U14" s="44" t="str">
        <f t="shared" ref="U14:U77" si="2">IF(T14=9,"acquise"," ")</f>
        <v xml:space="preserve"> </v>
      </c>
      <c r="V14" s="129">
        <f t="shared" ref="V14:V77" si="3">IF(OR(I14=2,L14=2,O14=2,R14=2),2,1)</f>
        <v>1</v>
      </c>
    </row>
    <row r="15" spans="1:22" ht="13.5" customHeight="1">
      <c r="A15" s="23">
        <v>3</v>
      </c>
      <c r="B15" s="277" t="s">
        <v>58</v>
      </c>
      <c r="C15" s="99" t="s">
        <v>59</v>
      </c>
      <c r="D15" s="100" t="s">
        <v>60</v>
      </c>
      <c r="E15" s="117" t="s">
        <v>434</v>
      </c>
      <c r="F15" s="49">
        <v>11.068000000000001</v>
      </c>
      <c r="G15" s="26">
        <f>TPPhys2!H15</f>
        <v>7</v>
      </c>
      <c r="H15" s="23">
        <f>TPPhys2!I15</f>
        <v>0</v>
      </c>
      <c r="I15" s="132">
        <f>TPPhys2!K15</f>
        <v>1</v>
      </c>
      <c r="J15" s="26">
        <f>TPChim2!H15</f>
        <v>11.41</v>
      </c>
      <c r="K15" s="23">
        <f>TPChim2!I15</f>
        <v>2</v>
      </c>
      <c r="L15" s="132">
        <f>TPChim2!K15</f>
        <v>1</v>
      </c>
      <c r="M15" s="26">
        <f>Info2!J15</f>
        <v>10.166666666666666</v>
      </c>
      <c r="N15" s="23">
        <f>Info2!K15</f>
        <v>4</v>
      </c>
      <c r="O15" s="132">
        <f>Info2!M15</f>
        <v>1</v>
      </c>
      <c r="P15" s="26">
        <f>MP!I15</f>
        <v>12.5</v>
      </c>
      <c r="Q15" s="23">
        <f>MP!J15</f>
        <v>1</v>
      </c>
      <c r="R15" s="132">
        <f>MP!L15</f>
        <v>1</v>
      </c>
      <c r="S15" s="24">
        <f t="shared" si="0"/>
        <v>10.248666666666667</v>
      </c>
      <c r="T15" s="23">
        <f t="shared" si="1"/>
        <v>9</v>
      </c>
      <c r="U15" s="44" t="str">
        <f t="shared" si="2"/>
        <v>acquise</v>
      </c>
      <c r="V15" s="129">
        <f t="shared" si="3"/>
        <v>1</v>
      </c>
    </row>
    <row r="16" spans="1:22" ht="13.5" customHeight="1">
      <c r="A16" s="23">
        <v>4</v>
      </c>
      <c r="B16" s="279">
        <v>1433000807</v>
      </c>
      <c r="C16" s="52" t="s">
        <v>371</v>
      </c>
      <c r="D16" s="51" t="s">
        <v>372</v>
      </c>
      <c r="E16" s="118" t="s">
        <v>433</v>
      </c>
      <c r="F16" s="49">
        <v>10.226000000000001</v>
      </c>
      <c r="G16" s="26">
        <f>TPPhys2!H16</f>
        <v>10.66</v>
      </c>
      <c r="H16" s="23">
        <f>TPPhys2!I16</f>
        <v>2</v>
      </c>
      <c r="I16" s="132">
        <f>TPPhys2!K16</f>
        <v>1</v>
      </c>
      <c r="J16" s="26">
        <f>TPChim2!H16</f>
        <v>14.66</v>
      </c>
      <c r="K16" s="23">
        <f>TPChim2!I16</f>
        <v>2</v>
      </c>
      <c r="L16" s="132">
        <f>TPChim2!K16</f>
        <v>1</v>
      </c>
      <c r="M16" s="26">
        <f>Info2!J16</f>
        <v>6.9</v>
      </c>
      <c r="N16" s="23">
        <f>Info2!K16</f>
        <v>0</v>
      </c>
      <c r="O16" s="132">
        <f>Info2!M16</f>
        <v>1</v>
      </c>
      <c r="P16" s="26">
        <f>MP!I16</f>
        <v>13.5</v>
      </c>
      <c r="Q16" s="23">
        <f>MP!J16</f>
        <v>1</v>
      </c>
      <c r="R16" s="132">
        <f>MP!L16</f>
        <v>1</v>
      </c>
      <c r="S16" s="24">
        <f t="shared" si="0"/>
        <v>10.524000000000001</v>
      </c>
      <c r="T16" s="23">
        <f t="shared" si="1"/>
        <v>9</v>
      </c>
      <c r="U16" s="44" t="str">
        <f t="shared" si="2"/>
        <v>acquise</v>
      </c>
      <c r="V16" s="129">
        <f t="shared" si="3"/>
        <v>1</v>
      </c>
    </row>
    <row r="17" spans="1:22" ht="13.5" customHeight="1">
      <c r="A17" s="23">
        <v>5</v>
      </c>
      <c r="B17" s="279">
        <v>1433005614</v>
      </c>
      <c r="C17" s="52" t="s">
        <v>288</v>
      </c>
      <c r="D17" s="51" t="s">
        <v>289</v>
      </c>
      <c r="E17" s="118" t="s">
        <v>433</v>
      </c>
      <c r="F17" s="92">
        <v>11.480666666666668</v>
      </c>
      <c r="G17" s="26">
        <f>TPPhys2!H17</f>
        <v>9.74</v>
      </c>
      <c r="H17" s="23">
        <f>TPPhys2!I17</f>
        <v>0</v>
      </c>
      <c r="I17" s="132">
        <f>TPPhys2!K17</f>
        <v>1</v>
      </c>
      <c r="J17" s="26">
        <f>TPChim2!H17</f>
        <v>14</v>
      </c>
      <c r="K17" s="23">
        <f>TPChim2!I17</f>
        <v>2</v>
      </c>
      <c r="L17" s="132">
        <f>TPChim2!K17</f>
        <v>1</v>
      </c>
      <c r="M17" s="26">
        <f>Info2!J17</f>
        <v>10.8</v>
      </c>
      <c r="N17" s="23">
        <f>Info2!K17</f>
        <v>4</v>
      </c>
      <c r="O17" s="132">
        <f>Info2!M17</f>
        <v>1</v>
      </c>
      <c r="P17" s="26">
        <f>MP!I17</f>
        <v>10</v>
      </c>
      <c r="Q17" s="23">
        <f>MP!J17</f>
        <v>1</v>
      </c>
      <c r="R17" s="132">
        <f>MP!L17</f>
        <v>1</v>
      </c>
      <c r="S17" s="24">
        <f t="shared" si="0"/>
        <v>11.068000000000001</v>
      </c>
      <c r="T17" s="23">
        <f t="shared" si="1"/>
        <v>9</v>
      </c>
      <c r="U17" s="44" t="str">
        <f t="shared" si="2"/>
        <v>acquise</v>
      </c>
      <c r="V17" s="129">
        <f t="shared" si="3"/>
        <v>1</v>
      </c>
    </row>
    <row r="18" spans="1:22" ht="13.5" customHeight="1">
      <c r="A18" s="23">
        <v>6</v>
      </c>
      <c r="B18" s="178">
        <v>1433017739</v>
      </c>
      <c r="C18" s="180" t="s">
        <v>633</v>
      </c>
      <c r="D18" s="326" t="s">
        <v>177</v>
      </c>
      <c r="E18" s="117" t="s">
        <v>428</v>
      </c>
      <c r="F18" s="92">
        <v>11.482666666666665</v>
      </c>
      <c r="G18" s="26">
        <f>TPPhys2!H18</f>
        <v>8.25</v>
      </c>
      <c r="H18" s="23">
        <f>TPPhys2!I18</f>
        <v>0</v>
      </c>
      <c r="I18" s="132">
        <f>TPPhys2!K18</f>
        <v>1</v>
      </c>
      <c r="J18" s="26">
        <f>TPChim2!H18</f>
        <v>13.5</v>
      </c>
      <c r="K18" s="23">
        <f>TPChim2!I18</f>
        <v>2</v>
      </c>
      <c r="L18" s="132">
        <f>TPChim2!K18</f>
        <v>1</v>
      </c>
      <c r="M18" s="26">
        <f>Info2!J18</f>
        <v>0.6</v>
      </c>
      <c r="N18" s="23">
        <f>Info2!K18</f>
        <v>0</v>
      </c>
      <c r="O18" s="132">
        <f>Info2!M18</f>
        <v>1</v>
      </c>
      <c r="P18" s="26">
        <f>MP!I18</f>
        <v>11</v>
      </c>
      <c r="Q18" s="23">
        <f>MP!J18</f>
        <v>1</v>
      </c>
      <c r="R18" s="132">
        <f>MP!L18</f>
        <v>1</v>
      </c>
      <c r="S18" s="24">
        <f t="shared" si="0"/>
        <v>6.7900000000000009</v>
      </c>
      <c r="T18" s="23">
        <f t="shared" si="1"/>
        <v>3</v>
      </c>
      <c r="U18" s="44" t="str">
        <f t="shared" si="2"/>
        <v xml:space="preserve"> </v>
      </c>
      <c r="V18" s="129">
        <f t="shared" si="3"/>
        <v>1</v>
      </c>
    </row>
    <row r="19" spans="1:22" ht="13.5" customHeight="1">
      <c r="A19" s="23">
        <v>7</v>
      </c>
      <c r="B19" s="279">
        <v>1334054874</v>
      </c>
      <c r="C19" s="52" t="s">
        <v>290</v>
      </c>
      <c r="D19" s="51" t="s">
        <v>68</v>
      </c>
      <c r="E19" s="117" t="s">
        <v>429</v>
      </c>
      <c r="F19" s="92">
        <v>10.967333333333332</v>
      </c>
      <c r="G19" s="26">
        <f>TPPhys2!H19</f>
        <v>10.57</v>
      </c>
      <c r="H19" s="23">
        <f>TPPhys2!I19</f>
        <v>2</v>
      </c>
      <c r="I19" s="132">
        <f>TPPhys2!K19</f>
        <v>1</v>
      </c>
      <c r="J19" s="26">
        <f>TPChim2!H19</f>
        <v>15.16</v>
      </c>
      <c r="K19" s="23">
        <f>TPChim2!I19</f>
        <v>2</v>
      </c>
      <c r="L19" s="132">
        <f>TPChim2!K19</f>
        <v>1</v>
      </c>
      <c r="M19" s="26">
        <f>Info2!J19</f>
        <v>7.7</v>
      </c>
      <c r="N19" s="23">
        <f>Info2!K19</f>
        <v>0</v>
      </c>
      <c r="O19" s="132">
        <f>Info2!M19</f>
        <v>1</v>
      </c>
      <c r="P19" s="26">
        <f>MP!I19</f>
        <v>10</v>
      </c>
      <c r="Q19" s="23">
        <f>MP!J19</f>
        <v>1</v>
      </c>
      <c r="R19" s="132">
        <f>MP!L19</f>
        <v>1</v>
      </c>
      <c r="S19" s="24">
        <f t="shared" si="0"/>
        <v>10.226000000000001</v>
      </c>
      <c r="T19" s="23">
        <f t="shared" si="1"/>
        <v>9</v>
      </c>
      <c r="U19" s="44" t="str">
        <f t="shared" si="2"/>
        <v>acquise</v>
      </c>
      <c r="V19" s="129">
        <f t="shared" si="3"/>
        <v>1</v>
      </c>
    </row>
    <row r="20" spans="1:22" ht="13.5" customHeight="1">
      <c r="A20" s="23">
        <v>8</v>
      </c>
      <c r="B20" s="178">
        <v>123011242</v>
      </c>
      <c r="C20" s="180" t="s">
        <v>639</v>
      </c>
      <c r="D20" s="326" t="s">
        <v>640</v>
      </c>
      <c r="E20" s="117" t="s">
        <v>428</v>
      </c>
      <c r="F20" s="49">
        <v>8.0400000000000009</v>
      </c>
      <c r="G20" s="26">
        <f>TPPhys2!H20</f>
        <v>10.08</v>
      </c>
      <c r="H20" s="23">
        <f>TPPhys2!I20</f>
        <v>2</v>
      </c>
      <c r="I20" s="132">
        <f>TPPhys2!K20</f>
        <v>1</v>
      </c>
      <c r="J20" s="26">
        <f>TPChim2!H20</f>
        <v>13.75</v>
      </c>
      <c r="K20" s="23">
        <f>TPChim2!I20</f>
        <v>2</v>
      </c>
      <c r="L20" s="132">
        <f>TPChim2!K20</f>
        <v>1</v>
      </c>
      <c r="M20" s="26">
        <f>Info2!J20</f>
        <v>10.25</v>
      </c>
      <c r="N20" s="23">
        <f>Info2!K20</f>
        <v>4</v>
      </c>
      <c r="O20" s="132">
        <f>Info2!M20</f>
        <v>1</v>
      </c>
      <c r="P20" s="26">
        <f>MP!I20</f>
        <v>10</v>
      </c>
      <c r="Q20" s="23">
        <f>MP!J20</f>
        <v>1</v>
      </c>
      <c r="R20" s="132">
        <f>MP!L20</f>
        <v>1</v>
      </c>
      <c r="S20" s="24">
        <f t="shared" si="0"/>
        <v>10.866</v>
      </c>
      <c r="T20" s="23">
        <f t="shared" si="1"/>
        <v>9</v>
      </c>
      <c r="U20" s="44" t="str">
        <f t="shared" si="2"/>
        <v>acquise</v>
      </c>
      <c r="V20" s="129">
        <f t="shared" si="3"/>
        <v>1</v>
      </c>
    </row>
    <row r="21" spans="1:22" ht="13.5" customHeight="1">
      <c r="A21" s="23">
        <v>9</v>
      </c>
      <c r="B21" s="279">
        <v>1333016516</v>
      </c>
      <c r="C21" s="99" t="s">
        <v>62</v>
      </c>
      <c r="D21" s="100" t="s">
        <v>63</v>
      </c>
      <c r="E21" s="119" t="s">
        <v>433</v>
      </c>
      <c r="F21" s="49">
        <v>10.197333333333333</v>
      </c>
      <c r="G21" s="26">
        <f>TPPhys2!H21</f>
        <v>13.17</v>
      </c>
      <c r="H21" s="23">
        <f>TPPhys2!I21</f>
        <v>2</v>
      </c>
      <c r="I21" s="132">
        <f>TPPhys2!K21</f>
        <v>1</v>
      </c>
      <c r="J21" s="26">
        <f>TPChim2!H21</f>
        <v>12.083333333333332</v>
      </c>
      <c r="K21" s="23">
        <f>TPChim2!I21</f>
        <v>2</v>
      </c>
      <c r="L21" s="132">
        <f>TPChim2!K21</f>
        <v>1</v>
      </c>
      <c r="M21" s="26">
        <f>Info2!J21</f>
        <v>10</v>
      </c>
      <c r="N21" s="23">
        <f>Info2!K21</f>
        <v>4</v>
      </c>
      <c r="O21" s="132">
        <f>Info2!M21</f>
        <v>1</v>
      </c>
      <c r="P21" s="26">
        <f>MP!I21</f>
        <v>11.25</v>
      </c>
      <c r="Q21" s="23">
        <f>MP!J21</f>
        <v>1</v>
      </c>
      <c r="R21" s="132">
        <f>MP!L21</f>
        <v>1</v>
      </c>
      <c r="S21" s="24">
        <f t="shared" si="0"/>
        <v>11.300666666666666</v>
      </c>
      <c r="T21" s="23">
        <f t="shared" si="1"/>
        <v>9</v>
      </c>
      <c r="U21" s="44" t="str">
        <f t="shared" si="2"/>
        <v>acquise</v>
      </c>
      <c r="V21" s="129">
        <f t="shared" si="3"/>
        <v>1</v>
      </c>
    </row>
    <row r="22" spans="1:22" ht="13.5" customHeight="1">
      <c r="A22" s="23">
        <v>10</v>
      </c>
      <c r="B22" s="279">
        <v>1333000881</v>
      </c>
      <c r="C22" s="52" t="s">
        <v>291</v>
      </c>
      <c r="D22" s="51" t="s">
        <v>292</v>
      </c>
      <c r="E22" s="117" t="s">
        <v>434</v>
      </c>
      <c r="F22" s="92">
        <v>10.001000000000001</v>
      </c>
      <c r="G22" s="26">
        <f>TPPhys2!H22</f>
        <v>5.5</v>
      </c>
      <c r="H22" s="23">
        <f>TPPhys2!I22</f>
        <v>0</v>
      </c>
      <c r="I22" s="132">
        <f>TPPhys2!K22</f>
        <v>1</v>
      </c>
      <c r="J22" s="26">
        <f>TPChim2!H22</f>
        <v>12.7</v>
      </c>
      <c r="K22" s="23">
        <f>TPChim2!I22</f>
        <v>2</v>
      </c>
      <c r="L22" s="132">
        <f>TPChim2!K22</f>
        <v>1</v>
      </c>
      <c r="M22" s="26">
        <f>Info2!J22</f>
        <v>5.5</v>
      </c>
      <c r="N22" s="23">
        <f>Info2!K22</f>
        <v>0</v>
      </c>
      <c r="O22" s="132">
        <f>Info2!M22</f>
        <v>1</v>
      </c>
      <c r="P22" s="26">
        <f>MP!I22</f>
        <v>11</v>
      </c>
      <c r="Q22" s="23">
        <f>MP!J22</f>
        <v>1</v>
      </c>
      <c r="R22" s="132">
        <f>MP!L22</f>
        <v>1</v>
      </c>
      <c r="S22" s="24">
        <f t="shared" si="0"/>
        <v>8.0400000000000009</v>
      </c>
      <c r="T22" s="23">
        <f t="shared" si="1"/>
        <v>3</v>
      </c>
      <c r="U22" s="44" t="str">
        <f t="shared" si="2"/>
        <v xml:space="preserve"> </v>
      </c>
      <c r="V22" s="129">
        <f t="shared" si="3"/>
        <v>1</v>
      </c>
    </row>
    <row r="23" spans="1:22" ht="13.5" customHeight="1">
      <c r="A23" s="23">
        <v>11</v>
      </c>
      <c r="B23" s="175">
        <v>1433018125</v>
      </c>
      <c r="C23" s="177" t="s">
        <v>594</v>
      </c>
      <c r="D23" s="324" t="s">
        <v>595</v>
      </c>
      <c r="E23" s="117" t="s">
        <v>428</v>
      </c>
      <c r="F23" s="92">
        <v>10.916666666666666</v>
      </c>
      <c r="G23" s="26">
        <f>TPPhys2!H23</f>
        <v>10.74</v>
      </c>
      <c r="H23" s="23">
        <f>TPPhys2!I23</f>
        <v>2</v>
      </c>
      <c r="I23" s="132">
        <f>TPPhys2!K23</f>
        <v>1</v>
      </c>
      <c r="J23" s="26">
        <f>TPChim2!H23</f>
        <v>12.58</v>
      </c>
      <c r="K23" s="23">
        <f>TPChim2!I23</f>
        <v>2</v>
      </c>
      <c r="L23" s="132">
        <f>TPChim2!K23</f>
        <v>1</v>
      </c>
      <c r="M23" s="26">
        <f>Info2!J23</f>
        <v>8.8000000000000007</v>
      </c>
      <c r="N23" s="23">
        <f>Info2!K23</f>
        <v>0</v>
      </c>
      <c r="O23" s="132">
        <f>Info2!M23</f>
        <v>1</v>
      </c>
      <c r="P23" s="26">
        <f>MP!I23</f>
        <v>9</v>
      </c>
      <c r="Q23" s="23">
        <f>MP!J23</f>
        <v>0</v>
      </c>
      <c r="R23" s="132">
        <f>MP!L23</f>
        <v>1</v>
      </c>
      <c r="S23" s="24">
        <f t="shared" si="0"/>
        <v>9.984</v>
      </c>
      <c r="T23" s="23">
        <f t="shared" si="1"/>
        <v>4</v>
      </c>
      <c r="U23" s="44" t="str">
        <f t="shared" si="2"/>
        <v xml:space="preserve"> </v>
      </c>
      <c r="V23" s="129">
        <f t="shared" si="3"/>
        <v>1</v>
      </c>
    </row>
    <row r="24" spans="1:22" ht="13.5" customHeight="1">
      <c r="A24" s="23">
        <v>12</v>
      </c>
      <c r="B24" s="175">
        <v>1533012510</v>
      </c>
      <c r="C24" s="177" t="s">
        <v>667</v>
      </c>
      <c r="D24" s="324" t="s">
        <v>668</v>
      </c>
      <c r="E24" s="117" t="s">
        <v>428</v>
      </c>
      <c r="F24" s="92">
        <v>7.55</v>
      </c>
      <c r="G24" s="26">
        <f>TPPhys2!H24</f>
        <v>10.58</v>
      </c>
      <c r="H24" s="23">
        <f>TPPhys2!I24</f>
        <v>2</v>
      </c>
      <c r="I24" s="132">
        <f>TPPhys2!K24</f>
        <v>1</v>
      </c>
      <c r="J24" s="26">
        <f>TPChim2!H24</f>
        <v>11.5</v>
      </c>
      <c r="K24" s="23">
        <f>TPChim2!I24</f>
        <v>2</v>
      </c>
      <c r="L24" s="132">
        <f>TPChim2!K24</f>
        <v>1</v>
      </c>
      <c r="M24" s="26">
        <f>Info2!J24</f>
        <v>10.6</v>
      </c>
      <c r="N24" s="23">
        <f>Info2!K24</f>
        <v>4</v>
      </c>
      <c r="O24" s="132">
        <f>Info2!M24</f>
        <v>1</v>
      </c>
      <c r="P24" s="26">
        <f>MP!I24</f>
        <v>5</v>
      </c>
      <c r="Q24" s="23">
        <f>MP!J24</f>
        <v>0</v>
      </c>
      <c r="R24" s="132">
        <f>MP!L24</f>
        <v>1</v>
      </c>
      <c r="S24" s="24">
        <f t="shared" si="0"/>
        <v>9.6560000000000006</v>
      </c>
      <c r="T24" s="23">
        <f t="shared" si="1"/>
        <v>8</v>
      </c>
      <c r="U24" s="44" t="str">
        <f t="shared" si="2"/>
        <v xml:space="preserve"> </v>
      </c>
      <c r="V24" s="129">
        <f t="shared" si="3"/>
        <v>1</v>
      </c>
    </row>
    <row r="25" spans="1:22" ht="13.5" customHeight="1">
      <c r="A25" s="23">
        <v>13</v>
      </c>
      <c r="B25" s="282">
        <v>123004012</v>
      </c>
      <c r="C25" s="306" t="s">
        <v>66</v>
      </c>
      <c r="D25" s="328" t="s">
        <v>557</v>
      </c>
      <c r="E25" s="239" t="s">
        <v>431</v>
      </c>
      <c r="F25" s="92">
        <v>10.734</v>
      </c>
      <c r="G25" s="26">
        <f>TPPhys2!H25</f>
        <v>11.58</v>
      </c>
      <c r="H25" s="23">
        <f>TPPhys2!I25</f>
        <v>2</v>
      </c>
      <c r="I25" s="132">
        <f>TPPhys2!K25</f>
        <v>1</v>
      </c>
      <c r="J25" s="26">
        <f>TPChim2!H25</f>
        <v>13.16</v>
      </c>
      <c r="K25" s="23">
        <f>TPChim2!I25</f>
        <v>2</v>
      </c>
      <c r="L25" s="132">
        <f>TPChim2!K25</f>
        <v>1</v>
      </c>
      <c r="M25" s="26">
        <f>Info2!J25</f>
        <v>9.875</v>
      </c>
      <c r="N25" s="23">
        <f>Info2!K25</f>
        <v>0</v>
      </c>
      <c r="O25" s="132">
        <f>Info2!M25</f>
        <v>1</v>
      </c>
      <c r="P25" s="26">
        <f>MP!I25</f>
        <v>10.5</v>
      </c>
      <c r="Q25" s="23">
        <f>MP!J25</f>
        <v>1</v>
      </c>
      <c r="R25" s="132">
        <f>MP!L25</f>
        <v>1</v>
      </c>
      <c r="S25" s="24">
        <f t="shared" si="0"/>
        <v>10.998000000000001</v>
      </c>
      <c r="T25" s="23">
        <f t="shared" si="1"/>
        <v>9</v>
      </c>
      <c r="U25" s="44" t="str">
        <f t="shared" si="2"/>
        <v>acquise</v>
      </c>
      <c r="V25" s="129">
        <f t="shared" si="3"/>
        <v>1</v>
      </c>
    </row>
    <row r="26" spans="1:22" ht="13.5" customHeight="1">
      <c r="A26" s="23">
        <v>14</v>
      </c>
      <c r="B26" s="175">
        <v>1533019464</v>
      </c>
      <c r="C26" s="177" t="s">
        <v>600</v>
      </c>
      <c r="D26" s="324" t="s">
        <v>199</v>
      </c>
      <c r="E26" s="117" t="s">
        <v>429</v>
      </c>
      <c r="F26" s="49">
        <v>11.565999999999999</v>
      </c>
      <c r="G26" s="26">
        <f>TPPhys2!H26</f>
        <v>10.25</v>
      </c>
      <c r="H26" s="23">
        <f>TPPhys2!I26</f>
        <v>2</v>
      </c>
      <c r="I26" s="132">
        <f>TPPhys2!K26</f>
        <v>1</v>
      </c>
      <c r="J26" s="26">
        <f>TPChim2!H26</f>
        <v>14.5</v>
      </c>
      <c r="K26" s="23">
        <f>TPChim2!I26</f>
        <v>2</v>
      </c>
      <c r="L26" s="132">
        <f>TPChim2!K26</f>
        <v>1</v>
      </c>
      <c r="M26" s="26">
        <f>Info2!J26</f>
        <v>7.6</v>
      </c>
      <c r="N26" s="23">
        <f>Info2!K26</f>
        <v>0</v>
      </c>
      <c r="O26" s="132">
        <f>Info2!M26</f>
        <v>1</v>
      </c>
      <c r="P26" s="26">
        <f>MP!I26</f>
        <v>8.5</v>
      </c>
      <c r="Q26" s="23">
        <f>MP!J26</f>
        <v>0</v>
      </c>
      <c r="R26" s="132">
        <f>MP!L26</f>
        <v>1</v>
      </c>
      <c r="S26" s="24">
        <f t="shared" si="0"/>
        <v>9.6900000000000013</v>
      </c>
      <c r="T26" s="23">
        <f t="shared" si="1"/>
        <v>4</v>
      </c>
      <c r="U26" s="44" t="str">
        <f t="shared" si="2"/>
        <v xml:space="preserve"> </v>
      </c>
      <c r="V26" s="129">
        <f t="shared" si="3"/>
        <v>1</v>
      </c>
    </row>
    <row r="27" spans="1:22" ht="13.5" customHeight="1">
      <c r="A27" s="23">
        <v>15</v>
      </c>
      <c r="B27" s="175">
        <v>1533012539</v>
      </c>
      <c r="C27" s="177" t="s">
        <v>538</v>
      </c>
      <c r="D27" s="324" t="s">
        <v>317</v>
      </c>
      <c r="E27" s="117" t="s">
        <v>429</v>
      </c>
      <c r="F27" s="92">
        <v>10.165333333333333</v>
      </c>
      <c r="G27" s="26">
        <f>TPPhys2!H27</f>
        <v>9.17</v>
      </c>
      <c r="H27" s="23">
        <f>TPPhys2!I27</f>
        <v>0</v>
      </c>
      <c r="I27" s="132">
        <f>TPPhys2!K27</f>
        <v>1</v>
      </c>
      <c r="J27" s="26">
        <f>TPChim2!H27</f>
        <v>12.17</v>
      </c>
      <c r="K27" s="23">
        <f>TPChim2!I27</f>
        <v>2</v>
      </c>
      <c r="L27" s="132">
        <f>TPChim2!K27</f>
        <v>1</v>
      </c>
      <c r="M27" s="26">
        <f>Info2!J27</f>
        <v>10.8</v>
      </c>
      <c r="N27" s="23">
        <f>Info2!K27</f>
        <v>4</v>
      </c>
      <c r="O27" s="132">
        <f>Info2!M27</f>
        <v>1</v>
      </c>
      <c r="P27" s="26">
        <f>MP!I27</f>
        <v>8.5</v>
      </c>
      <c r="Q27" s="23">
        <f>MP!J27</f>
        <v>0</v>
      </c>
      <c r="R27" s="132">
        <f>MP!L27</f>
        <v>1</v>
      </c>
      <c r="S27" s="24">
        <f t="shared" si="0"/>
        <v>10.288</v>
      </c>
      <c r="T27" s="23">
        <f t="shared" si="1"/>
        <v>9</v>
      </c>
      <c r="U27" s="44" t="str">
        <f t="shared" si="2"/>
        <v>acquise</v>
      </c>
      <c r="V27" s="129">
        <f t="shared" si="3"/>
        <v>1</v>
      </c>
    </row>
    <row r="28" spans="1:22" ht="13.5" customHeight="1">
      <c r="A28" s="23">
        <v>16</v>
      </c>
      <c r="B28" s="279">
        <v>1333015719</v>
      </c>
      <c r="C28" s="52" t="s">
        <v>293</v>
      </c>
      <c r="D28" s="51" t="s">
        <v>138</v>
      </c>
      <c r="E28" s="117" t="s">
        <v>434</v>
      </c>
      <c r="F28" s="92">
        <v>11.546666666666667</v>
      </c>
      <c r="G28" s="26">
        <f>TPPhys2!H28</f>
        <v>11</v>
      </c>
      <c r="H28" s="23">
        <f>TPPhys2!I28</f>
        <v>2</v>
      </c>
      <c r="I28" s="132">
        <f>TPPhys2!K28</f>
        <v>1</v>
      </c>
      <c r="J28" s="26">
        <f>TPChim2!H28</f>
        <v>11.354166666666666</v>
      </c>
      <c r="K28" s="23">
        <f>TPChim2!I28</f>
        <v>2</v>
      </c>
      <c r="L28" s="132">
        <f>TPChim2!K28</f>
        <v>1</v>
      </c>
      <c r="M28" s="26">
        <f>Info2!J28</f>
        <v>10</v>
      </c>
      <c r="N28" s="23">
        <f>Info2!K28</f>
        <v>4</v>
      </c>
      <c r="O28" s="132">
        <f>Info2!M28</f>
        <v>1</v>
      </c>
      <c r="P28" s="26">
        <f>MP!I28</f>
        <v>10</v>
      </c>
      <c r="Q28" s="23">
        <f>MP!J28</f>
        <v>1</v>
      </c>
      <c r="R28" s="132">
        <f>MP!L28</f>
        <v>1</v>
      </c>
      <c r="S28" s="24">
        <f t="shared" si="0"/>
        <v>10.470833333333333</v>
      </c>
      <c r="T28" s="23">
        <f t="shared" si="1"/>
        <v>9</v>
      </c>
      <c r="U28" s="44" t="str">
        <f t="shared" si="2"/>
        <v>acquise</v>
      </c>
      <c r="V28" s="129">
        <f t="shared" si="3"/>
        <v>1</v>
      </c>
    </row>
    <row r="29" spans="1:22" ht="13.5" customHeight="1">
      <c r="A29" s="23">
        <v>17</v>
      </c>
      <c r="B29" s="356" t="s">
        <v>706</v>
      </c>
      <c r="C29" s="336" t="s">
        <v>707</v>
      </c>
      <c r="D29" s="345" t="s">
        <v>79</v>
      </c>
      <c r="E29" s="204" t="s">
        <v>436</v>
      </c>
      <c r="F29" s="92">
        <v>10.016</v>
      </c>
      <c r="G29" s="26">
        <f>TPPhys2!H29</f>
        <v>14</v>
      </c>
      <c r="H29" s="23">
        <f>TPPhys2!I29</f>
        <v>2</v>
      </c>
      <c r="I29" s="132">
        <f>TPPhys2!K29</f>
        <v>1</v>
      </c>
      <c r="J29" s="26">
        <f>TPChim2!H29</f>
        <v>12.5</v>
      </c>
      <c r="K29" s="23">
        <f>TPChim2!I29</f>
        <v>2</v>
      </c>
      <c r="L29" s="132">
        <f>TPChim2!K29</f>
        <v>1</v>
      </c>
      <c r="M29" s="26">
        <f>Info2!J29</f>
        <v>7.5</v>
      </c>
      <c r="N29" s="23">
        <f>Info2!K29</f>
        <v>0</v>
      </c>
      <c r="O29" s="132">
        <f>Info2!M29</f>
        <v>1</v>
      </c>
      <c r="P29" s="26">
        <f>MP!I29</f>
        <v>10</v>
      </c>
      <c r="Q29" s="23">
        <f>MP!J29</f>
        <v>1</v>
      </c>
      <c r="R29" s="132">
        <f>MP!L29</f>
        <v>1</v>
      </c>
      <c r="S29" s="24">
        <f t="shared" si="0"/>
        <v>10.3</v>
      </c>
      <c r="T29" s="23">
        <f t="shared" si="1"/>
        <v>9</v>
      </c>
      <c r="U29" s="44" t="str">
        <f t="shared" si="2"/>
        <v>acquise</v>
      </c>
      <c r="V29" s="129">
        <f t="shared" si="3"/>
        <v>1</v>
      </c>
    </row>
    <row r="30" spans="1:22" ht="13.5" customHeight="1">
      <c r="A30" s="23">
        <v>18</v>
      </c>
      <c r="B30" s="289">
        <v>123003488</v>
      </c>
      <c r="C30" s="99" t="s">
        <v>71</v>
      </c>
      <c r="D30" s="100" t="s">
        <v>72</v>
      </c>
      <c r="E30" s="118" t="s">
        <v>433</v>
      </c>
      <c r="F30" s="49">
        <v>10.070833333333333</v>
      </c>
      <c r="G30" s="26">
        <f>TPPhys2!H30</f>
        <v>10.58</v>
      </c>
      <c r="H30" s="23">
        <f>TPPhys2!I30</f>
        <v>2</v>
      </c>
      <c r="I30" s="132">
        <f>TPPhys2!K30</f>
        <v>1</v>
      </c>
      <c r="J30" s="26">
        <f>TPChim2!H30</f>
        <v>12.33</v>
      </c>
      <c r="K30" s="23">
        <f>TPChim2!I30</f>
        <v>2</v>
      </c>
      <c r="L30" s="132">
        <f>TPChim2!K30</f>
        <v>1</v>
      </c>
      <c r="M30" s="26">
        <f>Info2!J30</f>
        <v>10.166666666666666</v>
      </c>
      <c r="N30" s="23">
        <f>Info2!K30</f>
        <v>4</v>
      </c>
      <c r="O30" s="132">
        <f>Info2!M30</f>
        <v>1</v>
      </c>
      <c r="P30" s="26">
        <f>MP!I30</f>
        <v>12.5</v>
      </c>
      <c r="Q30" s="23">
        <f>MP!J30</f>
        <v>1</v>
      </c>
      <c r="R30" s="132">
        <f>MP!L30</f>
        <v>1</v>
      </c>
      <c r="S30" s="24">
        <f t="shared" si="0"/>
        <v>11.148666666666667</v>
      </c>
      <c r="T30" s="23">
        <f t="shared" si="1"/>
        <v>9</v>
      </c>
      <c r="U30" s="44" t="str">
        <f t="shared" si="2"/>
        <v>acquise</v>
      </c>
      <c r="V30" s="129">
        <f t="shared" si="3"/>
        <v>1</v>
      </c>
    </row>
    <row r="31" spans="1:22" ht="13.5" customHeight="1">
      <c r="A31" s="23">
        <v>19</v>
      </c>
      <c r="B31" s="277" t="s">
        <v>73</v>
      </c>
      <c r="C31" s="99" t="s">
        <v>74</v>
      </c>
      <c r="D31" s="100" t="s">
        <v>75</v>
      </c>
      <c r="E31" s="117" t="s">
        <v>429</v>
      </c>
      <c r="F31" s="49">
        <v>10.042</v>
      </c>
      <c r="G31" s="26">
        <f>TPPhys2!H31</f>
        <v>0</v>
      </c>
      <c r="H31" s="23">
        <f>TPPhys2!I31</f>
        <v>0</v>
      </c>
      <c r="I31" s="132">
        <f>TPPhys2!K31</f>
        <v>1</v>
      </c>
      <c r="J31" s="26">
        <f>TPChim2!H31</f>
        <v>11.31</v>
      </c>
      <c r="K31" s="23">
        <f>TPChim2!I31</f>
        <v>2</v>
      </c>
      <c r="L31" s="132">
        <f>TPChim2!K31</f>
        <v>1</v>
      </c>
      <c r="M31" s="26">
        <f>Info2!J31</f>
        <v>10.561666666666667</v>
      </c>
      <c r="N31" s="23">
        <f>Info2!K31</f>
        <v>4</v>
      </c>
      <c r="O31" s="132">
        <f>Info2!M31</f>
        <v>1</v>
      </c>
      <c r="P31" s="26">
        <f>MP!I31</f>
        <v>10.25</v>
      </c>
      <c r="Q31" s="23">
        <f>MP!J31</f>
        <v>1</v>
      </c>
      <c r="R31" s="132">
        <f>MP!L31</f>
        <v>1</v>
      </c>
      <c r="S31" s="24">
        <f t="shared" si="0"/>
        <v>8.5366666666666671</v>
      </c>
      <c r="T31" s="23">
        <f t="shared" si="1"/>
        <v>7</v>
      </c>
      <c r="U31" s="44" t="str">
        <f t="shared" si="2"/>
        <v xml:space="preserve"> </v>
      </c>
      <c r="V31" s="129">
        <f t="shared" si="3"/>
        <v>1</v>
      </c>
    </row>
    <row r="32" spans="1:22" ht="13.5" customHeight="1">
      <c r="A32" s="23">
        <v>20</v>
      </c>
      <c r="B32" s="181">
        <v>1333016483</v>
      </c>
      <c r="C32" s="183" t="s">
        <v>550</v>
      </c>
      <c r="D32" s="299" t="s">
        <v>373</v>
      </c>
      <c r="E32" s="117" t="s">
        <v>1676</v>
      </c>
      <c r="F32" s="92">
        <v>11.016</v>
      </c>
      <c r="G32" s="26">
        <f>TPPhys2!H32</f>
        <v>10.166666666666668</v>
      </c>
      <c r="H32" s="23">
        <f>TPPhys2!I32</f>
        <v>2</v>
      </c>
      <c r="I32" s="132">
        <f>TPPhys2!K32</f>
        <v>1</v>
      </c>
      <c r="J32" s="26">
        <f>TPChim2!H32</f>
        <v>11.5</v>
      </c>
      <c r="K32" s="23">
        <f>TPChim2!I32</f>
        <v>2</v>
      </c>
      <c r="L32" s="132">
        <f>TPChim2!K32</f>
        <v>1</v>
      </c>
      <c r="M32" s="26">
        <f>Info2!J32</f>
        <v>10.8</v>
      </c>
      <c r="N32" s="23">
        <f>Info2!K32</f>
        <v>4</v>
      </c>
      <c r="O32" s="132">
        <f>Info2!M32</f>
        <v>1</v>
      </c>
      <c r="P32" s="26">
        <f>MP!I32</f>
        <v>17.5</v>
      </c>
      <c r="Q32" s="23">
        <f>MP!J32</f>
        <v>1</v>
      </c>
      <c r="R32" s="132">
        <f>MP!L32</f>
        <v>1</v>
      </c>
      <c r="S32" s="24">
        <f t="shared" si="0"/>
        <v>12.153333333333332</v>
      </c>
      <c r="T32" s="23">
        <f t="shared" si="1"/>
        <v>9</v>
      </c>
      <c r="U32" s="44" t="str">
        <f t="shared" si="2"/>
        <v>acquise</v>
      </c>
      <c r="V32" s="129">
        <f t="shared" si="3"/>
        <v>1</v>
      </c>
    </row>
    <row r="33" spans="1:22" ht="13.5" customHeight="1">
      <c r="A33" s="23">
        <v>21</v>
      </c>
      <c r="B33" s="340" t="s">
        <v>708</v>
      </c>
      <c r="C33" s="335" t="s">
        <v>709</v>
      </c>
      <c r="D33" s="344" t="s">
        <v>64</v>
      </c>
      <c r="E33" s="242" t="s">
        <v>432</v>
      </c>
      <c r="F33" s="49">
        <v>10.028</v>
      </c>
      <c r="G33" s="26">
        <f>TPPhys2!H33</f>
        <v>8.83</v>
      </c>
      <c r="H33" s="23">
        <f>TPPhys2!I33</f>
        <v>0</v>
      </c>
      <c r="I33" s="132">
        <f>TPPhys2!K33</f>
        <v>1</v>
      </c>
      <c r="J33" s="26">
        <f>TPChim2!H33</f>
        <v>11.92</v>
      </c>
      <c r="K33" s="23">
        <f>TPChim2!I33</f>
        <v>2</v>
      </c>
      <c r="L33" s="132">
        <f>TPChim2!K33</f>
        <v>1</v>
      </c>
      <c r="M33" s="26">
        <f>Info2!J33</f>
        <v>13</v>
      </c>
      <c r="N33" s="23">
        <f>Info2!K33</f>
        <v>4</v>
      </c>
      <c r="O33" s="132">
        <f>Info2!M33</f>
        <v>1</v>
      </c>
      <c r="P33" s="26">
        <f>MP!I33</f>
        <v>10</v>
      </c>
      <c r="Q33" s="23">
        <f>MP!J33</f>
        <v>1</v>
      </c>
      <c r="R33" s="132">
        <f>MP!L33</f>
        <v>1</v>
      </c>
      <c r="S33" s="24">
        <f t="shared" si="0"/>
        <v>11.35</v>
      </c>
      <c r="T33" s="23">
        <f t="shared" si="1"/>
        <v>9</v>
      </c>
      <c r="U33" s="44" t="str">
        <f t="shared" si="2"/>
        <v>acquise</v>
      </c>
      <c r="V33" s="129">
        <f t="shared" si="3"/>
        <v>1</v>
      </c>
    </row>
    <row r="34" spans="1:22" ht="13.5" customHeight="1">
      <c r="A34" s="23">
        <v>22</v>
      </c>
      <c r="B34" s="289">
        <v>123003378</v>
      </c>
      <c r="C34" s="99" t="s">
        <v>78</v>
      </c>
      <c r="D34" s="100" t="s">
        <v>79</v>
      </c>
      <c r="E34" s="117" t="s">
        <v>429</v>
      </c>
      <c r="F34" s="92">
        <v>11.148666666666667</v>
      </c>
      <c r="G34" s="26">
        <f>TPPhys2!H34</f>
        <v>10</v>
      </c>
      <c r="H34" s="23">
        <f>TPPhys2!I34</f>
        <v>2</v>
      </c>
      <c r="I34" s="132">
        <f>TPPhys2!K34</f>
        <v>1</v>
      </c>
      <c r="J34" s="26">
        <f>TPChim2!H34</f>
        <v>10.5</v>
      </c>
      <c r="K34" s="23">
        <f>TPChim2!I34</f>
        <v>2</v>
      </c>
      <c r="L34" s="132">
        <f>TPChim2!K34</f>
        <v>1</v>
      </c>
      <c r="M34" s="26">
        <f>Info2!J34</f>
        <v>10</v>
      </c>
      <c r="N34" s="23">
        <f>Info2!K34</f>
        <v>4</v>
      </c>
      <c r="O34" s="132">
        <f>Info2!M34</f>
        <v>1</v>
      </c>
      <c r="P34" s="26">
        <f>MP!I34</f>
        <v>10</v>
      </c>
      <c r="Q34" s="23">
        <f>MP!J34</f>
        <v>1</v>
      </c>
      <c r="R34" s="132">
        <f>MP!L34</f>
        <v>1</v>
      </c>
      <c r="S34" s="24">
        <f t="shared" si="0"/>
        <v>10.1</v>
      </c>
      <c r="T34" s="23">
        <f t="shared" si="1"/>
        <v>9</v>
      </c>
      <c r="U34" s="44" t="str">
        <f t="shared" si="2"/>
        <v>acquise</v>
      </c>
      <c r="V34" s="129">
        <f t="shared" si="3"/>
        <v>1</v>
      </c>
    </row>
    <row r="35" spans="1:22" ht="13.5" customHeight="1">
      <c r="A35" s="23">
        <v>23</v>
      </c>
      <c r="B35" s="186">
        <v>123002925</v>
      </c>
      <c r="C35" s="183" t="s">
        <v>78</v>
      </c>
      <c r="D35" s="299" t="s">
        <v>212</v>
      </c>
      <c r="E35" s="117" t="s">
        <v>428</v>
      </c>
      <c r="F35" s="92">
        <v>8.5366666666666671</v>
      </c>
      <c r="G35" s="26">
        <f>TPPhys2!H35</f>
        <v>11.75</v>
      </c>
      <c r="H35" s="23">
        <f>TPPhys2!I35</f>
        <v>2</v>
      </c>
      <c r="I35" s="132">
        <f>TPPhys2!K35</f>
        <v>1</v>
      </c>
      <c r="J35" s="26">
        <f>TPChim2!H35</f>
        <v>12.25</v>
      </c>
      <c r="K35" s="23">
        <f>TPChim2!I35</f>
        <v>2</v>
      </c>
      <c r="L35" s="132">
        <f>TPChim2!K35</f>
        <v>1</v>
      </c>
      <c r="M35" s="26">
        <f>Info2!J35</f>
        <v>6</v>
      </c>
      <c r="N35" s="23">
        <f>Info2!K35</f>
        <v>0</v>
      </c>
      <c r="O35" s="132">
        <f>Info2!M35</f>
        <v>1</v>
      </c>
      <c r="P35" s="26">
        <f>MP!I35</f>
        <v>15.5</v>
      </c>
      <c r="Q35" s="23">
        <f>MP!J35</f>
        <v>1</v>
      </c>
      <c r="R35" s="132">
        <f>MP!L35</f>
        <v>1</v>
      </c>
      <c r="S35" s="24">
        <f t="shared" si="0"/>
        <v>10.3</v>
      </c>
      <c r="T35" s="23">
        <f t="shared" si="1"/>
        <v>9</v>
      </c>
      <c r="U35" s="44" t="str">
        <f t="shared" si="2"/>
        <v>acquise</v>
      </c>
      <c r="V35" s="129">
        <f t="shared" si="3"/>
        <v>1</v>
      </c>
    </row>
    <row r="36" spans="1:22" ht="13.5" customHeight="1">
      <c r="A36" s="23">
        <v>24</v>
      </c>
      <c r="B36" s="175">
        <v>1533005854</v>
      </c>
      <c r="C36" s="177" t="s">
        <v>688</v>
      </c>
      <c r="D36" s="324" t="s">
        <v>299</v>
      </c>
      <c r="E36" s="117" t="s">
        <v>1676</v>
      </c>
      <c r="F36" s="92">
        <v>10.1</v>
      </c>
      <c r="G36" s="26">
        <f>TPPhys2!H36</f>
        <v>10.5</v>
      </c>
      <c r="H36" s="23">
        <f>TPPhys2!I36</f>
        <v>2</v>
      </c>
      <c r="I36" s="132">
        <f>TPPhys2!K36</f>
        <v>1</v>
      </c>
      <c r="J36" s="26">
        <f>TPChim2!H36</f>
        <v>11.888888888888888</v>
      </c>
      <c r="K36" s="23">
        <f>TPChim2!I36</f>
        <v>2</v>
      </c>
      <c r="L36" s="132">
        <f>TPChim2!K36</f>
        <v>1</v>
      </c>
      <c r="M36" s="26">
        <f>Info2!J36</f>
        <v>7.5</v>
      </c>
      <c r="N36" s="23">
        <f>Info2!K36</f>
        <v>0</v>
      </c>
      <c r="O36" s="132">
        <f>Info2!M36</f>
        <v>1</v>
      </c>
      <c r="P36" s="26">
        <f>MP!I36</f>
        <v>10.25</v>
      </c>
      <c r="Q36" s="23">
        <f>MP!J36</f>
        <v>1</v>
      </c>
      <c r="R36" s="132">
        <f>MP!L36</f>
        <v>1</v>
      </c>
      <c r="S36" s="24">
        <f t="shared" si="0"/>
        <v>9.5277777777777768</v>
      </c>
      <c r="T36" s="23">
        <f t="shared" si="1"/>
        <v>5</v>
      </c>
      <c r="U36" s="44" t="str">
        <f t="shared" si="2"/>
        <v xml:space="preserve"> </v>
      </c>
      <c r="V36" s="129">
        <f t="shared" si="3"/>
        <v>1</v>
      </c>
    </row>
    <row r="37" spans="1:22" ht="13.5" customHeight="1">
      <c r="A37" s="23">
        <v>25</v>
      </c>
      <c r="B37" s="282" t="s">
        <v>710</v>
      </c>
      <c r="C37" s="306" t="s">
        <v>711</v>
      </c>
      <c r="D37" s="328" t="s">
        <v>221</v>
      </c>
      <c r="E37" s="243" t="s">
        <v>429</v>
      </c>
      <c r="F37" s="92">
        <v>11.250666666666666</v>
      </c>
      <c r="G37" s="26">
        <f>TPPhys2!H37</f>
        <v>8.24</v>
      </c>
      <c r="H37" s="23">
        <f>TPPhys2!I37</f>
        <v>0</v>
      </c>
      <c r="I37" s="132">
        <f>TPPhys2!K37</f>
        <v>1</v>
      </c>
      <c r="J37" s="26">
        <f>TPChim2!H37</f>
        <v>14.166666666666668</v>
      </c>
      <c r="K37" s="23">
        <f>TPChim2!I37</f>
        <v>2</v>
      </c>
      <c r="L37" s="132">
        <f>TPChim2!K37</f>
        <v>1</v>
      </c>
      <c r="M37" s="26">
        <f>Info2!J37</f>
        <v>9.125</v>
      </c>
      <c r="N37" s="23">
        <f>Info2!K37</f>
        <v>0</v>
      </c>
      <c r="O37" s="132">
        <f>Info2!M37</f>
        <v>1</v>
      </c>
      <c r="P37" s="26">
        <f>MP!I37</f>
        <v>11</v>
      </c>
      <c r="Q37" s="23">
        <f>MP!J37</f>
        <v>1</v>
      </c>
      <c r="R37" s="132">
        <f>MP!L37</f>
        <v>1</v>
      </c>
      <c r="S37" s="24">
        <f t="shared" si="0"/>
        <v>10.331333333333333</v>
      </c>
      <c r="T37" s="23">
        <f t="shared" si="1"/>
        <v>9</v>
      </c>
      <c r="U37" s="44" t="str">
        <f t="shared" si="2"/>
        <v>acquise</v>
      </c>
      <c r="V37" s="129">
        <f t="shared" si="3"/>
        <v>1</v>
      </c>
    </row>
    <row r="38" spans="1:22" ht="13.5" customHeight="1">
      <c r="A38" s="23">
        <v>26</v>
      </c>
      <c r="B38" s="340" t="s">
        <v>712</v>
      </c>
      <c r="C38" s="335" t="s">
        <v>713</v>
      </c>
      <c r="D38" s="344" t="s">
        <v>198</v>
      </c>
      <c r="E38" s="244" t="s">
        <v>433</v>
      </c>
      <c r="F38" s="92">
        <v>10.856666666666666</v>
      </c>
      <c r="G38" s="26">
        <f>TPPhys2!H38</f>
        <v>11.25</v>
      </c>
      <c r="H38" s="23">
        <f>TPPhys2!I38</f>
        <v>2</v>
      </c>
      <c r="I38" s="132">
        <f>TPPhys2!K38</f>
        <v>1</v>
      </c>
      <c r="J38" s="26">
        <f>TPChim2!H38</f>
        <v>14.08</v>
      </c>
      <c r="K38" s="23">
        <f>TPChim2!I38</f>
        <v>2</v>
      </c>
      <c r="L38" s="132">
        <f>TPChim2!K38</f>
        <v>1</v>
      </c>
      <c r="M38" s="26">
        <f>Info2!J38</f>
        <v>8.08</v>
      </c>
      <c r="N38" s="23">
        <f>Info2!K38</f>
        <v>0</v>
      </c>
      <c r="O38" s="132">
        <f>Info2!M38</f>
        <v>1</v>
      </c>
      <c r="P38" s="26">
        <f>MP!I38</f>
        <v>12.25</v>
      </c>
      <c r="Q38" s="23">
        <f>MP!J38</f>
        <v>1</v>
      </c>
      <c r="R38" s="132">
        <f>MP!L38</f>
        <v>1</v>
      </c>
      <c r="S38" s="24">
        <f t="shared" si="0"/>
        <v>10.747999999999999</v>
      </c>
      <c r="T38" s="23">
        <f t="shared" si="1"/>
        <v>9</v>
      </c>
      <c r="U38" s="44" t="str">
        <f t="shared" si="2"/>
        <v>acquise</v>
      </c>
      <c r="V38" s="129">
        <f t="shared" si="3"/>
        <v>1</v>
      </c>
    </row>
    <row r="39" spans="1:22" ht="13.5" customHeight="1">
      <c r="A39" s="23">
        <v>27</v>
      </c>
      <c r="B39" s="175">
        <v>1533012525</v>
      </c>
      <c r="C39" s="177" t="s">
        <v>631</v>
      </c>
      <c r="D39" s="324" t="s">
        <v>632</v>
      </c>
      <c r="E39" s="117" t="s">
        <v>428</v>
      </c>
      <c r="F39" s="92">
        <v>9.8333333333333339</v>
      </c>
      <c r="G39" s="26">
        <f>TPPhys2!H39</f>
        <v>11.1</v>
      </c>
      <c r="H39" s="23">
        <f>TPPhys2!I39</f>
        <v>2</v>
      </c>
      <c r="I39" s="132">
        <f>TPPhys2!K39</f>
        <v>1</v>
      </c>
      <c r="J39" s="26">
        <f>TPChim2!H39</f>
        <v>13.83</v>
      </c>
      <c r="K39" s="23">
        <f>TPChim2!I39</f>
        <v>2</v>
      </c>
      <c r="L39" s="132">
        <f>TPChim2!K39</f>
        <v>1</v>
      </c>
      <c r="M39" s="26">
        <f>Info2!J39</f>
        <v>10.001999999999999</v>
      </c>
      <c r="N39" s="23">
        <f>Info2!K39</f>
        <v>4</v>
      </c>
      <c r="O39" s="132">
        <f>Info2!M39</f>
        <v>1</v>
      </c>
      <c r="P39" s="26">
        <f>MP!I39</f>
        <v>9</v>
      </c>
      <c r="Q39" s="23">
        <f>MP!J39</f>
        <v>0</v>
      </c>
      <c r="R39" s="132">
        <f>MP!L39</f>
        <v>1</v>
      </c>
      <c r="S39" s="24">
        <f t="shared" si="0"/>
        <v>10.786799999999999</v>
      </c>
      <c r="T39" s="23">
        <f t="shared" si="1"/>
        <v>9</v>
      </c>
      <c r="U39" s="44" t="str">
        <f t="shared" si="2"/>
        <v>acquise</v>
      </c>
      <c r="V39" s="129">
        <f t="shared" si="3"/>
        <v>1</v>
      </c>
    </row>
    <row r="40" spans="1:22" ht="13.5" customHeight="1">
      <c r="A40" s="23">
        <v>28</v>
      </c>
      <c r="B40" s="279">
        <v>1333011568</v>
      </c>
      <c r="C40" s="52" t="s">
        <v>374</v>
      </c>
      <c r="D40" s="51" t="s">
        <v>375</v>
      </c>
      <c r="E40" s="117" t="s">
        <v>434</v>
      </c>
      <c r="F40" s="92">
        <v>11.116666666666667</v>
      </c>
      <c r="G40" s="26">
        <f>TPPhys2!H40</f>
        <v>12.01</v>
      </c>
      <c r="H40" s="23">
        <f>TPPhys2!I40</f>
        <v>2</v>
      </c>
      <c r="I40" s="132">
        <f>TPPhys2!K40</f>
        <v>1</v>
      </c>
      <c r="J40" s="26">
        <f>TPChim2!H40</f>
        <v>13.25</v>
      </c>
      <c r="K40" s="23">
        <f>TPChim2!I40</f>
        <v>2</v>
      </c>
      <c r="L40" s="132">
        <f>TPChim2!K40</f>
        <v>1</v>
      </c>
      <c r="M40" s="26">
        <f>Info2!J40</f>
        <v>7.1</v>
      </c>
      <c r="N40" s="23">
        <f>Info2!K40</f>
        <v>0</v>
      </c>
      <c r="O40" s="132">
        <f>Info2!M40</f>
        <v>1</v>
      </c>
      <c r="P40" s="26">
        <f>MP!I40</f>
        <v>12</v>
      </c>
      <c r="Q40" s="23">
        <f>MP!J40</f>
        <v>1</v>
      </c>
      <c r="R40" s="132">
        <f>MP!L40</f>
        <v>1</v>
      </c>
      <c r="S40" s="24">
        <f t="shared" si="0"/>
        <v>10.291999999999998</v>
      </c>
      <c r="T40" s="23">
        <f t="shared" si="1"/>
        <v>9</v>
      </c>
      <c r="U40" s="44" t="str">
        <f t="shared" si="2"/>
        <v>acquise</v>
      </c>
      <c r="V40" s="129">
        <f t="shared" si="3"/>
        <v>1</v>
      </c>
    </row>
    <row r="41" spans="1:22" ht="13.5" customHeight="1">
      <c r="A41" s="23">
        <v>29</v>
      </c>
      <c r="B41" s="175">
        <v>1533014031</v>
      </c>
      <c r="C41" s="177" t="s">
        <v>374</v>
      </c>
      <c r="D41" s="324" t="s">
        <v>92</v>
      </c>
      <c r="E41" s="117" t="s">
        <v>429</v>
      </c>
      <c r="F41" s="92">
        <v>11.25</v>
      </c>
      <c r="G41" s="26">
        <f>TPPhys2!H41</f>
        <v>10</v>
      </c>
      <c r="H41" s="23">
        <f>TPPhys2!I41</f>
        <v>2</v>
      </c>
      <c r="I41" s="132">
        <f>TPPhys2!K41</f>
        <v>1</v>
      </c>
      <c r="J41" s="26">
        <f>TPChim2!H41</f>
        <v>11.455</v>
      </c>
      <c r="K41" s="23">
        <f>TPChim2!I41</f>
        <v>2</v>
      </c>
      <c r="L41" s="132">
        <f>TPChim2!K41</f>
        <v>1</v>
      </c>
      <c r="M41" s="26">
        <f>Info2!J41</f>
        <v>7.2</v>
      </c>
      <c r="N41" s="23">
        <f>Info2!K41</f>
        <v>0</v>
      </c>
      <c r="O41" s="132">
        <f>Info2!M41</f>
        <v>1</v>
      </c>
      <c r="P41" s="26">
        <f>MP!I41</f>
        <v>10</v>
      </c>
      <c r="Q41" s="23">
        <f>MP!J41</f>
        <v>1</v>
      </c>
      <c r="R41" s="132">
        <f>MP!L41</f>
        <v>1</v>
      </c>
      <c r="S41" s="24">
        <f t="shared" si="0"/>
        <v>9.1709999999999994</v>
      </c>
      <c r="T41" s="23">
        <f t="shared" si="1"/>
        <v>5</v>
      </c>
      <c r="U41" s="44" t="str">
        <f t="shared" si="2"/>
        <v xml:space="preserve"> </v>
      </c>
      <c r="V41" s="129">
        <f t="shared" si="3"/>
        <v>1</v>
      </c>
    </row>
    <row r="42" spans="1:22" ht="13.5" customHeight="1">
      <c r="A42" s="23">
        <v>30</v>
      </c>
      <c r="B42" s="175">
        <v>1533012543</v>
      </c>
      <c r="C42" s="177" t="s">
        <v>641</v>
      </c>
      <c r="D42" s="324" t="s">
        <v>642</v>
      </c>
      <c r="E42" s="117" t="s">
        <v>428</v>
      </c>
      <c r="F42" s="92">
        <v>10.982666666666667</v>
      </c>
      <c r="G42" s="26">
        <f>TPPhys2!H42</f>
        <v>8.6999999999999993</v>
      </c>
      <c r="H42" s="23">
        <f>TPPhys2!I42</f>
        <v>0</v>
      </c>
      <c r="I42" s="132">
        <f>TPPhys2!K42</f>
        <v>1</v>
      </c>
      <c r="J42" s="26">
        <f>TPChim2!H42</f>
        <v>12.25</v>
      </c>
      <c r="K42" s="23">
        <f>TPChim2!I42</f>
        <v>2</v>
      </c>
      <c r="L42" s="132">
        <f>TPChim2!K42</f>
        <v>1</v>
      </c>
      <c r="M42" s="26">
        <f>Info2!J42</f>
        <v>3.6</v>
      </c>
      <c r="N42" s="23">
        <f>Info2!K42</f>
        <v>0</v>
      </c>
      <c r="O42" s="132">
        <f>Info2!M42</f>
        <v>1</v>
      </c>
      <c r="P42" s="26">
        <f>MP!I42</f>
        <v>15.5</v>
      </c>
      <c r="Q42" s="23">
        <f>MP!J42</f>
        <v>1</v>
      </c>
      <c r="R42" s="132">
        <f>MP!L42</f>
        <v>1</v>
      </c>
      <c r="S42" s="24">
        <f t="shared" si="0"/>
        <v>8.73</v>
      </c>
      <c r="T42" s="23">
        <f t="shared" si="1"/>
        <v>3</v>
      </c>
      <c r="U42" s="44" t="str">
        <f t="shared" si="2"/>
        <v xml:space="preserve"> </v>
      </c>
      <c r="V42" s="129">
        <f t="shared" si="3"/>
        <v>1</v>
      </c>
    </row>
    <row r="43" spans="1:22" ht="13.5" customHeight="1">
      <c r="A43" s="23">
        <v>31</v>
      </c>
      <c r="B43" s="289">
        <v>1333006646</v>
      </c>
      <c r="C43" s="99" t="s">
        <v>81</v>
      </c>
      <c r="D43" s="100" t="s">
        <v>82</v>
      </c>
      <c r="E43" s="120" t="s">
        <v>434</v>
      </c>
      <c r="F43" s="49">
        <v>10.898</v>
      </c>
      <c r="G43" s="26">
        <f>TPPhys2!H43</f>
        <v>10</v>
      </c>
      <c r="H43" s="23">
        <f>TPPhys2!I43</f>
        <v>2</v>
      </c>
      <c r="I43" s="132">
        <f>TPPhys2!K43</f>
        <v>1</v>
      </c>
      <c r="J43" s="26">
        <f>TPChim2!H43</f>
        <v>10.870000000000001</v>
      </c>
      <c r="K43" s="23">
        <f>TPChim2!I43</f>
        <v>2</v>
      </c>
      <c r="L43" s="132">
        <f>TPChim2!K43</f>
        <v>1</v>
      </c>
      <c r="M43" s="26">
        <f>Info2!J43</f>
        <v>11</v>
      </c>
      <c r="N43" s="23">
        <f>Info2!K43</f>
        <v>4</v>
      </c>
      <c r="O43" s="132">
        <f>Info2!M43</f>
        <v>1</v>
      </c>
      <c r="P43" s="26">
        <f>MP!I43</f>
        <v>11.5</v>
      </c>
      <c r="Q43" s="23">
        <f>MP!J43</f>
        <v>1</v>
      </c>
      <c r="R43" s="132">
        <f>MP!L43</f>
        <v>1</v>
      </c>
      <c r="S43" s="24">
        <f t="shared" si="0"/>
        <v>10.874000000000001</v>
      </c>
      <c r="T43" s="23">
        <f t="shared" si="1"/>
        <v>9</v>
      </c>
      <c r="U43" s="44" t="str">
        <f t="shared" si="2"/>
        <v>acquise</v>
      </c>
      <c r="V43" s="129">
        <f t="shared" si="3"/>
        <v>1</v>
      </c>
    </row>
    <row r="44" spans="1:22" ht="13.5" customHeight="1">
      <c r="A44" s="23">
        <v>32</v>
      </c>
      <c r="B44" s="279">
        <v>1433007175</v>
      </c>
      <c r="C44" s="52" t="s">
        <v>376</v>
      </c>
      <c r="D44" s="51" t="s">
        <v>377</v>
      </c>
      <c r="E44" s="117" t="s">
        <v>434</v>
      </c>
      <c r="F44" s="49">
        <v>10.291999999999998</v>
      </c>
      <c r="G44" s="26">
        <f>TPPhys2!H44</f>
        <v>10</v>
      </c>
      <c r="H44" s="23">
        <f>TPPhys2!I44</f>
        <v>2</v>
      </c>
      <c r="I44" s="132">
        <f>TPPhys2!K44</f>
        <v>1</v>
      </c>
      <c r="J44" s="26">
        <f>TPChim2!H44</f>
        <v>12.58</v>
      </c>
      <c r="K44" s="23">
        <f>TPChim2!I44</f>
        <v>2</v>
      </c>
      <c r="L44" s="132">
        <f>TPChim2!K44</f>
        <v>1</v>
      </c>
      <c r="M44" s="26">
        <f>Info2!J44</f>
        <v>6.2080000000000002</v>
      </c>
      <c r="N44" s="23">
        <f>Info2!K44</f>
        <v>0</v>
      </c>
      <c r="O44" s="132">
        <f>Info2!M44</f>
        <v>1</v>
      </c>
      <c r="P44" s="26">
        <f>MP!I44</f>
        <v>15</v>
      </c>
      <c r="Q44" s="23">
        <f>MP!J44</f>
        <v>1</v>
      </c>
      <c r="R44" s="132">
        <f>MP!L44</f>
        <v>1</v>
      </c>
      <c r="S44" s="24">
        <f t="shared" si="0"/>
        <v>9.9991999999999983</v>
      </c>
      <c r="T44" s="23">
        <f t="shared" si="1"/>
        <v>9</v>
      </c>
      <c r="U44" s="44" t="str">
        <f t="shared" si="2"/>
        <v>acquise</v>
      </c>
      <c r="V44" s="129">
        <f t="shared" si="3"/>
        <v>1</v>
      </c>
    </row>
    <row r="45" spans="1:22" ht="13.5" customHeight="1">
      <c r="A45" s="23">
        <v>33</v>
      </c>
      <c r="B45" s="289">
        <v>123000712</v>
      </c>
      <c r="C45" s="99" t="s">
        <v>84</v>
      </c>
      <c r="D45" s="100" t="s">
        <v>85</v>
      </c>
      <c r="E45" s="117" t="s">
        <v>434</v>
      </c>
      <c r="F45" s="92">
        <v>10.874000000000001</v>
      </c>
      <c r="G45" s="26">
        <f>TPPhys2!H45</f>
        <v>10.003333333333334</v>
      </c>
      <c r="H45" s="23">
        <f>TPPhys2!I45</f>
        <v>2</v>
      </c>
      <c r="I45" s="132">
        <f>TPPhys2!K45</f>
        <v>1</v>
      </c>
      <c r="J45" s="26">
        <f>TPChim2!H45</f>
        <v>12</v>
      </c>
      <c r="K45" s="23">
        <f>TPChim2!I45</f>
        <v>2</v>
      </c>
      <c r="L45" s="132">
        <f>TPChim2!K45</f>
        <v>1</v>
      </c>
      <c r="M45" s="26">
        <f>Info2!J45</f>
        <v>5.5</v>
      </c>
      <c r="N45" s="23">
        <f>Info2!K45</f>
        <v>0</v>
      </c>
      <c r="O45" s="132">
        <f>Info2!M45</f>
        <v>1</v>
      </c>
      <c r="P45" s="26">
        <f>MP!I45</f>
        <v>11</v>
      </c>
      <c r="Q45" s="23">
        <f>MP!J45</f>
        <v>1</v>
      </c>
      <c r="R45" s="132">
        <f>MP!L45</f>
        <v>1</v>
      </c>
      <c r="S45" s="24">
        <f t="shared" si="0"/>
        <v>8.8006666666666664</v>
      </c>
      <c r="T45" s="23">
        <f t="shared" si="1"/>
        <v>5</v>
      </c>
      <c r="U45" s="44" t="str">
        <f t="shared" si="2"/>
        <v xml:space="preserve"> </v>
      </c>
      <c r="V45" s="129">
        <f t="shared" si="3"/>
        <v>1</v>
      </c>
    </row>
    <row r="46" spans="1:22" ht="13.5" customHeight="1">
      <c r="A46" s="23">
        <v>34</v>
      </c>
      <c r="B46" s="279">
        <v>1333004753</v>
      </c>
      <c r="C46" s="52" t="s">
        <v>294</v>
      </c>
      <c r="D46" s="51" t="s">
        <v>295</v>
      </c>
      <c r="E46" s="118" t="s">
        <v>433</v>
      </c>
      <c r="F46" s="92">
        <v>10.633333333333335</v>
      </c>
      <c r="G46" s="26">
        <f>TPPhys2!H46</f>
        <v>12.05</v>
      </c>
      <c r="H46" s="23">
        <f>TPPhys2!I46</f>
        <v>2</v>
      </c>
      <c r="I46" s="132">
        <f>TPPhys2!K46</f>
        <v>1</v>
      </c>
      <c r="J46" s="26">
        <f>TPChim2!H46</f>
        <v>13.75</v>
      </c>
      <c r="K46" s="23">
        <f>TPChim2!I46</f>
        <v>2</v>
      </c>
      <c r="L46" s="132">
        <f>TPChim2!K46</f>
        <v>1</v>
      </c>
      <c r="M46" s="26">
        <f>Info2!J46</f>
        <v>6.666666666666667</v>
      </c>
      <c r="N46" s="23">
        <f>Info2!K46</f>
        <v>0</v>
      </c>
      <c r="O46" s="132">
        <f>Info2!M46</f>
        <v>1</v>
      </c>
      <c r="P46" s="26">
        <f>MP!I46</f>
        <v>11.5</v>
      </c>
      <c r="Q46" s="23">
        <f>MP!J46</f>
        <v>1</v>
      </c>
      <c r="R46" s="132">
        <f>MP!L46</f>
        <v>1</v>
      </c>
      <c r="S46" s="24">
        <f t="shared" si="0"/>
        <v>10.126666666666667</v>
      </c>
      <c r="T46" s="23">
        <f t="shared" si="1"/>
        <v>9</v>
      </c>
      <c r="U46" s="44" t="str">
        <f t="shared" si="2"/>
        <v>acquise</v>
      </c>
      <c r="V46" s="129">
        <f t="shared" si="3"/>
        <v>1</v>
      </c>
    </row>
    <row r="47" spans="1:22" ht="13.5" customHeight="1">
      <c r="A47" s="23">
        <v>35</v>
      </c>
      <c r="B47" s="175">
        <v>1533011550</v>
      </c>
      <c r="C47" s="177" t="s">
        <v>525</v>
      </c>
      <c r="D47" s="324" t="s">
        <v>526</v>
      </c>
      <c r="E47" s="117" t="s">
        <v>428</v>
      </c>
      <c r="F47" s="49">
        <v>9.9991999999999983</v>
      </c>
      <c r="G47" s="26">
        <f>TPPhys2!H47</f>
        <v>9.83</v>
      </c>
      <c r="H47" s="23">
        <f>TPPhys2!I47</f>
        <v>0</v>
      </c>
      <c r="I47" s="132">
        <f>TPPhys2!K47</f>
        <v>1</v>
      </c>
      <c r="J47" s="26">
        <f>TPChim2!H47</f>
        <v>10.003333333333334</v>
      </c>
      <c r="K47" s="23">
        <f>TPChim2!I47</f>
        <v>2</v>
      </c>
      <c r="L47" s="132">
        <f>TPChim2!K47</f>
        <v>1</v>
      </c>
      <c r="M47" s="26">
        <f>Info2!J47</f>
        <v>10.001999999999999</v>
      </c>
      <c r="N47" s="23">
        <f>Info2!K47</f>
        <v>4</v>
      </c>
      <c r="O47" s="132">
        <f>Info2!M47</f>
        <v>1</v>
      </c>
      <c r="P47" s="26">
        <f>MP!I47</f>
        <v>12</v>
      </c>
      <c r="Q47" s="23">
        <f>MP!J47</f>
        <v>1</v>
      </c>
      <c r="R47" s="132">
        <f>MP!L47</f>
        <v>1</v>
      </c>
      <c r="S47" s="24">
        <f t="shared" si="0"/>
        <v>10.367466666666667</v>
      </c>
      <c r="T47" s="23">
        <f t="shared" si="1"/>
        <v>9</v>
      </c>
      <c r="U47" s="44" t="str">
        <f t="shared" si="2"/>
        <v>acquise</v>
      </c>
      <c r="V47" s="129">
        <f t="shared" si="3"/>
        <v>1</v>
      </c>
    </row>
    <row r="48" spans="1:22" ht="13.5" customHeight="1">
      <c r="A48" s="23">
        <v>36</v>
      </c>
      <c r="B48" s="279">
        <v>1333006010</v>
      </c>
      <c r="C48" s="52" t="s">
        <v>296</v>
      </c>
      <c r="D48" s="51" t="s">
        <v>378</v>
      </c>
      <c r="E48" s="117" t="s">
        <v>429</v>
      </c>
      <c r="F48" s="92">
        <v>8.8006666666666664</v>
      </c>
      <c r="G48" s="26">
        <f>TPPhys2!H48</f>
        <v>11.16</v>
      </c>
      <c r="H48" s="23">
        <f>TPPhys2!I48</f>
        <v>2</v>
      </c>
      <c r="I48" s="132">
        <f>TPPhys2!K48</f>
        <v>1</v>
      </c>
      <c r="J48" s="26">
        <f>TPChim2!H48</f>
        <v>13.67</v>
      </c>
      <c r="K48" s="23">
        <f>TPChim2!I48</f>
        <v>2</v>
      </c>
      <c r="L48" s="132">
        <f>TPChim2!K48</f>
        <v>1</v>
      </c>
      <c r="M48" s="26">
        <f>Info2!J48</f>
        <v>10.666666666666666</v>
      </c>
      <c r="N48" s="23">
        <f>Info2!K48</f>
        <v>4</v>
      </c>
      <c r="O48" s="132">
        <f>Info2!M48</f>
        <v>1</v>
      </c>
      <c r="P48" s="26">
        <f>MP!I48</f>
        <v>12</v>
      </c>
      <c r="Q48" s="23">
        <f>MP!J48</f>
        <v>1</v>
      </c>
      <c r="R48" s="132">
        <f>MP!L48</f>
        <v>1</v>
      </c>
      <c r="S48" s="24">
        <f t="shared" si="0"/>
        <v>11.632666666666665</v>
      </c>
      <c r="T48" s="23">
        <f t="shared" si="1"/>
        <v>9</v>
      </c>
      <c r="U48" s="44" t="str">
        <f t="shared" si="2"/>
        <v>acquise</v>
      </c>
      <c r="V48" s="129">
        <f t="shared" si="3"/>
        <v>1</v>
      </c>
    </row>
    <row r="49" spans="1:22" ht="13.5" customHeight="1">
      <c r="A49" s="23">
        <v>37</v>
      </c>
      <c r="B49" s="175">
        <v>1533004202</v>
      </c>
      <c r="C49" s="177" t="s">
        <v>654</v>
      </c>
      <c r="D49" s="324" t="s">
        <v>655</v>
      </c>
      <c r="E49" s="117" t="s">
        <v>1676</v>
      </c>
      <c r="F49" s="92">
        <v>11.237333333333334</v>
      </c>
      <c r="G49" s="26">
        <f>TPPhys2!H49</f>
        <v>10.33</v>
      </c>
      <c r="H49" s="23">
        <f>TPPhys2!I49</f>
        <v>2</v>
      </c>
      <c r="I49" s="132">
        <f>TPPhys2!K49</f>
        <v>1</v>
      </c>
      <c r="J49" s="26">
        <f>TPChim2!H49</f>
        <v>10</v>
      </c>
      <c r="K49" s="23">
        <f>TPChim2!I49</f>
        <v>2</v>
      </c>
      <c r="L49" s="132">
        <f>TPChim2!K49</f>
        <v>1</v>
      </c>
      <c r="M49" s="26">
        <f>Info2!J49</f>
        <v>5</v>
      </c>
      <c r="N49" s="23">
        <f>Info2!K49</f>
        <v>0</v>
      </c>
      <c r="O49" s="132">
        <f>Info2!M49</f>
        <v>1</v>
      </c>
      <c r="P49" s="26">
        <f>MP!I49</f>
        <v>15</v>
      </c>
      <c r="Q49" s="23">
        <f>MP!J49</f>
        <v>1</v>
      </c>
      <c r="R49" s="132">
        <f>MP!L49</f>
        <v>1</v>
      </c>
      <c r="S49" s="24">
        <f t="shared" si="0"/>
        <v>9.0659999999999989</v>
      </c>
      <c r="T49" s="23">
        <f t="shared" si="1"/>
        <v>5</v>
      </c>
      <c r="U49" s="44" t="str">
        <f t="shared" si="2"/>
        <v xml:space="preserve"> </v>
      </c>
      <c r="V49" s="129">
        <f t="shared" si="3"/>
        <v>1</v>
      </c>
    </row>
    <row r="50" spans="1:22" ht="13.5" customHeight="1">
      <c r="A50" s="23">
        <v>38</v>
      </c>
      <c r="B50" s="289">
        <v>1333011714</v>
      </c>
      <c r="C50" s="99" t="s">
        <v>87</v>
      </c>
      <c r="D50" s="100" t="s">
        <v>88</v>
      </c>
      <c r="E50" s="118" t="s">
        <v>433</v>
      </c>
      <c r="F50" s="49">
        <v>8.5919999999999987</v>
      </c>
      <c r="G50" s="26">
        <f>TPPhys2!H50</f>
        <v>8.83</v>
      </c>
      <c r="H50" s="23">
        <f>TPPhys2!I50</f>
        <v>0</v>
      </c>
      <c r="I50" s="132">
        <f>TPPhys2!K50</f>
        <v>1</v>
      </c>
      <c r="J50" s="26">
        <f>TPChim2!H50</f>
        <v>12.5</v>
      </c>
      <c r="K50" s="23">
        <f>TPChim2!I50</f>
        <v>2</v>
      </c>
      <c r="L50" s="132">
        <f>TPChim2!K50</f>
        <v>1</v>
      </c>
      <c r="M50" s="26">
        <f>Info2!J50</f>
        <v>7.9600000000000009</v>
      </c>
      <c r="N50" s="23">
        <f>Info2!K50</f>
        <v>0</v>
      </c>
      <c r="O50" s="132">
        <f>Info2!M50</f>
        <v>1</v>
      </c>
      <c r="P50" s="26">
        <f>MP!I50</f>
        <v>12.75</v>
      </c>
      <c r="Q50" s="23">
        <f>MP!J50</f>
        <v>1</v>
      </c>
      <c r="R50" s="132">
        <f>MP!L50</f>
        <v>1</v>
      </c>
      <c r="S50" s="24">
        <f t="shared" si="0"/>
        <v>10</v>
      </c>
      <c r="T50" s="23">
        <f t="shared" si="1"/>
        <v>9</v>
      </c>
      <c r="U50" s="44" t="str">
        <f t="shared" si="2"/>
        <v>acquise</v>
      </c>
      <c r="V50" s="129">
        <f t="shared" si="3"/>
        <v>1</v>
      </c>
    </row>
    <row r="51" spans="1:22" ht="13.5" customHeight="1">
      <c r="A51" s="23">
        <v>39</v>
      </c>
      <c r="B51" s="357" t="s">
        <v>714</v>
      </c>
      <c r="C51" s="341" t="s">
        <v>715</v>
      </c>
      <c r="D51" s="347" t="s">
        <v>60</v>
      </c>
      <c r="E51" s="246" t="s">
        <v>434</v>
      </c>
      <c r="F51" s="92">
        <v>11.674666666666667</v>
      </c>
      <c r="G51" s="26">
        <f>TPPhys2!H51</f>
        <v>11.41</v>
      </c>
      <c r="H51" s="23">
        <f>TPPhys2!I51</f>
        <v>2</v>
      </c>
      <c r="I51" s="132">
        <f>TPPhys2!K51</f>
        <v>1</v>
      </c>
      <c r="J51" s="26">
        <f>TPChim2!H51</f>
        <v>13</v>
      </c>
      <c r="K51" s="23">
        <f>TPChim2!I51</f>
        <v>2</v>
      </c>
      <c r="L51" s="132">
        <f>TPChim2!K51</f>
        <v>1</v>
      </c>
      <c r="M51" s="26">
        <f>Info2!J51</f>
        <v>8.2349999999999994</v>
      </c>
      <c r="N51" s="23">
        <f>Info2!K51</f>
        <v>0</v>
      </c>
      <c r="O51" s="132">
        <f>Info2!M51</f>
        <v>1</v>
      </c>
      <c r="P51" s="26">
        <f>MP!I51</f>
        <v>10.33</v>
      </c>
      <c r="Q51" s="23">
        <f>MP!J51</f>
        <v>1</v>
      </c>
      <c r="R51" s="132">
        <f>MP!L51</f>
        <v>1</v>
      </c>
      <c r="S51" s="24">
        <f t="shared" si="0"/>
        <v>10.241999999999999</v>
      </c>
      <c r="T51" s="23">
        <f t="shared" si="1"/>
        <v>9</v>
      </c>
      <c r="U51" s="44" t="str">
        <f t="shared" si="2"/>
        <v>acquise</v>
      </c>
      <c r="V51" s="129">
        <f t="shared" si="3"/>
        <v>1</v>
      </c>
    </row>
    <row r="52" spans="1:22" ht="13.5" customHeight="1">
      <c r="A52" s="23">
        <v>40</v>
      </c>
      <c r="B52" s="294" t="s">
        <v>716</v>
      </c>
      <c r="C52" s="306" t="s">
        <v>717</v>
      </c>
      <c r="D52" s="328" t="s">
        <v>138</v>
      </c>
      <c r="E52" s="247" t="s">
        <v>1677</v>
      </c>
      <c r="F52" s="49">
        <v>10.126666666666667</v>
      </c>
      <c r="G52" s="26">
        <f>TPPhys2!H52</f>
        <v>9.5</v>
      </c>
      <c r="H52" s="23">
        <f>TPPhys2!I52</f>
        <v>0</v>
      </c>
      <c r="I52" s="132">
        <f>TPPhys2!K52</f>
        <v>1</v>
      </c>
      <c r="J52" s="26">
        <f>TPChim2!H52</f>
        <v>13.83</v>
      </c>
      <c r="K52" s="23">
        <f>TPChim2!I52</f>
        <v>2</v>
      </c>
      <c r="L52" s="132">
        <f>TPChim2!K52</f>
        <v>1</v>
      </c>
      <c r="M52" s="26">
        <f>Info2!J52</f>
        <v>8.125</v>
      </c>
      <c r="N52" s="23">
        <f>Info2!K52</f>
        <v>0</v>
      </c>
      <c r="O52" s="132">
        <f>Info2!M52</f>
        <v>1</v>
      </c>
      <c r="P52" s="26">
        <f>MP!I52</f>
        <v>12</v>
      </c>
      <c r="Q52" s="23">
        <f>MP!J52</f>
        <v>1</v>
      </c>
      <c r="R52" s="132">
        <f>MP!L52</f>
        <v>1</v>
      </c>
      <c r="S52" s="24">
        <f t="shared" si="0"/>
        <v>10.315999999999999</v>
      </c>
      <c r="T52" s="23">
        <f t="shared" si="1"/>
        <v>9</v>
      </c>
      <c r="U52" s="44" t="str">
        <f t="shared" si="2"/>
        <v>acquise</v>
      </c>
      <c r="V52" s="129">
        <f t="shared" si="3"/>
        <v>1</v>
      </c>
    </row>
    <row r="53" spans="1:22" ht="13.5" customHeight="1">
      <c r="A53" s="23">
        <v>41</v>
      </c>
      <c r="B53" s="279">
        <v>1333026522</v>
      </c>
      <c r="C53" s="52" t="s">
        <v>379</v>
      </c>
      <c r="D53" s="51" t="s">
        <v>380</v>
      </c>
      <c r="E53" s="117" t="s">
        <v>429</v>
      </c>
      <c r="F53" s="49">
        <v>11.632666666666665</v>
      </c>
      <c r="G53" s="26">
        <f>TPPhys2!H53</f>
        <v>12.67</v>
      </c>
      <c r="H53" s="23">
        <f>TPPhys2!I53</f>
        <v>2</v>
      </c>
      <c r="I53" s="132">
        <f>TPPhys2!K53</f>
        <v>1</v>
      </c>
      <c r="J53" s="26">
        <f>TPChim2!H53</f>
        <v>14.66</v>
      </c>
      <c r="K53" s="23">
        <f>TPChim2!I53</f>
        <v>2</v>
      </c>
      <c r="L53" s="132">
        <f>TPChim2!K53</f>
        <v>1</v>
      </c>
      <c r="M53" s="26">
        <f>Info2!J53</f>
        <v>10</v>
      </c>
      <c r="N53" s="23">
        <f>Info2!K53</f>
        <v>4</v>
      </c>
      <c r="O53" s="132">
        <f>Info2!M53</f>
        <v>1</v>
      </c>
      <c r="P53" s="26">
        <f>MP!I53</f>
        <v>11</v>
      </c>
      <c r="Q53" s="23">
        <f>MP!J53</f>
        <v>1</v>
      </c>
      <c r="R53" s="132">
        <f>MP!L53</f>
        <v>1</v>
      </c>
      <c r="S53" s="24">
        <f t="shared" si="0"/>
        <v>11.666</v>
      </c>
      <c r="T53" s="23">
        <f t="shared" si="1"/>
        <v>9</v>
      </c>
      <c r="U53" s="44" t="str">
        <f t="shared" si="2"/>
        <v>acquise</v>
      </c>
      <c r="V53" s="129">
        <f t="shared" si="3"/>
        <v>1</v>
      </c>
    </row>
    <row r="54" spans="1:22" ht="13.5" customHeight="1">
      <c r="A54" s="23">
        <v>42</v>
      </c>
      <c r="B54" s="175">
        <v>1533015821</v>
      </c>
      <c r="C54" s="177" t="s">
        <v>576</v>
      </c>
      <c r="D54" s="324" t="s">
        <v>357</v>
      </c>
      <c r="E54" s="117" t="s">
        <v>428</v>
      </c>
      <c r="F54" s="49">
        <v>10.75</v>
      </c>
      <c r="G54" s="26">
        <f>TPPhys2!H54</f>
        <v>9.42</v>
      </c>
      <c r="H54" s="23">
        <f>TPPhys2!I54</f>
        <v>0</v>
      </c>
      <c r="I54" s="132">
        <f>TPPhys2!K54</f>
        <v>1</v>
      </c>
      <c r="J54" s="26">
        <f>TPChim2!H54</f>
        <v>11.493333333333334</v>
      </c>
      <c r="K54" s="23">
        <f>TPChim2!I54</f>
        <v>2</v>
      </c>
      <c r="L54" s="132">
        <f>TPChim2!K54</f>
        <v>1</v>
      </c>
      <c r="M54" s="26">
        <f>Info2!J54</f>
        <v>10.6</v>
      </c>
      <c r="N54" s="23">
        <f>Info2!K54</f>
        <v>4</v>
      </c>
      <c r="O54" s="132">
        <f>Info2!M54</f>
        <v>1</v>
      </c>
      <c r="P54" s="26">
        <f>MP!I54</f>
        <v>13.5</v>
      </c>
      <c r="Q54" s="23">
        <f>MP!J54</f>
        <v>1</v>
      </c>
      <c r="R54" s="132">
        <f>MP!L54</f>
        <v>1</v>
      </c>
      <c r="S54" s="24">
        <f t="shared" si="0"/>
        <v>11.122666666666666</v>
      </c>
      <c r="T54" s="23">
        <f t="shared" si="1"/>
        <v>9</v>
      </c>
      <c r="U54" s="44" t="str">
        <f t="shared" si="2"/>
        <v>acquise</v>
      </c>
      <c r="V54" s="129">
        <f t="shared" si="3"/>
        <v>1</v>
      </c>
    </row>
    <row r="55" spans="1:22" ht="13.5" customHeight="1">
      <c r="A55" s="23">
        <v>43</v>
      </c>
      <c r="B55" s="282" t="s">
        <v>718</v>
      </c>
      <c r="C55" s="306" t="s">
        <v>90</v>
      </c>
      <c r="D55" s="328" t="s">
        <v>373</v>
      </c>
      <c r="E55" s="246" t="s">
        <v>434</v>
      </c>
      <c r="F55" s="92">
        <v>11.632666666666665</v>
      </c>
      <c r="G55" s="26">
        <f>TPPhys2!H55</f>
        <v>7.33</v>
      </c>
      <c r="H55" s="23">
        <f>TPPhys2!I55</f>
        <v>0</v>
      </c>
      <c r="I55" s="132">
        <f>TPPhys2!K55</f>
        <v>1</v>
      </c>
      <c r="J55" s="26">
        <f>TPChim2!H55</f>
        <v>10</v>
      </c>
      <c r="K55" s="23">
        <f>TPChim2!I55</f>
        <v>2</v>
      </c>
      <c r="L55" s="132">
        <f>TPChim2!K55</f>
        <v>1</v>
      </c>
      <c r="M55" s="26">
        <f>Info2!J55</f>
        <v>12.625</v>
      </c>
      <c r="N55" s="23">
        <f>Info2!K55</f>
        <v>4</v>
      </c>
      <c r="O55" s="132">
        <f>Info2!M55</f>
        <v>1</v>
      </c>
      <c r="P55" s="26">
        <f>MP!I55</f>
        <v>14.75</v>
      </c>
      <c r="Q55" s="23">
        <f>MP!J55</f>
        <v>1</v>
      </c>
      <c r="R55" s="132">
        <f>MP!L55</f>
        <v>1</v>
      </c>
      <c r="S55" s="24">
        <f t="shared" si="0"/>
        <v>11.465999999999999</v>
      </c>
      <c r="T55" s="23">
        <f t="shared" si="1"/>
        <v>9</v>
      </c>
      <c r="U55" s="44" t="str">
        <f t="shared" si="2"/>
        <v>acquise</v>
      </c>
      <c r="V55" s="129">
        <f t="shared" si="3"/>
        <v>1</v>
      </c>
    </row>
    <row r="56" spans="1:22" ht="13.5" customHeight="1">
      <c r="A56" s="23">
        <v>44</v>
      </c>
      <c r="B56" s="279">
        <v>1433010412</v>
      </c>
      <c r="C56" s="52" t="s">
        <v>381</v>
      </c>
      <c r="D56" s="51" t="s">
        <v>382</v>
      </c>
      <c r="E56" s="117" t="s">
        <v>429</v>
      </c>
      <c r="F56" s="92">
        <v>10</v>
      </c>
      <c r="G56" s="26">
        <f>TPPhys2!H56</f>
        <v>10.66</v>
      </c>
      <c r="H56" s="23">
        <f>TPPhys2!I56</f>
        <v>2</v>
      </c>
      <c r="I56" s="132">
        <f>TPPhys2!K56</f>
        <v>1</v>
      </c>
      <c r="J56" s="26">
        <f>TPChim2!H56</f>
        <v>12.5</v>
      </c>
      <c r="K56" s="23">
        <f>TPChim2!I56</f>
        <v>2</v>
      </c>
      <c r="L56" s="132">
        <f>TPChim2!K56</f>
        <v>1</v>
      </c>
      <c r="M56" s="26">
        <f>Info2!J56</f>
        <v>8.35</v>
      </c>
      <c r="N56" s="23">
        <f>Info2!K56</f>
        <v>0</v>
      </c>
      <c r="O56" s="132">
        <f>Info2!M56</f>
        <v>1</v>
      </c>
      <c r="P56" s="26">
        <f>MP!I56</f>
        <v>10.5</v>
      </c>
      <c r="Q56" s="23">
        <f>MP!J56</f>
        <v>1</v>
      </c>
      <c r="R56" s="132">
        <f>MP!L56</f>
        <v>1</v>
      </c>
      <c r="S56" s="24">
        <f t="shared" si="0"/>
        <v>10.071999999999999</v>
      </c>
      <c r="T56" s="23">
        <f t="shared" si="1"/>
        <v>9</v>
      </c>
      <c r="U56" s="44" t="str">
        <f t="shared" si="2"/>
        <v>acquise</v>
      </c>
      <c r="V56" s="129">
        <f t="shared" si="3"/>
        <v>1</v>
      </c>
    </row>
    <row r="57" spans="1:22" ht="13.5" customHeight="1">
      <c r="A57" s="23">
        <v>45</v>
      </c>
      <c r="B57" s="294" t="s">
        <v>719</v>
      </c>
      <c r="C57" s="306" t="s">
        <v>381</v>
      </c>
      <c r="D57" s="328" t="s">
        <v>72</v>
      </c>
      <c r="E57" s="247" t="s">
        <v>1678</v>
      </c>
      <c r="F57" s="92">
        <v>9.6333333333333329</v>
      </c>
      <c r="G57" s="26">
        <f>TPPhys2!H57</f>
        <v>10.75</v>
      </c>
      <c r="H57" s="23">
        <f>TPPhys2!I57</f>
        <v>2</v>
      </c>
      <c r="I57" s="132">
        <f>TPPhys2!K57</f>
        <v>1</v>
      </c>
      <c r="J57" s="26">
        <f>TPChim2!H57</f>
        <v>11.66</v>
      </c>
      <c r="K57" s="23">
        <f>TPChim2!I57</f>
        <v>2</v>
      </c>
      <c r="L57" s="132">
        <f>TPChim2!K57</f>
        <v>1</v>
      </c>
      <c r="M57" s="26">
        <f>Info2!J57</f>
        <v>9.0350000000000001</v>
      </c>
      <c r="N57" s="23">
        <f>Info2!K57</f>
        <v>0</v>
      </c>
      <c r="O57" s="132">
        <f>Info2!M57</f>
        <v>1</v>
      </c>
      <c r="P57" s="26">
        <f>MP!I57</f>
        <v>10.5</v>
      </c>
      <c r="Q57" s="23">
        <f>MP!J57</f>
        <v>1</v>
      </c>
      <c r="R57" s="132">
        <f>MP!L57</f>
        <v>1</v>
      </c>
      <c r="S57" s="24">
        <f t="shared" si="0"/>
        <v>10.196000000000002</v>
      </c>
      <c r="T57" s="23">
        <f t="shared" si="1"/>
        <v>9</v>
      </c>
      <c r="U57" s="44" t="str">
        <f t="shared" si="2"/>
        <v>acquise</v>
      </c>
      <c r="V57" s="129">
        <f t="shared" si="3"/>
        <v>1</v>
      </c>
    </row>
    <row r="58" spans="1:22" ht="13.5" customHeight="1">
      <c r="A58" s="23">
        <v>46</v>
      </c>
      <c r="B58" s="175">
        <v>1533009327</v>
      </c>
      <c r="C58" s="177" t="s">
        <v>626</v>
      </c>
      <c r="D58" s="324" t="s">
        <v>93</v>
      </c>
      <c r="E58" s="117" t="s">
        <v>428</v>
      </c>
      <c r="F58" s="49">
        <v>9.7240000000000002</v>
      </c>
      <c r="G58" s="26">
        <f>TPPhys2!H58</f>
        <v>11.67</v>
      </c>
      <c r="H58" s="23">
        <f>TPPhys2!I58</f>
        <v>2</v>
      </c>
      <c r="I58" s="132">
        <f>TPPhys2!K58</f>
        <v>1</v>
      </c>
      <c r="J58" s="26">
        <f>TPChim2!H58</f>
        <v>15</v>
      </c>
      <c r="K58" s="23">
        <f>TPChim2!I58</f>
        <v>2</v>
      </c>
      <c r="L58" s="132">
        <f>TPChim2!K58</f>
        <v>1</v>
      </c>
      <c r="M58" s="26">
        <f>Info2!J58</f>
        <v>6.7</v>
      </c>
      <c r="N58" s="23">
        <f>Info2!K58</f>
        <v>0</v>
      </c>
      <c r="O58" s="132">
        <f>Info2!M58</f>
        <v>1</v>
      </c>
      <c r="P58" s="26">
        <f>MP!I58</f>
        <v>10.5</v>
      </c>
      <c r="Q58" s="23">
        <f>MP!J58</f>
        <v>1</v>
      </c>
      <c r="R58" s="132">
        <f>MP!L58</f>
        <v>1</v>
      </c>
      <c r="S58" s="24">
        <f t="shared" si="0"/>
        <v>10.114000000000001</v>
      </c>
      <c r="T58" s="23">
        <f t="shared" si="1"/>
        <v>9</v>
      </c>
      <c r="U58" s="44" t="str">
        <f t="shared" si="2"/>
        <v>acquise</v>
      </c>
      <c r="V58" s="129">
        <f t="shared" si="3"/>
        <v>1</v>
      </c>
    </row>
    <row r="59" spans="1:22" ht="13.5" customHeight="1">
      <c r="A59" s="23">
        <v>47</v>
      </c>
      <c r="B59" s="282" t="s">
        <v>720</v>
      </c>
      <c r="C59" s="306" t="s">
        <v>721</v>
      </c>
      <c r="D59" s="328" t="s">
        <v>113</v>
      </c>
      <c r="E59" s="242" t="s">
        <v>432</v>
      </c>
      <c r="F59" s="92">
        <v>10.798666666666666</v>
      </c>
      <c r="G59" s="26">
        <f>TPPhys2!H59</f>
        <v>12.666666666666668</v>
      </c>
      <c r="H59" s="23">
        <f>TPPhys2!I59</f>
        <v>2</v>
      </c>
      <c r="I59" s="132">
        <f>TPPhys2!K59</f>
        <v>1</v>
      </c>
      <c r="J59" s="26">
        <f>TPChim2!H59</f>
        <v>14</v>
      </c>
      <c r="K59" s="23">
        <f>TPChim2!I59</f>
        <v>2</v>
      </c>
      <c r="L59" s="132">
        <f>TPChim2!K59</f>
        <v>1</v>
      </c>
      <c r="M59" s="26">
        <f>Info2!J59</f>
        <v>10.125</v>
      </c>
      <c r="N59" s="23">
        <f>Info2!K59</f>
        <v>4</v>
      </c>
      <c r="O59" s="132">
        <f>Info2!M59</f>
        <v>1</v>
      </c>
      <c r="P59" s="26">
        <f>MP!I59</f>
        <v>7.5</v>
      </c>
      <c r="Q59" s="23">
        <f>MP!J59</f>
        <v>0</v>
      </c>
      <c r="R59" s="132">
        <f>MP!L59</f>
        <v>1</v>
      </c>
      <c r="S59" s="24">
        <f t="shared" si="0"/>
        <v>10.883333333333335</v>
      </c>
      <c r="T59" s="23">
        <f t="shared" si="1"/>
        <v>9</v>
      </c>
      <c r="U59" s="44" t="str">
        <f t="shared" si="2"/>
        <v>acquise</v>
      </c>
      <c r="V59" s="129">
        <f t="shared" si="3"/>
        <v>1</v>
      </c>
    </row>
    <row r="60" spans="1:22" ht="13.5" customHeight="1">
      <c r="A60" s="23">
        <v>48</v>
      </c>
      <c r="B60" s="178">
        <v>1433010258</v>
      </c>
      <c r="C60" s="180" t="s">
        <v>607</v>
      </c>
      <c r="D60" s="326" t="s">
        <v>225</v>
      </c>
      <c r="E60" s="117" t="s">
        <v>1676</v>
      </c>
      <c r="F60" s="49">
        <v>11.465999999999999</v>
      </c>
      <c r="G60" s="26">
        <f>TPPhys2!H60</f>
        <v>10.75</v>
      </c>
      <c r="H60" s="23">
        <f>TPPhys2!I60</f>
        <v>2</v>
      </c>
      <c r="I60" s="132">
        <f>TPPhys2!K60</f>
        <v>1</v>
      </c>
      <c r="J60" s="26">
        <f>TPChim2!H60</f>
        <v>15.08</v>
      </c>
      <c r="K60" s="23">
        <f>TPChim2!I60</f>
        <v>2</v>
      </c>
      <c r="L60" s="132">
        <f>TPChim2!K60</f>
        <v>1</v>
      </c>
      <c r="M60" s="26">
        <f>Info2!J60</f>
        <v>9</v>
      </c>
      <c r="N60" s="23">
        <f>Info2!K60</f>
        <v>0</v>
      </c>
      <c r="O60" s="132">
        <f>Info2!M60</f>
        <v>1</v>
      </c>
      <c r="P60" s="26">
        <f>MP!I60</f>
        <v>10.5</v>
      </c>
      <c r="Q60" s="23">
        <f>MP!J60</f>
        <v>1</v>
      </c>
      <c r="R60" s="132">
        <f>MP!L60</f>
        <v>1</v>
      </c>
      <c r="S60" s="24">
        <f t="shared" si="0"/>
        <v>10.866</v>
      </c>
      <c r="T60" s="23">
        <f t="shared" si="1"/>
        <v>9</v>
      </c>
      <c r="U60" s="44" t="str">
        <f t="shared" si="2"/>
        <v>acquise</v>
      </c>
      <c r="V60" s="129">
        <f t="shared" si="3"/>
        <v>1</v>
      </c>
    </row>
    <row r="61" spans="1:22" ht="13.5" customHeight="1">
      <c r="A61" s="23">
        <v>49</v>
      </c>
      <c r="B61" s="175">
        <v>1533011503</v>
      </c>
      <c r="C61" s="177" t="s">
        <v>643</v>
      </c>
      <c r="D61" s="324" t="s">
        <v>555</v>
      </c>
      <c r="E61" s="117" t="s">
        <v>429</v>
      </c>
      <c r="F61" s="92">
        <v>10.1</v>
      </c>
      <c r="G61" s="26">
        <f>TPPhys2!H61</f>
        <v>10.8</v>
      </c>
      <c r="H61" s="23">
        <f>TPPhys2!I61</f>
        <v>2</v>
      </c>
      <c r="I61" s="132">
        <f>TPPhys2!K61</f>
        <v>1</v>
      </c>
      <c r="J61" s="26">
        <f>TPChim2!H61</f>
        <v>13.083333333333334</v>
      </c>
      <c r="K61" s="23">
        <f>TPChim2!I61</f>
        <v>2</v>
      </c>
      <c r="L61" s="132">
        <f>TPChim2!K61</f>
        <v>1</v>
      </c>
      <c r="M61" s="26">
        <f>Info2!J61</f>
        <v>6.8</v>
      </c>
      <c r="N61" s="23">
        <f>Info2!K61</f>
        <v>0</v>
      </c>
      <c r="O61" s="132">
        <f>Info2!M61</f>
        <v>1</v>
      </c>
      <c r="P61" s="26">
        <f>MP!I61</f>
        <v>13</v>
      </c>
      <c r="Q61" s="23">
        <f>MP!J61</f>
        <v>1</v>
      </c>
      <c r="R61" s="132">
        <f>MP!L61</f>
        <v>1</v>
      </c>
      <c r="S61" s="24">
        <f t="shared" si="0"/>
        <v>10.096666666666668</v>
      </c>
      <c r="T61" s="23">
        <f t="shared" si="1"/>
        <v>9</v>
      </c>
      <c r="U61" s="44" t="str">
        <f t="shared" si="2"/>
        <v>acquise</v>
      </c>
      <c r="V61" s="129">
        <f t="shared" si="3"/>
        <v>1</v>
      </c>
    </row>
    <row r="62" spans="1:22" ht="13.5" customHeight="1">
      <c r="A62" s="23">
        <v>50</v>
      </c>
      <c r="B62" s="175">
        <v>1533019462</v>
      </c>
      <c r="C62" s="177" t="s">
        <v>531</v>
      </c>
      <c r="D62" s="324" t="s">
        <v>299</v>
      </c>
      <c r="E62" s="117" t="s">
        <v>429</v>
      </c>
      <c r="F62" s="49">
        <v>10.071999999999999</v>
      </c>
      <c r="G62" s="26">
        <f>TPPhys2!H62</f>
        <v>10.41</v>
      </c>
      <c r="H62" s="23">
        <f>TPPhys2!I62</f>
        <v>2</v>
      </c>
      <c r="I62" s="132">
        <f>TPPhys2!K62</f>
        <v>1</v>
      </c>
      <c r="J62" s="26">
        <f>TPChim2!H62</f>
        <v>10.354166666666668</v>
      </c>
      <c r="K62" s="23">
        <f>TPChim2!I62</f>
        <v>2</v>
      </c>
      <c r="L62" s="132">
        <f>TPChim2!K62</f>
        <v>1</v>
      </c>
      <c r="M62" s="26">
        <f>Info2!J62</f>
        <v>10.4</v>
      </c>
      <c r="N62" s="23">
        <f>Info2!K62</f>
        <v>4</v>
      </c>
      <c r="O62" s="132">
        <f>Info2!M62</f>
        <v>1</v>
      </c>
      <c r="P62" s="26">
        <f>MP!I62</f>
        <v>12.5</v>
      </c>
      <c r="Q62" s="23">
        <f>MP!J62</f>
        <v>1</v>
      </c>
      <c r="R62" s="132">
        <f>MP!L62</f>
        <v>1</v>
      </c>
      <c r="S62" s="24">
        <f t="shared" si="0"/>
        <v>10.812833333333334</v>
      </c>
      <c r="T62" s="23">
        <f t="shared" si="1"/>
        <v>9</v>
      </c>
      <c r="U62" s="44" t="str">
        <f t="shared" si="2"/>
        <v>acquise</v>
      </c>
      <c r="V62" s="129">
        <f t="shared" si="3"/>
        <v>1</v>
      </c>
    </row>
    <row r="63" spans="1:22" ht="13.5" customHeight="1">
      <c r="A63" s="23">
        <v>51</v>
      </c>
      <c r="B63" s="175">
        <v>1533010439</v>
      </c>
      <c r="C63" s="177" t="s">
        <v>596</v>
      </c>
      <c r="D63" s="324" t="s">
        <v>597</v>
      </c>
      <c r="E63" s="117" t="s">
        <v>1676</v>
      </c>
      <c r="F63" s="92">
        <v>10.770777777777777</v>
      </c>
      <c r="G63" s="26">
        <f>TPPhys2!H63</f>
        <v>10.66</v>
      </c>
      <c r="H63" s="23">
        <f>TPPhys2!I63</f>
        <v>2</v>
      </c>
      <c r="I63" s="132">
        <f>TPPhys2!K63</f>
        <v>1</v>
      </c>
      <c r="J63" s="26">
        <f>TPChim2!H63</f>
        <v>13.5</v>
      </c>
      <c r="K63" s="23">
        <f>TPChim2!I63</f>
        <v>2</v>
      </c>
      <c r="L63" s="132">
        <f>TPChim2!K63</f>
        <v>1</v>
      </c>
      <c r="M63" s="26">
        <f>Info2!J63</f>
        <v>9.1</v>
      </c>
      <c r="N63" s="23">
        <f>Info2!K63</f>
        <v>0</v>
      </c>
      <c r="O63" s="132">
        <f>Info2!M63</f>
        <v>1</v>
      </c>
      <c r="P63" s="26">
        <f>MP!I63</f>
        <v>10</v>
      </c>
      <c r="Q63" s="23">
        <f>MP!J63</f>
        <v>1</v>
      </c>
      <c r="R63" s="132">
        <f>MP!L63</f>
        <v>1</v>
      </c>
      <c r="S63" s="24">
        <f t="shared" si="0"/>
        <v>10.472</v>
      </c>
      <c r="T63" s="23">
        <f t="shared" si="1"/>
        <v>9</v>
      </c>
      <c r="U63" s="44" t="str">
        <f t="shared" si="2"/>
        <v>acquise</v>
      </c>
      <c r="V63" s="129">
        <f t="shared" si="3"/>
        <v>1</v>
      </c>
    </row>
    <row r="64" spans="1:22" ht="13.5" customHeight="1">
      <c r="A64" s="23">
        <v>52</v>
      </c>
      <c r="B64" s="175">
        <v>1533003693</v>
      </c>
      <c r="C64" s="177" t="s">
        <v>562</v>
      </c>
      <c r="D64" s="324" t="s">
        <v>327</v>
      </c>
      <c r="E64" s="117" t="s">
        <v>1676</v>
      </c>
      <c r="F64" s="92">
        <v>10.033333333333333</v>
      </c>
      <c r="G64" s="26">
        <f>TPPhys2!H64</f>
        <v>11.17</v>
      </c>
      <c r="H64" s="23">
        <f>TPPhys2!I64</f>
        <v>2</v>
      </c>
      <c r="I64" s="132">
        <f>TPPhys2!K64</f>
        <v>1</v>
      </c>
      <c r="J64" s="26">
        <f>TPChim2!H64</f>
        <v>11.66</v>
      </c>
      <c r="K64" s="23">
        <f>TPChim2!I64</f>
        <v>2</v>
      </c>
      <c r="L64" s="132">
        <f>TPChim2!K64</f>
        <v>1</v>
      </c>
      <c r="M64" s="26">
        <f>Info2!J64</f>
        <v>5.85</v>
      </c>
      <c r="N64" s="23">
        <f>Info2!K64</f>
        <v>0</v>
      </c>
      <c r="O64" s="132">
        <f>Info2!M64</f>
        <v>1</v>
      </c>
      <c r="P64" s="26">
        <f>MP!I64</f>
        <v>14.5</v>
      </c>
      <c r="Q64" s="23">
        <f>MP!J64</f>
        <v>1</v>
      </c>
      <c r="R64" s="132">
        <f>MP!L64</f>
        <v>1</v>
      </c>
      <c r="S64" s="24">
        <f t="shared" si="0"/>
        <v>9.8060000000000009</v>
      </c>
      <c r="T64" s="23">
        <f t="shared" si="1"/>
        <v>5</v>
      </c>
      <c r="U64" s="44" t="str">
        <f t="shared" si="2"/>
        <v xml:space="preserve"> </v>
      </c>
      <c r="V64" s="129">
        <f t="shared" si="3"/>
        <v>1</v>
      </c>
    </row>
    <row r="65" spans="1:22" ht="13.5" customHeight="1">
      <c r="A65" s="23">
        <v>53</v>
      </c>
      <c r="B65" s="175">
        <v>1533023336</v>
      </c>
      <c r="C65" s="177" t="s">
        <v>562</v>
      </c>
      <c r="D65" s="324" t="s">
        <v>331</v>
      </c>
      <c r="E65" s="117" t="s">
        <v>429</v>
      </c>
      <c r="F65" s="49">
        <v>10.66</v>
      </c>
      <c r="G65" s="26">
        <f>TPPhys2!H65</f>
        <v>10.75</v>
      </c>
      <c r="H65" s="23">
        <f>TPPhys2!I65</f>
        <v>2</v>
      </c>
      <c r="I65" s="132">
        <f>TPPhys2!K65</f>
        <v>1</v>
      </c>
      <c r="J65" s="26">
        <f>TPChim2!H65</f>
        <v>14.75</v>
      </c>
      <c r="K65" s="23">
        <f>TPChim2!I65</f>
        <v>2</v>
      </c>
      <c r="L65" s="132">
        <f>TPChim2!K65</f>
        <v>1</v>
      </c>
      <c r="M65" s="26">
        <f>Info2!J65</f>
        <v>7.1</v>
      </c>
      <c r="N65" s="23">
        <f>Info2!K65</f>
        <v>0</v>
      </c>
      <c r="O65" s="132">
        <f>Info2!M65</f>
        <v>1</v>
      </c>
      <c r="P65" s="26">
        <f>MP!I65</f>
        <v>15</v>
      </c>
      <c r="Q65" s="23">
        <f>MP!J65</f>
        <v>1</v>
      </c>
      <c r="R65" s="132">
        <f>MP!L65</f>
        <v>1</v>
      </c>
      <c r="S65" s="24">
        <f t="shared" si="0"/>
        <v>10.940000000000001</v>
      </c>
      <c r="T65" s="23">
        <f t="shared" si="1"/>
        <v>9</v>
      </c>
      <c r="U65" s="44" t="str">
        <f t="shared" si="2"/>
        <v>acquise</v>
      </c>
      <c r="V65" s="129">
        <f t="shared" si="3"/>
        <v>1</v>
      </c>
    </row>
    <row r="66" spans="1:22" ht="13.5" customHeight="1">
      <c r="A66" s="23">
        <v>54</v>
      </c>
      <c r="B66" s="279">
        <v>1433011170</v>
      </c>
      <c r="C66" s="52" t="s">
        <v>383</v>
      </c>
      <c r="D66" s="51" t="s">
        <v>250</v>
      </c>
      <c r="E66" s="117" t="s">
        <v>434</v>
      </c>
      <c r="F66" s="49">
        <v>11.164</v>
      </c>
      <c r="G66" s="26">
        <f>TPPhys2!H66</f>
        <v>10</v>
      </c>
      <c r="H66" s="23">
        <f>TPPhys2!I66</f>
        <v>2</v>
      </c>
      <c r="I66" s="132">
        <f>TPPhys2!K66</f>
        <v>1</v>
      </c>
      <c r="J66" s="26">
        <f>TPChim2!H66</f>
        <v>11.5</v>
      </c>
      <c r="K66" s="23">
        <f>TPChim2!I66</f>
        <v>2</v>
      </c>
      <c r="L66" s="132">
        <f>TPChim2!K66</f>
        <v>1</v>
      </c>
      <c r="M66" s="26">
        <f>Info2!J66</f>
        <v>6.95</v>
      </c>
      <c r="N66" s="23">
        <f>Info2!K66</f>
        <v>0</v>
      </c>
      <c r="O66" s="132">
        <f>Info2!M66</f>
        <v>1</v>
      </c>
      <c r="P66" s="26">
        <f>MP!I66</f>
        <v>7.5</v>
      </c>
      <c r="Q66" s="23">
        <f>MP!J66</f>
        <v>0</v>
      </c>
      <c r="R66" s="132">
        <f>MP!L66</f>
        <v>1</v>
      </c>
      <c r="S66" s="24">
        <f t="shared" si="0"/>
        <v>8.58</v>
      </c>
      <c r="T66" s="23">
        <f t="shared" si="1"/>
        <v>4</v>
      </c>
      <c r="U66" s="44" t="str">
        <f t="shared" si="2"/>
        <v xml:space="preserve"> </v>
      </c>
      <c r="V66" s="129">
        <f t="shared" si="3"/>
        <v>1</v>
      </c>
    </row>
    <row r="67" spans="1:22" ht="13.5" customHeight="1">
      <c r="A67" s="23">
        <v>55</v>
      </c>
      <c r="B67" s="289">
        <v>123012584</v>
      </c>
      <c r="C67" s="99" t="s">
        <v>96</v>
      </c>
      <c r="D67" s="100" t="s">
        <v>77</v>
      </c>
      <c r="E67" s="118" t="s">
        <v>433</v>
      </c>
      <c r="F67" s="92">
        <v>11.167333333333334</v>
      </c>
      <c r="G67" s="26">
        <f>TPPhys2!H67</f>
        <v>10</v>
      </c>
      <c r="H67" s="23">
        <f>TPPhys2!I67</f>
        <v>2</v>
      </c>
      <c r="I67" s="132">
        <f>TPPhys2!K67</f>
        <v>1</v>
      </c>
      <c r="J67" s="26">
        <f>TPChim2!H67</f>
        <v>10</v>
      </c>
      <c r="K67" s="23">
        <f>TPChim2!I67</f>
        <v>2</v>
      </c>
      <c r="L67" s="132">
        <f>TPChim2!K67</f>
        <v>1</v>
      </c>
      <c r="M67" s="26">
        <f>Info2!J67</f>
        <v>6.2</v>
      </c>
      <c r="N67" s="23">
        <f>Info2!K67</f>
        <v>0</v>
      </c>
      <c r="O67" s="132">
        <f>Info2!M67</f>
        <v>1</v>
      </c>
      <c r="P67" s="26">
        <f>MP!I67</f>
        <v>10</v>
      </c>
      <c r="Q67" s="23">
        <f>MP!J67</f>
        <v>1</v>
      </c>
      <c r="R67" s="132">
        <f>MP!L67</f>
        <v>1</v>
      </c>
      <c r="S67" s="24">
        <f t="shared" si="0"/>
        <v>8.48</v>
      </c>
      <c r="T67" s="23">
        <f t="shared" si="1"/>
        <v>5</v>
      </c>
      <c r="U67" s="44" t="str">
        <f t="shared" si="2"/>
        <v xml:space="preserve"> </v>
      </c>
      <c r="V67" s="129">
        <f t="shared" si="3"/>
        <v>1</v>
      </c>
    </row>
    <row r="68" spans="1:22" ht="13.5" customHeight="1">
      <c r="A68" s="23">
        <v>56</v>
      </c>
      <c r="B68" s="175">
        <v>1533011473</v>
      </c>
      <c r="C68" s="177" t="s">
        <v>614</v>
      </c>
      <c r="D68" s="324" t="s">
        <v>76</v>
      </c>
      <c r="E68" s="117" t="s">
        <v>429</v>
      </c>
      <c r="F68" s="49">
        <v>8.58</v>
      </c>
      <c r="G68" s="26">
        <f>TPPhys2!H68</f>
        <v>11.59</v>
      </c>
      <c r="H68" s="23">
        <f>TPPhys2!I68</f>
        <v>2</v>
      </c>
      <c r="I68" s="132">
        <f>TPPhys2!K68</f>
        <v>1</v>
      </c>
      <c r="J68" s="26">
        <f>TPChim2!H68</f>
        <v>11.58</v>
      </c>
      <c r="K68" s="23">
        <f>TPChim2!I68</f>
        <v>2</v>
      </c>
      <c r="L68" s="132">
        <f>TPChim2!K68</f>
        <v>1</v>
      </c>
      <c r="M68" s="26">
        <f>Info2!J68</f>
        <v>10</v>
      </c>
      <c r="N68" s="23">
        <f>Info2!K68</f>
        <v>4</v>
      </c>
      <c r="O68" s="132">
        <f>Info2!M68</f>
        <v>1</v>
      </c>
      <c r="P68" s="26">
        <f>MP!I68</f>
        <v>9.75</v>
      </c>
      <c r="Q68" s="23">
        <f>MP!J68</f>
        <v>0</v>
      </c>
      <c r="R68" s="132">
        <f>MP!L68</f>
        <v>1</v>
      </c>
      <c r="S68" s="24">
        <f t="shared" si="0"/>
        <v>10.584</v>
      </c>
      <c r="T68" s="23">
        <f t="shared" si="1"/>
        <v>9</v>
      </c>
      <c r="U68" s="44" t="str">
        <f t="shared" si="2"/>
        <v>acquise</v>
      </c>
      <c r="V68" s="129">
        <f t="shared" si="3"/>
        <v>1</v>
      </c>
    </row>
    <row r="69" spans="1:22" ht="13.5" customHeight="1">
      <c r="A69" s="23">
        <v>57</v>
      </c>
      <c r="B69" s="175">
        <v>1533011076</v>
      </c>
      <c r="C69" s="177" t="s">
        <v>656</v>
      </c>
      <c r="D69" s="324" t="s">
        <v>94</v>
      </c>
      <c r="E69" s="117" t="s">
        <v>429</v>
      </c>
      <c r="F69" s="92">
        <v>8</v>
      </c>
      <c r="G69" s="26">
        <f>TPPhys2!H69</f>
        <v>12.33</v>
      </c>
      <c r="H69" s="23">
        <f>TPPhys2!I69</f>
        <v>2</v>
      </c>
      <c r="I69" s="132">
        <f>TPPhys2!K69</f>
        <v>1</v>
      </c>
      <c r="J69" s="26">
        <f>TPChim2!H69</f>
        <v>12.41</v>
      </c>
      <c r="K69" s="23">
        <f>TPChim2!I69</f>
        <v>2</v>
      </c>
      <c r="L69" s="132">
        <f>TPChim2!K69</f>
        <v>1</v>
      </c>
      <c r="M69" s="26">
        <f>Info2!J69</f>
        <v>4.5999999999999996</v>
      </c>
      <c r="N69" s="23">
        <f>Info2!K69</f>
        <v>0</v>
      </c>
      <c r="O69" s="132">
        <f>Info2!M69</f>
        <v>1</v>
      </c>
      <c r="P69" s="26">
        <f>MP!I69</f>
        <v>14.25</v>
      </c>
      <c r="Q69" s="23">
        <f>MP!J69</f>
        <v>1</v>
      </c>
      <c r="R69" s="132">
        <f>MP!L69</f>
        <v>1</v>
      </c>
      <c r="S69" s="24">
        <f t="shared" si="0"/>
        <v>9.6379999999999999</v>
      </c>
      <c r="T69" s="23">
        <f t="shared" si="1"/>
        <v>5</v>
      </c>
      <c r="U69" s="44" t="str">
        <f t="shared" si="2"/>
        <v xml:space="preserve"> </v>
      </c>
      <c r="V69" s="129">
        <f t="shared" si="3"/>
        <v>1</v>
      </c>
    </row>
    <row r="70" spans="1:22" ht="13.5" customHeight="1">
      <c r="A70" s="23">
        <v>58</v>
      </c>
      <c r="B70" s="279">
        <v>1433004654</v>
      </c>
      <c r="C70" s="52" t="s">
        <v>438</v>
      </c>
      <c r="D70" s="51" t="s">
        <v>131</v>
      </c>
      <c r="E70" s="121" t="s">
        <v>434</v>
      </c>
      <c r="F70" s="92">
        <v>10.216666666666665</v>
      </c>
      <c r="G70" s="26">
        <f>TPPhys2!H70</f>
        <v>10.833333333333332</v>
      </c>
      <c r="H70" s="23">
        <f>TPPhys2!I70</f>
        <v>2</v>
      </c>
      <c r="I70" s="132">
        <f>TPPhys2!K70</f>
        <v>1</v>
      </c>
      <c r="J70" s="26">
        <f>TPChim2!H70</f>
        <v>15.83</v>
      </c>
      <c r="K70" s="23">
        <f>TPChim2!I70</f>
        <v>2</v>
      </c>
      <c r="L70" s="132">
        <f>TPChim2!K70</f>
        <v>1</v>
      </c>
      <c r="M70" s="26">
        <f>Info2!J70</f>
        <v>8.6</v>
      </c>
      <c r="N70" s="23">
        <f>Info2!K70</f>
        <v>0</v>
      </c>
      <c r="O70" s="132">
        <f>Info2!M70</f>
        <v>1</v>
      </c>
      <c r="P70" s="26">
        <f>MP!I70</f>
        <v>10</v>
      </c>
      <c r="Q70" s="23">
        <f>MP!J70</f>
        <v>1</v>
      </c>
      <c r="R70" s="132">
        <f>MP!L70</f>
        <v>1</v>
      </c>
      <c r="S70" s="24">
        <f t="shared" si="0"/>
        <v>10.772666666666666</v>
      </c>
      <c r="T70" s="23">
        <f t="shared" si="1"/>
        <v>9</v>
      </c>
      <c r="U70" s="44" t="str">
        <f t="shared" si="2"/>
        <v>acquise</v>
      </c>
      <c r="V70" s="129">
        <f t="shared" si="3"/>
        <v>1</v>
      </c>
    </row>
    <row r="71" spans="1:22" ht="13.5" customHeight="1">
      <c r="A71" s="23">
        <v>59</v>
      </c>
      <c r="B71" s="175">
        <v>1533001044</v>
      </c>
      <c r="C71" s="177" t="s">
        <v>517</v>
      </c>
      <c r="D71" s="324" t="s">
        <v>518</v>
      </c>
      <c r="E71" s="117" t="s">
        <v>429</v>
      </c>
      <c r="F71" s="49">
        <v>10.772666666666666</v>
      </c>
      <c r="G71" s="26">
        <f>TPPhys2!H71</f>
        <v>10.5</v>
      </c>
      <c r="H71" s="23">
        <f>TPPhys2!I71</f>
        <v>2</v>
      </c>
      <c r="I71" s="132">
        <f>TPPhys2!K71</f>
        <v>1</v>
      </c>
      <c r="J71" s="26">
        <f>TPChim2!H71</f>
        <v>13</v>
      </c>
      <c r="K71" s="23">
        <f>TPChim2!I71</f>
        <v>2</v>
      </c>
      <c r="L71" s="132">
        <f>TPChim2!K71</f>
        <v>1</v>
      </c>
      <c r="M71" s="26">
        <f>Info2!J71</f>
        <v>10.001999999999999</v>
      </c>
      <c r="N71" s="23">
        <f>Info2!K71</f>
        <v>4</v>
      </c>
      <c r="O71" s="132">
        <f>Info2!M71</f>
        <v>1</v>
      </c>
      <c r="P71" s="26">
        <f>MP!I71</f>
        <v>16</v>
      </c>
      <c r="Q71" s="23">
        <f>MP!J71</f>
        <v>1</v>
      </c>
      <c r="R71" s="132">
        <f>MP!L71</f>
        <v>1</v>
      </c>
      <c r="S71" s="24">
        <f t="shared" si="0"/>
        <v>11.9008</v>
      </c>
      <c r="T71" s="23">
        <f t="shared" si="1"/>
        <v>9</v>
      </c>
      <c r="U71" s="44" t="str">
        <f t="shared" si="2"/>
        <v>acquise</v>
      </c>
      <c r="V71" s="129">
        <f t="shared" si="3"/>
        <v>1</v>
      </c>
    </row>
    <row r="72" spans="1:22" ht="13.5" customHeight="1">
      <c r="A72" s="23">
        <v>60</v>
      </c>
      <c r="B72" s="175">
        <v>1533004322</v>
      </c>
      <c r="C72" s="177" t="s">
        <v>623</v>
      </c>
      <c r="D72" s="324" t="s">
        <v>77</v>
      </c>
      <c r="E72" s="117" t="s">
        <v>428</v>
      </c>
      <c r="F72" s="92">
        <v>10.481999999999999</v>
      </c>
      <c r="G72" s="26">
        <f>TPPhys2!H72</f>
        <v>11.166666666666668</v>
      </c>
      <c r="H72" s="23">
        <f>TPPhys2!I72</f>
        <v>2</v>
      </c>
      <c r="I72" s="132">
        <f>TPPhys2!K72</f>
        <v>1</v>
      </c>
      <c r="J72" s="26">
        <f>TPChim2!H72</f>
        <v>13.08</v>
      </c>
      <c r="K72" s="23">
        <f>TPChim2!I72</f>
        <v>2</v>
      </c>
      <c r="L72" s="132">
        <f>TPChim2!K72</f>
        <v>1</v>
      </c>
      <c r="M72" s="26">
        <f>Info2!J72</f>
        <v>9.6</v>
      </c>
      <c r="N72" s="23">
        <f>Info2!K72</f>
        <v>0</v>
      </c>
      <c r="O72" s="132">
        <f>Info2!M72</f>
        <v>1</v>
      </c>
      <c r="P72" s="26">
        <f>MP!I72</f>
        <v>10</v>
      </c>
      <c r="Q72" s="23">
        <f>MP!J72</f>
        <v>1</v>
      </c>
      <c r="R72" s="132">
        <f>MP!L72</f>
        <v>1</v>
      </c>
      <c r="S72" s="24">
        <f t="shared" si="0"/>
        <v>10.689333333333334</v>
      </c>
      <c r="T72" s="23">
        <f t="shared" si="1"/>
        <v>9</v>
      </c>
      <c r="U72" s="44" t="str">
        <f t="shared" si="2"/>
        <v>acquise</v>
      </c>
      <c r="V72" s="129">
        <f t="shared" si="3"/>
        <v>1</v>
      </c>
    </row>
    <row r="73" spans="1:22" ht="13.5" customHeight="1">
      <c r="A73" s="23">
        <v>61</v>
      </c>
      <c r="B73" s="175">
        <v>1533009697</v>
      </c>
      <c r="C73" s="177" t="s">
        <v>551</v>
      </c>
      <c r="D73" s="324" t="s">
        <v>552</v>
      </c>
      <c r="E73" s="117" t="s">
        <v>428</v>
      </c>
      <c r="F73" s="92">
        <v>9.8000000000000007</v>
      </c>
      <c r="G73" s="26">
        <f>TPPhys2!H73</f>
        <v>11.25</v>
      </c>
      <c r="H73" s="23">
        <f>TPPhys2!I73</f>
        <v>2</v>
      </c>
      <c r="I73" s="132">
        <f>TPPhys2!K73</f>
        <v>1</v>
      </c>
      <c r="J73" s="26">
        <f>TPChim2!H73</f>
        <v>12</v>
      </c>
      <c r="K73" s="23">
        <f>TPChim2!I73</f>
        <v>2</v>
      </c>
      <c r="L73" s="132">
        <f>TPChim2!K73</f>
        <v>1</v>
      </c>
      <c r="M73" s="26">
        <f>Info2!J73</f>
        <v>10.4</v>
      </c>
      <c r="N73" s="23">
        <f>Info2!K73</f>
        <v>4</v>
      </c>
      <c r="O73" s="132">
        <f>Info2!M73</f>
        <v>1</v>
      </c>
      <c r="P73" s="26">
        <f>MP!I73</f>
        <v>6</v>
      </c>
      <c r="Q73" s="23">
        <f>MP!J73</f>
        <v>0</v>
      </c>
      <c r="R73" s="132">
        <f>MP!L73</f>
        <v>1</v>
      </c>
      <c r="S73" s="24">
        <f t="shared" si="0"/>
        <v>10.01</v>
      </c>
      <c r="T73" s="23">
        <f t="shared" si="1"/>
        <v>9</v>
      </c>
      <c r="U73" s="44" t="str">
        <f t="shared" si="2"/>
        <v>acquise</v>
      </c>
      <c r="V73" s="129">
        <f t="shared" si="3"/>
        <v>1</v>
      </c>
    </row>
    <row r="74" spans="1:22" ht="13.5" customHeight="1">
      <c r="A74" s="23">
        <v>62</v>
      </c>
      <c r="B74" s="175">
        <v>1533009756</v>
      </c>
      <c r="C74" s="177" t="s">
        <v>621</v>
      </c>
      <c r="D74" s="324" t="s">
        <v>378</v>
      </c>
      <c r="E74" s="117" t="s">
        <v>429</v>
      </c>
      <c r="F74" s="92">
        <v>10.416</v>
      </c>
      <c r="G74" s="26">
        <f>TPPhys2!H74</f>
        <v>9.75</v>
      </c>
      <c r="H74" s="23">
        <f>TPPhys2!I74</f>
        <v>0</v>
      </c>
      <c r="I74" s="132">
        <f>TPPhys2!K74</f>
        <v>1</v>
      </c>
      <c r="J74" s="26">
        <f>TPChim2!H74</f>
        <v>12.91</v>
      </c>
      <c r="K74" s="23">
        <f>TPChim2!I74</f>
        <v>2</v>
      </c>
      <c r="L74" s="132">
        <f>TPChim2!K74</f>
        <v>1</v>
      </c>
      <c r="M74" s="26">
        <f>Info2!J74</f>
        <v>10.4</v>
      </c>
      <c r="N74" s="23">
        <f>Info2!K74</f>
        <v>4</v>
      </c>
      <c r="O74" s="132">
        <f>Info2!M74</f>
        <v>1</v>
      </c>
      <c r="P74" s="26">
        <f>MP!I74</f>
        <v>10.25</v>
      </c>
      <c r="Q74" s="23">
        <f>MP!J74</f>
        <v>1</v>
      </c>
      <c r="R74" s="132">
        <f>MP!L74</f>
        <v>1</v>
      </c>
      <c r="S74" s="24">
        <f t="shared" si="0"/>
        <v>10.742000000000001</v>
      </c>
      <c r="T74" s="23">
        <f t="shared" si="1"/>
        <v>9</v>
      </c>
      <c r="U74" s="44" t="str">
        <f t="shared" si="2"/>
        <v>acquise</v>
      </c>
      <c r="V74" s="129">
        <f t="shared" si="3"/>
        <v>1</v>
      </c>
    </row>
    <row r="75" spans="1:22" ht="13.5" customHeight="1">
      <c r="A75" s="23">
        <v>63</v>
      </c>
      <c r="B75" s="279">
        <v>123011918</v>
      </c>
      <c r="C75" s="52" t="s">
        <v>298</v>
      </c>
      <c r="D75" s="51" t="s">
        <v>83</v>
      </c>
      <c r="E75" s="117" t="s">
        <v>429</v>
      </c>
      <c r="F75" s="49">
        <v>10.208000000000002</v>
      </c>
      <c r="G75" s="26">
        <f>TPPhys2!H75</f>
        <v>11</v>
      </c>
      <c r="H75" s="23">
        <f>TPPhys2!I75</f>
        <v>2</v>
      </c>
      <c r="I75" s="132">
        <f>TPPhys2!K75</f>
        <v>1</v>
      </c>
      <c r="J75" s="26">
        <f>TPChim2!H75</f>
        <v>12.2</v>
      </c>
      <c r="K75" s="23">
        <f>TPChim2!I75</f>
        <v>2</v>
      </c>
      <c r="L75" s="132">
        <f>TPChim2!K75</f>
        <v>1</v>
      </c>
      <c r="M75" s="26">
        <f>Info2!J75</f>
        <v>5.4</v>
      </c>
      <c r="N75" s="23">
        <f>Info2!K75</f>
        <v>0</v>
      </c>
      <c r="O75" s="132">
        <f>Info2!M75</f>
        <v>1</v>
      </c>
      <c r="P75" s="26">
        <f>MP!I75</f>
        <v>10</v>
      </c>
      <c r="Q75" s="23">
        <f>MP!J75</f>
        <v>1</v>
      </c>
      <c r="R75" s="132">
        <f>MP!L75</f>
        <v>1</v>
      </c>
      <c r="S75" s="24">
        <f t="shared" si="0"/>
        <v>8.8000000000000007</v>
      </c>
      <c r="T75" s="23">
        <f t="shared" si="1"/>
        <v>5</v>
      </c>
      <c r="U75" s="44" t="str">
        <f t="shared" si="2"/>
        <v xml:space="preserve"> </v>
      </c>
      <c r="V75" s="129">
        <f t="shared" si="3"/>
        <v>1</v>
      </c>
    </row>
    <row r="76" spans="1:22" ht="13.5" customHeight="1">
      <c r="A76" s="23">
        <v>64</v>
      </c>
      <c r="B76" s="178">
        <v>1433006291</v>
      </c>
      <c r="C76" s="180" t="s">
        <v>386</v>
      </c>
      <c r="D76" s="326" t="s">
        <v>527</v>
      </c>
      <c r="E76" s="117" t="s">
        <v>429</v>
      </c>
      <c r="F76" s="49">
        <v>10.650666666666666</v>
      </c>
      <c r="G76" s="26">
        <f>TPPhys2!H76</f>
        <v>10.66</v>
      </c>
      <c r="H76" s="23">
        <f>TPPhys2!I76</f>
        <v>2</v>
      </c>
      <c r="I76" s="132">
        <f>TPPhys2!K76</f>
        <v>1</v>
      </c>
      <c r="J76" s="26">
        <f>TPChim2!H76</f>
        <v>12.5</v>
      </c>
      <c r="K76" s="23">
        <f>TPChim2!I76</f>
        <v>2</v>
      </c>
      <c r="L76" s="132">
        <f>TPChim2!K76</f>
        <v>1</v>
      </c>
      <c r="M76" s="26">
        <f>Info2!J76</f>
        <v>10</v>
      </c>
      <c r="N76" s="23">
        <f>Info2!K76</f>
        <v>4</v>
      </c>
      <c r="O76" s="132">
        <f>Info2!M76</f>
        <v>1</v>
      </c>
      <c r="P76" s="26">
        <f>MP!I76</f>
        <v>8.5</v>
      </c>
      <c r="Q76" s="23">
        <f>MP!J76</f>
        <v>0</v>
      </c>
      <c r="R76" s="132">
        <f>MP!L76</f>
        <v>1</v>
      </c>
      <c r="S76" s="24">
        <f t="shared" si="0"/>
        <v>10.331999999999999</v>
      </c>
      <c r="T76" s="23">
        <f t="shared" si="1"/>
        <v>9</v>
      </c>
      <c r="U76" s="44" t="str">
        <f t="shared" si="2"/>
        <v>acquise</v>
      </c>
      <c r="V76" s="129">
        <f t="shared" si="3"/>
        <v>1</v>
      </c>
    </row>
    <row r="77" spans="1:22" ht="13.5" customHeight="1">
      <c r="A77" s="23">
        <v>65</v>
      </c>
      <c r="B77" s="178">
        <v>1433006412</v>
      </c>
      <c r="C77" s="180" t="s">
        <v>386</v>
      </c>
      <c r="D77" s="326" t="s">
        <v>519</v>
      </c>
      <c r="E77" s="117" t="s">
        <v>428</v>
      </c>
      <c r="F77" s="49">
        <v>11.2</v>
      </c>
      <c r="G77" s="26">
        <f>TPPhys2!H77</f>
        <v>11.83</v>
      </c>
      <c r="H77" s="23">
        <f>TPPhys2!I77</f>
        <v>2</v>
      </c>
      <c r="I77" s="132">
        <f>TPPhys2!K77</f>
        <v>1</v>
      </c>
      <c r="J77" s="26">
        <f>TPChim2!H77</f>
        <v>13.694444444444443</v>
      </c>
      <c r="K77" s="23">
        <f>TPChim2!I77</f>
        <v>2</v>
      </c>
      <c r="L77" s="132">
        <f>TPChim2!K77</f>
        <v>1</v>
      </c>
      <c r="M77" s="26">
        <f>Info2!J77</f>
        <v>6</v>
      </c>
      <c r="N77" s="23">
        <f>Info2!K77</f>
        <v>0</v>
      </c>
      <c r="O77" s="132">
        <f>Info2!M77</f>
        <v>1</v>
      </c>
      <c r="P77" s="26">
        <f>MP!I77</f>
        <v>12.5</v>
      </c>
      <c r="Q77" s="23">
        <f>MP!J77</f>
        <v>1</v>
      </c>
      <c r="R77" s="132">
        <f>MP!L77</f>
        <v>1</v>
      </c>
      <c r="S77" s="24">
        <f t="shared" si="0"/>
        <v>10.004888888888889</v>
      </c>
      <c r="T77" s="23">
        <f t="shared" si="1"/>
        <v>9</v>
      </c>
      <c r="U77" s="44" t="str">
        <f t="shared" si="2"/>
        <v>acquise</v>
      </c>
      <c r="V77" s="129">
        <f t="shared" si="3"/>
        <v>1</v>
      </c>
    </row>
    <row r="78" spans="1:22" ht="13.5" customHeight="1">
      <c r="A78" s="23">
        <v>66</v>
      </c>
      <c r="B78" s="279">
        <v>123008134</v>
      </c>
      <c r="C78" s="52" t="s">
        <v>300</v>
      </c>
      <c r="D78" s="51" t="s">
        <v>126</v>
      </c>
      <c r="E78" s="122" t="s">
        <v>428</v>
      </c>
      <c r="F78" s="49">
        <v>10.315999999999999</v>
      </c>
      <c r="G78" s="26">
        <f>TPPhys2!H78</f>
        <v>10.09</v>
      </c>
      <c r="H78" s="23">
        <f>TPPhys2!I78</f>
        <v>2</v>
      </c>
      <c r="I78" s="132">
        <f>TPPhys2!K78</f>
        <v>1</v>
      </c>
      <c r="J78" s="26">
        <f>TPChim2!H78</f>
        <v>10.5</v>
      </c>
      <c r="K78" s="23">
        <f>TPChim2!I78</f>
        <v>2</v>
      </c>
      <c r="L78" s="132">
        <f>TPChim2!K78</f>
        <v>1</v>
      </c>
      <c r="M78" s="26">
        <f>Info2!J78</f>
        <v>10.166666666666666</v>
      </c>
      <c r="N78" s="23">
        <f>Info2!K78</f>
        <v>4</v>
      </c>
      <c r="O78" s="132">
        <f>Info2!M78</f>
        <v>1</v>
      </c>
      <c r="P78" s="26">
        <f>MP!I78</f>
        <v>10.5</v>
      </c>
      <c r="Q78" s="23">
        <f>MP!J78</f>
        <v>1</v>
      </c>
      <c r="R78" s="132">
        <f>MP!L78</f>
        <v>1</v>
      </c>
      <c r="S78" s="24">
        <f t="shared" ref="S78:S141" si="4">(G78+J78+M78*2+P78)/5</f>
        <v>10.284666666666666</v>
      </c>
      <c r="T78" s="23">
        <f t="shared" ref="T78:T141" si="5">IF(S78&gt;=9.995,9,H78+K78+N78+Q78)</f>
        <v>9</v>
      </c>
      <c r="U78" s="44" t="str">
        <f t="shared" ref="U78:U141" si="6">IF(T78=9,"acquise"," ")</f>
        <v>acquise</v>
      </c>
      <c r="V78" s="129">
        <f t="shared" ref="V78:V141" si="7">IF(OR(I78=2,L78=2,O78=2,R78=2),2,1)</f>
        <v>1</v>
      </c>
    </row>
    <row r="79" spans="1:22" ht="13.5" customHeight="1">
      <c r="A79" s="23">
        <v>67</v>
      </c>
      <c r="B79" s="175">
        <v>1533006859</v>
      </c>
      <c r="C79" s="177" t="s">
        <v>651</v>
      </c>
      <c r="D79" s="324" t="s">
        <v>652</v>
      </c>
      <c r="E79" s="117" t="s">
        <v>1676</v>
      </c>
      <c r="F79" s="92">
        <v>12.240666666666666</v>
      </c>
      <c r="G79" s="26">
        <f>TPPhys2!H79</f>
        <v>5.09</v>
      </c>
      <c r="H79" s="23">
        <f>TPPhys2!I79</f>
        <v>0</v>
      </c>
      <c r="I79" s="132">
        <f>TPPhys2!K79</f>
        <v>2</v>
      </c>
      <c r="J79" s="26">
        <f>TPChim2!H79</f>
        <v>11.16</v>
      </c>
      <c r="K79" s="23">
        <f>TPChim2!I79</f>
        <v>2</v>
      </c>
      <c r="L79" s="132">
        <f>TPChim2!K79</f>
        <v>1</v>
      </c>
      <c r="M79" s="26">
        <f>Info2!J79</f>
        <v>5.5</v>
      </c>
      <c r="N79" s="23">
        <f>Info2!K79</f>
        <v>0</v>
      </c>
      <c r="O79" s="132">
        <f>Info2!M79</f>
        <v>1</v>
      </c>
      <c r="P79" s="26">
        <f>MP!I79</f>
        <v>11</v>
      </c>
      <c r="Q79" s="23">
        <f>MP!J79</f>
        <v>1</v>
      </c>
      <c r="R79" s="132">
        <f>MP!L79</f>
        <v>1</v>
      </c>
      <c r="S79" s="24">
        <f t="shared" si="4"/>
        <v>7.65</v>
      </c>
      <c r="T79" s="23">
        <f t="shared" si="5"/>
        <v>3</v>
      </c>
      <c r="U79" s="44" t="str">
        <f t="shared" si="6"/>
        <v xml:space="preserve"> </v>
      </c>
      <c r="V79" s="129">
        <f t="shared" si="7"/>
        <v>2</v>
      </c>
    </row>
    <row r="80" spans="1:22" ht="13.5" customHeight="1">
      <c r="A80" s="23">
        <v>68</v>
      </c>
      <c r="B80" s="279">
        <v>1333003198</v>
      </c>
      <c r="C80" s="52" t="s">
        <v>301</v>
      </c>
      <c r="D80" s="51" t="s">
        <v>302</v>
      </c>
      <c r="E80" s="117" t="s">
        <v>429</v>
      </c>
      <c r="F80" s="49">
        <v>8.8000000000000007</v>
      </c>
      <c r="G80" s="26">
        <f>TPPhys2!H80</f>
        <v>10.66</v>
      </c>
      <c r="H80" s="23">
        <f>TPPhys2!I80</f>
        <v>2</v>
      </c>
      <c r="I80" s="132">
        <f>TPPhys2!K80</f>
        <v>1</v>
      </c>
      <c r="J80" s="26">
        <f>TPChim2!H80</f>
        <v>13.17</v>
      </c>
      <c r="K80" s="23">
        <f>TPChim2!I80</f>
        <v>2</v>
      </c>
      <c r="L80" s="132">
        <f>TPChim2!K80</f>
        <v>1</v>
      </c>
      <c r="M80" s="26">
        <f>Info2!J80</f>
        <v>12</v>
      </c>
      <c r="N80" s="23">
        <f>Info2!K80</f>
        <v>4</v>
      </c>
      <c r="O80" s="132">
        <f>Info2!M80</f>
        <v>1</v>
      </c>
      <c r="P80" s="26">
        <f>MP!I80</f>
        <v>13.5</v>
      </c>
      <c r="Q80" s="23">
        <f>MP!J80</f>
        <v>1</v>
      </c>
      <c r="R80" s="132">
        <f>MP!L80</f>
        <v>1</v>
      </c>
      <c r="S80" s="24">
        <f t="shared" si="4"/>
        <v>12.266</v>
      </c>
      <c r="T80" s="23">
        <f t="shared" si="5"/>
        <v>9</v>
      </c>
      <c r="U80" s="44" t="str">
        <f t="shared" si="6"/>
        <v>acquise</v>
      </c>
      <c r="V80" s="129">
        <f t="shared" si="7"/>
        <v>1</v>
      </c>
    </row>
    <row r="81" spans="1:22" ht="13.5" customHeight="1">
      <c r="A81" s="23">
        <v>69</v>
      </c>
      <c r="B81" s="279">
        <v>1433003071</v>
      </c>
      <c r="C81" s="52" t="s">
        <v>387</v>
      </c>
      <c r="D81" s="51" t="s">
        <v>388</v>
      </c>
      <c r="E81" s="117" t="s">
        <v>434</v>
      </c>
      <c r="F81" s="49">
        <v>10.748000000000001</v>
      </c>
      <c r="G81" s="26">
        <f>TPPhys2!H81</f>
        <v>7</v>
      </c>
      <c r="H81" s="23">
        <f>TPPhys2!I81</f>
        <v>0</v>
      </c>
      <c r="I81" s="132">
        <f>TPPhys2!K81</f>
        <v>1</v>
      </c>
      <c r="J81" s="26">
        <f>TPChim2!H81</f>
        <v>10.905555555555555</v>
      </c>
      <c r="K81" s="23">
        <f>TPChim2!I81</f>
        <v>2</v>
      </c>
      <c r="L81" s="132">
        <f>TPChim2!K81</f>
        <v>1</v>
      </c>
      <c r="M81" s="26">
        <f>Info2!J81</f>
        <v>10.001999999999999</v>
      </c>
      <c r="N81" s="23">
        <f>Info2!K81</f>
        <v>4</v>
      </c>
      <c r="O81" s="132">
        <f>Info2!M81</f>
        <v>1</v>
      </c>
      <c r="P81" s="26">
        <f>MP!I81</f>
        <v>10.5</v>
      </c>
      <c r="Q81" s="23">
        <f>MP!J81</f>
        <v>1</v>
      </c>
      <c r="R81" s="132">
        <f>MP!L81</f>
        <v>1</v>
      </c>
      <c r="S81" s="24">
        <f t="shared" si="4"/>
        <v>9.6819111111111109</v>
      </c>
      <c r="T81" s="23">
        <f t="shared" si="5"/>
        <v>7</v>
      </c>
      <c r="U81" s="44" t="str">
        <f t="shared" si="6"/>
        <v xml:space="preserve"> </v>
      </c>
      <c r="V81" s="129">
        <f t="shared" si="7"/>
        <v>1</v>
      </c>
    </row>
    <row r="82" spans="1:22" ht="13.5" customHeight="1">
      <c r="A82" s="23">
        <v>70</v>
      </c>
      <c r="B82" s="340" t="s">
        <v>722</v>
      </c>
      <c r="C82" s="335" t="s">
        <v>723</v>
      </c>
      <c r="D82" s="344" t="s">
        <v>128</v>
      </c>
      <c r="E82" s="246" t="s">
        <v>434</v>
      </c>
      <c r="F82" s="49">
        <v>9.5120000000000005</v>
      </c>
      <c r="G82" s="26">
        <f>TPPhys2!H82</f>
        <v>11</v>
      </c>
      <c r="H82" s="23">
        <f>TPPhys2!I82</f>
        <v>2</v>
      </c>
      <c r="I82" s="132">
        <f>TPPhys2!K82</f>
        <v>1</v>
      </c>
      <c r="J82" s="26">
        <f>TPChim2!H82</f>
        <v>12.83</v>
      </c>
      <c r="K82" s="23">
        <f>TPChim2!I82</f>
        <v>2</v>
      </c>
      <c r="L82" s="132">
        <f>TPChim2!K82</f>
        <v>1</v>
      </c>
      <c r="M82" s="26">
        <f>Info2!J82</f>
        <v>9.46875</v>
      </c>
      <c r="N82" s="23">
        <f>Info2!K82</f>
        <v>0</v>
      </c>
      <c r="O82" s="132">
        <f>Info2!M82</f>
        <v>1</v>
      </c>
      <c r="P82" s="26">
        <f>MP!I82</f>
        <v>14</v>
      </c>
      <c r="Q82" s="23">
        <f>MP!J82</f>
        <v>1</v>
      </c>
      <c r="R82" s="132">
        <f>MP!L82</f>
        <v>1</v>
      </c>
      <c r="S82" s="24">
        <f t="shared" si="4"/>
        <v>11.3535</v>
      </c>
      <c r="T82" s="23">
        <f t="shared" si="5"/>
        <v>9</v>
      </c>
      <c r="U82" s="44" t="str">
        <f t="shared" si="6"/>
        <v>acquise</v>
      </c>
      <c r="V82" s="129">
        <f t="shared" si="7"/>
        <v>1</v>
      </c>
    </row>
    <row r="83" spans="1:22" ht="13.5" customHeight="1">
      <c r="A83" s="23">
        <v>71</v>
      </c>
      <c r="B83" s="282">
        <v>123015012</v>
      </c>
      <c r="C83" s="306" t="s">
        <v>303</v>
      </c>
      <c r="D83" s="328" t="s">
        <v>163</v>
      </c>
      <c r="E83" s="239" t="s">
        <v>1679</v>
      </c>
      <c r="F83" s="92">
        <v>10.509333333333334</v>
      </c>
      <c r="G83" s="26">
        <f>TPPhys2!H83</f>
        <v>11.166666666666666</v>
      </c>
      <c r="H83" s="23">
        <f>TPPhys2!I83</f>
        <v>2</v>
      </c>
      <c r="I83" s="132">
        <f>TPPhys2!K83</f>
        <v>1</v>
      </c>
      <c r="J83" s="26">
        <f>TPChim2!H83</f>
        <v>11.5</v>
      </c>
      <c r="K83" s="23">
        <f>TPChim2!I83</f>
        <v>2</v>
      </c>
      <c r="L83" s="132">
        <f>TPChim2!K83</f>
        <v>1</v>
      </c>
      <c r="M83" s="26">
        <f>Info2!J83</f>
        <v>11.625</v>
      </c>
      <c r="N83" s="23">
        <f>Info2!K83</f>
        <v>4</v>
      </c>
      <c r="O83" s="132">
        <f>Info2!M83</f>
        <v>1</v>
      </c>
      <c r="P83" s="26">
        <f>MP!I83</f>
        <v>11</v>
      </c>
      <c r="Q83" s="23">
        <f>MP!J83</f>
        <v>1</v>
      </c>
      <c r="R83" s="132">
        <f>MP!L83</f>
        <v>1</v>
      </c>
      <c r="S83" s="24">
        <f t="shared" si="4"/>
        <v>11.383333333333333</v>
      </c>
      <c r="T83" s="23">
        <f t="shared" si="5"/>
        <v>9</v>
      </c>
      <c r="U83" s="44" t="str">
        <f t="shared" si="6"/>
        <v>acquise</v>
      </c>
      <c r="V83" s="129">
        <f t="shared" si="7"/>
        <v>1</v>
      </c>
    </row>
    <row r="84" spans="1:22" ht="13.5" customHeight="1">
      <c r="A84" s="23">
        <v>72</v>
      </c>
      <c r="B84" s="279">
        <v>123014995</v>
      </c>
      <c r="C84" s="52" t="s">
        <v>303</v>
      </c>
      <c r="D84" s="51" t="s">
        <v>304</v>
      </c>
      <c r="E84" s="117" t="s">
        <v>429</v>
      </c>
      <c r="F84" s="49">
        <v>10.282</v>
      </c>
      <c r="G84" s="26">
        <f>TPPhys2!H84</f>
        <v>10.49</v>
      </c>
      <c r="H84" s="23">
        <f>TPPhys2!I84</f>
        <v>2</v>
      </c>
      <c r="I84" s="132">
        <f>TPPhys2!K84</f>
        <v>1</v>
      </c>
      <c r="J84" s="26">
        <f>TPChim2!H84</f>
        <v>10.33</v>
      </c>
      <c r="K84" s="23">
        <f>TPChim2!I84</f>
        <v>2</v>
      </c>
      <c r="L84" s="132">
        <f>TPChim2!K84</f>
        <v>1</v>
      </c>
      <c r="M84" s="26">
        <f>Info2!J84</f>
        <v>6.2</v>
      </c>
      <c r="N84" s="23">
        <f>Info2!K84</f>
        <v>0</v>
      </c>
      <c r="O84" s="132">
        <f>Info2!M84</f>
        <v>1</v>
      </c>
      <c r="P84" s="26">
        <f>MP!I84</f>
        <v>10.5</v>
      </c>
      <c r="Q84" s="23">
        <f>MP!J84</f>
        <v>1</v>
      </c>
      <c r="R84" s="132">
        <f>MP!L84</f>
        <v>1</v>
      </c>
      <c r="S84" s="24">
        <f t="shared" si="4"/>
        <v>8.7439999999999998</v>
      </c>
      <c r="T84" s="23">
        <f t="shared" si="5"/>
        <v>5</v>
      </c>
      <c r="U84" s="44" t="str">
        <f t="shared" si="6"/>
        <v xml:space="preserve"> </v>
      </c>
      <c r="V84" s="129">
        <f t="shared" si="7"/>
        <v>1</v>
      </c>
    </row>
    <row r="85" spans="1:22" ht="13.5" customHeight="1">
      <c r="A85" s="23">
        <v>73</v>
      </c>
      <c r="B85" s="289">
        <v>123015349</v>
      </c>
      <c r="C85" s="99" t="s">
        <v>101</v>
      </c>
      <c r="D85" s="100" t="s">
        <v>102</v>
      </c>
      <c r="E85" s="117" t="s">
        <v>429</v>
      </c>
      <c r="F85" s="49">
        <v>10.284666666666666</v>
      </c>
      <c r="G85" s="26">
        <f>TPPhys2!H85</f>
        <v>10</v>
      </c>
      <c r="H85" s="23">
        <f>TPPhys2!I85</f>
        <v>2</v>
      </c>
      <c r="I85" s="132">
        <f>TPPhys2!K85</f>
        <v>1</v>
      </c>
      <c r="J85" s="26">
        <f>TPChim2!H85</f>
        <v>13.5</v>
      </c>
      <c r="K85" s="23">
        <f>TPChim2!I85</f>
        <v>2</v>
      </c>
      <c r="L85" s="132">
        <f>TPChim2!K85</f>
        <v>1</v>
      </c>
      <c r="M85" s="26">
        <f>Info2!J85</f>
        <v>7.75</v>
      </c>
      <c r="N85" s="23">
        <f>Info2!K85</f>
        <v>0</v>
      </c>
      <c r="O85" s="132">
        <f>Info2!M85</f>
        <v>1</v>
      </c>
      <c r="P85" s="26">
        <f>MP!I85</f>
        <v>10</v>
      </c>
      <c r="Q85" s="23">
        <f>MP!J85</f>
        <v>1</v>
      </c>
      <c r="R85" s="132">
        <f>MP!L85</f>
        <v>1</v>
      </c>
      <c r="S85" s="24">
        <f t="shared" si="4"/>
        <v>9.8000000000000007</v>
      </c>
      <c r="T85" s="23">
        <f t="shared" si="5"/>
        <v>5</v>
      </c>
      <c r="U85" s="44" t="str">
        <f t="shared" si="6"/>
        <v xml:space="preserve"> </v>
      </c>
      <c r="V85" s="129">
        <f t="shared" si="7"/>
        <v>1</v>
      </c>
    </row>
    <row r="86" spans="1:22" ht="13.5" customHeight="1">
      <c r="A86" s="23">
        <v>74</v>
      </c>
      <c r="B86" s="282" t="s">
        <v>724</v>
      </c>
      <c r="C86" s="306" t="s">
        <v>725</v>
      </c>
      <c r="D86" s="328" t="s">
        <v>138</v>
      </c>
      <c r="E86" s="244" t="s">
        <v>433</v>
      </c>
      <c r="F86" s="49">
        <v>10.300666666666668</v>
      </c>
      <c r="G86" s="26">
        <f>TPPhys2!H86</f>
        <v>10.62</v>
      </c>
      <c r="H86" s="23">
        <f>TPPhys2!I86</f>
        <v>2</v>
      </c>
      <c r="I86" s="132">
        <f>TPPhys2!K86</f>
        <v>1</v>
      </c>
      <c r="J86" s="26">
        <f>TPChim2!H86</f>
        <v>13</v>
      </c>
      <c r="K86" s="23">
        <f>TPChim2!I86</f>
        <v>2</v>
      </c>
      <c r="L86" s="132">
        <f>TPChim2!K86</f>
        <v>1</v>
      </c>
      <c r="M86" s="26">
        <f>Info2!J86</f>
        <v>9.125</v>
      </c>
      <c r="N86" s="23">
        <f>Info2!K86</f>
        <v>0</v>
      </c>
      <c r="O86" s="132">
        <f>Info2!M86</f>
        <v>1</v>
      </c>
      <c r="P86" s="26">
        <f>MP!I86</f>
        <v>14</v>
      </c>
      <c r="Q86" s="23">
        <f>MP!J86</f>
        <v>1</v>
      </c>
      <c r="R86" s="132">
        <f>MP!L86</f>
        <v>1</v>
      </c>
      <c r="S86" s="24">
        <f t="shared" si="4"/>
        <v>11.173999999999999</v>
      </c>
      <c r="T86" s="23">
        <f t="shared" si="5"/>
        <v>9</v>
      </c>
      <c r="U86" s="44" t="str">
        <f t="shared" si="6"/>
        <v>acquise</v>
      </c>
      <c r="V86" s="129">
        <f t="shared" si="7"/>
        <v>1</v>
      </c>
    </row>
    <row r="87" spans="1:22" ht="13.5" customHeight="1">
      <c r="A87" s="23">
        <v>75</v>
      </c>
      <c r="B87" s="175">
        <v>1533017936</v>
      </c>
      <c r="C87" s="177" t="s">
        <v>512</v>
      </c>
      <c r="D87" s="324" t="s">
        <v>513</v>
      </c>
      <c r="E87" s="117" t="s">
        <v>428</v>
      </c>
      <c r="F87" s="49">
        <v>10.786</v>
      </c>
      <c r="G87" s="26">
        <f>TPPhys2!H87</f>
        <v>10.57</v>
      </c>
      <c r="H87" s="23">
        <f>TPPhys2!I87</f>
        <v>2</v>
      </c>
      <c r="I87" s="132">
        <f>TPPhys2!K87</f>
        <v>1</v>
      </c>
      <c r="J87" s="26">
        <f>TPChim2!H87</f>
        <v>13</v>
      </c>
      <c r="K87" s="23">
        <f>TPChim2!I87</f>
        <v>2</v>
      </c>
      <c r="L87" s="132">
        <f>TPChim2!K87</f>
        <v>1</v>
      </c>
      <c r="M87" s="26">
        <f>Info2!J87</f>
        <v>8.1999999999999993</v>
      </c>
      <c r="N87" s="23">
        <f>Info2!K87</f>
        <v>0</v>
      </c>
      <c r="O87" s="132">
        <f>Info2!M87</f>
        <v>1</v>
      </c>
      <c r="P87" s="26">
        <f>MP!I87</f>
        <v>16</v>
      </c>
      <c r="Q87" s="23">
        <f>MP!J87</f>
        <v>1</v>
      </c>
      <c r="R87" s="132">
        <f>MP!L87</f>
        <v>1</v>
      </c>
      <c r="S87" s="24">
        <f t="shared" si="4"/>
        <v>11.193999999999999</v>
      </c>
      <c r="T87" s="23">
        <f t="shared" si="5"/>
        <v>9</v>
      </c>
      <c r="U87" s="44" t="str">
        <f t="shared" si="6"/>
        <v>acquise</v>
      </c>
      <c r="V87" s="129">
        <f t="shared" si="7"/>
        <v>1</v>
      </c>
    </row>
    <row r="88" spans="1:22" ht="13.5" customHeight="1">
      <c r="A88" s="23">
        <v>76</v>
      </c>
      <c r="B88" s="277" t="s">
        <v>105</v>
      </c>
      <c r="C88" s="99" t="s">
        <v>106</v>
      </c>
      <c r="D88" s="100" t="s">
        <v>107</v>
      </c>
      <c r="E88" s="118" t="s">
        <v>433</v>
      </c>
      <c r="F88" s="92">
        <v>10.420666666666667</v>
      </c>
      <c r="G88" s="26">
        <f>TPPhys2!H88</f>
        <v>11.5</v>
      </c>
      <c r="H88" s="23">
        <f>TPPhys2!I88</f>
        <v>2</v>
      </c>
      <c r="I88" s="132">
        <f>TPPhys2!K88</f>
        <v>1</v>
      </c>
      <c r="J88" s="26">
        <f>TPChim2!H88</f>
        <v>10.75</v>
      </c>
      <c r="K88" s="23">
        <f>TPChim2!I88</f>
        <v>2</v>
      </c>
      <c r="L88" s="132">
        <f>TPChim2!K88</f>
        <v>1</v>
      </c>
      <c r="M88" s="26">
        <f>Info2!J88</f>
        <v>6</v>
      </c>
      <c r="N88" s="23">
        <f>Info2!K88</f>
        <v>0</v>
      </c>
      <c r="O88" s="132">
        <f>Info2!M88</f>
        <v>1</v>
      </c>
      <c r="P88" s="26">
        <f>MP!I88</f>
        <v>10</v>
      </c>
      <c r="Q88" s="23">
        <f>MP!J88</f>
        <v>1</v>
      </c>
      <c r="R88" s="132">
        <f>MP!L88</f>
        <v>1</v>
      </c>
      <c r="S88" s="24">
        <f t="shared" si="4"/>
        <v>8.85</v>
      </c>
      <c r="T88" s="23">
        <f t="shared" si="5"/>
        <v>5</v>
      </c>
      <c r="U88" s="44" t="str">
        <f t="shared" si="6"/>
        <v xml:space="preserve"> </v>
      </c>
      <c r="V88" s="129">
        <f t="shared" si="7"/>
        <v>1</v>
      </c>
    </row>
    <row r="89" spans="1:22" ht="13.5" customHeight="1">
      <c r="A89" s="23">
        <v>77</v>
      </c>
      <c r="B89" s="175">
        <v>1533005921</v>
      </c>
      <c r="C89" s="177" t="s">
        <v>565</v>
      </c>
      <c r="D89" s="324" t="s">
        <v>566</v>
      </c>
      <c r="E89" s="117" t="s">
        <v>1676</v>
      </c>
      <c r="F89" s="49">
        <v>10.983333333333334</v>
      </c>
      <c r="G89" s="26">
        <f>TPPhys2!H89</f>
        <v>12.08</v>
      </c>
      <c r="H89" s="23">
        <f>TPPhys2!I89</f>
        <v>2</v>
      </c>
      <c r="I89" s="132">
        <f>TPPhys2!K89</f>
        <v>1</v>
      </c>
      <c r="J89" s="26">
        <f>TPChim2!H89</f>
        <v>11.703333333333333</v>
      </c>
      <c r="K89" s="23">
        <f>TPChim2!I89</f>
        <v>2</v>
      </c>
      <c r="L89" s="132">
        <f>TPChim2!K89</f>
        <v>1</v>
      </c>
      <c r="M89" s="26">
        <f>Info2!J89</f>
        <v>8.5</v>
      </c>
      <c r="N89" s="23">
        <f>Info2!K89</f>
        <v>0</v>
      </c>
      <c r="O89" s="132">
        <f>Info2!M89</f>
        <v>1</v>
      </c>
      <c r="P89" s="26">
        <f>MP!I89</f>
        <v>14.5</v>
      </c>
      <c r="Q89" s="23">
        <f>MP!J89</f>
        <v>1</v>
      </c>
      <c r="R89" s="132">
        <f>MP!L89</f>
        <v>1</v>
      </c>
      <c r="S89" s="24">
        <f t="shared" si="4"/>
        <v>11.056666666666667</v>
      </c>
      <c r="T89" s="23">
        <f t="shared" si="5"/>
        <v>9</v>
      </c>
      <c r="U89" s="44" t="str">
        <f t="shared" si="6"/>
        <v>acquise</v>
      </c>
      <c r="V89" s="129">
        <f t="shared" si="7"/>
        <v>1</v>
      </c>
    </row>
    <row r="90" spans="1:22" ht="13.5" customHeight="1">
      <c r="A90" s="23">
        <v>78</v>
      </c>
      <c r="B90" s="178">
        <v>1433009353</v>
      </c>
      <c r="C90" s="180" t="s">
        <v>598</v>
      </c>
      <c r="D90" s="326" t="s">
        <v>124</v>
      </c>
      <c r="E90" s="117" t="s">
        <v>429</v>
      </c>
      <c r="F90" s="49">
        <v>12.266</v>
      </c>
      <c r="G90" s="26">
        <f>TPPhys2!H90</f>
        <v>7.33</v>
      </c>
      <c r="H90" s="23">
        <f>TPPhys2!I90</f>
        <v>0</v>
      </c>
      <c r="I90" s="132">
        <f>TPPhys2!K90</f>
        <v>1</v>
      </c>
      <c r="J90" s="26">
        <f>TPChim2!H90</f>
        <v>15.25</v>
      </c>
      <c r="K90" s="23">
        <f>TPChim2!I90</f>
        <v>2</v>
      </c>
      <c r="L90" s="132">
        <f>TPChim2!K90</f>
        <v>1</v>
      </c>
      <c r="M90" s="26">
        <f>Info2!J90</f>
        <v>8.5</v>
      </c>
      <c r="N90" s="23">
        <f>Info2!K90</f>
        <v>0</v>
      </c>
      <c r="O90" s="132">
        <f>Info2!M90</f>
        <v>1</v>
      </c>
      <c r="P90" s="26">
        <f>MP!I90</f>
        <v>11.5</v>
      </c>
      <c r="Q90" s="23">
        <f>MP!J90</f>
        <v>1</v>
      </c>
      <c r="R90" s="132">
        <f>MP!L90</f>
        <v>1</v>
      </c>
      <c r="S90" s="24">
        <f t="shared" si="4"/>
        <v>10.215999999999999</v>
      </c>
      <c r="T90" s="23">
        <f t="shared" si="5"/>
        <v>9</v>
      </c>
      <c r="U90" s="44" t="str">
        <f t="shared" si="6"/>
        <v>acquise</v>
      </c>
      <c r="V90" s="129">
        <f t="shared" si="7"/>
        <v>1</v>
      </c>
    </row>
    <row r="91" spans="1:22" ht="13.5" customHeight="1">
      <c r="A91" s="23">
        <v>79</v>
      </c>
      <c r="B91" s="289">
        <v>123002486</v>
      </c>
      <c r="C91" s="99" t="s">
        <v>108</v>
      </c>
      <c r="D91" s="100" t="s">
        <v>77</v>
      </c>
      <c r="E91" s="48" t="s">
        <v>1680</v>
      </c>
      <c r="F91" s="49">
        <v>9.6819111111111109</v>
      </c>
      <c r="G91" s="26">
        <f>TPPhys2!H91</f>
        <v>10.5</v>
      </c>
      <c r="H91" s="23">
        <f>TPPhys2!I91</f>
        <v>2</v>
      </c>
      <c r="I91" s="132">
        <f>TPPhys2!K91</f>
        <v>1</v>
      </c>
      <c r="J91" s="26">
        <f>TPChim2!H91</f>
        <v>17.66</v>
      </c>
      <c r="K91" s="23">
        <f>TPChim2!I91</f>
        <v>2</v>
      </c>
      <c r="L91" s="132">
        <f>TPChim2!K91</f>
        <v>1</v>
      </c>
      <c r="M91" s="26">
        <f>Info2!J91</f>
        <v>10.876666666666667</v>
      </c>
      <c r="N91" s="23">
        <f>Info2!K91</f>
        <v>4</v>
      </c>
      <c r="O91" s="132">
        <f>Info2!M91</f>
        <v>1</v>
      </c>
      <c r="P91" s="26">
        <f>MP!I91</f>
        <v>10</v>
      </c>
      <c r="Q91" s="23">
        <f>MP!J91</f>
        <v>1</v>
      </c>
      <c r="R91" s="132">
        <f>MP!L91</f>
        <v>1</v>
      </c>
      <c r="S91" s="24">
        <f t="shared" si="4"/>
        <v>11.982666666666667</v>
      </c>
      <c r="T91" s="23">
        <f t="shared" si="5"/>
        <v>9</v>
      </c>
      <c r="U91" s="44" t="str">
        <f t="shared" si="6"/>
        <v>acquise</v>
      </c>
      <c r="V91" s="129">
        <f t="shared" si="7"/>
        <v>1</v>
      </c>
    </row>
    <row r="92" spans="1:22" ht="13.5" customHeight="1">
      <c r="A92" s="23">
        <v>80</v>
      </c>
      <c r="B92" s="289">
        <v>123006121</v>
      </c>
      <c r="C92" s="99" t="s">
        <v>109</v>
      </c>
      <c r="D92" s="100" t="s">
        <v>110</v>
      </c>
      <c r="E92" s="117" t="s">
        <v>429</v>
      </c>
      <c r="F92" s="92">
        <v>10.900666666666666</v>
      </c>
      <c r="G92" s="26">
        <f>TPPhys2!H92</f>
        <v>9.17</v>
      </c>
      <c r="H92" s="23">
        <f>TPPhys2!I92</f>
        <v>0</v>
      </c>
      <c r="I92" s="132">
        <f>TPPhys2!K92</f>
        <v>1</v>
      </c>
      <c r="J92" s="26">
        <f>TPChim2!H92</f>
        <v>13.66</v>
      </c>
      <c r="K92" s="23">
        <f>TPChim2!I92</f>
        <v>2</v>
      </c>
      <c r="L92" s="132">
        <f>TPChim2!K92</f>
        <v>1</v>
      </c>
      <c r="M92" s="26">
        <f>Info2!J92</f>
        <v>10</v>
      </c>
      <c r="N92" s="23">
        <f>Info2!K92</f>
        <v>4</v>
      </c>
      <c r="O92" s="132">
        <f>Info2!M92</f>
        <v>1</v>
      </c>
      <c r="P92" s="26">
        <f>MP!I92</f>
        <v>12</v>
      </c>
      <c r="Q92" s="23">
        <f>MP!J92</f>
        <v>1</v>
      </c>
      <c r="R92" s="132">
        <f>MP!L92</f>
        <v>1</v>
      </c>
      <c r="S92" s="24">
        <f t="shared" si="4"/>
        <v>10.965999999999999</v>
      </c>
      <c r="T92" s="23">
        <f t="shared" si="5"/>
        <v>9</v>
      </c>
      <c r="U92" s="44" t="str">
        <f t="shared" si="6"/>
        <v>acquise</v>
      </c>
      <c r="V92" s="129">
        <f t="shared" si="7"/>
        <v>1</v>
      </c>
    </row>
    <row r="93" spans="1:22" ht="13.5" customHeight="1">
      <c r="A93" s="23">
        <v>81</v>
      </c>
      <c r="B93" s="289">
        <v>1333006122</v>
      </c>
      <c r="C93" s="99" t="s">
        <v>109</v>
      </c>
      <c r="D93" s="100" t="s">
        <v>92</v>
      </c>
      <c r="E93" s="121" t="s">
        <v>431</v>
      </c>
      <c r="F93" s="49">
        <v>8.7439999999999998</v>
      </c>
      <c r="G93" s="26">
        <f>TPPhys2!H93</f>
        <v>12.91</v>
      </c>
      <c r="H93" s="23">
        <f>TPPhys2!I93</f>
        <v>2</v>
      </c>
      <c r="I93" s="132">
        <f>TPPhys2!K93</f>
        <v>1</v>
      </c>
      <c r="J93" s="26">
        <f>TPChim2!H93</f>
        <v>16.66</v>
      </c>
      <c r="K93" s="23">
        <f>TPChim2!I93</f>
        <v>2</v>
      </c>
      <c r="L93" s="132">
        <f>TPChim2!K93</f>
        <v>1</v>
      </c>
      <c r="M93" s="26">
        <f>Info2!J93</f>
        <v>6.5</v>
      </c>
      <c r="N93" s="23">
        <f>Info2!K93</f>
        <v>0</v>
      </c>
      <c r="O93" s="132">
        <f>Info2!M93</f>
        <v>1</v>
      </c>
      <c r="P93" s="26">
        <f>MP!I93</f>
        <v>14</v>
      </c>
      <c r="Q93" s="23">
        <f>MP!J93</f>
        <v>1</v>
      </c>
      <c r="R93" s="132">
        <f>MP!L93</f>
        <v>1</v>
      </c>
      <c r="S93" s="24">
        <f t="shared" si="4"/>
        <v>11.314</v>
      </c>
      <c r="T93" s="23">
        <f t="shared" si="5"/>
        <v>9</v>
      </c>
      <c r="U93" s="44" t="str">
        <f t="shared" si="6"/>
        <v>acquise</v>
      </c>
      <c r="V93" s="129">
        <f t="shared" si="7"/>
        <v>1</v>
      </c>
    </row>
    <row r="94" spans="1:22" ht="13.5" customHeight="1">
      <c r="A94" s="23">
        <v>82</v>
      </c>
      <c r="B94" s="279">
        <v>1333003996</v>
      </c>
      <c r="C94" s="52" t="s">
        <v>389</v>
      </c>
      <c r="D94" s="51" t="s">
        <v>97</v>
      </c>
      <c r="E94" s="118" t="s">
        <v>433</v>
      </c>
      <c r="F94" s="92">
        <v>10.199333333333334</v>
      </c>
      <c r="G94" s="26">
        <f>TPPhys2!H94</f>
        <v>6.5</v>
      </c>
      <c r="H94" s="23">
        <f>TPPhys2!I94</f>
        <v>0</v>
      </c>
      <c r="I94" s="132">
        <f>TPPhys2!K94</f>
        <v>1</v>
      </c>
      <c r="J94" s="26">
        <f>TPChim2!H94</f>
        <v>11.79</v>
      </c>
      <c r="K94" s="23">
        <f>TPChim2!I94</f>
        <v>2</v>
      </c>
      <c r="L94" s="132">
        <f>TPChim2!K94</f>
        <v>1</v>
      </c>
      <c r="M94" s="26">
        <f>Info2!J94</f>
        <v>10.603999999999999</v>
      </c>
      <c r="N94" s="23">
        <f>Info2!K94</f>
        <v>4</v>
      </c>
      <c r="O94" s="132">
        <f>Info2!M94</f>
        <v>1</v>
      </c>
      <c r="P94" s="26">
        <f>MP!I94</f>
        <v>10.5</v>
      </c>
      <c r="Q94" s="23">
        <f>MP!J94</f>
        <v>1</v>
      </c>
      <c r="R94" s="132">
        <f>MP!L94</f>
        <v>1</v>
      </c>
      <c r="S94" s="24">
        <f t="shared" si="4"/>
        <v>9.9995999999999992</v>
      </c>
      <c r="T94" s="23">
        <f t="shared" si="5"/>
        <v>9</v>
      </c>
      <c r="U94" s="44" t="str">
        <f t="shared" si="6"/>
        <v>acquise</v>
      </c>
      <c r="V94" s="129">
        <f t="shared" si="7"/>
        <v>1</v>
      </c>
    </row>
    <row r="95" spans="1:22" ht="13.5" customHeight="1">
      <c r="A95" s="23">
        <v>83</v>
      </c>
      <c r="B95" s="340" t="s">
        <v>726</v>
      </c>
      <c r="C95" s="335" t="s">
        <v>727</v>
      </c>
      <c r="D95" s="344" t="s">
        <v>513</v>
      </c>
      <c r="E95" s="248" t="s">
        <v>433</v>
      </c>
      <c r="F95" s="92">
        <v>9.0993333333333322</v>
      </c>
      <c r="G95" s="26">
        <f>TPPhys2!H95</f>
        <v>11.25</v>
      </c>
      <c r="H95" s="23">
        <f>TPPhys2!I95</f>
        <v>2</v>
      </c>
      <c r="I95" s="132">
        <f>TPPhys2!K95</f>
        <v>1</v>
      </c>
      <c r="J95" s="26">
        <f>TPChim2!H95</f>
        <v>11.92</v>
      </c>
      <c r="K95" s="23">
        <f>TPChim2!I95</f>
        <v>2</v>
      </c>
      <c r="L95" s="132">
        <f>TPChim2!K95</f>
        <v>1</v>
      </c>
      <c r="M95" s="26">
        <f>Info2!J95</f>
        <v>10.5</v>
      </c>
      <c r="N95" s="23">
        <f>Info2!K95</f>
        <v>4</v>
      </c>
      <c r="O95" s="132">
        <f>Info2!M95</f>
        <v>1</v>
      </c>
      <c r="P95" s="26">
        <f>MP!I95</f>
        <v>13</v>
      </c>
      <c r="Q95" s="23">
        <f>MP!J95</f>
        <v>1</v>
      </c>
      <c r="R95" s="132">
        <f>MP!L95</f>
        <v>1</v>
      </c>
      <c r="S95" s="24">
        <f t="shared" si="4"/>
        <v>11.434000000000001</v>
      </c>
      <c r="T95" s="23">
        <f t="shared" si="5"/>
        <v>9</v>
      </c>
      <c r="U95" s="44" t="str">
        <f t="shared" si="6"/>
        <v>acquise</v>
      </c>
      <c r="V95" s="129">
        <f t="shared" si="7"/>
        <v>1</v>
      </c>
    </row>
    <row r="96" spans="1:22" ht="13.5" customHeight="1">
      <c r="A96" s="23">
        <v>84</v>
      </c>
      <c r="B96" s="175">
        <v>1533003442</v>
      </c>
      <c r="C96" s="177" t="s">
        <v>521</v>
      </c>
      <c r="D96" s="324" t="s">
        <v>522</v>
      </c>
      <c r="E96" s="117" t="s">
        <v>429</v>
      </c>
      <c r="F96" s="92">
        <v>9.8000000000000007</v>
      </c>
      <c r="G96" s="26">
        <f>TPPhys2!H96</f>
        <v>8.67</v>
      </c>
      <c r="H96" s="23">
        <f>TPPhys2!I96</f>
        <v>0</v>
      </c>
      <c r="I96" s="132">
        <f>TPPhys2!K96</f>
        <v>1</v>
      </c>
      <c r="J96" s="26">
        <f>TPChim2!H96</f>
        <v>11.75</v>
      </c>
      <c r="K96" s="23">
        <f>TPChim2!I96</f>
        <v>2</v>
      </c>
      <c r="L96" s="132">
        <f>TPChim2!K96</f>
        <v>1</v>
      </c>
      <c r="M96" s="26">
        <f>Info2!J96</f>
        <v>7.05</v>
      </c>
      <c r="N96" s="23">
        <f>Info2!K96</f>
        <v>0</v>
      </c>
      <c r="O96" s="132">
        <f>Info2!M96</f>
        <v>1</v>
      </c>
      <c r="P96" s="26">
        <f>MP!I96</f>
        <v>16</v>
      </c>
      <c r="Q96" s="23">
        <f>MP!J96</f>
        <v>1</v>
      </c>
      <c r="R96" s="132">
        <f>MP!L96</f>
        <v>1</v>
      </c>
      <c r="S96" s="24">
        <f t="shared" si="4"/>
        <v>10.104000000000001</v>
      </c>
      <c r="T96" s="23">
        <f t="shared" si="5"/>
        <v>9</v>
      </c>
      <c r="U96" s="44" t="str">
        <f t="shared" si="6"/>
        <v>acquise</v>
      </c>
      <c r="V96" s="129">
        <f t="shared" si="7"/>
        <v>1</v>
      </c>
    </row>
    <row r="97" spans="1:22" ht="13.5" customHeight="1">
      <c r="A97" s="23">
        <v>85</v>
      </c>
      <c r="B97" s="279">
        <v>1333008143</v>
      </c>
      <c r="C97" s="52" t="s">
        <v>305</v>
      </c>
      <c r="D97" s="51" t="s">
        <v>67</v>
      </c>
      <c r="E97" s="117" t="s">
        <v>434</v>
      </c>
      <c r="F97" s="92">
        <v>11.231333333333334</v>
      </c>
      <c r="G97" s="26">
        <f>TPPhys2!H97</f>
        <v>8.5</v>
      </c>
      <c r="H97" s="23">
        <f>TPPhys2!I97</f>
        <v>0</v>
      </c>
      <c r="I97" s="132">
        <f>TPPhys2!K97</f>
        <v>1</v>
      </c>
      <c r="J97" s="26">
        <f>TPChim2!H97</f>
        <v>12.25</v>
      </c>
      <c r="K97" s="23">
        <f>TPChim2!I97</f>
        <v>2</v>
      </c>
      <c r="L97" s="132">
        <f>TPChim2!K97</f>
        <v>1</v>
      </c>
      <c r="M97" s="26">
        <f>Info2!J97</f>
        <v>10</v>
      </c>
      <c r="N97" s="23">
        <f>Info2!K97</f>
        <v>4</v>
      </c>
      <c r="O97" s="132">
        <f>Info2!M97</f>
        <v>1</v>
      </c>
      <c r="P97" s="26">
        <f>MP!I97</f>
        <v>11.5</v>
      </c>
      <c r="Q97" s="23">
        <f>MP!J97</f>
        <v>1</v>
      </c>
      <c r="R97" s="132">
        <f>MP!L97</f>
        <v>1</v>
      </c>
      <c r="S97" s="24">
        <f t="shared" si="4"/>
        <v>10.45</v>
      </c>
      <c r="T97" s="23">
        <f t="shared" si="5"/>
        <v>9</v>
      </c>
      <c r="U97" s="44" t="str">
        <f t="shared" si="6"/>
        <v>acquise</v>
      </c>
      <c r="V97" s="129">
        <f t="shared" si="7"/>
        <v>1</v>
      </c>
    </row>
    <row r="98" spans="1:22" ht="13.5" customHeight="1">
      <c r="A98" s="23">
        <v>86</v>
      </c>
      <c r="B98" s="178">
        <v>1433008806</v>
      </c>
      <c r="C98" s="180" t="s">
        <v>549</v>
      </c>
      <c r="D98" s="326" t="s">
        <v>103</v>
      </c>
      <c r="E98" s="117" t="s">
        <v>428</v>
      </c>
      <c r="F98" s="92">
        <v>10.268000000000001</v>
      </c>
      <c r="G98" s="26">
        <f>TPPhys2!H98</f>
        <v>10.49</v>
      </c>
      <c r="H98" s="23">
        <f>TPPhys2!I98</f>
        <v>2</v>
      </c>
      <c r="I98" s="132">
        <f>TPPhys2!K98</f>
        <v>1</v>
      </c>
      <c r="J98" s="26">
        <f>TPChim2!H98</f>
        <v>11.75</v>
      </c>
      <c r="K98" s="23">
        <f>TPChim2!I98</f>
        <v>2</v>
      </c>
      <c r="L98" s="132">
        <f>TPChim2!K98</f>
        <v>1</v>
      </c>
      <c r="M98" s="26">
        <f>Info2!J98</f>
        <v>6.2</v>
      </c>
      <c r="N98" s="23">
        <f>Info2!K98</f>
        <v>0</v>
      </c>
      <c r="O98" s="132">
        <f>Info2!M98</f>
        <v>1</v>
      </c>
      <c r="P98" s="26">
        <f>MP!I98</f>
        <v>11</v>
      </c>
      <c r="Q98" s="23">
        <f>MP!J98</f>
        <v>1</v>
      </c>
      <c r="R98" s="132">
        <f>MP!L98</f>
        <v>1</v>
      </c>
      <c r="S98" s="24">
        <f t="shared" si="4"/>
        <v>9.1280000000000001</v>
      </c>
      <c r="T98" s="23">
        <f t="shared" si="5"/>
        <v>5</v>
      </c>
      <c r="U98" s="44" t="str">
        <f t="shared" si="6"/>
        <v xml:space="preserve"> </v>
      </c>
      <c r="V98" s="129">
        <f t="shared" si="7"/>
        <v>1</v>
      </c>
    </row>
    <row r="99" spans="1:22" ht="13.5" customHeight="1">
      <c r="A99" s="23">
        <v>87</v>
      </c>
      <c r="B99" s="175">
        <v>1533019171</v>
      </c>
      <c r="C99" s="177" t="s">
        <v>689</v>
      </c>
      <c r="D99" s="324" t="s">
        <v>690</v>
      </c>
      <c r="E99" s="117" t="s">
        <v>1676</v>
      </c>
      <c r="F99" s="92">
        <v>7.1473333333333331</v>
      </c>
      <c r="G99" s="26">
        <f>TPPhys2!H99</f>
        <v>10.75</v>
      </c>
      <c r="H99" s="23">
        <f>TPPhys2!I99</f>
        <v>2</v>
      </c>
      <c r="I99" s="132">
        <f>TPPhys2!K99</f>
        <v>1</v>
      </c>
      <c r="J99" s="26">
        <f>TPChim2!H99</f>
        <v>9.3888888888888875</v>
      </c>
      <c r="K99" s="23">
        <f>TPChim2!I99</f>
        <v>0</v>
      </c>
      <c r="L99" s="132">
        <f>TPChim2!K99</f>
        <v>1</v>
      </c>
      <c r="M99" s="26">
        <f>Info2!J99</f>
        <v>5.4</v>
      </c>
      <c r="N99" s="23">
        <f>Info2!K99</f>
        <v>0</v>
      </c>
      <c r="O99" s="132">
        <f>Info2!M99</f>
        <v>1</v>
      </c>
      <c r="P99" s="26">
        <f>MP!I99</f>
        <v>11.25</v>
      </c>
      <c r="Q99" s="23">
        <f>MP!J99</f>
        <v>1</v>
      </c>
      <c r="R99" s="132">
        <f>MP!L99</f>
        <v>1</v>
      </c>
      <c r="S99" s="24">
        <f t="shared" si="4"/>
        <v>8.4377777777777769</v>
      </c>
      <c r="T99" s="23">
        <f t="shared" si="5"/>
        <v>3</v>
      </c>
      <c r="U99" s="44" t="str">
        <f t="shared" si="6"/>
        <v xml:space="preserve"> </v>
      </c>
      <c r="V99" s="129">
        <f t="shared" si="7"/>
        <v>1</v>
      </c>
    </row>
    <row r="100" spans="1:22" ht="13.5" customHeight="1">
      <c r="A100" s="23">
        <v>88</v>
      </c>
      <c r="B100" s="294" t="s">
        <v>728</v>
      </c>
      <c r="C100" s="306" t="s">
        <v>112</v>
      </c>
      <c r="D100" s="328" t="s">
        <v>135</v>
      </c>
      <c r="E100" s="247" t="s">
        <v>1678</v>
      </c>
      <c r="F100" s="49">
        <v>11.495999999999999</v>
      </c>
      <c r="G100" s="26">
        <f>TPPhys2!H100</f>
        <v>8.09</v>
      </c>
      <c r="H100" s="23">
        <f>TPPhys2!I100</f>
        <v>0</v>
      </c>
      <c r="I100" s="132">
        <f>TPPhys2!K100</f>
        <v>1</v>
      </c>
      <c r="J100" s="26">
        <f>TPChim2!H100</f>
        <v>10.083333333333332</v>
      </c>
      <c r="K100" s="23">
        <f>TPChim2!I100</f>
        <v>2</v>
      </c>
      <c r="L100" s="132">
        <f>TPChim2!K100</f>
        <v>1</v>
      </c>
      <c r="M100" s="26">
        <f>Info2!J100</f>
        <v>11.375</v>
      </c>
      <c r="N100" s="23">
        <f>Info2!K100</f>
        <v>4</v>
      </c>
      <c r="O100" s="132">
        <f>Info2!M100</f>
        <v>1</v>
      </c>
      <c r="P100" s="26">
        <f>MP!I100</f>
        <v>12.25</v>
      </c>
      <c r="Q100" s="23">
        <f>MP!J100</f>
        <v>1</v>
      </c>
      <c r="R100" s="132">
        <f>MP!L100</f>
        <v>1</v>
      </c>
      <c r="S100" s="24">
        <f t="shared" si="4"/>
        <v>10.634666666666666</v>
      </c>
      <c r="T100" s="23">
        <f t="shared" si="5"/>
        <v>9</v>
      </c>
      <c r="U100" s="44" t="str">
        <f t="shared" si="6"/>
        <v>acquise</v>
      </c>
      <c r="V100" s="129">
        <f t="shared" si="7"/>
        <v>1</v>
      </c>
    </row>
    <row r="101" spans="1:22" ht="13.5" customHeight="1">
      <c r="A101" s="23">
        <v>89</v>
      </c>
      <c r="B101" s="289">
        <v>123009941</v>
      </c>
      <c r="C101" s="99" t="s">
        <v>114</v>
      </c>
      <c r="D101" s="100" t="s">
        <v>115</v>
      </c>
      <c r="E101" s="118" t="s">
        <v>428</v>
      </c>
      <c r="F101" s="92">
        <v>10.001333333333331</v>
      </c>
      <c r="G101" s="26">
        <f>TPPhys2!H101</f>
        <v>10.51</v>
      </c>
      <c r="H101" s="23">
        <f>TPPhys2!I101</f>
        <v>2</v>
      </c>
      <c r="I101" s="132">
        <f>TPPhys2!K101</f>
        <v>1</v>
      </c>
      <c r="J101" s="26">
        <f>TPChim2!H101</f>
        <v>14.25</v>
      </c>
      <c r="K101" s="23">
        <f>TPChim2!I101</f>
        <v>2</v>
      </c>
      <c r="L101" s="132">
        <f>TPChim2!K101</f>
        <v>1</v>
      </c>
      <c r="M101" s="26">
        <f>Info2!J101</f>
        <v>10</v>
      </c>
      <c r="N101" s="23">
        <f>Info2!K101</f>
        <v>4</v>
      </c>
      <c r="O101" s="132">
        <f>Info2!M101</f>
        <v>1</v>
      </c>
      <c r="P101" s="26">
        <f>MP!I101</f>
        <v>10</v>
      </c>
      <c r="Q101" s="23">
        <f>MP!J101</f>
        <v>1</v>
      </c>
      <c r="R101" s="132">
        <f>MP!L101</f>
        <v>1</v>
      </c>
      <c r="S101" s="24">
        <f t="shared" si="4"/>
        <v>10.952</v>
      </c>
      <c r="T101" s="23">
        <f t="shared" si="5"/>
        <v>9</v>
      </c>
      <c r="U101" s="44" t="str">
        <f t="shared" si="6"/>
        <v>acquise</v>
      </c>
      <c r="V101" s="129">
        <f t="shared" si="7"/>
        <v>1</v>
      </c>
    </row>
    <row r="102" spans="1:22" ht="13.5" customHeight="1">
      <c r="A102" s="23">
        <v>90</v>
      </c>
      <c r="B102" s="289">
        <v>123005662</v>
      </c>
      <c r="C102" s="99" t="s">
        <v>116</v>
      </c>
      <c r="D102" s="100" t="s">
        <v>117</v>
      </c>
      <c r="E102" s="118" t="s">
        <v>433</v>
      </c>
      <c r="F102" s="92">
        <v>12.541666666666666</v>
      </c>
      <c r="G102" s="26">
        <f>TPPhys2!H102</f>
        <v>11.083333333333334</v>
      </c>
      <c r="H102" s="23">
        <f>TPPhys2!I102</f>
        <v>2</v>
      </c>
      <c r="I102" s="132">
        <f>TPPhys2!K102</f>
        <v>1</v>
      </c>
      <c r="J102" s="26">
        <f>TPChim2!H102</f>
        <v>11</v>
      </c>
      <c r="K102" s="23">
        <f>TPChim2!I102</f>
        <v>2</v>
      </c>
      <c r="L102" s="132">
        <f>TPChim2!K102</f>
        <v>1</v>
      </c>
      <c r="M102" s="26">
        <f>Info2!J102</f>
        <v>10</v>
      </c>
      <c r="N102" s="23">
        <f>Info2!K102</f>
        <v>4</v>
      </c>
      <c r="O102" s="132">
        <f>Info2!M102</f>
        <v>1</v>
      </c>
      <c r="P102" s="26">
        <f>MP!I102</f>
        <v>10</v>
      </c>
      <c r="Q102" s="23">
        <f>MP!J102</f>
        <v>1</v>
      </c>
      <c r="R102" s="132">
        <f>MP!L102</f>
        <v>1</v>
      </c>
      <c r="S102" s="24">
        <f t="shared" si="4"/>
        <v>10.416666666666668</v>
      </c>
      <c r="T102" s="23">
        <f t="shared" si="5"/>
        <v>9</v>
      </c>
      <c r="U102" s="44" t="str">
        <f t="shared" si="6"/>
        <v>acquise</v>
      </c>
      <c r="V102" s="129">
        <f t="shared" si="7"/>
        <v>1</v>
      </c>
    </row>
    <row r="103" spans="1:22" ht="13.5" customHeight="1">
      <c r="A103" s="23">
        <v>91</v>
      </c>
      <c r="B103" s="282">
        <v>123020144</v>
      </c>
      <c r="C103" s="306" t="s">
        <v>729</v>
      </c>
      <c r="D103" s="328" t="s">
        <v>595</v>
      </c>
      <c r="E103" s="247" t="s">
        <v>1678</v>
      </c>
      <c r="F103" s="49">
        <v>10.369444444444444</v>
      </c>
      <c r="G103" s="26">
        <f>TPPhys2!H103</f>
        <v>11.17</v>
      </c>
      <c r="H103" s="23">
        <f>TPPhys2!I103</f>
        <v>2</v>
      </c>
      <c r="I103" s="132">
        <f>TPPhys2!K103</f>
        <v>1</v>
      </c>
      <c r="J103" s="26">
        <f>TPChim2!H103</f>
        <v>12.583333333333332</v>
      </c>
      <c r="K103" s="23">
        <f>TPChim2!I103</f>
        <v>2</v>
      </c>
      <c r="L103" s="132">
        <f>TPChim2!K103</f>
        <v>1</v>
      </c>
      <c r="M103" s="26">
        <f>Info2!J103</f>
        <v>9</v>
      </c>
      <c r="N103" s="23">
        <f>Info2!K103</f>
        <v>0</v>
      </c>
      <c r="O103" s="132">
        <f>Info2!M103</f>
        <v>1</v>
      </c>
      <c r="P103" s="26">
        <f>MP!I103</f>
        <v>12</v>
      </c>
      <c r="Q103" s="23">
        <f>MP!J103</f>
        <v>1</v>
      </c>
      <c r="R103" s="132">
        <f>MP!L103</f>
        <v>1</v>
      </c>
      <c r="S103" s="24">
        <f t="shared" si="4"/>
        <v>10.750666666666666</v>
      </c>
      <c r="T103" s="23">
        <f t="shared" si="5"/>
        <v>9</v>
      </c>
      <c r="U103" s="44" t="str">
        <f t="shared" si="6"/>
        <v>acquise</v>
      </c>
      <c r="V103" s="129">
        <f t="shared" si="7"/>
        <v>1</v>
      </c>
    </row>
    <row r="104" spans="1:22" ht="13.5" customHeight="1">
      <c r="A104" s="23">
        <v>92</v>
      </c>
      <c r="B104" s="175">
        <v>1533005287</v>
      </c>
      <c r="C104" s="177" t="s">
        <v>601</v>
      </c>
      <c r="D104" s="324" t="s">
        <v>602</v>
      </c>
      <c r="E104" s="117" t="s">
        <v>429</v>
      </c>
      <c r="F104" s="92">
        <v>10.274333333333335</v>
      </c>
      <c r="G104" s="26">
        <f>TPPhys2!H104</f>
        <v>8.92</v>
      </c>
      <c r="H104" s="23">
        <f>TPPhys2!I104</f>
        <v>0</v>
      </c>
      <c r="I104" s="132">
        <f>TPPhys2!K104</f>
        <v>1</v>
      </c>
      <c r="J104" s="26">
        <f>TPChim2!H104</f>
        <v>14.33</v>
      </c>
      <c r="K104" s="23">
        <f>TPChim2!I104</f>
        <v>2</v>
      </c>
      <c r="L104" s="132">
        <f>TPChim2!K104</f>
        <v>1</v>
      </c>
      <c r="M104" s="26">
        <f>Info2!J104</f>
        <v>10</v>
      </c>
      <c r="N104" s="23">
        <f>Info2!K104</f>
        <v>4</v>
      </c>
      <c r="O104" s="132">
        <f>Info2!M104</f>
        <v>1</v>
      </c>
      <c r="P104" s="26">
        <f>MP!I104</f>
        <v>6.75</v>
      </c>
      <c r="Q104" s="23">
        <f>MP!J104</f>
        <v>0</v>
      </c>
      <c r="R104" s="132">
        <f>MP!L104</f>
        <v>1</v>
      </c>
      <c r="S104" s="24">
        <f t="shared" si="4"/>
        <v>10</v>
      </c>
      <c r="T104" s="23">
        <f t="shared" si="5"/>
        <v>9</v>
      </c>
      <c r="U104" s="44" t="str">
        <f t="shared" si="6"/>
        <v>acquise</v>
      </c>
      <c r="V104" s="129">
        <f t="shared" si="7"/>
        <v>1</v>
      </c>
    </row>
    <row r="105" spans="1:22" ht="13.5" customHeight="1">
      <c r="A105" s="23">
        <v>93</v>
      </c>
      <c r="B105" s="279">
        <v>123016442</v>
      </c>
      <c r="C105" s="52" t="s">
        <v>306</v>
      </c>
      <c r="D105" s="51" t="s">
        <v>297</v>
      </c>
      <c r="E105" s="117" t="s">
        <v>434</v>
      </c>
      <c r="F105" s="92">
        <v>8.85</v>
      </c>
      <c r="G105" s="26">
        <f>TPPhys2!H105</f>
        <v>10.629999999999999</v>
      </c>
      <c r="H105" s="23">
        <f>TPPhys2!I105</f>
        <v>2</v>
      </c>
      <c r="I105" s="132">
        <f>TPPhys2!K105</f>
        <v>1</v>
      </c>
      <c r="J105" s="26">
        <f>TPChim2!H105</f>
        <v>12</v>
      </c>
      <c r="K105" s="23">
        <f>TPChim2!I105</f>
        <v>2</v>
      </c>
      <c r="L105" s="132">
        <f>TPChim2!K105</f>
        <v>1</v>
      </c>
      <c r="M105" s="26">
        <f>Info2!J105</f>
        <v>10</v>
      </c>
      <c r="N105" s="23">
        <f>Info2!K105</f>
        <v>4</v>
      </c>
      <c r="O105" s="132">
        <f>Info2!M105</f>
        <v>1</v>
      </c>
      <c r="P105" s="26">
        <f>MP!I105</f>
        <v>10</v>
      </c>
      <c r="Q105" s="23">
        <f>MP!J105</f>
        <v>1</v>
      </c>
      <c r="R105" s="132">
        <f>MP!L105</f>
        <v>1</v>
      </c>
      <c r="S105" s="24">
        <f t="shared" si="4"/>
        <v>10.526</v>
      </c>
      <c r="T105" s="23">
        <f t="shared" si="5"/>
        <v>9</v>
      </c>
      <c r="U105" s="44" t="str">
        <f t="shared" si="6"/>
        <v>acquise</v>
      </c>
      <c r="V105" s="129">
        <f t="shared" si="7"/>
        <v>1</v>
      </c>
    </row>
    <row r="106" spans="1:22" ht="13.5" customHeight="1">
      <c r="A106" s="23">
        <v>94</v>
      </c>
      <c r="B106" s="175">
        <v>1531090856</v>
      </c>
      <c r="C106" s="177" t="s">
        <v>542</v>
      </c>
      <c r="D106" s="324" t="s">
        <v>608</v>
      </c>
      <c r="E106" s="117" t="s">
        <v>429</v>
      </c>
      <c r="F106" s="92">
        <v>11.982666666666667</v>
      </c>
      <c r="G106" s="26">
        <f>TPPhys2!H106</f>
        <v>11.333333333333334</v>
      </c>
      <c r="H106" s="23">
        <f>TPPhys2!I106</f>
        <v>2</v>
      </c>
      <c r="I106" s="132">
        <f>TPPhys2!K106</f>
        <v>1</v>
      </c>
      <c r="J106" s="26">
        <f>TPChim2!H106</f>
        <v>11.25</v>
      </c>
      <c r="K106" s="23">
        <f>TPChim2!I106</f>
        <v>2</v>
      </c>
      <c r="L106" s="132">
        <f>TPChim2!K106</f>
        <v>1</v>
      </c>
      <c r="M106" s="26">
        <f>Info2!J106</f>
        <v>10.001999999999999</v>
      </c>
      <c r="N106" s="23">
        <f>Info2!K106</f>
        <v>4</v>
      </c>
      <c r="O106" s="132">
        <f>Info2!M106</f>
        <v>1</v>
      </c>
      <c r="P106" s="26">
        <f>MP!I106</f>
        <v>12</v>
      </c>
      <c r="Q106" s="23">
        <f>MP!J106</f>
        <v>1</v>
      </c>
      <c r="R106" s="132">
        <f>MP!L106</f>
        <v>1</v>
      </c>
      <c r="S106" s="24">
        <f t="shared" si="4"/>
        <v>10.917466666666666</v>
      </c>
      <c r="T106" s="23">
        <f t="shared" si="5"/>
        <v>9</v>
      </c>
      <c r="U106" s="44" t="str">
        <f t="shared" si="6"/>
        <v>acquise</v>
      </c>
      <c r="V106" s="129">
        <f t="shared" si="7"/>
        <v>1</v>
      </c>
    </row>
    <row r="107" spans="1:22" ht="13.5" customHeight="1">
      <c r="A107" s="23">
        <v>95</v>
      </c>
      <c r="B107" s="175">
        <v>1533003764</v>
      </c>
      <c r="C107" s="177" t="s">
        <v>542</v>
      </c>
      <c r="D107" s="324" t="s">
        <v>543</v>
      </c>
      <c r="E107" s="117" t="s">
        <v>429</v>
      </c>
      <c r="F107" s="49">
        <v>11.399333333333335</v>
      </c>
      <c r="G107" s="26">
        <f>TPPhys2!H107</f>
        <v>12.16</v>
      </c>
      <c r="H107" s="23">
        <f>TPPhys2!I107</f>
        <v>2</v>
      </c>
      <c r="I107" s="132">
        <f>TPPhys2!K107</f>
        <v>1</v>
      </c>
      <c r="J107" s="26">
        <f>TPChim2!H107</f>
        <v>11.07</v>
      </c>
      <c r="K107" s="23">
        <f>TPChim2!I107</f>
        <v>2</v>
      </c>
      <c r="L107" s="132">
        <f>TPChim2!K107</f>
        <v>1</v>
      </c>
      <c r="M107" s="26">
        <f>Info2!J107</f>
        <v>8.35</v>
      </c>
      <c r="N107" s="23">
        <f>Info2!K107</f>
        <v>0</v>
      </c>
      <c r="O107" s="132">
        <f>Info2!M107</f>
        <v>1</v>
      </c>
      <c r="P107" s="26">
        <f>MP!I107</f>
        <v>10.5</v>
      </c>
      <c r="Q107" s="23">
        <f>MP!J107</f>
        <v>1</v>
      </c>
      <c r="R107" s="132">
        <f>MP!L107</f>
        <v>1</v>
      </c>
      <c r="S107" s="24">
        <f t="shared" si="4"/>
        <v>10.086</v>
      </c>
      <c r="T107" s="23">
        <f t="shared" si="5"/>
        <v>9</v>
      </c>
      <c r="U107" s="44" t="str">
        <f t="shared" si="6"/>
        <v>acquise</v>
      </c>
      <c r="V107" s="129">
        <f t="shared" si="7"/>
        <v>1</v>
      </c>
    </row>
    <row r="108" spans="1:22" ht="13.5" customHeight="1">
      <c r="A108" s="23">
        <v>96</v>
      </c>
      <c r="B108" s="178">
        <v>1433013964</v>
      </c>
      <c r="C108" s="180" t="s">
        <v>553</v>
      </c>
      <c r="D108" s="326" t="s">
        <v>201</v>
      </c>
      <c r="E108" s="117" t="s">
        <v>428</v>
      </c>
      <c r="F108" s="92">
        <v>10.699333333333334</v>
      </c>
      <c r="G108" s="26">
        <f>TPPhys2!H108</f>
        <v>7.4</v>
      </c>
      <c r="H108" s="23">
        <f>TPPhys2!I108</f>
        <v>0</v>
      </c>
      <c r="I108" s="132">
        <f>TPPhys2!K108</f>
        <v>1</v>
      </c>
      <c r="J108" s="26">
        <f>TPChim2!H108</f>
        <v>11.666666666666666</v>
      </c>
      <c r="K108" s="23">
        <f>TPChim2!I108</f>
        <v>2</v>
      </c>
      <c r="L108" s="132">
        <f>TPChim2!K108</f>
        <v>1</v>
      </c>
      <c r="M108" s="26">
        <f>Info2!J108</f>
        <v>6.5</v>
      </c>
      <c r="N108" s="23">
        <f>Info2!K108</f>
        <v>0</v>
      </c>
      <c r="O108" s="132">
        <f>Info2!M108</f>
        <v>1</v>
      </c>
      <c r="P108" s="26">
        <f>MP!I108</f>
        <v>15</v>
      </c>
      <c r="Q108" s="23">
        <f>MP!J108</f>
        <v>1</v>
      </c>
      <c r="R108" s="132">
        <f>MP!L108</f>
        <v>1</v>
      </c>
      <c r="S108" s="24">
        <f t="shared" si="4"/>
        <v>9.4133333333333322</v>
      </c>
      <c r="T108" s="23">
        <f t="shared" si="5"/>
        <v>3</v>
      </c>
      <c r="U108" s="44" t="str">
        <f t="shared" si="6"/>
        <v xml:space="preserve"> </v>
      </c>
      <c r="V108" s="129">
        <f t="shared" si="7"/>
        <v>1</v>
      </c>
    </row>
    <row r="109" spans="1:22" ht="13.5" customHeight="1">
      <c r="A109" s="23">
        <v>97</v>
      </c>
      <c r="B109" s="279">
        <v>1433009474</v>
      </c>
      <c r="C109" s="52" t="s">
        <v>307</v>
      </c>
      <c r="D109" s="51" t="s">
        <v>308</v>
      </c>
      <c r="E109" s="118" t="s">
        <v>428</v>
      </c>
      <c r="F109" s="92">
        <v>11.314</v>
      </c>
      <c r="G109" s="26">
        <f>TPPhys2!H109</f>
        <v>12.26</v>
      </c>
      <c r="H109" s="23">
        <f>TPPhys2!I109</f>
        <v>2</v>
      </c>
      <c r="I109" s="132">
        <f>TPPhys2!K109</f>
        <v>1</v>
      </c>
      <c r="J109" s="26">
        <f>TPChim2!H109</f>
        <v>13.25</v>
      </c>
      <c r="K109" s="23">
        <f>TPChim2!I109</f>
        <v>2</v>
      </c>
      <c r="L109" s="132">
        <f>TPChim2!K109</f>
        <v>1</v>
      </c>
      <c r="M109" s="26">
        <f>Info2!J109</f>
        <v>10.8</v>
      </c>
      <c r="N109" s="23">
        <f>Info2!K109</f>
        <v>4</v>
      </c>
      <c r="O109" s="132">
        <f>Info2!M109</f>
        <v>1</v>
      </c>
      <c r="P109" s="26">
        <f>MP!I109</f>
        <v>7.5</v>
      </c>
      <c r="Q109" s="23">
        <f>MP!J109</f>
        <v>0</v>
      </c>
      <c r="R109" s="132">
        <f>MP!L109</f>
        <v>1</v>
      </c>
      <c r="S109" s="24">
        <f t="shared" si="4"/>
        <v>10.922000000000001</v>
      </c>
      <c r="T109" s="23">
        <f t="shared" si="5"/>
        <v>9</v>
      </c>
      <c r="U109" s="44" t="str">
        <f t="shared" si="6"/>
        <v>acquise</v>
      </c>
      <c r="V109" s="129">
        <f t="shared" si="7"/>
        <v>1</v>
      </c>
    </row>
    <row r="110" spans="1:22" ht="13.5" customHeight="1">
      <c r="A110" s="23">
        <v>98</v>
      </c>
      <c r="B110" s="289">
        <v>1333004969</v>
      </c>
      <c r="C110" s="99" t="s">
        <v>119</v>
      </c>
      <c r="D110" s="100" t="s">
        <v>120</v>
      </c>
      <c r="E110" s="408" t="s">
        <v>434</v>
      </c>
      <c r="F110" s="92">
        <v>9.9993333333333325</v>
      </c>
      <c r="G110" s="26">
        <f>TPPhys2!H110</f>
        <v>10.08</v>
      </c>
      <c r="H110" s="23">
        <f>TPPhys2!I110</f>
        <v>2</v>
      </c>
      <c r="I110" s="132">
        <f>TPPhys2!K110</f>
        <v>1</v>
      </c>
      <c r="J110" s="26">
        <f>TPChim2!H110</f>
        <v>9.16</v>
      </c>
      <c r="K110" s="23">
        <f>TPChim2!I110</f>
        <v>0</v>
      </c>
      <c r="L110" s="132">
        <f>TPChim2!K110</f>
        <v>1</v>
      </c>
      <c r="M110" s="26">
        <f>Info2!J110</f>
        <v>5</v>
      </c>
      <c r="N110" s="23">
        <f>Info2!K110</f>
        <v>0</v>
      </c>
      <c r="O110" s="132">
        <f>Info2!M110</f>
        <v>1</v>
      </c>
      <c r="P110" s="26">
        <f>MP!I110</f>
        <v>10</v>
      </c>
      <c r="Q110" s="23">
        <f>MP!J110</f>
        <v>1</v>
      </c>
      <c r="R110" s="132">
        <f>MP!L110</f>
        <v>1</v>
      </c>
      <c r="S110" s="24">
        <f t="shared" si="4"/>
        <v>7.8480000000000008</v>
      </c>
      <c r="T110" s="23">
        <f t="shared" si="5"/>
        <v>3</v>
      </c>
      <c r="U110" s="44" t="str">
        <f t="shared" si="6"/>
        <v xml:space="preserve"> </v>
      </c>
      <c r="V110" s="129">
        <f t="shared" si="7"/>
        <v>1</v>
      </c>
    </row>
    <row r="111" spans="1:22" ht="13.5" customHeight="1">
      <c r="A111" s="23">
        <v>99</v>
      </c>
      <c r="B111" s="178">
        <v>1433007062</v>
      </c>
      <c r="C111" s="180" t="s">
        <v>119</v>
      </c>
      <c r="D111" s="326" t="s">
        <v>92</v>
      </c>
      <c r="E111" s="117" t="s">
        <v>429</v>
      </c>
      <c r="F111" s="49">
        <v>11.65</v>
      </c>
      <c r="G111" s="26">
        <f>TPPhys2!H111</f>
        <v>10.01</v>
      </c>
      <c r="H111" s="23">
        <f>TPPhys2!I111</f>
        <v>2</v>
      </c>
      <c r="I111" s="132">
        <f>TPPhys2!K111</f>
        <v>1</v>
      </c>
      <c r="J111" s="26">
        <f>TPChim2!H111</f>
        <v>11</v>
      </c>
      <c r="K111" s="23">
        <f>TPChim2!I111</f>
        <v>2</v>
      </c>
      <c r="L111" s="132">
        <f>TPChim2!K111</f>
        <v>1</v>
      </c>
      <c r="M111" s="26">
        <f>Info2!J111</f>
        <v>6.4</v>
      </c>
      <c r="N111" s="23">
        <f>Info2!K111</f>
        <v>0</v>
      </c>
      <c r="O111" s="132">
        <f>Info2!M111</f>
        <v>1</v>
      </c>
      <c r="P111" s="26">
        <f>MP!I111</f>
        <v>10</v>
      </c>
      <c r="Q111" s="23">
        <f>MP!J111</f>
        <v>1</v>
      </c>
      <c r="R111" s="132">
        <f>MP!L111</f>
        <v>1</v>
      </c>
      <c r="S111" s="24">
        <f t="shared" si="4"/>
        <v>8.7620000000000005</v>
      </c>
      <c r="T111" s="23">
        <f t="shared" si="5"/>
        <v>5</v>
      </c>
      <c r="U111" s="44" t="str">
        <f t="shared" si="6"/>
        <v xml:space="preserve"> </v>
      </c>
      <c r="V111" s="129">
        <f t="shared" si="7"/>
        <v>1</v>
      </c>
    </row>
    <row r="112" spans="1:22" ht="13.5" customHeight="1">
      <c r="A112" s="23">
        <v>100</v>
      </c>
      <c r="B112" s="358" t="s">
        <v>730</v>
      </c>
      <c r="C112" s="210" t="s">
        <v>309</v>
      </c>
      <c r="D112" s="346" t="s">
        <v>67</v>
      </c>
      <c r="E112" s="246" t="s">
        <v>1678</v>
      </c>
      <c r="F112" s="49">
        <v>9.9995999999999992</v>
      </c>
      <c r="G112" s="26">
        <f>TPPhys2!H112</f>
        <v>10</v>
      </c>
      <c r="H112" s="23">
        <f>TPPhys2!I112</f>
        <v>2</v>
      </c>
      <c r="I112" s="132">
        <f>TPPhys2!K112</f>
        <v>1</v>
      </c>
      <c r="J112" s="26">
        <f>TPChim2!H112</f>
        <v>13.25</v>
      </c>
      <c r="K112" s="23">
        <f>TPChim2!I112</f>
        <v>2</v>
      </c>
      <c r="L112" s="132">
        <f>TPChim2!K112</f>
        <v>1</v>
      </c>
      <c r="M112" s="26">
        <f>Info2!J112</f>
        <v>9.625</v>
      </c>
      <c r="N112" s="23">
        <f>Info2!K112</f>
        <v>0</v>
      </c>
      <c r="O112" s="132">
        <f>Info2!M112</f>
        <v>1</v>
      </c>
      <c r="P112" s="26">
        <f>MP!I112</f>
        <v>14.5</v>
      </c>
      <c r="Q112" s="23">
        <f>MP!J112</f>
        <v>1</v>
      </c>
      <c r="R112" s="132">
        <f>MP!L112</f>
        <v>1</v>
      </c>
      <c r="S112" s="24">
        <f t="shared" si="4"/>
        <v>11.4</v>
      </c>
      <c r="T112" s="23">
        <f t="shared" si="5"/>
        <v>9</v>
      </c>
      <c r="U112" s="44" t="str">
        <f t="shared" si="6"/>
        <v>acquise</v>
      </c>
      <c r="V112" s="129">
        <f t="shared" si="7"/>
        <v>1</v>
      </c>
    </row>
    <row r="113" spans="1:23" ht="13.5" customHeight="1">
      <c r="A113" s="23">
        <v>101</v>
      </c>
      <c r="B113" s="279">
        <v>1333007462</v>
      </c>
      <c r="C113" s="52" t="s">
        <v>309</v>
      </c>
      <c r="D113" s="51" t="s">
        <v>209</v>
      </c>
      <c r="E113" s="117" t="s">
        <v>434</v>
      </c>
      <c r="F113" s="49">
        <v>11.258333333333335</v>
      </c>
      <c r="G113" s="26">
        <f>TPPhys2!H113</f>
        <v>10.166666666666668</v>
      </c>
      <c r="H113" s="23">
        <f>TPPhys2!I113</f>
        <v>2</v>
      </c>
      <c r="I113" s="132">
        <f>TPPhys2!K113</f>
        <v>1</v>
      </c>
      <c r="J113" s="26">
        <f>TPChim2!H113</f>
        <v>10.638888888888889</v>
      </c>
      <c r="K113" s="23">
        <f>TPChim2!I113</f>
        <v>2</v>
      </c>
      <c r="L113" s="132">
        <f>TPChim2!K113</f>
        <v>1</v>
      </c>
      <c r="M113" s="26">
        <f>Info2!J113</f>
        <v>8.1666666666666661</v>
      </c>
      <c r="N113" s="23">
        <f>Info2!K113</f>
        <v>0</v>
      </c>
      <c r="O113" s="132">
        <f>Info2!M113</f>
        <v>1</v>
      </c>
      <c r="P113" s="26">
        <f>MP!I113</f>
        <v>13</v>
      </c>
      <c r="Q113" s="23">
        <f>MP!J113</f>
        <v>1</v>
      </c>
      <c r="R113" s="132">
        <f>MP!L113</f>
        <v>1</v>
      </c>
      <c r="S113" s="24">
        <f t="shared" si="4"/>
        <v>10.027777777777777</v>
      </c>
      <c r="T113" s="23">
        <f t="shared" si="5"/>
        <v>9</v>
      </c>
      <c r="U113" s="44" t="str">
        <f t="shared" si="6"/>
        <v>acquise</v>
      </c>
      <c r="V113" s="129">
        <f t="shared" si="7"/>
        <v>1</v>
      </c>
    </row>
    <row r="114" spans="1:23" ht="13.5" customHeight="1">
      <c r="A114" s="23">
        <v>102</v>
      </c>
      <c r="B114" s="277" t="s">
        <v>121</v>
      </c>
      <c r="C114" s="99" t="s">
        <v>122</v>
      </c>
      <c r="D114" s="100" t="s">
        <v>123</v>
      </c>
      <c r="E114" s="118" t="s">
        <v>433</v>
      </c>
      <c r="F114" s="92">
        <v>10.798666666666666</v>
      </c>
      <c r="G114" s="26">
        <f>TPPhys2!H114</f>
        <v>12.66</v>
      </c>
      <c r="H114" s="23">
        <f>TPPhys2!I114</f>
        <v>2</v>
      </c>
      <c r="I114" s="132">
        <f>TPPhys2!K114</f>
        <v>1</v>
      </c>
      <c r="J114" s="26">
        <f>TPChim2!H114</f>
        <v>12.06</v>
      </c>
      <c r="K114" s="23">
        <f>TPChim2!I114</f>
        <v>2</v>
      </c>
      <c r="L114" s="132">
        <f>TPChim2!K114</f>
        <v>1</v>
      </c>
      <c r="M114" s="26">
        <f>Info2!J114</f>
        <v>5.833333333333333</v>
      </c>
      <c r="N114" s="23">
        <f>Info2!K114</f>
        <v>0</v>
      </c>
      <c r="O114" s="132">
        <f>Info2!M114</f>
        <v>1</v>
      </c>
      <c r="P114" s="26">
        <f>MP!I114</f>
        <v>10</v>
      </c>
      <c r="Q114" s="23">
        <f>MP!J114</f>
        <v>1</v>
      </c>
      <c r="R114" s="132">
        <f>MP!L114</f>
        <v>1</v>
      </c>
      <c r="S114" s="24">
        <f t="shared" si="4"/>
        <v>9.277333333333333</v>
      </c>
      <c r="T114" s="23">
        <f t="shared" si="5"/>
        <v>5</v>
      </c>
      <c r="U114" s="44" t="str">
        <f t="shared" si="6"/>
        <v xml:space="preserve"> </v>
      </c>
      <c r="V114" s="129">
        <f t="shared" si="7"/>
        <v>1</v>
      </c>
    </row>
    <row r="115" spans="1:23" ht="13.5" customHeight="1">
      <c r="A115" s="23">
        <v>103</v>
      </c>
      <c r="B115" s="294">
        <v>123012055</v>
      </c>
      <c r="C115" s="306" t="s">
        <v>731</v>
      </c>
      <c r="D115" s="328" t="s">
        <v>67</v>
      </c>
      <c r="E115" s="204" t="s">
        <v>436</v>
      </c>
      <c r="F115" s="49">
        <v>10.383333333333335</v>
      </c>
      <c r="G115" s="26">
        <f>TPPhys2!H115</f>
        <v>9.67</v>
      </c>
      <c r="H115" s="23">
        <f>TPPhys2!I115</f>
        <v>0</v>
      </c>
      <c r="I115" s="132">
        <f>TPPhys2!K115</f>
        <v>1</v>
      </c>
      <c r="J115" s="26">
        <f>TPChim2!H115</f>
        <v>13.08</v>
      </c>
      <c r="K115" s="23">
        <f>TPChim2!I115</f>
        <v>2</v>
      </c>
      <c r="L115" s="132">
        <f>TPChim2!K115</f>
        <v>1</v>
      </c>
      <c r="M115" s="26">
        <f>Info2!J115</f>
        <v>9</v>
      </c>
      <c r="N115" s="23">
        <f>Info2!K115</f>
        <v>0</v>
      </c>
      <c r="O115" s="132">
        <f>Info2!M115</f>
        <v>1</v>
      </c>
      <c r="P115" s="26">
        <f>MP!I115</f>
        <v>10</v>
      </c>
      <c r="Q115" s="23">
        <f>MP!J115</f>
        <v>1</v>
      </c>
      <c r="R115" s="132">
        <f>MP!L115</f>
        <v>1</v>
      </c>
      <c r="S115" s="24">
        <f t="shared" si="4"/>
        <v>10.15</v>
      </c>
      <c r="T115" s="23">
        <f t="shared" si="5"/>
        <v>9</v>
      </c>
      <c r="U115" s="44" t="str">
        <f t="shared" si="6"/>
        <v>acquise</v>
      </c>
      <c r="V115" s="129">
        <f t="shared" si="7"/>
        <v>1</v>
      </c>
    </row>
    <row r="116" spans="1:23" ht="13.5" customHeight="1">
      <c r="A116" s="23">
        <v>104</v>
      </c>
      <c r="B116" s="178">
        <v>1433000987</v>
      </c>
      <c r="C116" s="180" t="s">
        <v>615</v>
      </c>
      <c r="D116" s="326" t="s">
        <v>616</v>
      </c>
      <c r="E116" s="117" t="s">
        <v>1676</v>
      </c>
      <c r="F116" s="92">
        <v>11.193999999999999</v>
      </c>
      <c r="G116" s="26">
        <f>TPPhys2!H116</f>
        <v>11.5</v>
      </c>
      <c r="H116" s="23">
        <f>TPPhys2!I116</f>
        <v>2</v>
      </c>
      <c r="I116" s="132">
        <f>TPPhys2!K116</f>
        <v>1</v>
      </c>
      <c r="J116" s="26">
        <f>TPChim2!H116</f>
        <v>15</v>
      </c>
      <c r="K116" s="23">
        <f>TPChim2!I116</f>
        <v>2</v>
      </c>
      <c r="L116" s="132">
        <f>TPChim2!K116</f>
        <v>1</v>
      </c>
      <c r="M116" s="26">
        <f>Info2!J116</f>
        <v>4.4000000000000004</v>
      </c>
      <c r="N116" s="23">
        <f>Info2!K116</f>
        <v>0</v>
      </c>
      <c r="O116" s="132">
        <f>Info2!M116</f>
        <v>1</v>
      </c>
      <c r="P116" s="26">
        <f>MP!I116</f>
        <v>14</v>
      </c>
      <c r="Q116" s="23">
        <f>MP!J116</f>
        <v>1</v>
      </c>
      <c r="R116" s="132">
        <f>MP!L116</f>
        <v>1</v>
      </c>
      <c r="S116" s="24">
        <f t="shared" si="4"/>
        <v>9.86</v>
      </c>
      <c r="T116" s="23">
        <f t="shared" si="5"/>
        <v>5</v>
      </c>
      <c r="U116" s="44" t="str">
        <f t="shared" si="6"/>
        <v xml:space="preserve"> </v>
      </c>
      <c r="V116" s="129">
        <f t="shared" si="7"/>
        <v>1</v>
      </c>
    </row>
    <row r="117" spans="1:23" ht="13.5" customHeight="1">
      <c r="A117" s="23">
        <v>105</v>
      </c>
      <c r="B117" s="279">
        <v>1433009252</v>
      </c>
      <c r="C117" s="52" t="s">
        <v>310</v>
      </c>
      <c r="D117" s="51" t="s">
        <v>311</v>
      </c>
      <c r="E117" s="117" t="s">
        <v>434</v>
      </c>
      <c r="F117" s="92">
        <v>10.482666666666665</v>
      </c>
      <c r="G117" s="26">
        <f>TPPhys2!H117</f>
        <v>8.24</v>
      </c>
      <c r="H117" s="23">
        <f>TPPhys2!I117</f>
        <v>0</v>
      </c>
      <c r="I117" s="132">
        <f>TPPhys2!K117</f>
        <v>1</v>
      </c>
      <c r="J117" s="26">
        <f>TPChim2!H117</f>
        <v>13.83</v>
      </c>
      <c r="K117" s="23">
        <f>TPChim2!I117</f>
        <v>2</v>
      </c>
      <c r="L117" s="132">
        <f>TPChim2!K117</f>
        <v>1</v>
      </c>
      <c r="M117" s="26">
        <f>Info2!J117</f>
        <v>6.3</v>
      </c>
      <c r="N117" s="23">
        <f>Info2!K117</f>
        <v>0</v>
      </c>
      <c r="O117" s="132">
        <f>Info2!M117</f>
        <v>1</v>
      </c>
      <c r="P117" s="26">
        <f>MP!I117</f>
        <v>7.5</v>
      </c>
      <c r="Q117" s="23">
        <f>MP!J117</f>
        <v>0</v>
      </c>
      <c r="R117" s="132">
        <f>MP!L117</f>
        <v>1</v>
      </c>
      <c r="S117" s="24">
        <f t="shared" si="4"/>
        <v>8.4340000000000011</v>
      </c>
      <c r="T117" s="23">
        <f t="shared" si="5"/>
        <v>2</v>
      </c>
      <c r="U117" s="44" t="str">
        <f t="shared" si="6"/>
        <v xml:space="preserve"> </v>
      </c>
      <c r="V117" s="129">
        <f t="shared" si="7"/>
        <v>1</v>
      </c>
    </row>
    <row r="118" spans="1:23" ht="13.5" customHeight="1">
      <c r="A118" s="23">
        <v>106</v>
      </c>
      <c r="B118" s="289">
        <v>1333012941</v>
      </c>
      <c r="C118" s="99" t="s">
        <v>125</v>
      </c>
      <c r="D118" s="100" t="s">
        <v>126</v>
      </c>
      <c r="E118" s="118" t="s">
        <v>433</v>
      </c>
      <c r="F118" s="49">
        <v>10.988</v>
      </c>
      <c r="G118" s="26">
        <f>TPPhys2!H118</f>
        <v>11.33</v>
      </c>
      <c r="H118" s="23">
        <f>TPPhys2!I118</f>
        <v>2</v>
      </c>
      <c r="I118" s="132">
        <f>TPPhys2!K118</f>
        <v>1</v>
      </c>
      <c r="J118" s="26">
        <f>TPChim2!H118</f>
        <v>13.33</v>
      </c>
      <c r="K118" s="23">
        <f>TPChim2!I118</f>
        <v>2</v>
      </c>
      <c r="L118" s="132">
        <f>TPChim2!K118</f>
        <v>1</v>
      </c>
      <c r="M118" s="26">
        <f>Info2!J118</f>
        <v>8.1666666666666661</v>
      </c>
      <c r="N118" s="23">
        <f>Info2!K118</f>
        <v>0</v>
      </c>
      <c r="O118" s="132">
        <f>Info2!M118</f>
        <v>1</v>
      </c>
      <c r="P118" s="26">
        <f>MP!I118</f>
        <v>12.5</v>
      </c>
      <c r="Q118" s="23">
        <f>MP!J118</f>
        <v>1</v>
      </c>
      <c r="R118" s="132">
        <f>MP!L118</f>
        <v>1</v>
      </c>
      <c r="S118" s="24">
        <f t="shared" si="4"/>
        <v>10.698666666666666</v>
      </c>
      <c r="T118" s="23">
        <f t="shared" si="5"/>
        <v>9</v>
      </c>
      <c r="U118" s="44" t="str">
        <f t="shared" si="6"/>
        <v>acquise</v>
      </c>
      <c r="V118" s="129">
        <f t="shared" si="7"/>
        <v>1</v>
      </c>
    </row>
    <row r="119" spans="1:23" ht="13.5" customHeight="1">
      <c r="A119" s="23">
        <v>107</v>
      </c>
      <c r="B119" s="279">
        <v>1433007023</v>
      </c>
      <c r="C119" s="52" t="s">
        <v>390</v>
      </c>
      <c r="D119" s="51" t="s">
        <v>327</v>
      </c>
      <c r="E119" s="118" t="s">
        <v>433</v>
      </c>
      <c r="F119" s="92">
        <v>11.144</v>
      </c>
      <c r="G119" s="26">
        <f>TPPhys2!H119</f>
        <v>7.91</v>
      </c>
      <c r="H119" s="23">
        <f>TPPhys2!I119</f>
        <v>0</v>
      </c>
      <c r="I119" s="132">
        <f>TPPhys2!K119</f>
        <v>1</v>
      </c>
      <c r="J119" s="26">
        <f>TPChim2!H119</f>
        <v>15</v>
      </c>
      <c r="K119" s="23">
        <f>TPChim2!I119</f>
        <v>2</v>
      </c>
      <c r="L119" s="132">
        <f>TPChim2!K119</f>
        <v>1</v>
      </c>
      <c r="M119" s="26">
        <f>Info2!J119</f>
        <v>7.3</v>
      </c>
      <c r="N119" s="23">
        <f>Info2!K119</f>
        <v>0</v>
      </c>
      <c r="O119" s="132">
        <f>Info2!M119</f>
        <v>1</v>
      </c>
      <c r="P119" s="26">
        <f>MP!I119</f>
        <v>12.5</v>
      </c>
      <c r="Q119" s="23">
        <f>MP!J119</f>
        <v>1</v>
      </c>
      <c r="R119" s="132">
        <f>MP!L119</f>
        <v>1</v>
      </c>
      <c r="S119" s="24">
        <f t="shared" si="4"/>
        <v>10.001999999999999</v>
      </c>
      <c r="T119" s="23">
        <f t="shared" si="5"/>
        <v>9</v>
      </c>
      <c r="U119" s="44" t="str">
        <f t="shared" si="6"/>
        <v>acquise</v>
      </c>
      <c r="V119" s="129">
        <f t="shared" si="7"/>
        <v>1</v>
      </c>
    </row>
    <row r="120" spans="1:23" ht="13.5" customHeight="1">
      <c r="A120" s="23">
        <v>108</v>
      </c>
      <c r="B120" s="175">
        <v>1533015363</v>
      </c>
      <c r="C120" s="177" t="s">
        <v>680</v>
      </c>
      <c r="D120" s="324" t="s">
        <v>681</v>
      </c>
      <c r="E120" s="117" t="s">
        <v>428</v>
      </c>
      <c r="F120" s="92">
        <v>10.482666666666665</v>
      </c>
      <c r="G120" s="26">
        <f>TPPhys2!H120</f>
        <v>8.91</v>
      </c>
      <c r="H120" s="23">
        <f>TPPhys2!I120</f>
        <v>0</v>
      </c>
      <c r="I120" s="132">
        <f>TPPhys2!K120</f>
        <v>1</v>
      </c>
      <c r="J120" s="26">
        <f>TPChim2!H120</f>
        <v>14.08</v>
      </c>
      <c r="K120" s="23">
        <f>TPChim2!I120</f>
        <v>2</v>
      </c>
      <c r="L120" s="132">
        <f>TPChim2!K120</f>
        <v>1</v>
      </c>
      <c r="M120" s="26">
        <f>Info2!J120</f>
        <v>8.1999999999999993</v>
      </c>
      <c r="N120" s="23">
        <f>Info2!K120</f>
        <v>0</v>
      </c>
      <c r="O120" s="132">
        <f>Info2!M120</f>
        <v>1</v>
      </c>
      <c r="P120" s="26">
        <f>MP!I120</f>
        <v>14.75</v>
      </c>
      <c r="Q120" s="23">
        <f>MP!J120</f>
        <v>1</v>
      </c>
      <c r="R120" s="132">
        <f>MP!L120</f>
        <v>1</v>
      </c>
      <c r="S120" s="24">
        <f t="shared" si="4"/>
        <v>10.827999999999999</v>
      </c>
      <c r="T120" s="23">
        <f t="shared" si="5"/>
        <v>9</v>
      </c>
      <c r="U120" s="44" t="str">
        <f t="shared" si="6"/>
        <v>acquise</v>
      </c>
      <c r="V120" s="129">
        <f t="shared" si="7"/>
        <v>1</v>
      </c>
    </row>
    <row r="121" spans="1:23" ht="13.5" customHeight="1">
      <c r="A121" s="23">
        <v>109</v>
      </c>
      <c r="B121" s="282">
        <v>123009823</v>
      </c>
      <c r="C121" s="306" t="s">
        <v>732</v>
      </c>
      <c r="D121" s="328" t="s">
        <v>733</v>
      </c>
      <c r="E121" s="243" t="s">
        <v>434</v>
      </c>
      <c r="F121" s="92">
        <v>10.651999999999999</v>
      </c>
      <c r="G121" s="26">
        <f>TPPhys2!H121</f>
        <v>11.41</v>
      </c>
      <c r="H121" s="23">
        <f>TPPhys2!I121</f>
        <v>2</v>
      </c>
      <c r="I121" s="132">
        <f>TPPhys2!K121</f>
        <v>1</v>
      </c>
      <c r="J121" s="26">
        <f>TPChim2!H121</f>
        <v>12.25</v>
      </c>
      <c r="K121" s="23">
        <f>TPChim2!I121</f>
        <v>2</v>
      </c>
      <c r="L121" s="132">
        <f>TPChim2!K121</f>
        <v>1</v>
      </c>
      <c r="M121" s="26">
        <f>Info2!J121</f>
        <v>8.75</v>
      </c>
      <c r="N121" s="23">
        <f>Info2!K121</f>
        <v>0</v>
      </c>
      <c r="O121" s="132">
        <f>Info2!M121</f>
        <v>1</v>
      </c>
      <c r="P121" s="26">
        <f>MP!I121</f>
        <v>13.5</v>
      </c>
      <c r="Q121" s="23">
        <f>MP!J121</f>
        <v>1</v>
      </c>
      <c r="R121" s="132">
        <f>MP!L121</f>
        <v>1</v>
      </c>
      <c r="S121" s="24">
        <f t="shared" si="4"/>
        <v>10.931999999999999</v>
      </c>
      <c r="T121" s="23">
        <f t="shared" si="5"/>
        <v>9</v>
      </c>
      <c r="U121" s="44" t="str">
        <f t="shared" si="6"/>
        <v>acquise</v>
      </c>
      <c r="V121" s="129">
        <f t="shared" si="7"/>
        <v>1</v>
      </c>
    </row>
    <row r="122" spans="1:23" ht="13.5" customHeight="1">
      <c r="A122" s="23">
        <v>110</v>
      </c>
      <c r="B122" s="178">
        <v>1433004674</v>
      </c>
      <c r="C122" s="180" t="s">
        <v>580</v>
      </c>
      <c r="D122" s="326" t="s">
        <v>581</v>
      </c>
      <c r="E122" s="117" t="s">
        <v>428</v>
      </c>
      <c r="F122" s="92">
        <v>9.0180000000000007</v>
      </c>
      <c r="G122" s="26">
        <f>TPPhys2!H122</f>
        <v>6.66</v>
      </c>
      <c r="H122" s="23">
        <f>TPPhys2!I122</f>
        <v>0</v>
      </c>
      <c r="I122" s="132">
        <f>TPPhys2!K122</f>
        <v>1</v>
      </c>
      <c r="J122" s="26">
        <f>TPChim2!H122</f>
        <v>15.5</v>
      </c>
      <c r="K122" s="23">
        <f>TPChim2!I122</f>
        <v>2</v>
      </c>
      <c r="L122" s="132">
        <f>TPChim2!K122</f>
        <v>1</v>
      </c>
      <c r="M122" s="26">
        <f>Info2!J122</f>
        <v>10.7</v>
      </c>
      <c r="N122" s="23">
        <f>Info2!K122</f>
        <v>4</v>
      </c>
      <c r="O122" s="132">
        <f>Info2!M122</f>
        <v>1</v>
      </c>
      <c r="P122" s="26">
        <f>MP!I122</f>
        <v>12.25</v>
      </c>
      <c r="Q122" s="23">
        <f>MP!J122</f>
        <v>1</v>
      </c>
      <c r="R122" s="132">
        <f>MP!L122</f>
        <v>1</v>
      </c>
      <c r="S122" s="24">
        <f t="shared" si="4"/>
        <v>11.162000000000001</v>
      </c>
      <c r="T122" s="23">
        <f t="shared" si="5"/>
        <v>9</v>
      </c>
      <c r="U122" s="44" t="str">
        <f t="shared" si="6"/>
        <v>acquise</v>
      </c>
      <c r="V122" s="129">
        <f t="shared" si="7"/>
        <v>1</v>
      </c>
      <c r="W122" s="29"/>
    </row>
    <row r="123" spans="1:23" ht="13.5" customHeight="1">
      <c r="A123" s="23">
        <v>111</v>
      </c>
      <c r="B123" s="175">
        <v>1533010441</v>
      </c>
      <c r="C123" s="177" t="s">
        <v>561</v>
      </c>
      <c r="D123" s="324" t="s">
        <v>76</v>
      </c>
      <c r="E123" s="117" t="s">
        <v>428</v>
      </c>
      <c r="F123" s="92">
        <v>10.416666666666668</v>
      </c>
      <c r="G123" s="26">
        <f>TPPhys2!H123</f>
        <v>11.17</v>
      </c>
      <c r="H123" s="23">
        <f>TPPhys2!I123</f>
        <v>2</v>
      </c>
      <c r="I123" s="132">
        <f>TPPhys2!K123</f>
        <v>1</v>
      </c>
      <c r="J123" s="26">
        <f>TPChim2!H123</f>
        <v>12.5</v>
      </c>
      <c r="K123" s="23">
        <f>TPChim2!I123</f>
        <v>2</v>
      </c>
      <c r="L123" s="132">
        <f>TPChim2!K123</f>
        <v>1</v>
      </c>
      <c r="M123" s="26">
        <f>Info2!J123</f>
        <v>10.001999999999999</v>
      </c>
      <c r="N123" s="23">
        <f>Info2!K123</f>
        <v>4</v>
      </c>
      <c r="O123" s="132">
        <f>Info2!M123</f>
        <v>1</v>
      </c>
      <c r="P123" s="26">
        <f>MP!I123</f>
        <v>5.5</v>
      </c>
      <c r="Q123" s="23">
        <f>MP!J123</f>
        <v>0</v>
      </c>
      <c r="R123" s="132">
        <f>MP!L123</f>
        <v>1</v>
      </c>
      <c r="S123" s="24">
        <f t="shared" si="4"/>
        <v>9.8347999999999995</v>
      </c>
      <c r="T123" s="23">
        <f t="shared" si="5"/>
        <v>8</v>
      </c>
      <c r="U123" s="44" t="str">
        <f t="shared" si="6"/>
        <v xml:space="preserve"> </v>
      </c>
      <c r="V123" s="129">
        <f t="shared" si="7"/>
        <v>1</v>
      </c>
    </row>
    <row r="124" spans="1:23" ht="13.5" customHeight="1">
      <c r="A124" s="23">
        <v>112</v>
      </c>
      <c r="B124" s="294" t="s">
        <v>734</v>
      </c>
      <c r="C124" s="306" t="s">
        <v>735</v>
      </c>
      <c r="D124" s="328" t="s">
        <v>80</v>
      </c>
      <c r="E124" s="247" t="s">
        <v>1678</v>
      </c>
      <c r="F124" s="49">
        <v>10.512</v>
      </c>
      <c r="G124" s="26">
        <f>TPPhys2!H124</f>
        <v>10</v>
      </c>
      <c r="H124" s="23">
        <f>TPPhys2!I124</f>
        <v>2</v>
      </c>
      <c r="I124" s="132">
        <f>TPPhys2!K124</f>
        <v>1</v>
      </c>
      <c r="J124" s="26">
        <f>TPChim2!H124</f>
        <v>14.66</v>
      </c>
      <c r="K124" s="23">
        <f>TPChim2!I124</f>
        <v>2</v>
      </c>
      <c r="L124" s="132">
        <f>TPChim2!K124</f>
        <v>1</v>
      </c>
      <c r="M124" s="26">
        <f>Info2!J124</f>
        <v>9.75</v>
      </c>
      <c r="N124" s="23">
        <f>Info2!K124</f>
        <v>0</v>
      </c>
      <c r="O124" s="132">
        <f>Info2!M124</f>
        <v>1</v>
      </c>
      <c r="P124" s="26">
        <f>MP!I124</f>
        <v>13.25</v>
      </c>
      <c r="Q124" s="23">
        <f>MP!J124</f>
        <v>1</v>
      </c>
      <c r="R124" s="132">
        <f>MP!L124</f>
        <v>1</v>
      </c>
      <c r="S124" s="24">
        <f t="shared" si="4"/>
        <v>11.481999999999999</v>
      </c>
      <c r="T124" s="23">
        <f t="shared" si="5"/>
        <v>9</v>
      </c>
      <c r="U124" s="44" t="str">
        <f t="shared" si="6"/>
        <v>acquise</v>
      </c>
      <c r="V124" s="129">
        <f t="shared" si="7"/>
        <v>1</v>
      </c>
    </row>
    <row r="125" spans="1:23" ht="13.5" customHeight="1">
      <c r="A125" s="23">
        <v>113</v>
      </c>
      <c r="B125" s="175">
        <v>1533014512</v>
      </c>
      <c r="C125" s="177" t="s">
        <v>544</v>
      </c>
      <c r="D125" s="324" t="s">
        <v>412</v>
      </c>
      <c r="E125" s="117" t="s">
        <v>1676</v>
      </c>
      <c r="F125" s="92">
        <v>12.166</v>
      </c>
      <c r="G125" s="26">
        <f>TPPhys2!H125</f>
        <v>11.82</v>
      </c>
      <c r="H125" s="23">
        <f>TPPhys2!I125</f>
        <v>2</v>
      </c>
      <c r="I125" s="132">
        <f>TPPhys2!K125</f>
        <v>1</v>
      </c>
      <c r="J125" s="26">
        <f>TPChim2!H125</f>
        <v>11.83</v>
      </c>
      <c r="K125" s="23">
        <f>TPChim2!I125</f>
        <v>2</v>
      </c>
      <c r="L125" s="132">
        <f>TPChim2!K125</f>
        <v>1</v>
      </c>
      <c r="M125" s="26">
        <f>Info2!J125</f>
        <v>10.199999999999999</v>
      </c>
      <c r="N125" s="23">
        <f>Info2!K125</f>
        <v>4</v>
      </c>
      <c r="O125" s="132">
        <f>Info2!M125</f>
        <v>1</v>
      </c>
      <c r="P125" s="26">
        <f>MP!I125</f>
        <v>8.5</v>
      </c>
      <c r="Q125" s="23">
        <f>MP!J125</f>
        <v>0</v>
      </c>
      <c r="R125" s="132">
        <f>MP!L125</f>
        <v>1</v>
      </c>
      <c r="S125" s="24">
        <f t="shared" si="4"/>
        <v>10.51</v>
      </c>
      <c r="T125" s="23">
        <f t="shared" si="5"/>
        <v>9</v>
      </c>
      <c r="U125" s="44" t="str">
        <f t="shared" si="6"/>
        <v>acquise</v>
      </c>
      <c r="V125" s="129">
        <f t="shared" si="7"/>
        <v>1</v>
      </c>
    </row>
    <row r="126" spans="1:23" ht="13.5" customHeight="1">
      <c r="A126" s="23">
        <v>114</v>
      </c>
      <c r="B126" s="277" t="s">
        <v>129</v>
      </c>
      <c r="C126" s="99" t="s">
        <v>130</v>
      </c>
      <c r="D126" s="100" t="s">
        <v>131</v>
      </c>
      <c r="E126" s="117" t="s">
        <v>429</v>
      </c>
      <c r="F126" s="92">
        <v>10.145166666666666</v>
      </c>
      <c r="G126" s="26">
        <f>TPPhys2!H126</f>
        <v>11.379999999999999</v>
      </c>
      <c r="H126" s="23">
        <f>TPPhys2!I126</f>
        <v>2</v>
      </c>
      <c r="I126" s="132">
        <f>TPPhys2!K126</f>
        <v>1</v>
      </c>
      <c r="J126" s="26">
        <f>TPChim2!H126</f>
        <v>11.63</v>
      </c>
      <c r="K126" s="23">
        <f>TPChim2!I126</f>
        <v>2</v>
      </c>
      <c r="L126" s="132">
        <f>TPChim2!K126</f>
        <v>1</v>
      </c>
      <c r="M126" s="26">
        <f>Info2!J126</f>
        <v>10</v>
      </c>
      <c r="N126" s="23">
        <f>Info2!K126</f>
        <v>4</v>
      </c>
      <c r="O126" s="132">
        <f>Info2!M126</f>
        <v>1</v>
      </c>
      <c r="P126" s="26">
        <f>MP!I126</f>
        <v>10</v>
      </c>
      <c r="Q126" s="23">
        <f>MP!J126</f>
        <v>1</v>
      </c>
      <c r="R126" s="132">
        <f>MP!L126</f>
        <v>1</v>
      </c>
      <c r="S126" s="24">
        <f t="shared" si="4"/>
        <v>10.602</v>
      </c>
      <c r="T126" s="23">
        <f t="shared" si="5"/>
        <v>9</v>
      </c>
      <c r="U126" s="44" t="str">
        <f t="shared" si="6"/>
        <v>acquise</v>
      </c>
      <c r="V126" s="129">
        <f t="shared" si="7"/>
        <v>1</v>
      </c>
    </row>
    <row r="127" spans="1:23" ht="13.5" customHeight="1">
      <c r="A127" s="23">
        <v>115</v>
      </c>
      <c r="B127" s="289">
        <v>123014723</v>
      </c>
      <c r="C127" s="99" t="s">
        <v>132</v>
      </c>
      <c r="D127" s="100" t="s">
        <v>133</v>
      </c>
      <c r="E127" s="117" t="s">
        <v>434</v>
      </c>
      <c r="F127" s="49">
        <v>10.217333333333334</v>
      </c>
      <c r="G127" s="26">
        <f>TPPhys2!H127</f>
        <v>12</v>
      </c>
      <c r="H127" s="23">
        <f>TPPhys2!I127</f>
        <v>2</v>
      </c>
      <c r="I127" s="132">
        <f>TPPhys2!K127</f>
        <v>1</v>
      </c>
      <c r="J127" s="26">
        <f>TPChim2!H127</f>
        <v>13.66</v>
      </c>
      <c r="K127" s="23">
        <f>TPChim2!I127</f>
        <v>2</v>
      </c>
      <c r="L127" s="132">
        <f>TPChim2!K127</f>
        <v>1</v>
      </c>
      <c r="M127" s="26">
        <f>Info2!J127</f>
        <v>7.666666666666667</v>
      </c>
      <c r="N127" s="23">
        <f>Info2!K127</f>
        <v>0</v>
      </c>
      <c r="O127" s="132">
        <f>Info2!M127</f>
        <v>1</v>
      </c>
      <c r="P127" s="26">
        <f>MP!I127</f>
        <v>10</v>
      </c>
      <c r="Q127" s="23">
        <f>MP!J127</f>
        <v>1</v>
      </c>
      <c r="R127" s="132">
        <f>MP!L127</f>
        <v>1</v>
      </c>
      <c r="S127" s="24">
        <f t="shared" si="4"/>
        <v>10.198666666666666</v>
      </c>
      <c r="T127" s="23">
        <f t="shared" si="5"/>
        <v>9</v>
      </c>
      <c r="U127" s="44" t="str">
        <f t="shared" si="6"/>
        <v>acquise</v>
      </c>
      <c r="V127" s="129">
        <f t="shared" si="7"/>
        <v>1</v>
      </c>
    </row>
    <row r="128" spans="1:23" ht="13.5" customHeight="1">
      <c r="A128" s="23">
        <v>116</v>
      </c>
      <c r="B128" s="279">
        <v>123000650</v>
      </c>
      <c r="C128" s="52" t="s">
        <v>132</v>
      </c>
      <c r="D128" s="51" t="s">
        <v>118</v>
      </c>
      <c r="E128" s="117" t="s">
        <v>429</v>
      </c>
      <c r="F128" s="92">
        <v>11.465999999999999</v>
      </c>
      <c r="G128" s="26">
        <f>TPPhys2!H128</f>
        <v>10.5</v>
      </c>
      <c r="H128" s="23">
        <f>TPPhys2!I128</f>
        <v>2</v>
      </c>
      <c r="I128" s="132">
        <f>TPPhys2!K128</f>
        <v>1</v>
      </c>
      <c r="J128" s="26">
        <f>TPChim2!H128</f>
        <v>0</v>
      </c>
      <c r="K128" s="23">
        <f>TPChim2!I128</f>
        <v>0</v>
      </c>
      <c r="L128" s="132">
        <f>TPChim2!K128</f>
        <v>1</v>
      </c>
      <c r="M128" s="26">
        <f>Info2!J128</f>
        <v>6.5</v>
      </c>
      <c r="N128" s="23">
        <f>Info2!K128</f>
        <v>0</v>
      </c>
      <c r="O128" s="132">
        <f>Info2!M128</f>
        <v>1</v>
      </c>
      <c r="P128" s="26">
        <f>MP!I128</f>
        <v>10</v>
      </c>
      <c r="Q128" s="23">
        <f>MP!J128</f>
        <v>1</v>
      </c>
      <c r="R128" s="132">
        <f>MP!L128</f>
        <v>1</v>
      </c>
      <c r="S128" s="24">
        <f t="shared" si="4"/>
        <v>6.7</v>
      </c>
      <c r="T128" s="23">
        <f t="shared" si="5"/>
        <v>3</v>
      </c>
      <c r="U128" s="44" t="str">
        <f t="shared" si="6"/>
        <v xml:space="preserve"> </v>
      </c>
      <c r="V128" s="129">
        <f t="shared" si="7"/>
        <v>1</v>
      </c>
    </row>
    <row r="129" spans="1:22" ht="13.5" customHeight="1">
      <c r="A129" s="23">
        <v>117</v>
      </c>
      <c r="B129" s="289">
        <v>1333014992</v>
      </c>
      <c r="C129" s="99" t="s">
        <v>134</v>
      </c>
      <c r="D129" s="100" t="s">
        <v>135</v>
      </c>
      <c r="E129" s="118" t="s">
        <v>428</v>
      </c>
      <c r="F129" s="49">
        <v>10.206</v>
      </c>
      <c r="G129" s="26">
        <f>TPPhys2!H129</f>
        <v>10</v>
      </c>
      <c r="H129" s="23">
        <f>TPPhys2!I129</f>
        <v>2</v>
      </c>
      <c r="I129" s="132">
        <f>TPPhys2!K129</f>
        <v>1</v>
      </c>
      <c r="J129" s="26">
        <f>TPChim2!H129</f>
        <v>14.8</v>
      </c>
      <c r="K129" s="23">
        <f>TPChim2!I129</f>
        <v>2</v>
      </c>
      <c r="L129" s="132">
        <f>TPChim2!K129</f>
        <v>1</v>
      </c>
      <c r="M129" s="26">
        <f>Info2!J129</f>
        <v>8.3333333333333339</v>
      </c>
      <c r="N129" s="23">
        <f>Info2!K129</f>
        <v>0</v>
      </c>
      <c r="O129" s="132">
        <f>Info2!M129</f>
        <v>1</v>
      </c>
      <c r="P129" s="26">
        <f>MP!I129</f>
        <v>12.5</v>
      </c>
      <c r="Q129" s="23">
        <f>MP!J129</f>
        <v>1</v>
      </c>
      <c r="R129" s="132">
        <f>MP!L129</f>
        <v>1</v>
      </c>
      <c r="S129" s="24">
        <f t="shared" si="4"/>
        <v>10.793333333333333</v>
      </c>
      <c r="T129" s="23">
        <f t="shared" si="5"/>
        <v>9</v>
      </c>
      <c r="U129" s="44" t="str">
        <f t="shared" si="6"/>
        <v>acquise</v>
      </c>
      <c r="V129" s="129">
        <f t="shared" si="7"/>
        <v>1</v>
      </c>
    </row>
    <row r="130" spans="1:22" ht="13.5" customHeight="1">
      <c r="A130" s="23">
        <v>118</v>
      </c>
      <c r="B130" s="289">
        <v>1333009392</v>
      </c>
      <c r="C130" s="99" t="s">
        <v>136</v>
      </c>
      <c r="D130" s="100" t="s">
        <v>137</v>
      </c>
      <c r="E130" s="117" t="s">
        <v>434</v>
      </c>
      <c r="F130" s="49">
        <v>10.922000000000001</v>
      </c>
      <c r="G130" s="26">
        <f>TPPhys2!H130</f>
        <v>9.25</v>
      </c>
      <c r="H130" s="23">
        <f>TPPhys2!I130</f>
        <v>0</v>
      </c>
      <c r="I130" s="132">
        <f>TPPhys2!K130</f>
        <v>1</v>
      </c>
      <c r="J130" s="26">
        <f>TPChim2!H130</f>
        <v>14.5</v>
      </c>
      <c r="K130" s="23">
        <f>TPChim2!I130</f>
        <v>2</v>
      </c>
      <c r="L130" s="132">
        <f>TPChim2!K130</f>
        <v>1</v>
      </c>
      <c r="M130" s="26">
        <f>Info2!J130</f>
        <v>8.1233333333333331</v>
      </c>
      <c r="N130" s="23">
        <f>Info2!K130</f>
        <v>0</v>
      </c>
      <c r="O130" s="132">
        <f>Info2!M130</f>
        <v>1</v>
      </c>
      <c r="P130" s="26">
        <f>MP!I130</f>
        <v>10</v>
      </c>
      <c r="Q130" s="23">
        <f>MP!J130</f>
        <v>1</v>
      </c>
      <c r="R130" s="132">
        <f>MP!L130</f>
        <v>1</v>
      </c>
      <c r="S130" s="24">
        <f t="shared" si="4"/>
        <v>9.9993333333333343</v>
      </c>
      <c r="T130" s="23">
        <f t="shared" si="5"/>
        <v>9</v>
      </c>
      <c r="U130" s="44" t="str">
        <f t="shared" si="6"/>
        <v>acquise</v>
      </c>
      <c r="V130" s="129">
        <f t="shared" si="7"/>
        <v>1</v>
      </c>
    </row>
    <row r="131" spans="1:22" ht="13.5" customHeight="1">
      <c r="A131" s="23">
        <v>119</v>
      </c>
      <c r="B131" s="175">
        <v>1533014506</v>
      </c>
      <c r="C131" s="177" t="s">
        <v>556</v>
      </c>
      <c r="D131" s="324" t="s">
        <v>557</v>
      </c>
      <c r="E131" s="117" t="s">
        <v>429</v>
      </c>
      <c r="F131" s="92">
        <v>9.3160000000000007</v>
      </c>
      <c r="G131" s="26">
        <f>TPPhys2!H131</f>
        <v>8.5</v>
      </c>
      <c r="H131" s="23">
        <f>TPPhys2!I131</f>
        <v>0</v>
      </c>
      <c r="I131" s="132">
        <f>TPPhys2!K131</f>
        <v>1</v>
      </c>
      <c r="J131" s="26">
        <f>TPChim2!H131</f>
        <v>15.41</v>
      </c>
      <c r="K131" s="23">
        <f>TPChim2!I131</f>
        <v>2</v>
      </c>
      <c r="L131" s="132">
        <f>TPChim2!K131</f>
        <v>1</v>
      </c>
      <c r="M131" s="26">
        <f>Info2!J131</f>
        <v>7.8</v>
      </c>
      <c r="N131" s="23">
        <f>Info2!K131</f>
        <v>0</v>
      </c>
      <c r="O131" s="132">
        <f>Info2!M131</f>
        <v>1</v>
      </c>
      <c r="P131" s="26">
        <f>MP!I131</f>
        <v>11</v>
      </c>
      <c r="Q131" s="23">
        <f>MP!J131</f>
        <v>1</v>
      </c>
      <c r="R131" s="132">
        <f>MP!L131</f>
        <v>1</v>
      </c>
      <c r="S131" s="24">
        <f t="shared" si="4"/>
        <v>10.102</v>
      </c>
      <c r="T131" s="23">
        <f t="shared" si="5"/>
        <v>9</v>
      </c>
      <c r="U131" s="44" t="str">
        <f t="shared" si="6"/>
        <v>acquise</v>
      </c>
      <c r="V131" s="129">
        <f t="shared" si="7"/>
        <v>1</v>
      </c>
    </row>
    <row r="132" spans="1:22" ht="13.5" customHeight="1">
      <c r="A132" s="23">
        <v>120</v>
      </c>
      <c r="B132" s="282">
        <v>123000696</v>
      </c>
      <c r="C132" s="306" t="s">
        <v>736</v>
      </c>
      <c r="D132" s="328" t="s">
        <v>737</v>
      </c>
      <c r="E132" s="239" t="s">
        <v>1681</v>
      </c>
      <c r="F132" s="92">
        <v>7.8480000000000008</v>
      </c>
      <c r="G132" s="26">
        <f>TPPhys2!H132</f>
        <v>4</v>
      </c>
      <c r="H132" s="23">
        <f>TPPhys2!I132</f>
        <v>0</v>
      </c>
      <c r="I132" s="132">
        <f>TPPhys2!K132</f>
        <v>1</v>
      </c>
      <c r="J132" s="26">
        <f>TPChim2!H132</f>
        <v>11.75</v>
      </c>
      <c r="K132" s="23">
        <f>TPChim2!I132</f>
        <v>2</v>
      </c>
      <c r="L132" s="132">
        <f>TPChim2!K132</f>
        <v>1</v>
      </c>
      <c r="M132" s="26">
        <f>Info2!J132</f>
        <v>10.1</v>
      </c>
      <c r="N132" s="23">
        <f>Info2!K132</f>
        <v>4</v>
      </c>
      <c r="O132" s="132">
        <f>Info2!M132</f>
        <v>1</v>
      </c>
      <c r="P132" s="26">
        <f>MP!I132</f>
        <v>17.75</v>
      </c>
      <c r="Q132" s="23">
        <f>MP!J132</f>
        <v>1</v>
      </c>
      <c r="R132" s="132">
        <f>MP!L132</f>
        <v>1</v>
      </c>
      <c r="S132" s="24">
        <f t="shared" si="4"/>
        <v>10.74</v>
      </c>
      <c r="T132" s="23">
        <f t="shared" si="5"/>
        <v>9</v>
      </c>
      <c r="U132" s="44" t="str">
        <f t="shared" si="6"/>
        <v>acquise</v>
      </c>
      <c r="V132" s="129">
        <f t="shared" si="7"/>
        <v>1</v>
      </c>
    </row>
    <row r="133" spans="1:22" ht="13.5" customHeight="1">
      <c r="A133" s="23">
        <v>121</v>
      </c>
      <c r="B133" s="279">
        <v>1331076104</v>
      </c>
      <c r="C133" s="52" t="s">
        <v>315</v>
      </c>
      <c r="D133" s="51" t="s">
        <v>313</v>
      </c>
      <c r="E133" s="117" t="s">
        <v>434</v>
      </c>
      <c r="F133" s="49">
        <v>10.027777777777777</v>
      </c>
      <c r="G133" s="26">
        <f>TPPhys2!H133</f>
        <v>11.32</v>
      </c>
      <c r="H133" s="23">
        <f>TPPhys2!I133</f>
        <v>2</v>
      </c>
      <c r="I133" s="132">
        <f>TPPhys2!K133</f>
        <v>1</v>
      </c>
      <c r="J133" s="26">
        <f>TPChim2!H133</f>
        <v>13.33</v>
      </c>
      <c r="K133" s="23">
        <f>TPChim2!I133</f>
        <v>2</v>
      </c>
      <c r="L133" s="132">
        <f>TPChim2!K133</f>
        <v>1</v>
      </c>
      <c r="M133" s="26">
        <f>Info2!J133</f>
        <v>6.4</v>
      </c>
      <c r="N133" s="23">
        <f>Info2!K133</f>
        <v>0</v>
      </c>
      <c r="O133" s="132">
        <f>Info2!M133</f>
        <v>1</v>
      </c>
      <c r="P133" s="26">
        <f>MP!I133</f>
        <v>13</v>
      </c>
      <c r="Q133" s="23">
        <f>MP!J133</f>
        <v>1</v>
      </c>
      <c r="R133" s="132">
        <f>MP!L133</f>
        <v>1</v>
      </c>
      <c r="S133" s="24">
        <f t="shared" si="4"/>
        <v>10.09</v>
      </c>
      <c r="T133" s="23">
        <f t="shared" si="5"/>
        <v>9</v>
      </c>
      <c r="U133" s="44" t="str">
        <f t="shared" si="6"/>
        <v>acquise</v>
      </c>
      <c r="V133" s="129">
        <f t="shared" si="7"/>
        <v>1</v>
      </c>
    </row>
    <row r="134" spans="1:22" ht="13.5" customHeight="1">
      <c r="A134" s="23">
        <v>122</v>
      </c>
      <c r="B134" s="279">
        <v>1333005582</v>
      </c>
      <c r="C134" s="52" t="s">
        <v>316</v>
      </c>
      <c r="D134" s="51" t="s">
        <v>83</v>
      </c>
      <c r="E134" s="117" t="s">
        <v>434</v>
      </c>
      <c r="F134" s="49">
        <v>11.1326</v>
      </c>
      <c r="G134" s="26">
        <f>TPPhys2!H134</f>
        <v>12</v>
      </c>
      <c r="H134" s="23">
        <f>TPPhys2!I134</f>
        <v>2</v>
      </c>
      <c r="I134" s="132">
        <f>TPPhys2!K134</f>
        <v>1</v>
      </c>
      <c r="J134" s="26">
        <f>TPChim2!H134</f>
        <v>15.5</v>
      </c>
      <c r="K134" s="23">
        <f>TPChim2!I134</f>
        <v>2</v>
      </c>
      <c r="L134" s="132">
        <f>TPChim2!K134</f>
        <v>1</v>
      </c>
      <c r="M134" s="26">
        <f>Info2!J134</f>
        <v>10</v>
      </c>
      <c r="N134" s="23">
        <f>Info2!K134</f>
        <v>4</v>
      </c>
      <c r="O134" s="132">
        <f>Info2!M134</f>
        <v>1</v>
      </c>
      <c r="P134" s="26">
        <f>MP!I134</f>
        <v>12.5</v>
      </c>
      <c r="Q134" s="23">
        <f>MP!J134</f>
        <v>1</v>
      </c>
      <c r="R134" s="132">
        <f>MP!L134</f>
        <v>1</v>
      </c>
      <c r="S134" s="24">
        <f t="shared" si="4"/>
        <v>12</v>
      </c>
      <c r="T134" s="23">
        <f t="shared" si="5"/>
        <v>9</v>
      </c>
      <c r="U134" s="44" t="str">
        <f t="shared" si="6"/>
        <v>acquise</v>
      </c>
      <c r="V134" s="129">
        <f t="shared" si="7"/>
        <v>1</v>
      </c>
    </row>
    <row r="135" spans="1:22" ht="13.5" customHeight="1">
      <c r="A135" s="23">
        <v>123</v>
      </c>
      <c r="B135" s="175">
        <v>1533001417</v>
      </c>
      <c r="C135" s="177" t="s">
        <v>500</v>
      </c>
      <c r="D135" s="324" t="s">
        <v>501</v>
      </c>
      <c r="E135" s="117" t="s">
        <v>428</v>
      </c>
      <c r="F135" s="92">
        <v>9.277333333333333</v>
      </c>
      <c r="G135" s="26">
        <f>TPPhys2!H135</f>
        <v>10.5</v>
      </c>
      <c r="H135" s="23">
        <f>TPPhys2!I135</f>
        <v>2</v>
      </c>
      <c r="I135" s="132">
        <f>TPPhys2!K135</f>
        <v>1</v>
      </c>
      <c r="J135" s="26">
        <f>TPChim2!H135</f>
        <v>14.66</v>
      </c>
      <c r="K135" s="23">
        <f>TPChim2!I135</f>
        <v>2</v>
      </c>
      <c r="L135" s="132">
        <f>TPChim2!K135</f>
        <v>1</v>
      </c>
      <c r="M135" s="26">
        <f>Info2!J135</f>
        <v>7.7</v>
      </c>
      <c r="N135" s="23">
        <f>Info2!K135</f>
        <v>0</v>
      </c>
      <c r="O135" s="132">
        <f>Info2!M135</f>
        <v>1</v>
      </c>
      <c r="P135" s="26">
        <f>MP!I135</f>
        <v>10.5</v>
      </c>
      <c r="Q135" s="23">
        <f>MP!J135</f>
        <v>1</v>
      </c>
      <c r="R135" s="132">
        <f>MP!L135</f>
        <v>1</v>
      </c>
      <c r="S135" s="24">
        <f t="shared" si="4"/>
        <v>10.212</v>
      </c>
      <c r="T135" s="23">
        <f t="shared" si="5"/>
        <v>9</v>
      </c>
      <c r="U135" s="44" t="str">
        <f t="shared" si="6"/>
        <v>acquise</v>
      </c>
      <c r="V135" s="129">
        <f t="shared" si="7"/>
        <v>1</v>
      </c>
    </row>
    <row r="136" spans="1:22" ht="13.5" customHeight="1">
      <c r="A136" s="23">
        <v>124</v>
      </c>
      <c r="B136" s="175">
        <v>1533008068</v>
      </c>
      <c r="C136" s="177" t="s">
        <v>691</v>
      </c>
      <c r="D136" s="324" t="s">
        <v>692</v>
      </c>
      <c r="E136" s="117" t="s">
        <v>429</v>
      </c>
      <c r="F136" s="92">
        <v>10.885333333333332</v>
      </c>
      <c r="G136" s="26">
        <f>TPPhys2!H136</f>
        <v>10</v>
      </c>
      <c r="H136" s="23">
        <f>TPPhys2!I136</f>
        <v>2</v>
      </c>
      <c r="I136" s="132">
        <f>TPPhys2!K136</f>
        <v>1</v>
      </c>
      <c r="J136" s="26">
        <f>TPChim2!H136</f>
        <v>9.7777777777777786</v>
      </c>
      <c r="K136" s="23">
        <f>TPChim2!I136</f>
        <v>0</v>
      </c>
      <c r="L136" s="132">
        <f>TPChim2!K136</f>
        <v>1</v>
      </c>
      <c r="M136" s="26">
        <f>Info2!J136</f>
        <v>4.9000000000000004</v>
      </c>
      <c r="N136" s="23">
        <f>Info2!K136</f>
        <v>0</v>
      </c>
      <c r="O136" s="132">
        <f>Info2!M136</f>
        <v>1</v>
      </c>
      <c r="P136" s="26">
        <f>MP!I136</f>
        <v>8</v>
      </c>
      <c r="Q136" s="23">
        <f>MP!J136</f>
        <v>0</v>
      </c>
      <c r="R136" s="132">
        <f>MP!L136</f>
        <v>1</v>
      </c>
      <c r="S136" s="24">
        <f t="shared" si="4"/>
        <v>7.5155555555555562</v>
      </c>
      <c r="T136" s="23">
        <f t="shared" si="5"/>
        <v>2</v>
      </c>
      <c r="U136" s="44" t="str">
        <f t="shared" si="6"/>
        <v xml:space="preserve"> </v>
      </c>
      <c r="V136" s="129">
        <f t="shared" si="7"/>
        <v>1</v>
      </c>
    </row>
    <row r="137" spans="1:22" ht="13.5" customHeight="1">
      <c r="A137" s="23">
        <v>125</v>
      </c>
      <c r="B137" s="175">
        <v>1533012502</v>
      </c>
      <c r="C137" s="177" t="s">
        <v>582</v>
      </c>
      <c r="D137" s="324" t="s">
        <v>583</v>
      </c>
      <c r="E137" s="117" t="s">
        <v>1676</v>
      </c>
      <c r="F137" s="49">
        <v>8.4340000000000011</v>
      </c>
      <c r="G137" s="26">
        <f>TPPhys2!H137</f>
        <v>10.5</v>
      </c>
      <c r="H137" s="23">
        <f>TPPhys2!I137</f>
        <v>2</v>
      </c>
      <c r="I137" s="132">
        <f>TPPhys2!K137</f>
        <v>1</v>
      </c>
      <c r="J137" s="26">
        <f>TPChim2!H137</f>
        <v>10.879999999999999</v>
      </c>
      <c r="K137" s="23">
        <f>TPChim2!I137</f>
        <v>2</v>
      </c>
      <c r="L137" s="132">
        <f>TPChim2!K137</f>
        <v>1</v>
      </c>
      <c r="M137" s="26">
        <f>Info2!J137</f>
        <v>5.0999999999999996</v>
      </c>
      <c r="N137" s="23">
        <f>Info2!K137</f>
        <v>0</v>
      </c>
      <c r="O137" s="132">
        <f>Info2!M137</f>
        <v>1</v>
      </c>
      <c r="P137" s="26">
        <f>MP!I137</f>
        <v>8</v>
      </c>
      <c r="Q137" s="23">
        <f>MP!J137</f>
        <v>0</v>
      </c>
      <c r="R137" s="132">
        <f>MP!L137</f>
        <v>1</v>
      </c>
      <c r="S137" s="24">
        <f t="shared" si="4"/>
        <v>7.9159999999999995</v>
      </c>
      <c r="T137" s="23">
        <f t="shared" si="5"/>
        <v>4</v>
      </c>
      <c r="U137" s="44" t="str">
        <f t="shared" si="6"/>
        <v xml:space="preserve"> </v>
      </c>
      <c r="V137" s="129">
        <f t="shared" si="7"/>
        <v>1</v>
      </c>
    </row>
    <row r="138" spans="1:22" ht="13.5" customHeight="1">
      <c r="A138" s="23">
        <v>126</v>
      </c>
      <c r="B138" s="175">
        <v>1533005852</v>
      </c>
      <c r="C138" s="177" t="s">
        <v>609</v>
      </c>
      <c r="D138" s="324" t="s">
        <v>610</v>
      </c>
      <c r="E138" s="117" t="s">
        <v>429</v>
      </c>
      <c r="F138" s="92">
        <v>10.698666666666666</v>
      </c>
      <c r="G138" s="26">
        <f>TPPhys2!H138</f>
        <v>11</v>
      </c>
      <c r="H138" s="23">
        <f>TPPhys2!I138</f>
        <v>2</v>
      </c>
      <c r="I138" s="132">
        <f>TPPhys2!K138</f>
        <v>1</v>
      </c>
      <c r="J138" s="26">
        <f>TPChim2!H138</f>
        <v>13.25</v>
      </c>
      <c r="K138" s="23">
        <f>TPChim2!I138</f>
        <v>2</v>
      </c>
      <c r="L138" s="132">
        <f>TPChim2!K138</f>
        <v>1</v>
      </c>
      <c r="M138" s="26">
        <f>Info2!J138</f>
        <v>7.1</v>
      </c>
      <c r="N138" s="23">
        <f>Info2!K138</f>
        <v>0</v>
      </c>
      <c r="O138" s="132">
        <f>Info2!M138</f>
        <v>1</v>
      </c>
      <c r="P138" s="26">
        <f>MP!I138</f>
        <v>11</v>
      </c>
      <c r="Q138" s="23">
        <f>MP!J138</f>
        <v>1</v>
      </c>
      <c r="R138" s="132">
        <f>MP!L138</f>
        <v>1</v>
      </c>
      <c r="S138" s="24">
        <f t="shared" si="4"/>
        <v>9.89</v>
      </c>
      <c r="T138" s="23">
        <f t="shared" si="5"/>
        <v>5</v>
      </c>
      <c r="U138" s="44" t="str">
        <f t="shared" si="6"/>
        <v xml:space="preserve"> </v>
      </c>
      <c r="V138" s="129">
        <f t="shared" si="7"/>
        <v>1</v>
      </c>
    </row>
    <row r="139" spans="1:22" ht="13.5" customHeight="1">
      <c r="A139" s="23">
        <v>127</v>
      </c>
      <c r="B139" s="178">
        <v>113010674</v>
      </c>
      <c r="C139" s="180" t="s">
        <v>685</v>
      </c>
      <c r="D139" s="326" t="s">
        <v>135</v>
      </c>
      <c r="E139" s="117" t="s">
        <v>1676</v>
      </c>
      <c r="F139" s="92">
        <v>9.7833333333333332</v>
      </c>
      <c r="G139" s="26">
        <f>TPPhys2!H139</f>
        <v>13.33</v>
      </c>
      <c r="H139" s="23">
        <f>TPPhys2!I139</f>
        <v>2</v>
      </c>
      <c r="I139" s="132">
        <f>TPPhys2!K139</f>
        <v>1</v>
      </c>
      <c r="J139" s="26">
        <f>TPChim2!H139</f>
        <v>12.33</v>
      </c>
      <c r="K139" s="23">
        <f>TPChim2!I139</f>
        <v>2</v>
      </c>
      <c r="L139" s="132">
        <f>TPChim2!K139</f>
        <v>1</v>
      </c>
      <c r="M139" s="26">
        <f>Info2!J139</f>
        <v>8.9</v>
      </c>
      <c r="N139" s="23">
        <f>Info2!K139</f>
        <v>0</v>
      </c>
      <c r="O139" s="132">
        <f>Info2!M139</f>
        <v>1</v>
      </c>
      <c r="P139" s="26">
        <f>MP!I139</f>
        <v>10</v>
      </c>
      <c r="Q139" s="23">
        <f>MP!J139</f>
        <v>1</v>
      </c>
      <c r="R139" s="132">
        <f>MP!L139</f>
        <v>1</v>
      </c>
      <c r="S139" s="24">
        <f t="shared" si="4"/>
        <v>10.692</v>
      </c>
      <c r="T139" s="23">
        <f t="shared" si="5"/>
        <v>9</v>
      </c>
      <c r="U139" s="44" t="str">
        <f t="shared" si="6"/>
        <v>acquise</v>
      </c>
      <c r="V139" s="129">
        <f t="shared" si="7"/>
        <v>1</v>
      </c>
    </row>
    <row r="140" spans="1:22" ht="13.5" customHeight="1">
      <c r="A140" s="23">
        <v>128</v>
      </c>
      <c r="B140" s="175">
        <v>1533018365</v>
      </c>
      <c r="C140" s="177" t="s">
        <v>586</v>
      </c>
      <c r="D140" s="324" t="s">
        <v>269</v>
      </c>
      <c r="E140" s="117" t="s">
        <v>428</v>
      </c>
      <c r="F140" s="92">
        <v>10.516666666666667</v>
      </c>
      <c r="G140" s="26">
        <f>TPPhys2!H140</f>
        <v>12</v>
      </c>
      <c r="H140" s="23">
        <f>TPPhys2!I140</f>
        <v>2</v>
      </c>
      <c r="I140" s="132">
        <f>TPPhys2!K140</f>
        <v>1</v>
      </c>
      <c r="J140" s="26">
        <f>TPChim2!H140</f>
        <v>11.75</v>
      </c>
      <c r="K140" s="23">
        <f>TPChim2!I140</f>
        <v>2</v>
      </c>
      <c r="L140" s="132">
        <f>TPChim2!K140</f>
        <v>1</v>
      </c>
      <c r="M140" s="26">
        <f>Info2!J140</f>
        <v>2.2000000000000002</v>
      </c>
      <c r="N140" s="23">
        <f>Info2!K140</f>
        <v>0</v>
      </c>
      <c r="O140" s="132">
        <f>Info2!M140</f>
        <v>1</v>
      </c>
      <c r="P140" s="26">
        <f>MP!I140</f>
        <v>8.5</v>
      </c>
      <c r="Q140" s="23">
        <f>MP!J140</f>
        <v>0</v>
      </c>
      <c r="R140" s="132">
        <f>MP!L140</f>
        <v>1</v>
      </c>
      <c r="S140" s="24">
        <f t="shared" si="4"/>
        <v>7.33</v>
      </c>
      <c r="T140" s="23">
        <f t="shared" si="5"/>
        <v>4</v>
      </c>
      <c r="U140" s="44" t="str">
        <f t="shared" si="6"/>
        <v xml:space="preserve"> </v>
      </c>
      <c r="V140" s="129">
        <f t="shared" si="7"/>
        <v>1</v>
      </c>
    </row>
    <row r="141" spans="1:22" ht="13.5" customHeight="1">
      <c r="A141" s="23">
        <v>129</v>
      </c>
      <c r="B141" s="178">
        <v>1433010325</v>
      </c>
      <c r="C141" s="180" t="s">
        <v>659</v>
      </c>
      <c r="D141" s="326" t="s">
        <v>660</v>
      </c>
      <c r="E141" s="117" t="s">
        <v>1676</v>
      </c>
      <c r="F141" s="49">
        <v>10.184000000000001</v>
      </c>
      <c r="G141" s="26">
        <f>TPPhys2!H141</f>
        <v>11.41</v>
      </c>
      <c r="H141" s="23">
        <f>TPPhys2!I141</f>
        <v>2</v>
      </c>
      <c r="I141" s="132">
        <f>TPPhys2!K141</f>
        <v>1</v>
      </c>
      <c r="J141" s="26">
        <f>TPChim2!H141</f>
        <v>15</v>
      </c>
      <c r="K141" s="23">
        <f>TPChim2!I141</f>
        <v>2</v>
      </c>
      <c r="L141" s="132">
        <f>TPChim2!K141</f>
        <v>1</v>
      </c>
      <c r="M141" s="26">
        <f>Info2!J141</f>
        <v>5.6</v>
      </c>
      <c r="N141" s="23">
        <f>Info2!K141</f>
        <v>0</v>
      </c>
      <c r="O141" s="132">
        <f>Info2!M141</f>
        <v>1</v>
      </c>
      <c r="P141" s="26">
        <f>MP!I141</f>
        <v>9</v>
      </c>
      <c r="Q141" s="23">
        <f>MP!J141</f>
        <v>0</v>
      </c>
      <c r="R141" s="132">
        <f>MP!L141</f>
        <v>1</v>
      </c>
      <c r="S141" s="24">
        <f t="shared" si="4"/>
        <v>9.3219999999999992</v>
      </c>
      <c r="T141" s="23">
        <f t="shared" si="5"/>
        <v>4</v>
      </c>
      <c r="U141" s="44" t="str">
        <f t="shared" si="6"/>
        <v xml:space="preserve"> </v>
      </c>
      <c r="V141" s="129">
        <f t="shared" si="7"/>
        <v>1</v>
      </c>
    </row>
    <row r="142" spans="1:22" ht="13.5" customHeight="1">
      <c r="A142" s="23">
        <v>130</v>
      </c>
      <c r="B142" s="289">
        <v>1333010273</v>
      </c>
      <c r="C142" s="99" t="s">
        <v>139</v>
      </c>
      <c r="D142" s="100" t="s">
        <v>140</v>
      </c>
      <c r="E142" s="119" t="s">
        <v>436</v>
      </c>
      <c r="F142" s="92">
        <v>9.9993333333333343</v>
      </c>
      <c r="G142" s="26">
        <f>TPPhys2!H142</f>
        <v>13.92</v>
      </c>
      <c r="H142" s="23">
        <f>TPPhys2!I142</f>
        <v>2</v>
      </c>
      <c r="I142" s="132">
        <f>TPPhys2!K142</f>
        <v>1</v>
      </c>
      <c r="J142" s="26">
        <f>TPChim2!H142</f>
        <v>13.666666666666668</v>
      </c>
      <c r="K142" s="23">
        <f>TPChim2!I142</f>
        <v>2</v>
      </c>
      <c r="L142" s="132">
        <f>TPChim2!K142</f>
        <v>1</v>
      </c>
      <c r="M142" s="26">
        <f>Info2!J142</f>
        <v>10.666666666666666</v>
      </c>
      <c r="N142" s="23">
        <f>Info2!K142</f>
        <v>4</v>
      </c>
      <c r="O142" s="132">
        <f>Info2!M142</f>
        <v>1</v>
      </c>
      <c r="P142" s="26">
        <f>MP!I142</f>
        <v>7</v>
      </c>
      <c r="Q142" s="23">
        <f>MP!J142</f>
        <v>0</v>
      </c>
      <c r="R142" s="132">
        <f>MP!L142</f>
        <v>1</v>
      </c>
      <c r="S142" s="24">
        <f t="shared" ref="S142:S205" si="8">(G142+J142+M142*2+P142)/5</f>
        <v>11.184000000000001</v>
      </c>
      <c r="T142" s="23">
        <f t="shared" ref="T142:T205" si="9">IF(S142&gt;=9.995,9,H142+K142+N142+Q142)</f>
        <v>9</v>
      </c>
      <c r="U142" s="44" t="str">
        <f t="shared" ref="U142:U205" si="10">IF(T142=9,"acquise"," ")</f>
        <v>acquise</v>
      </c>
      <c r="V142" s="129">
        <f t="shared" ref="V142:V205" si="11">IF(OR(I142=2,L142=2,O142=2,R142=2),2,1)</f>
        <v>1</v>
      </c>
    </row>
    <row r="143" spans="1:22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92">
        <v>10.565999999999999</v>
      </c>
      <c r="G143" s="26">
        <f>TPPhys2!H143</f>
        <v>10.16</v>
      </c>
      <c r="H143" s="23">
        <f>TPPhys2!I143</f>
        <v>2</v>
      </c>
      <c r="I143" s="132">
        <f>TPPhys2!K143</f>
        <v>1</v>
      </c>
      <c r="J143" s="26">
        <f>TPChim2!H143</f>
        <v>12.42</v>
      </c>
      <c r="K143" s="23">
        <f>TPChim2!I143</f>
        <v>2</v>
      </c>
      <c r="L143" s="132">
        <f>TPChim2!K143</f>
        <v>1</v>
      </c>
      <c r="M143" s="26">
        <f>Info2!J143</f>
        <v>7.9600000000000009</v>
      </c>
      <c r="N143" s="23">
        <f>Info2!K143</f>
        <v>0</v>
      </c>
      <c r="O143" s="132">
        <f>Info2!M143</f>
        <v>1</v>
      </c>
      <c r="P143" s="26">
        <f>MP!I143</f>
        <v>11.5</v>
      </c>
      <c r="Q143" s="23">
        <f>MP!J143</f>
        <v>1</v>
      </c>
      <c r="R143" s="132">
        <f>MP!L143</f>
        <v>1</v>
      </c>
      <c r="S143" s="24">
        <f t="shared" si="8"/>
        <v>10</v>
      </c>
      <c r="T143" s="23">
        <f t="shared" si="9"/>
        <v>9</v>
      </c>
      <c r="U143" s="44" t="str">
        <f t="shared" si="10"/>
        <v>acquise</v>
      </c>
      <c r="V143" s="129">
        <f t="shared" si="11"/>
        <v>1</v>
      </c>
    </row>
    <row r="144" spans="1:22" ht="13.5" customHeight="1">
      <c r="A144" s="23">
        <v>132</v>
      </c>
      <c r="B144" s="175">
        <v>1533009575</v>
      </c>
      <c r="C144" s="177" t="s">
        <v>139</v>
      </c>
      <c r="D144" s="324" t="s">
        <v>644</v>
      </c>
      <c r="E144" s="117" t="s">
        <v>1676</v>
      </c>
      <c r="F144" s="49">
        <v>10.001999999999999</v>
      </c>
      <c r="G144" s="26">
        <f>TPPhys2!H144</f>
        <v>10</v>
      </c>
      <c r="H144" s="23">
        <f>TPPhys2!I144</f>
        <v>2</v>
      </c>
      <c r="I144" s="132">
        <f>TPPhys2!K144</f>
        <v>1</v>
      </c>
      <c r="J144" s="26">
        <f>TPChim2!H144</f>
        <v>11.416666666666668</v>
      </c>
      <c r="K144" s="23">
        <f>TPChim2!I144</f>
        <v>2</v>
      </c>
      <c r="L144" s="132">
        <f>TPChim2!K144</f>
        <v>1</v>
      </c>
      <c r="M144" s="26">
        <f>Info2!J144</f>
        <v>4.4000000000000004</v>
      </c>
      <c r="N144" s="23">
        <f>Info2!K144</f>
        <v>0</v>
      </c>
      <c r="O144" s="132">
        <f>Info2!M144</f>
        <v>1</v>
      </c>
      <c r="P144" s="26">
        <f>MP!I144</f>
        <v>11</v>
      </c>
      <c r="Q144" s="23">
        <f>MP!J144</f>
        <v>1</v>
      </c>
      <c r="R144" s="132">
        <f>MP!L144</f>
        <v>1</v>
      </c>
      <c r="S144" s="24">
        <f t="shared" si="8"/>
        <v>8.2433333333333341</v>
      </c>
      <c r="T144" s="23">
        <f t="shared" si="9"/>
        <v>5</v>
      </c>
      <c r="U144" s="44" t="str">
        <f t="shared" si="10"/>
        <v xml:space="preserve"> </v>
      </c>
      <c r="V144" s="129">
        <f t="shared" si="11"/>
        <v>1</v>
      </c>
    </row>
    <row r="145" spans="1:22" ht="13.5" customHeight="1">
      <c r="A145" s="23">
        <v>133</v>
      </c>
      <c r="B145" s="279">
        <v>123022369</v>
      </c>
      <c r="C145" s="52" t="s">
        <v>139</v>
      </c>
      <c r="D145" s="51" t="s">
        <v>233</v>
      </c>
      <c r="E145" s="117" t="s">
        <v>429</v>
      </c>
      <c r="F145" s="49">
        <v>12.234</v>
      </c>
      <c r="G145" s="26">
        <f>TPPhys2!H145</f>
        <v>10.5</v>
      </c>
      <c r="H145" s="23">
        <f>TPPhys2!I145</f>
        <v>2</v>
      </c>
      <c r="I145" s="132">
        <f>TPPhys2!K145</f>
        <v>1</v>
      </c>
      <c r="J145" s="26">
        <f>TPChim2!H145</f>
        <v>13.17</v>
      </c>
      <c r="K145" s="23">
        <f>TPChim2!I145</f>
        <v>2</v>
      </c>
      <c r="L145" s="132">
        <f>TPChim2!K145</f>
        <v>1</v>
      </c>
      <c r="M145" s="26">
        <f>Info2!J145</f>
        <v>10</v>
      </c>
      <c r="N145" s="23">
        <f>Info2!K145</f>
        <v>4</v>
      </c>
      <c r="O145" s="132">
        <f>Info2!M145</f>
        <v>1</v>
      </c>
      <c r="P145" s="26">
        <f>MP!I145</f>
        <v>10</v>
      </c>
      <c r="Q145" s="23">
        <f>MP!J145</f>
        <v>1</v>
      </c>
      <c r="R145" s="132">
        <f>MP!L145</f>
        <v>1</v>
      </c>
      <c r="S145" s="24">
        <f t="shared" si="8"/>
        <v>10.734</v>
      </c>
      <c r="T145" s="23">
        <f t="shared" si="9"/>
        <v>9</v>
      </c>
      <c r="U145" s="44" t="str">
        <f t="shared" si="10"/>
        <v>acquise</v>
      </c>
      <c r="V145" s="129">
        <f t="shared" si="11"/>
        <v>1</v>
      </c>
    </row>
    <row r="146" spans="1:22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92">
        <v>11.696666666666667</v>
      </c>
      <c r="G146" s="26">
        <f>TPPhys2!H146</f>
        <v>12.25</v>
      </c>
      <c r="H146" s="23">
        <f>TPPhys2!I146</f>
        <v>2</v>
      </c>
      <c r="I146" s="132">
        <f>TPPhys2!K146</f>
        <v>1</v>
      </c>
      <c r="J146" s="26">
        <f>TPChim2!H146</f>
        <v>12.85</v>
      </c>
      <c r="K146" s="23">
        <f>TPChim2!I146</f>
        <v>2</v>
      </c>
      <c r="L146" s="132">
        <f>TPChim2!K146</f>
        <v>1</v>
      </c>
      <c r="M146" s="26">
        <f>Info2!J146</f>
        <v>8.5</v>
      </c>
      <c r="N146" s="23">
        <f>Info2!K146</f>
        <v>0</v>
      </c>
      <c r="O146" s="132">
        <f>Info2!M146</f>
        <v>1</v>
      </c>
      <c r="P146" s="26">
        <f>MP!I146</f>
        <v>11.5</v>
      </c>
      <c r="Q146" s="23">
        <f>MP!J146</f>
        <v>1</v>
      </c>
      <c r="R146" s="132">
        <f>MP!L146</f>
        <v>1</v>
      </c>
      <c r="S146" s="24">
        <f t="shared" si="8"/>
        <v>10.72</v>
      </c>
      <c r="T146" s="23">
        <f t="shared" si="9"/>
        <v>9</v>
      </c>
      <c r="U146" s="44" t="str">
        <f t="shared" si="10"/>
        <v>acquise</v>
      </c>
      <c r="V146" s="129">
        <f t="shared" si="11"/>
        <v>1</v>
      </c>
    </row>
    <row r="147" spans="1:22" ht="13.5" customHeight="1">
      <c r="A147" s="23">
        <v>135</v>
      </c>
      <c r="B147" s="279">
        <v>1433002779</v>
      </c>
      <c r="C147" s="52" t="s">
        <v>318</v>
      </c>
      <c r="D147" s="51" t="s">
        <v>319</v>
      </c>
      <c r="E147" s="118" t="s">
        <v>428</v>
      </c>
      <c r="F147" s="92">
        <v>11.324999999999999</v>
      </c>
      <c r="G147" s="26">
        <f>TPPhys2!H147</f>
        <v>11.25</v>
      </c>
      <c r="H147" s="23">
        <f>TPPhys2!I147</f>
        <v>2</v>
      </c>
      <c r="I147" s="132">
        <f>TPPhys2!K147</f>
        <v>1</v>
      </c>
      <c r="J147" s="26">
        <f>TPChim2!H147</f>
        <v>12.78611111111111</v>
      </c>
      <c r="K147" s="23">
        <f>TPChim2!I147</f>
        <v>2</v>
      </c>
      <c r="L147" s="132">
        <f>TPChim2!K147</f>
        <v>1</v>
      </c>
      <c r="M147" s="26">
        <f>Info2!J147</f>
        <v>8.75</v>
      </c>
      <c r="N147" s="23">
        <f>Info2!K147</f>
        <v>0</v>
      </c>
      <c r="O147" s="132">
        <f>Info2!M147</f>
        <v>1</v>
      </c>
      <c r="P147" s="26">
        <f>MP!I147</f>
        <v>10</v>
      </c>
      <c r="Q147" s="23">
        <f>MP!J147</f>
        <v>1</v>
      </c>
      <c r="R147" s="132">
        <f>MP!L147</f>
        <v>1</v>
      </c>
      <c r="S147" s="24">
        <f t="shared" si="8"/>
        <v>10.307222222222222</v>
      </c>
      <c r="T147" s="23">
        <f t="shared" si="9"/>
        <v>9</v>
      </c>
      <c r="U147" s="44" t="str">
        <f t="shared" si="10"/>
        <v>acquise</v>
      </c>
      <c r="V147" s="129">
        <f t="shared" si="11"/>
        <v>1</v>
      </c>
    </row>
    <row r="148" spans="1:22" ht="13.5" customHeight="1">
      <c r="A148" s="23">
        <v>136</v>
      </c>
      <c r="B148" s="279">
        <v>1333009010</v>
      </c>
      <c r="C148" s="52" t="s">
        <v>320</v>
      </c>
      <c r="D148" s="51" t="s">
        <v>321</v>
      </c>
      <c r="E148" s="122" t="s">
        <v>430</v>
      </c>
      <c r="F148" s="92">
        <v>10.468666666666667</v>
      </c>
      <c r="G148" s="26">
        <f>TPPhys2!H148</f>
        <v>12.74</v>
      </c>
      <c r="H148" s="23">
        <f>TPPhys2!I148</f>
        <v>2</v>
      </c>
      <c r="I148" s="132">
        <f>TPPhys2!K148</f>
        <v>1</v>
      </c>
      <c r="J148" s="26">
        <f>TPChim2!H148</f>
        <v>14.17</v>
      </c>
      <c r="K148" s="23">
        <f>TPChim2!I148</f>
        <v>2</v>
      </c>
      <c r="L148" s="132">
        <f>TPChim2!K148</f>
        <v>1</v>
      </c>
      <c r="M148" s="26">
        <f>Info2!J148</f>
        <v>1</v>
      </c>
      <c r="N148" s="23">
        <f>Info2!K148</f>
        <v>0</v>
      </c>
      <c r="O148" s="132">
        <f>Info2!M148</f>
        <v>1</v>
      </c>
      <c r="P148" s="26">
        <f>MP!I148</f>
        <v>10</v>
      </c>
      <c r="Q148" s="23">
        <f>MP!J148</f>
        <v>1</v>
      </c>
      <c r="R148" s="132">
        <f>MP!L148</f>
        <v>1</v>
      </c>
      <c r="S148" s="24">
        <f t="shared" si="8"/>
        <v>7.7819999999999991</v>
      </c>
      <c r="T148" s="23">
        <f t="shared" si="9"/>
        <v>5</v>
      </c>
      <c r="U148" s="44" t="str">
        <f t="shared" si="10"/>
        <v xml:space="preserve"> </v>
      </c>
      <c r="V148" s="129">
        <f t="shared" si="11"/>
        <v>1</v>
      </c>
    </row>
    <row r="149" spans="1:22" ht="13.5" customHeight="1">
      <c r="A149" s="23">
        <v>137</v>
      </c>
      <c r="B149" s="175">
        <v>1533024016</v>
      </c>
      <c r="C149" s="177" t="s">
        <v>320</v>
      </c>
      <c r="D149" s="324" t="s">
        <v>603</v>
      </c>
      <c r="E149" s="117" t="s">
        <v>428</v>
      </c>
      <c r="F149" s="49">
        <v>10.086</v>
      </c>
      <c r="G149" s="26">
        <f>TPPhys2!H149</f>
        <v>8.34</v>
      </c>
      <c r="H149" s="23">
        <f>TPPhys2!I149</f>
        <v>0</v>
      </c>
      <c r="I149" s="132">
        <f>TPPhys2!K149</f>
        <v>1</v>
      </c>
      <c r="J149" s="26">
        <f>TPChim2!H149</f>
        <v>14.129999999999999</v>
      </c>
      <c r="K149" s="23">
        <f>TPChim2!I149</f>
        <v>2</v>
      </c>
      <c r="L149" s="132">
        <f>TPChim2!K149</f>
        <v>1</v>
      </c>
      <c r="M149" s="26">
        <f>Info2!J149</f>
        <v>7.1</v>
      </c>
      <c r="N149" s="23">
        <f>Info2!K149</f>
        <v>0</v>
      </c>
      <c r="O149" s="132">
        <f>Info2!M149</f>
        <v>1</v>
      </c>
      <c r="P149" s="26">
        <f>MP!I149</f>
        <v>10.5</v>
      </c>
      <c r="Q149" s="23">
        <f>MP!J149</f>
        <v>1</v>
      </c>
      <c r="R149" s="132">
        <f>MP!L149</f>
        <v>1</v>
      </c>
      <c r="S149" s="24">
        <f t="shared" si="8"/>
        <v>9.4340000000000011</v>
      </c>
      <c r="T149" s="23">
        <f t="shared" si="9"/>
        <v>3</v>
      </c>
      <c r="U149" s="44" t="str">
        <f t="shared" si="10"/>
        <v xml:space="preserve"> </v>
      </c>
      <c r="V149" s="129">
        <f t="shared" si="11"/>
        <v>1</v>
      </c>
    </row>
    <row r="150" spans="1:22" ht="13.5" customHeight="1">
      <c r="A150" s="23">
        <v>138</v>
      </c>
      <c r="B150" s="277" t="s">
        <v>142</v>
      </c>
      <c r="C150" s="99" t="s">
        <v>143</v>
      </c>
      <c r="D150" s="100" t="s">
        <v>144</v>
      </c>
      <c r="E150" s="118" t="s">
        <v>433</v>
      </c>
      <c r="F150" s="92">
        <v>10.198666666666666</v>
      </c>
      <c r="G150" s="26">
        <f>TPPhys2!H150</f>
        <v>10.17</v>
      </c>
      <c r="H150" s="23">
        <f>TPPhys2!I150</f>
        <v>2</v>
      </c>
      <c r="I150" s="132">
        <f>TPPhys2!K150</f>
        <v>1</v>
      </c>
      <c r="J150" s="26">
        <f>TPChim2!H150</f>
        <v>11.916666666666668</v>
      </c>
      <c r="K150" s="23">
        <f>TPChim2!I150</f>
        <v>2</v>
      </c>
      <c r="L150" s="132">
        <f>TPChim2!K150</f>
        <v>1</v>
      </c>
      <c r="M150" s="26">
        <f>Info2!J150</f>
        <v>10</v>
      </c>
      <c r="N150" s="23">
        <f>Info2!K150</f>
        <v>4</v>
      </c>
      <c r="O150" s="132">
        <f>Info2!M150</f>
        <v>1</v>
      </c>
      <c r="P150" s="26">
        <f>MP!I150</f>
        <v>10</v>
      </c>
      <c r="Q150" s="23">
        <f>MP!J150</f>
        <v>1</v>
      </c>
      <c r="R150" s="132">
        <f>MP!L150</f>
        <v>1</v>
      </c>
      <c r="S150" s="24">
        <f t="shared" si="8"/>
        <v>10.417333333333334</v>
      </c>
      <c r="T150" s="23">
        <f t="shared" si="9"/>
        <v>9</v>
      </c>
      <c r="U150" s="44" t="str">
        <f t="shared" si="10"/>
        <v>acquise</v>
      </c>
      <c r="V150" s="129">
        <f t="shared" si="11"/>
        <v>1</v>
      </c>
    </row>
    <row r="151" spans="1:22" ht="13.5" customHeight="1">
      <c r="A151" s="23">
        <v>139</v>
      </c>
      <c r="B151" s="279">
        <v>1331011779</v>
      </c>
      <c r="C151" s="52" t="s">
        <v>322</v>
      </c>
      <c r="D151" s="51" t="s">
        <v>137</v>
      </c>
      <c r="E151" s="117" t="s">
        <v>429</v>
      </c>
      <c r="F151" s="49">
        <v>6.7</v>
      </c>
      <c r="G151" s="26">
        <f>TPPhys2!H151</f>
        <v>10.57</v>
      </c>
      <c r="H151" s="23">
        <f>TPPhys2!I151</f>
        <v>2</v>
      </c>
      <c r="I151" s="132">
        <f>TPPhys2!K151</f>
        <v>1</v>
      </c>
      <c r="J151" s="26">
        <f>TPChim2!H151</f>
        <v>11.58</v>
      </c>
      <c r="K151" s="23">
        <f>TPChim2!I151</f>
        <v>2</v>
      </c>
      <c r="L151" s="132">
        <f>TPChim2!K151</f>
        <v>1</v>
      </c>
      <c r="M151" s="26">
        <f>Info2!J151</f>
        <v>8.8000000000000007</v>
      </c>
      <c r="N151" s="23">
        <f>Info2!K151</f>
        <v>0</v>
      </c>
      <c r="O151" s="132">
        <f>Info2!M151</f>
        <v>1</v>
      </c>
      <c r="P151" s="26">
        <f>MP!I151</f>
        <v>13.5</v>
      </c>
      <c r="Q151" s="23">
        <f>MP!J151</f>
        <v>1</v>
      </c>
      <c r="R151" s="132">
        <f>MP!L151</f>
        <v>1</v>
      </c>
      <c r="S151" s="24">
        <f t="shared" si="8"/>
        <v>10.65</v>
      </c>
      <c r="T151" s="23">
        <f t="shared" si="9"/>
        <v>9</v>
      </c>
      <c r="U151" s="44" t="str">
        <f t="shared" si="10"/>
        <v>acquise</v>
      </c>
      <c r="V151" s="129">
        <f t="shared" si="11"/>
        <v>1</v>
      </c>
    </row>
    <row r="152" spans="1:22" ht="13.5" customHeight="1">
      <c r="A152" s="23">
        <v>140</v>
      </c>
      <c r="B152" s="279">
        <v>123002858</v>
      </c>
      <c r="C152" s="52" t="s">
        <v>323</v>
      </c>
      <c r="D152" s="51" t="s">
        <v>82</v>
      </c>
      <c r="E152" s="117" t="s">
        <v>434</v>
      </c>
      <c r="F152" s="92">
        <v>10.793333333333333</v>
      </c>
      <c r="G152" s="26">
        <f>TPPhys2!H152</f>
        <v>14</v>
      </c>
      <c r="H152" s="23">
        <f>TPPhys2!I152</f>
        <v>2</v>
      </c>
      <c r="I152" s="132">
        <f>TPPhys2!K152</f>
        <v>1</v>
      </c>
      <c r="J152" s="26">
        <f>TPChim2!H152</f>
        <v>12</v>
      </c>
      <c r="K152" s="23">
        <f>TPChim2!I152</f>
        <v>2</v>
      </c>
      <c r="L152" s="132">
        <f>TPChim2!K152</f>
        <v>1</v>
      </c>
      <c r="M152" s="26">
        <f>Info2!J152</f>
        <v>7</v>
      </c>
      <c r="N152" s="23">
        <f>Info2!K152</f>
        <v>0</v>
      </c>
      <c r="O152" s="132">
        <f>Info2!M152</f>
        <v>1</v>
      </c>
      <c r="P152" s="26">
        <f>MP!I152</f>
        <v>10</v>
      </c>
      <c r="Q152" s="23">
        <f>MP!J152</f>
        <v>1</v>
      </c>
      <c r="R152" s="132">
        <f>MP!L152</f>
        <v>1</v>
      </c>
      <c r="S152" s="24">
        <f t="shared" si="8"/>
        <v>10</v>
      </c>
      <c r="T152" s="23">
        <f t="shared" si="9"/>
        <v>9</v>
      </c>
      <c r="U152" s="44" t="str">
        <f t="shared" si="10"/>
        <v>acquise</v>
      </c>
      <c r="V152" s="129">
        <f t="shared" si="11"/>
        <v>1</v>
      </c>
    </row>
    <row r="153" spans="1:22" ht="13.5" customHeight="1">
      <c r="A153" s="23">
        <v>141</v>
      </c>
      <c r="B153" s="181">
        <v>1333009336</v>
      </c>
      <c r="C153" s="183" t="s">
        <v>569</v>
      </c>
      <c r="D153" s="299" t="s">
        <v>357</v>
      </c>
      <c r="E153" s="117" t="s">
        <v>1676</v>
      </c>
      <c r="F153" s="92">
        <v>9.0500000000000007</v>
      </c>
      <c r="G153" s="26">
        <f>TPPhys2!H153</f>
        <v>10.25</v>
      </c>
      <c r="H153" s="23">
        <f>TPPhys2!I153</f>
        <v>2</v>
      </c>
      <c r="I153" s="132">
        <f>TPPhys2!K153</f>
        <v>1</v>
      </c>
      <c r="J153" s="26">
        <f>TPChim2!H153</f>
        <v>12</v>
      </c>
      <c r="K153" s="23">
        <f>TPChim2!I153</f>
        <v>2</v>
      </c>
      <c r="L153" s="132">
        <f>TPChim2!K153</f>
        <v>1</v>
      </c>
      <c r="M153" s="26">
        <f>Info2!J153</f>
        <v>5.75</v>
      </c>
      <c r="N153" s="23">
        <f>Info2!K153</f>
        <v>0</v>
      </c>
      <c r="O153" s="132">
        <f>Info2!M153</f>
        <v>1</v>
      </c>
      <c r="P153" s="26">
        <f>MP!I153</f>
        <v>10.25</v>
      </c>
      <c r="Q153" s="23">
        <f>MP!J153</f>
        <v>1</v>
      </c>
      <c r="R153" s="132">
        <f>MP!L153</f>
        <v>1</v>
      </c>
      <c r="S153" s="24">
        <f t="shared" si="8"/>
        <v>8.8000000000000007</v>
      </c>
      <c r="T153" s="23">
        <f t="shared" si="9"/>
        <v>5</v>
      </c>
      <c r="U153" s="44" t="str">
        <f t="shared" si="10"/>
        <v xml:space="preserve"> </v>
      </c>
      <c r="V153" s="129">
        <f t="shared" si="11"/>
        <v>1</v>
      </c>
    </row>
    <row r="154" spans="1:22" ht="13.5" customHeight="1">
      <c r="A154" s="23">
        <v>142</v>
      </c>
      <c r="B154" s="175">
        <v>1533004234</v>
      </c>
      <c r="C154" s="177" t="s">
        <v>674</v>
      </c>
      <c r="D154" s="324" t="s">
        <v>138</v>
      </c>
      <c r="E154" s="117" t="s">
        <v>429</v>
      </c>
      <c r="F154" s="92">
        <v>9.9993333333333343</v>
      </c>
      <c r="G154" s="26">
        <f>TPPhys2!H154</f>
        <v>9.25</v>
      </c>
      <c r="H154" s="23">
        <f>TPPhys2!I154</f>
        <v>0</v>
      </c>
      <c r="I154" s="132">
        <f>TPPhys2!K154</f>
        <v>1</v>
      </c>
      <c r="J154" s="26">
        <f>TPChim2!H154</f>
        <v>11.111111111111112</v>
      </c>
      <c r="K154" s="23">
        <f>TPChim2!I154</f>
        <v>2</v>
      </c>
      <c r="L154" s="132">
        <f>TPChim2!K154</f>
        <v>1</v>
      </c>
      <c r="M154" s="26">
        <f>Info2!J154</f>
        <v>11.2</v>
      </c>
      <c r="N154" s="23">
        <f>Info2!K154</f>
        <v>4</v>
      </c>
      <c r="O154" s="132">
        <f>Info2!M154</f>
        <v>1</v>
      </c>
      <c r="P154" s="26">
        <f>MP!I154</f>
        <v>13</v>
      </c>
      <c r="Q154" s="23">
        <f>MP!J154</f>
        <v>1</v>
      </c>
      <c r="R154" s="132">
        <f>MP!L154</f>
        <v>1</v>
      </c>
      <c r="S154" s="24">
        <f t="shared" si="8"/>
        <v>11.152222222222223</v>
      </c>
      <c r="T154" s="23">
        <f t="shared" si="9"/>
        <v>9</v>
      </c>
      <c r="U154" s="44" t="str">
        <f t="shared" si="10"/>
        <v>acquise</v>
      </c>
      <c r="V154" s="129">
        <f t="shared" si="11"/>
        <v>1</v>
      </c>
    </row>
    <row r="155" spans="1:22" ht="13.5" customHeight="1">
      <c r="A155" s="23">
        <v>143</v>
      </c>
      <c r="B155" s="175">
        <v>1533010467</v>
      </c>
      <c r="C155" s="177" t="s">
        <v>686</v>
      </c>
      <c r="D155" s="324" t="s">
        <v>209</v>
      </c>
      <c r="E155" s="117" t="s">
        <v>428</v>
      </c>
      <c r="F155" s="49">
        <v>10.55</v>
      </c>
      <c r="G155" s="26">
        <f>TPPhys2!H155</f>
        <v>13.58</v>
      </c>
      <c r="H155" s="23">
        <f>TPPhys2!I155</f>
        <v>2</v>
      </c>
      <c r="I155" s="132">
        <f>TPPhys2!K155</f>
        <v>1</v>
      </c>
      <c r="J155" s="26">
        <f>TPChim2!H155</f>
        <v>10.333333333333334</v>
      </c>
      <c r="K155" s="23">
        <f>TPChim2!I155</f>
        <v>2</v>
      </c>
      <c r="L155" s="132">
        <f>TPChim2!K155</f>
        <v>1</v>
      </c>
      <c r="M155" s="26">
        <f>Info2!J155</f>
        <v>7.6</v>
      </c>
      <c r="N155" s="23">
        <f>Info2!K155</f>
        <v>0</v>
      </c>
      <c r="O155" s="132">
        <f>Info2!M155</f>
        <v>1</v>
      </c>
      <c r="P155" s="26">
        <f>MP!I155</f>
        <v>10</v>
      </c>
      <c r="Q155" s="23">
        <f>MP!J155</f>
        <v>1</v>
      </c>
      <c r="R155" s="132">
        <f>MP!L155</f>
        <v>1</v>
      </c>
      <c r="S155" s="24">
        <f t="shared" si="8"/>
        <v>9.8226666666666667</v>
      </c>
      <c r="T155" s="23">
        <f t="shared" si="9"/>
        <v>5</v>
      </c>
      <c r="U155" s="44" t="str">
        <f t="shared" si="10"/>
        <v xml:space="preserve"> </v>
      </c>
      <c r="V155" s="129">
        <f t="shared" si="11"/>
        <v>1</v>
      </c>
    </row>
    <row r="156" spans="1:22" ht="13.5" customHeight="1">
      <c r="A156" s="23">
        <v>144</v>
      </c>
      <c r="B156" s="289">
        <v>123000973</v>
      </c>
      <c r="C156" s="99" t="s">
        <v>147</v>
      </c>
      <c r="D156" s="100" t="s">
        <v>148</v>
      </c>
      <c r="E156" s="121" t="s">
        <v>431</v>
      </c>
      <c r="F156" s="49">
        <v>10.282666666666666</v>
      </c>
      <c r="G156" s="26">
        <f>TPPhys2!H156</f>
        <v>11.75</v>
      </c>
      <c r="H156" s="23">
        <f>TPPhys2!I156</f>
        <v>2</v>
      </c>
      <c r="I156" s="132">
        <f>TPPhys2!K156</f>
        <v>1</v>
      </c>
      <c r="J156" s="26">
        <f>TPChim2!H156</f>
        <v>12.91</v>
      </c>
      <c r="K156" s="23">
        <f>TPChim2!I156</f>
        <v>2</v>
      </c>
      <c r="L156" s="132">
        <f>TPChim2!K156</f>
        <v>1</v>
      </c>
      <c r="M156" s="26">
        <f>Info2!J156</f>
        <v>8.3766666666666669</v>
      </c>
      <c r="N156" s="23">
        <f>Info2!K156</f>
        <v>0</v>
      </c>
      <c r="O156" s="132">
        <f>Info2!M156</f>
        <v>1</v>
      </c>
      <c r="P156" s="26">
        <f>MP!I156</f>
        <v>10</v>
      </c>
      <c r="Q156" s="23">
        <f>MP!J156</f>
        <v>1</v>
      </c>
      <c r="R156" s="132">
        <f>MP!L156</f>
        <v>1</v>
      </c>
      <c r="S156" s="24">
        <f t="shared" si="8"/>
        <v>10.282666666666668</v>
      </c>
      <c r="T156" s="23">
        <f t="shared" si="9"/>
        <v>9</v>
      </c>
      <c r="U156" s="44" t="str">
        <f t="shared" si="10"/>
        <v>acquise</v>
      </c>
      <c r="V156" s="129">
        <f t="shared" si="11"/>
        <v>1</v>
      </c>
    </row>
    <row r="157" spans="1:22" ht="13.5" customHeight="1">
      <c r="A157" s="23">
        <v>145</v>
      </c>
      <c r="B157" s="340" t="s">
        <v>738</v>
      </c>
      <c r="C157" s="335" t="s">
        <v>149</v>
      </c>
      <c r="D157" s="344" t="s">
        <v>739</v>
      </c>
      <c r="E157" s="244" t="s">
        <v>436</v>
      </c>
      <c r="F157" s="49">
        <v>10.09</v>
      </c>
      <c r="G157" s="26">
        <f>TPPhys2!H157</f>
        <v>11.37</v>
      </c>
      <c r="H157" s="23">
        <f>TPPhys2!I157</f>
        <v>2</v>
      </c>
      <c r="I157" s="132">
        <f>TPPhys2!K157</f>
        <v>1</v>
      </c>
      <c r="J157" s="26">
        <f>TPChim2!H157</f>
        <v>12.33</v>
      </c>
      <c r="K157" s="23">
        <f>TPChim2!I157</f>
        <v>2</v>
      </c>
      <c r="L157" s="132">
        <f>TPChim2!K157</f>
        <v>1</v>
      </c>
      <c r="M157" s="26">
        <f>Info2!J157</f>
        <v>10.5</v>
      </c>
      <c r="N157" s="23">
        <f>Info2!K157</f>
        <v>4</v>
      </c>
      <c r="O157" s="132">
        <f>Info2!M157</f>
        <v>1</v>
      </c>
      <c r="P157" s="26">
        <f>MP!I157</f>
        <v>13.25</v>
      </c>
      <c r="Q157" s="23">
        <f>MP!J157</f>
        <v>1</v>
      </c>
      <c r="R157" s="132">
        <f>MP!L157</f>
        <v>1</v>
      </c>
      <c r="S157" s="24">
        <f t="shared" si="8"/>
        <v>11.59</v>
      </c>
      <c r="T157" s="23">
        <f t="shared" si="9"/>
        <v>9</v>
      </c>
      <c r="U157" s="44" t="str">
        <f t="shared" si="10"/>
        <v>acquise</v>
      </c>
      <c r="V157" s="129">
        <f t="shared" si="11"/>
        <v>1</v>
      </c>
    </row>
    <row r="158" spans="1:22" ht="13.5" customHeight="1">
      <c r="A158" s="23">
        <v>146</v>
      </c>
      <c r="B158" s="289">
        <v>123013689</v>
      </c>
      <c r="C158" s="99" t="s">
        <v>150</v>
      </c>
      <c r="D158" s="100" t="s">
        <v>151</v>
      </c>
      <c r="E158" s="118" t="s">
        <v>428</v>
      </c>
      <c r="F158" s="49">
        <v>11.8</v>
      </c>
      <c r="G158" s="26">
        <f>TPPhys2!H158</f>
        <v>10.25</v>
      </c>
      <c r="H158" s="23">
        <f>TPPhys2!I158</f>
        <v>2</v>
      </c>
      <c r="I158" s="132">
        <f>TPPhys2!K158</f>
        <v>1</v>
      </c>
      <c r="J158" s="26">
        <f>TPChim2!H158</f>
        <v>12.33</v>
      </c>
      <c r="K158" s="23">
        <f>TPChim2!I158</f>
        <v>2</v>
      </c>
      <c r="L158" s="132">
        <f>TPChim2!K158</f>
        <v>1</v>
      </c>
      <c r="M158" s="26">
        <f>Info2!J158</f>
        <v>0</v>
      </c>
      <c r="N158" s="23">
        <f>Info2!K158</f>
        <v>0</v>
      </c>
      <c r="O158" s="132">
        <f>Info2!M158</f>
        <v>1</v>
      </c>
      <c r="P158" s="26">
        <f>MP!I158</f>
        <v>10</v>
      </c>
      <c r="Q158" s="23">
        <f>MP!J158</f>
        <v>1</v>
      </c>
      <c r="R158" s="132">
        <f>MP!L158</f>
        <v>1</v>
      </c>
      <c r="S158" s="24">
        <f t="shared" si="8"/>
        <v>6.516</v>
      </c>
      <c r="T158" s="23">
        <f t="shared" si="9"/>
        <v>5</v>
      </c>
      <c r="U158" s="44" t="str">
        <f t="shared" si="10"/>
        <v xml:space="preserve"> </v>
      </c>
      <c r="V158" s="129">
        <f t="shared" si="11"/>
        <v>1</v>
      </c>
    </row>
    <row r="159" spans="1:22" ht="13.5" customHeight="1">
      <c r="A159" s="23">
        <v>147</v>
      </c>
      <c r="B159" s="279">
        <v>1333013058</v>
      </c>
      <c r="C159" s="52" t="s">
        <v>391</v>
      </c>
      <c r="D159" s="51" t="s">
        <v>392</v>
      </c>
      <c r="E159" s="117" t="s">
        <v>429</v>
      </c>
      <c r="F159" s="49">
        <v>10.744</v>
      </c>
      <c r="G159" s="26">
        <f>TPPhys2!H159</f>
        <v>9.25</v>
      </c>
      <c r="H159" s="23">
        <f>TPPhys2!I159</f>
        <v>0</v>
      </c>
      <c r="I159" s="132">
        <f>TPPhys2!K159</f>
        <v>1</v>
      </c>
      <c r="J159" s="26">
        <f>TPChim2!H159</f>
        <v>10.75</v>
      </c>
      <c r="K159" s="23">
        <f>TPChim2!I159</f>
        <v>2</v>
      </c>
      <c r="L159" s="132">
        <f>TPChim2!K159</f>
        <v>1</v>
      </c>
      <c r="M159" s="26">
        <f>Info2!J159</f>
        <v>10.833333333333334</v>
      </c>
      <c r="N159" s="23">
        <f>Info2!K159</f>
        <v>4</v>
      </c>
      <c r="O159" s="132">
        <f>Info2!M159</f>
        <v>1</v>
      </c>
      <c r="P159" s="26">
        <f>MP!I159</f>
        <v>12</v>
      </c>
      <c r="Q159" s="23">
        <f>MP!J159</f>
        <v>1</v>
      </c>
      <c r="R159" s="132">
        <f>MP!L159</f>
        <v>1</v>
      </c>
      <c r="S159" s="24">
        <f t="shared" si="8"/>
        <v>10.733333333333334</v>
      </c>
      <c r="T159" s="23">
        <f t="shared" si="9"/>
        <v>9</v>
      </c>
      <c r="U159" s="44" t="str">
        <f t="shared" si="10"/>
        <v>acquise</v>
      </c>
      <c r="V159" s="129">
        <f t="shared" si="11"/>
        <v>1</v>
      </c>
    </row>
    <row r="160" spans="1:22" ht="13.5" customHeight="1">
      <c r="A160" s="23">
        <v>148</v>
      </c>
      <c r="B160" s="340" t="s">
        <v>740</v>
      </c>
      <c r="C160" s="335" t="s">
        <v>152</v>
      </c>
      <c r="D160" s="344" t="s">
        <v>555</v>
      </c>
      <c r="E160" s="204" t="s">
        <v>436</v>
      </c>
      <c r="F160" s="49">
        <v>10.291666666666666</v>
      </c>
      <c r="G160" s="26">
        <f>TPPhys2!H160</f>
        <v>12.33</v>
      </c>
      <c r="H160" s="23">
        <f>TPPhys2!I160</f>
        <v>2</v>
      </c>
      <c r="I160" s="132">
        <f>TPPhys2!K160</f>
        <v>1</v>
      </c>
      <c r="J160" s="26">
        <f>TPChim2!H160</f>
        <v>12.83</v>
      </c>
      <c r="K160" s="23">
        <f>TPChim2!I160</f>
        <v>2</v>
      </c>
      <c r="L160" s="132">
        <f>TPChim2!K160</f>
        <v>1</v>
      </c>
      <c r="M160" s="26">
        <f>Info2!J160</f>
        <v>8.125</v>
      </c>
      <c r="N160" s="23">
        <f>Info2!K160</f>
        <v>0</v>
      </c>
      <c r="O160" s="132">
        <f>Info2!M160</f>
        <v>1</v>
      </c>
      <c r="P160" s="26">
        <f>MP!I160</f>
        <v>11</v>
      </c>
      <c r="Q160" s="23">
        <f>MP!J160</f>
        <v>1</v>
      </c>
      <c r="R160" s="132">
        <f>MP!L160</f>
        <v>1</v>
      </c>
      <c r="S160" s="24">
        <f t="shared" si="8"/>
        <v>10.481999999999999</v>
      </c>
      <c r="T160" s="23">
        <f t="shared" si="9"/>
        <v>9</v>
      </c>
      <c r="U160" s="44" t="str">
        <f t="shared" si="10"/>
        <v>acquise</v>
      </c>
      <c r="V160" s="129">
        <f t="shared" si="11"/>
        <v>1</v>
      </c>
    </row>
    <row r="161" spans="1:22" ht="13.5" customHeight="1">
      <c r="A161" s="23">
        <v>149</v>
      </c>
      <c r="B161" s="340" t="s">
        <v>741</v>
      </c>
      <c r="C161" s="335" t="s">
        <v>742</v>
      </c>
      <c r="D161" s="344" t="s">
        <v>124</v>
      </c>
      <c r="E161" s="247" t="s">
        <v>1677</v>
      </c>
      <c r="F161" s="49">
        <v>10.600999999999999</v>
      </c>
      <c r="G161" s="26">
        <f>TPPhys2!H161</f>
        <v>10.5</v>
      </c>
      <c r="H161" s="23">
        <f>TPPhys2!I161</f>
        <v>2</v>
      </c>
      <c r="I161" s="132">
        <f>TPPhys2!K161</f>
        <v>1</v>
      </c>
      <c r="J161" s="26">
        <f>TPChim2!H161</f>
        <v>12.5</v>
      </c>
      <c r="K161" s="23">
        <f>TPChim2!I161</f>
        <v>2</v>
      </c>
      <c r="L161" s="132">
        <f>TPChim2!K161</f>
        <v>1</v>
      </c>
      <c r="M161" s="26">
        <f>Info2!J161</f>
        <v>9.25</v>
      </c>
      <c r="N161" s="23">
        <f>Info2!K161</f>
        <v>0</v>
      </c>
      <c r="O161" s="132">
        <f>Info2!M161</f>
        <v>1</v>
      </c>
      <c r="P161" s="26">
        <f>MP!I161</f>
        <v>11</v>
      </c>
      <c r="Q161" s="23">
        <f>MP!J161</f>
        <v>1</v>
      </c>
      <c r="R161" s="132">
        <f>MP!L161</f>
        <v>1</v>
      </c>
      <c r="S161" s="24">
        <f t="shared" si="8"/>
        <v>10.5</v>
      </c>
      <c r="T161" s="23">
        <f t="shared" si="9"/>
        <v>9</v>
      </c>
      <c r="U161" s="44" t="str">
        <f t="shared" si="10"/>
        <v>acquise</v>
      </c>
      <c r="V161" s="129">
        <f t="shared" si="11"/>
        <v>1</v>
      </c>
    </row>
    <row r="162" spans="1:22" ht="13.5" customHeight="1">
      <c r="A162" s="23">
        <v>150</v>
      </c>
      <c r="B162" s="340" t="s">
        <v>743</v>
      </c>
      <c r="C162" s="335" t="s">
        <v>742</v>
      </c>
      <c r="D162" s="344" t="s">
        <v>314</v>
      </c>
      <c r="E162" s="244" t="s">
        <v>433</v>
      </c>
      <c r="F162" s="92">
        <v>11.184000000000001</v>
      </c>
      <c r="G162" s="26">
        <f>TPPhys2!H162</f>
        <v>11.25</v>
      </c>
      <c r="H162" s="23">
        <f>TPPhys2!I162</f>
        <v>2</v>
      </c>
      <c r="I162" s="132">
        <f>TPPhys2!K162</f>
        <v>1</v>
      </c>
      <c r="J162" s="26">
        <f>TPChim2!H162</f>
        <v>14.5</v>
      </c>
      <c r="K162" s="23">
        <f>TPChim2!I162</f>
        <v>2</v>
      </c>
      <c r="L162" s="132">
        <f>TPChim2!K162</f>
        <v>1</v>
      </c>
      <c r="M162" s="26">
        <f>Info2!J162</f>
        <v>8.75</v>
      </c>
      <c r="N162" s="23">
        <f>Info2!K162</f>
        <v>0</v>
      </c>
      <c r="O162" s="132">
        <f>Info2!M162</f>
        <v>1</v>
      </c>
      <c r="P162" s="26">
        <f>MP!I162</f>
        <v>11</v>
      </c>
      <c r="Q162" s="23">
        <f>MP!J162</f>
        <v>1</v>
      </c>
      <c r="R162" s="132">
        <f>MP!L162</f>
        <v>1</v>
      </c>
      <c r="S162" s="24">
        <f t="shared" si="8"/>
        <v>10.85</v>
      </c>
      <c r="T162" s="23">
        <f t="shared" si="9"/>
        <v>9</v>
      </c>
      <c r="U162" s="44" t="str">
        <f t="shared" si="10"/>
        <v>acquise</v>
      </c>
      <c r="V162" s="129">
        <f t="shared" si="11"/>
        <v>1</v>
      </c>
    </row>
    <row r="163" spans="1:22" ht="13.5" customHeight="1">
      <c r="A163" s="23">
        <v>151</v>
      </c>
      <c r="B163" s="282" t="s">
        <v>744</v>
      </c>
      <c r="C163" s="306" t="s">
        <v>745</v>
      </c>
      <c r="D163" s="328" t="s">
        <v>746</v>
      </c>
      <c r="E163" s="247" t="s">
        <v>1677</v>
      </c>
      <c r="F163" s="92">
        <v>10.23</v>
      </c>
      <c r="G163" s="26">
        <f>TPPhys2!H163</f>
        <v>11</v>
      </c>
      <c r="H163" s="23">
        <f>TPPhys2!I163</f>
        <v>2</v>
      </c>
      <c r="I163" s="132">
        <f>TPPhys2!K163</f>
        <v>1</v>
      </c>
      <c r="J163" s="26">
        <f>TPChim2!H163</f>
        <v>12.5</v>
      </c>
      <c r="K163" s="23">
        <f>TPChim2!I163</f>
        <v>2</v>
      </c>
      <c r="L163" s="132">
        <f>TPChim2!K163</f>
        <v>1</v>
      </c>
      <c r="M163" s="26">
        <f>Info2!J163</f>
        <v>13.5</v>
      </c>
      <c r="N163" s="23">
        <f>Info2!K163</f>
        <v>4</v>
      </c>
      <c r="O163" s="132">
        <f>Info2!M163</f>
        <v>1</v>
      </c>
      <c r="P163" s="26">
        <f>MP!I163</f>
        <v>12</v>
      </c>
      <c r="Q163" s="23">
        <f>MP!J163</f>
        <v>1</v>
      </c>
      <c r="R163" s="132">
        <f>MP!L163</f>
        <v>1</v>
      </c>
      <c r="S163" s="24">
        <f t="shared" si="8"/>
        <v>12.5</v>
      </c>
      <c r="T163" s="23">
        <f t="shared" si="9"/>
        <v>9</v>
      </c>
      <c r="U163" s="44" t="str">
        <f t="shared" si="10"/>
        <v>acquise</v>
      </c>
      <c r="V163" s="129">
        <f t="shared" si="11"/>
        <v>1</v>
      </c>
    </row>
    <row r="164" spans="1:22" ht="13.5" customHeight="1">
      <c r="A164" s="23">
        <v>152</v>
      </c>
      <c r="B164" s="181">
        <v>1333008955</v>
      </c>
      <c r="C164" s="183" t="s">
        <v>153</v>
      </c>
      <c r="D164" s="299" t="s">
        <v>622</v>
      </c>
      <c r="E164" s="117" t="s">
        <v>428</v>
      </c>
      <c r="F164" s="49">
        <v>10.006</v>
      </c>
      <c r="G164" s="26">
        <f>TPPhys2!H164</f>
        <v>11.66</v>
      </c>
      <c r="H164" s="23">
        <f>TPPhys2!I164</f>
        <v>2</v>
      </c>
      <c r="I164" s="132">
        <f>TPPhys2!K164</f>
        <v>1</v>
      </c>
      <c r="J164" s="26">
        <f>TPChim2!H164</f>
        <v>15.85</v>
      </c>
      <c r="K164" s="23">
        <f>TPChim2!I164</f>
        <v>2</v>
      </c>
      <c r="L164" s="132">
        <f>TPChim2!K164</f>
        <v>1</v>
      </c>
      <c r="M164" s="26">
        <f>Info2!J164</f>
        <v>7.25</v>
      </c>
      <c r="N164" s="23">
        <f>Info2!K164</f>
        <v>0</v>
      </c>
      <c r="O164" s="132">
        <f>Info2!M164</f>
        <v>1</v>
      </c>
      <c r="P164" s="26">
        <f>MP!I164</f>
        <v>11</v>
      </c>
      <c r="Q164" s="23">
        <f>MP!J164</f>
        <v>1</v>
      </c>
      <c r="R164" s="132">
        <f>MP!L164</f>
        <v>1</v>
      </c>
      <c r="S164" s="24">
        <f t="shared" si="8"/>
        <v>10.602</v>
      </c>
      <c r="T164" s="23">
        <f t="shared" si="9"/>
        <v>9</v>
      </c>
      <c r="U164" s="44" t="str">
        <f t="shared" si="10"/>
        <v>acquise</v>
      </c>
      <c r="V164" s="129">
        <f t="shared" si="11"/>
        <v>1</v>
      </c>
    </row>
    <row r="165" spans="1:22" ht="13.5" customHeight="1">
      <c r="A165" s="23">
        <v>153</v>
      </c>
      <c r="B165" s="289">
        <v>1333008886</v>
      </c>
      <c r="C165" s="99" t="s">
        <v>153</v>
      </c>
      <c r="D165" s="100" t="s">
        <v>154</v>
      </c>
      <c r="E165" s="118" t="s">
        <v>433</v>
      </c>
      <c r="F165" s="92">
        <v>10.767333333333335</v>
      </c>
      <c r="G165" s="26">
        <f>TPPhys2!H165</f>
        <v>10.17</v>
      </c>
      <c r="H165" s="23">
        <f>TPPhys2!I165</f>
        <v>2</v>
      </c>
      <c r="I165" s="132">
        <f>TPPhys2!K165</f>
        <v>1</v>
      </c>
      <c r="J165" s="26">
        <f>TPChim2!H165</f>
        <v>10.66</v>
      </c>
      <c r="K165" s="23">
        <f>TPChim2!I165</f>
        <v>2</v>
      </c>
      <c r="L165" s="132">
        <f>TPChim2!K165</f>
        <v>1</v>
      </c>
      <c r="M165" s="26">
        <f>Info2!J165</f>
        <v>7.833333333333333</v>
      </c>
      <c r="N165" s="23">
        <f>Info2!K165</f>
        <v>0</v>
      </c>
      <c r="O165" s="132">
        <f>Info2!M165</f>
        <v>1</v>
      </c>
      <c r="P165" s="26">
        <f>MP!I165</f>
        <v>13.5</v>
      </c>
      <c r="Q165" s="23">
        <f>MP!J165</f>
        <v>1</v>
      </c>
      <c r="R165" s="132">
        <f>MP!L165</f>
        <v>1</v>
      </c>
      <c r="S165" s="24">
        <f t="shared" si="8"/>
        <v>9.9993333333333325</v>
      </c>
      <c r="T165" s="23">
        <f t="shared" si="9"/>
        <v>9</v>
      </c>
      <c r="U165" s="44" t="str">
        <f t="shared" si="10"/>
        <v>acquise</v>
      </c>
      <c r="V165" s="129">
        <f t="shared" si="11"/>
        <v>1</v>
      </c>
    </row>
    <row r="166" spans="1:22" ht="13.5" customHeight="1">
      <c r="A166" s="23">
        <v>154</v>
      </c>
      <c r="B166" s="279">
        <v>123020341</v>
      </c>
      <c r="C166" s="52" t="s">
        <v>325</v>
      </c>
      <c r="D166" s="51" t="s">
        <v>326</v>
      </c>
      <c r="E166" s="118" t="s">
        <v>428</v>
      </c>
      <c r="F166" s="49">
        <v>10.734</v>
      </c>
      <c r="G166" s="26">
        <f>TPPhys2!H166</f>
        <v>12</v>
      </c>
      <c r="H166" s="23">
        <f>TPPhys2!I166</f>
        <v>2</v>
      </c>
      <c r="I166" s="132">
        <f>TPPhys2!K166</f>
        <v>1</v>
      </c>
      <c r="J166" s="26">
        <f>TPChim2!H166</f>
        <v>12.33</v>
      </c>
      <c r="K166" s="23">
        <f>TPChim2!I166</f>
        <v>2</v>
      </c>
      <c r="L166" s="132">
        <f>TPChim2!K166</f>
        <v>1</v>
      </c>
      <c r="M166" s="26">
        <f>Info2!J166</f>
        <v>11.8</v>
      </c>
      <c r="N166" s="23">
        <f>Info2!K166</f>
        <v>4</v>
      </c>
      <c r="O166" s="132">
        <f>Info2!M166</f>
        <v>1</v>
      </c>
      <c r="P166" s="26">
        <f>MP!I166</f>
        <v>10.5</v>
      </c>
      <c r="Q166" s="23">
        <f>MP!J166</f>
        <v>1</v>
      </c>
      <c r="R166" s="132">
        <f>MP!L166</f>
        <v>1</v>
      </c>
      <c r="S166" s="24">
        <f t="shared" si="8"/>
        <v>11.686</v>
      </c>
      <c r="T166" s="23">
        <f t="shared" si="9"/>
        <v>9</v>
      </c>
      <c r="U166" s="44" t="str">
        <f t="shared" si="10"/>
        <v>acquise</v>
      </c>
      <c r="V166" s="129">
        <f t="shared" si="11"/>
        <v>1</v>
      </c>
    </row>
    <row r="167" spans="1:22" ht="13.5" customHeight="1">
      <c r="A167" s="23">
        <v>155</v>
      </c>
      <c r="B167" s="279">
        <v>1433014926</v>
      </c>
      <c r="C167" s="52" t="s">
        <v>155</v>
      </c>
      <c r="D167" s="51" t="s">
        <v>393</v>
      </c>
      <c r="E167" s="118" t="s">
        <v>428</v>
      </c>
      <c r="F167" s="49">
        <v>11.616</v>
      </c>
      <c r="G167" s="26">
        <f>TPPhys2!H167</f>
        <v>8.74</v>
      </c>
      <c r="H167" s="23">
        <f>TPPhys2!I167</f>
        <v>0</v>
      </c>
      <c r="I167" s="132">
        <f>TPPhys2!K167</f>
        <v>1</v>
      </c>
      <c r="J167" s="26">
        <f>TPChim2!H167</f>
        <v>13.35</v>
      </c>
      <c r="K167" s="23">
        <f>TPChim2!I167</f>
        <v>2</v>
      </c>
      <c r="L167" s="132">
        <f>TPChim2!K167</f>
        <v>1</v>
      </c>
      <c r="M167" s="26">
        <f>Info2!J167</f>
        <v>8.85</v>
      </c>
      <c r="N167" s="23">
        <f>Info2!K167</f>
        <v>0</v>
      </c>
      <c r="O167" s="132">
        <f>Info2!M167</f>
        <v>1</v>
      </c>
      <c r="P167" s="26">
        <f>MP!I167</f>
        <v>12.5</v>
      </c>
      <c r="Q167" s="23">
        <f>MP!J167</f>
        <v>1</v>
      </c>
      <c r="R167" s="132">
        <f>MP!L167</f>
        <v>1</v>
      </c>
      <c r="S167" s="24">
        <f t="shared" si="8"/>
        <v>10.458</v>
      </c>
      <c r="T167" s="23">
        <f t="shared" si="9"/>
        <v>9</v>
      </c>
      <c r="U167" s="44" t="str">
        <f t="shared" si="10"/>
        <v>acquise</v>
      </c>
      <c r="V167" s="129">
        <f t="shared" si="11"/>
        <v>1</v>
      </c>
    </row>
    <row r="168" spans="1:22" ht="13.5" customHeight="1">
      <c r="A168" s="23">
        <v>156</v>
      </c>
      <c r="B168" s="175">
        <v>1533012503</v>
      </c>
      <c r="C168" s="177" t="s">
        <v>535</v>
      </c>
      <c r="D168" s="324" t="s">
        <v>313</v>
      </c>
      <c r="E168" s="117" t="s">
        <v>429</v>
      </c>
      <c r="F168" s="92">
        <v>10.818000000000001</v>
      </c>
      <c r="G168" s="26">
        <f>TPPhys2!H168</f>
        <v>10.25</v>
      </c>
      <c r="H168" s="23">
        <f>TPPhys2!I168</f>
        <v>2</v>
      </c>
      <c r="I168" s="132">
        <f>TPPhys2!K168</f>
        <v>1</v>
      </c>
      <c r="J168" s="26">
        <f>TPChim2!H168</f>
        <v>10.09</v>
      </c>
      <c r="K168" s="23">
        <f>TPChim2!I168</f>
        <v>2</v>
      </c>
      <c r="L168" s="132">
        <f>TPChim2!K168</f>
        <v>1</v>
      </c>
      <c r="M168" s="26">
        <f>Info2!J168</f>
        <v>6.7</v>
      </c>
      <c r="N168" s="23">
        <f>Info2!K168</f>
        <v>0</v>
      </c>
      <c r="O168" s="132">
        <f>Info2!M168</f>
        <v>1</v>
      </c>
      <c r="P168" s="26">
        <f>MP!I168</f>
        <v>9</v>
      </c>
      <c r="Q168" s="23">
        <f>MP!J168</f>
        <v>0</v>
      </c>
      <c r="R168" s="132">
        <f>MP!L168</f>
        <v>1</v>
      </c>
      <c r="S168" s="24">
        <f t="shared" si="8"/>
        <v>8.548</v>
      </c>
      <c r="T168" s="23">
        <f t="shared" si="9"/>
        <v>4</v>
      </c>
      <c r="U168" s="44" t="str">
        <f t="shared" si="10"/>
        <v xml:space="preserve"> </v>
      </c>
      <c r="V168" s="129">
        <f t="shared" si="11"/>
        <v>1</v>
      </c>
    </row>
    <row r="169" spans="1:22" ht="13.5" customHeight="1">
      <c r="A169" s="23">
        <v>157</v>
      </c>
      <c r="B169" s="289">
        <v>123004901</v>
      </c>
      <c r="C169" s="99" t="s">
        <v>156</v>
      </c>
      <c r="D169" s="100" t="s">
        <v>157</v>
      </c>
      <c r="E169" s="118" t="s">
        <v>428</v>
      </c>
      <c r="F169" s="92">
        <v>10.448</v>
      </c>
      <c r="G169" s="26">
        <f>TPPhys2!H169</f>
        <v>13.5</v>
      </c>
      <c r="H169" s="23">
        <f>TPPhys2!I169</f>
        <v>2</v>
      </c>
      <c r="I169" s="132">
        <f>TPPhys2!K169</f>
        <v>1</v>
      </c>
      <c r="J169" s="26">
        <f>TPChim2!H169</f>
        <v>13.75</v>
      </c>
      <c r="K169" s="23">
        <f>TPChim2!I169</f>
        <v>2</v>
      </c>
      <c r="L169" s="132">
        <f>TPChim2!K169</f>
        <v>1</v>
      </c>
      <c r="M169" s="26">
        <f>Info2!J169</f>
        <v>7.626666666666666</v>
      </c>
      <c r="N169" s="23">
        <f>Info2!K169</f>
        <v>0</v>
      </c>
      <c r="O169" s="132">
        <f>Info2!M169</f>
        <v>1</v>
      </c>
      <c r="P169" s="26">
        <f>MP!I169</f>
        <v>10</v>
      </c>
      <c r="Q169" s="23">
        <f>MP!J169</f>
        <v>1</v>
      </c>
      <c r="R169" s="132">
        <f>MP!L169</f>
        <v>1</v>
      </c>
      <c r="S169" s="24">
        <f t="shared" si="8"/>
        <v>10.500666666666666</v>
      </c>
      <c r="T169" s="23">
        <f t="shared" si="9"/>
        <v>9</v>
      </c>
      <c r="U169" s="44" t="str">
        <f t="shared" si="10"/>
        <v>acquise</v>
      </c>
      <c r="V169" s="129">
        <f t="shared" si="11"/>
        <v>1</v>
      </c>
    </row>
    <row r="170" spans="1:22" ht="13.5" customHeight="1">
      <c r="A170" s="23">
        <v>158</v>
      </c>
      <c r="B170" s="181">
        <v>1333011470</v>
      </c>
      <c r="C170" s="183" t="s">
        <v>682</v>
      </c>
      <c r="D170" s="299" t="s">
        <v>683</v>
      </c>
      <c r="E170" s="117" t="s">
        <v>428</v>
      </c>
      <c r="F170" s="49">
        <v>10.307222222222222</v>
      </c>
      <c r="G170" s="26">
        <f>TPPhys2!H170</f>
        <v>10.33</v>
      </c>
      <c r="H170" s="23">
        <f>TPPhys2!I170</f>
        <v>2</v>
      </c>
      <c r="I170" s="132">
        <f>TPPhys2!K170</f>
        <v>1</v>
      </c>
      <c r="J170" s="26">
        <f>TPChim2!H170</f>
        <v>12.5</v>
      </c>
      <c r="K170" s="23">
        <f>TPChim2!I170</f>
        <v>2</v>
      </c>
      <c r="L170" s="132">
        <f>TPChim2!K170</f>
        <v>1</v>
      </c>
      <c r="M170" s="26">
        <f>Info2!J170</f>
        <v>9</v>
      </c>
      <c r="N170" s="23">
        <f>Info2!K170</f>
        <v>0</v>
      </c>
      <c r="O170" s="132">
        <f>Info2!M170</f>
        <v>1</v>
      </c>
      <c r="P170" s="26">
        <f>MP!I170</f>
        <v>10</v>
      </c>
      <c r="Q170" s="23">
        <f>MP!J170</f>
        <v>1</v>
      </c>
      <c r="R170" s="132">
        <f>MP!L170</f>
        <v>1</v>
      </c>
      <c r="S170" s="24">
        <f t="shared" si="8"/>
        <v>10.166</v>
      </c>
      <c r="T170" s="23">
        <f t="shared" si="9"/>
        <v>9</v>
      </c>
      <c r="U170" s="44" t="str">
        <f t="shared" si="10"/>
        <v>acquise</v>
      </c>
      <c r="V170" s="129">
        <f t="shared" si="11"/>
        <v>1</v>
      </c>
    </row>
    <row r="171" spans="1:22" ht="13.5" customHeight="1">
      <c r="A171" s="23">
        <v>159</v>
      </c>
      <c r="B171" s="279">
        <v>1433010476</v>
      </c>
      <c r="C171" s="52" t="s">
        <v>158</v>
      </c>
      <c r="D171" s="51" t="s">
        <v>124</v>
      </c>
      <c r="E171" s="117" t="s">
        <v>434</v>
      </c>
      <c r="F171" s="49">
        <v>7.3819999999999997</v>
      </c>
      <c r="G171" s="26">
        <f>TPPhys2!H171</f>
        <v>10.67</v>
      </c>
      <c r="H171" s="23">
        <f>TPPhys2!I171</f>
        <v>2</v>
      </c>
      <c r="I171" s="132">
        <f>TPPhys2!K171</f>
        <v>1</v>
      </c>
      <c r="J171" s="26">
        <f>TPChim2!H171</f>
        <v>15.477777777777778</v>
      </c>
      <c r="K171" s="23">
        <f>TPChim2!I171</f>
        <v>2</v>
      </c>
      <c r="L171" s="132">
        <f>TPChim2!K171</f>
        <v>1</v>
      </c>
      <c r="M171" s="26">
        <f>Info2!J171</f>
        <v>10</v>
      </c>
      <c r="N171" s="23">
        <f>Info2!K171</f>
        <v>4</v>
      </c>
      <c r="O171" s="132">
        <f>Info2!M171</f>
        <v>1</v>
      </c>
      <c r="P171" s="26">
        <f>MP!I171</f>
        <v>12</v>
      </c>
      <c r="Q171" s="23">
        <f>MP!J171</f>
        <v>1</v>
      </c>
      <c r="R171" s="132">
        <f>MP!L171</f>
        <v>1</v>
      </c>
      <c r="S171" s="24">
        <f t="shared" si="8"/>
        <v>11.629555555555555</v>
      </c>
      <c r="T171" s="23">
        <f t="shared" si="9"/>
        <v>9</v>
      </c>
      <c r="U171" s="44" t="str">
        <f t="shared" si="10"/>
        <v>acquise</v>
      </c>
      <c r="V171" s="129">
        <f t="shared" si="11"/>
        <v>1</v>
      </c>
    </row>
    <row r="172" spans="1:22" ht="13.5" customHeight="1">
      <c r="A172" s="23">
        <v>160</v>
      </c>
      <c r="B172" s="289">
        <v>123009039</v>
      </c>
      <c r="C172" s="99" t="s">
        <v>158</v>
      </c>
      <c r="D172" s="100" t="s">
        <v>67</v>
      </c>
      <c r="E172" s="117" t="s">
        <v>434</v>
      </c>
      <c r="F172" s="49">
        <v>9.64</v>
      </c>
      <c r="G172" s="26">
        <f>TPPhys2!H172</f>
        <v>10</v>
      </c>
      <c r="H172" s="23">
        <f>TPPhys2!I172</f>
        <v>2</v>
      </c>
      <c r="I172" s="132">
        <f>TPPhys2!K172</f>
        <v>1</v>
      </c>
      <c r="J172" s="26">
        <f>TPChim2!H172</f>
        <v>15</v>
      </c>
      <c r="K172" s="23">
        <f>TPChim2!I172</f>
        <v>2</v>
      </c>
      <c r="L172" s="132">
        <f>TPChim2!K172</f>
        <v>1</v>
      </c>
      <c r="M172" s="26">
        <f>Info2!J172</f>
        <v>8.3333333333333339</v>
      </c>
      <c r="N172" s="23">
        <f>Info2!K172</f>
        <v>0</v>
      </c>
      <c r="O172" s="132">
        <f>Info2!M172</f>
        <v>1</v>
      </c>
      <c r="P172" s="26">
        <f>MP!I172</f>
        <v>13.5</v>
      </c>
      <c r="Q172" s="23">
        <f>MP!J172</f>
        <v>1</v>
      </c>
      <c r="R172" s="132">
        <f>MP!L172</f>
        <v>1</v>
      </c>
      <c r="S172" s="24">
        <f t="shared" si="8"/>
        <v>11.033333333333335</v>
      </c>
      <c r="T172" s="23">
        <f t="shared" si="9"/>
        <v>9</v>
      </c>
      <c r="U172" s="44" t="str">
        <f t="shared" si="10"/>
        <v>acquise</v>
      </c>
      <c r="V172" s="129">
        <f t="shared" si="11"/>
        <v>1</v>
      </c>
    </row>
    <row r="173" spans="1:22" ht="13.5" customHeight="1">
      <c r="A173" s="23">
        <v>161</v>
      </c>
      <c r="B173" s="175">
        <v>1533010444</v>
      </c>
      <c r="C173" s="177" t="s">
        <v>558</v>
      </c>
      <c r="D173" s="324" t="s">
        <v>64</v>
      </c>
      <c r="E173" s="117" t="s">
        <v>1676</v>
      </c>
      <c r="F173" s="92">
        <v>10.417333333333334</v>
      </c>
      <c r="G173" s="26">
        <f>TPPhys2!H173</f>
        <v>10.66</v>
      </c>
      <c r="H173" s="23">
        <f>TPPhys2!I173</f>
        <v>2</v>
      </c>
      <c r="I173" s="132">
        <f>TPPhys2!K173</f>
        <v>1</v>
      </c>
      <c r="J173" s="26">
        <f>TPChim2!H173</f>
        <v>14.41</v>
      </c>
      <c r="K173" s="23">
        <f>TPChim2!I173</f>
        <v>2</v>
      </c>
      <c r="L173" s="132">
        <f>TPChim2!K173</f>
        <v>1</v>
      </c>
      <c r="M173" s="26">
        <f>Info2!J173</f>
        <v>10</v>
      </c>
      <c r="N173" s="23">
        <f>Info2!K173</f>
        <v>4</v>
      </c>
      <c r="O173" s="132">
        <f>Info2!M173</f>
        <v>1</v>
      </c>
      <c r="P173" s="26">
        <f>MP!I173</f>
        <v>11.5</v>
      </c>
      <c r="Q173" s="23">
        <f>MP!J173</f>
        <v>1</v>
      </c>
      <c r="R173" s="132">
        <f>MP!L173</f>
        <v>1</v>
      </c>
      <c r="S173" s="24">
        <f t="shared" si="8"/>
        <v>11.314</v>
      </c>
      <c r="T173" s="23">
        <f t="shared" si="9"/>
        <v>9</v>
      </c>
      <c r="U173" s="44" t="str">
        <f t="shared" si="10"/>
        <v>acquise</v>
      </c>
      <c r="V173" s="129">
        <f t="shared" si="11"/>
        <v>1</v>
      </c>
    </row>
    <row r="174" spans="1:22" ht="13.5" customHeight="1">
      <c r="A174" s="23">
        <v>162</v>
      </c>
      <c r="B174" s="279">
        <v>1333009403</v>
      </c>
      <c r="C174" s="52" t="s">
        <v>330</v>
      </c>
      <c r="D174" s="51" t="s">
        <v>331</v>
      </c>
      <c r="E174" s="118" t="s">
        <v>433</v>
      </c>
      <c r="F174" s="49">
        <v>9.4150000000000009</v>
      </c>
      <c r="G174" s="26">
        <f>TPPhys2!H174</f>
        <v>13.66</v>
      </c>
      <c r="H174" s="23">
        <f>TPPhys2!I174</f>
        <v>2</v>
      </c>
      <c r="I174" s="132">
        <f>TPPhys2!K174</f>
        <v>1</v>
      </c>
      <c r="J174" s="26">
        <f>TPChim2!H174</f>
        <v>11.05</v>
      </c>
      <c r="K174" s="23">
        <f>TPChim2!I174</f>
        <v>2</v>
      </c>
      <c r="L174" s="132">
        <f>TPChim2!K174</f>
        <v>1</v>
      </c>
      <c r="M174" s="26">
        <f>Info2!J174</f>
        <v>6.6466666666666656</v>
      </c>
      <c r="N174" s="23">
        <f>Info2!K174</f>
        <v>0</v>
      </c>
      <c r="O174" s="132">
        <f>Info2!M174</f>
        <v>1</v>
      </c>
      <c r="P174" s="26">
        <f>MP!I174</f>
        <v>12</v>
      </c>
      <c r="Q174" s="23">
        <f>MP!J174</f>
        <v>1</v>
      </c>
      <c r="R174" s="132">
        <f>MP!L174</f>
        <v>1</v>
      </c>
      <c r="S174" s="24">
        <f t="shared" si="8"/>
        <v>10.000666666666666</v>
      </c>
      <c r="T174" s="23">
        <f t="shared" si="9"/>
        <v>9</v>
      </c>
      <c r="U174" s="44" t="str">
        <f t="shared" si="10"/>
        <v>acquise</v>
      </c>
      <c r="V174" s="129">
        <f t="shared" si="11"/>
        <v>1</v>
      </c>
    </row>
    <row r="175" spans="1:22" ht="13.5" customHeight="1">
      <c r="A175" s="23">
        <v>163</v>
      </c>
      <c r="B175" s="289">
        <v>123003419</v>
      </c>
      <c r="C175" s="99" t="s">
        <v>159</v>
      </c>
      <c r="D175" s="100" t="s">
        <v>92</v>
      </c>
      <c r="E175" s="118" t="s">
        <v>433</v>
      </c>
      <c r="F175" s="49">
        <v>10.65</v>
      </c>
      <c r="G175" s="26">
        <f>TPPhys2!H175</f>
        <v>11.08</v>
      </c>
      <c r="H175" s="23">
        <f>TPPhys2!I175</f>
        <v>2</v>
      </c>
      <c r="I175" s="132">
        <f>TPPhys2!K175</f>
        <v>1</v>
      </c>
      <c r="J175" s="26">
        <f>TPChim2!H175</f>
        <v>9.92</v>
      </c>
      <c r="K175" s="23">
        <f>TPChim2!I175</f>
        <v>0</v>
      </c>
      <c r="L175" s="132">
        <f>TPChim2!K175</f>
        <v>1</v>
      </c>
      <c r="M175" s="26">
        <f>Info2!J175</f>
        <v>10.333333333333334</v>
      </c>
      <c r="N175" s="23">
        <f>Info2!K175</f>
        <v>4</v>
      </c>
      <c r="O175" s="132">
        <f>Info2!M175</f>
        <v>1</v>
      </c>
      <c r="P175" s="26">
        <f>MP!I175</f>
        <v>10</v>
      </c>
      <c r="Q175" s="23">
        <f>MP!J175</f>
        <v>1</v>
      </c>
      <c r="R175" s="132">
        <f>MP!L175</f>
        <v>1</v>
      </c>
      <c r="S175" s="24">
        <f t="shared" si="8"/>
        <v>10.333333333333334</v>
      </c>
      <c r="T175" s="23">
        <f t="shared" si="9"/>
        <v>9</v>
      </c>
      <c r="U175" s="44" t="str">
        <f t="shared" si="10"/>
        <v>acquise</v>
      </c>
      <c r="V175" s="129">
        <f t="shared" si="11"/>
        <v>1</v>
      </c>
    </row>
    <row r="176" spans="1:22" ht="13.5" customHeight="1">
      <c r="A176" s="23">
        <v>164</v>
      </c>
      <c r="B176" s="279">
        <v>1333007545</v>
      </c>
      <c r="C176" s="52" t="s">
        <v>332</v>
      </c>
      <c r="D176" s="51" t="s">
        <v>228</v>
      </c>
      <c r="E176" s="118" t="s">
        <v>433</v>
      </c>
      <c r="F176" s="49">
        <v>10</v>
      </c>
      <c r="G176" s="26">
        <f>TPPhys2!H176</f>
        <v>11.083333333333334</v>
      </c>
      <c r="H176" s="23">
        <f>TPPhys2!I176</f>
        <v>2</v>
      </c>
      <c r="I176" s="132">
        <f>TPPhys2!K176</f>
        <v>1</v>
      </c>
      <c r="J176" s="26">
        <f>TPChim2!H176</f>
        <v>12.83</v>
      </c>
      <c r="K176" s="23">
        <f>TPChim2!I176</f>
        <v>2</v>
      </c>
      <c r="L176" s="132">
        <f>TPChim2!K176</f>
        <v>1</v>
      </c>
      <c r="M176" s="26">
        <f>Info2!J176</f>
        <v>10</v>
      </c>
      <c r="N176" s="23">
        <f>Info2!K176</f>
        <v>4</v>
      </c>
      <c r="O176" s="132">
        <f>Info2!M176</f>
        <v>1</v>
      </c>
      <c r="P176" s="26">
        <f>MP!I176</f>
        <v>10.25</v>
      </c>
      <c r="Q176" s="23">
        <f>MP!J176</f>
        <v>1</v>
      </c>
      <c r="R176" s="132">
        <f>MP!L176</f>
        <v>1</v>
      </c>
      <c r="S176" s="24">
        <f t="shared" si="8"/>
        <v>10.832666666666666</v>
      </c>
      <c r="T176" s="23">
        <f t="shared" si="9"/>
        <v>9</v>
      </c>
      <c r="U176" s="44" t="str">
        <f t="shared" si="10"/>
        <v>acquise</v>
      </c>
      <c r="V176" s="129">
        <f t="shared" si="11"/>
        <v>1</v>
      </c>
    </row>
    <row r="177" spans="1:22" ht="13.5" customHeight="1">
      <c r="A177" s="23">
        <v>165</v>
      </c>
      <c r="B177" s="294">
        <v>123006162</v>
      </c>
      <c r="C177" s="306" t="s">
        <v>747</v>
      </c>
      <c r="D177" s="328" t="s">
        <v>135</v>
      </c>
      <c r="E177" s="247" t="s">
        <v>1678</v>
      </c>
      <c r="F177" s="49">
        <v>10.112</v>
      </c>
      <c r="G177" s="26">
        <f>TPPhys2!H177</f>
        <v>11.17</v>
      </c>
      <c r="H177" s="23">
        <f>TPPhys2!I177</f>
        <v>2</v>
      </c>
      <c r="I177" s="132">
        <f>TPPhys2!K177</f>
        <v>1</v>
      </c>
      <c r="J177" s="26">
        <f>TPChim2!H177</f>
        <v>12.66</v>
      </c>
      <c r="K177" s="23">
        <f>TPChim2!I177</f>
        <v>2</v>
      </c>
      <c r="L177" s="132">
        <f>TPChim2!K177</f>
        <v>1</v>
      </c>
      <c r="M177" s="26">
        <f>Info2!J177</f>
        <v>10.4375</v>
      </c>
      <c r="N177" s="23">
        <f>Info2!K177</f>
        <v>4</v>
      </c>
      <c r="O177" s="132">
        <f>Info2!M177</f>
        <v>1</v>
      </c>
      <c r="P177" s="26">
        <f>MP!I177</f>
        <v>13</v>
      </c>
      <c r="Q177" s="23">
        <f>MP!J177</f>
        <v>1</v>
      </c>
      <c r="R177" s="132">
        <f>MP!L177</f>
        <v>1</v>
      </c>
      <c r="S177" s="24">
        <f t="shared" si="8"/>
        <v>11.541</v>
      </c>
      <c r="T177" s="23">
        <f t="shared" si="9"/>
        <v>9</v>
      </c>
      <c r="U177" s="44" t="str">
        <f t="shared" si="10"/>
        <v>acquise</v>
      </c>
      <c r="V177" s="129">
        <f t="shared" si="11"/>
        <v>1</v>
      </c>
    </row>
    <row r="178" spans="1:22" ht="13.5" customHeight="1">
      <c r="A178" s="23">
        <v>166</v>
      </c>
      <c r="B178" s="175">
        <v>1533003446</v>
      </c>
      <c r="C178" s="177" t="s">
        <v>333</v>
      </c>
      <c r="D178" s="324" t="s">
        <v>523</v>
      </c>
      <c r="E178" s="117" t="s">
        <v>428</v>
      </c>
      <c r="F178" s="92">
        <v>10.315333333333333</v>
      </c>
      <c r="G178" s="26">
        <f>TPPhys2!H178</f>
        <v>7.16</v>
      </c>
      <c r="H178" s="23">
        <f>TPPhys2!I178</f>
        <v>0</v>
      </c>
      <c r="I178" s="132">
        <f>TPPhys2!K178</f>
        <v>1</v>
      </c>
      <c r="J178" s="26">
        <f>TPChim2!H178</f>
        <v>14.583333333333334</v>
      </c>
      <c r="K178" s="23">
        <f>TPChim2!I178</f>
        <v>2</v>
      </c>
      <c r="L178" s="132">
        <f>TPChim2!K178</f>
        <v>1</v>
      </c>
      <c r="M178" s="26">
        <f>Info2!J178</f>
        <v>10.9</v>
      </c>
      <c r="N178" s="23">
        <f>Info2!K178</f>
        <v>4</v>
      </c>
      <c r="O178" s="132">
        <f>Info2!M178</f>
        <v>1</v>
      </c>
      <c r="P178" s="26">
        <f>MP!I178</f>
        <v>13</v>
      </c>
      <c r="Q178" s="23">
        <f>MP!J178</f>
        <v>1</v>
      </c>
      <c r="R178" s="132">
        <f>MP!L178</f>
        <v>1</v>
      </c>
      <c r="S178" s="24">
        <f t="shared" si="8"/>
        <v>11.308666666666667</v>
      </c>
      <c r="T178" s="23">
        <f t="shared" si="9"/>
        <v>9</v>
      </c>
      <c r="U178" s="44" t="str">
        <f t="shared" si="10"/>
        <v>acquise</v>
      </c>
      <c r="V178" s="129">
        <f t="shared" si="11"/>
        <v>1</v>
      </c>
    </row>
    <row r="179" spans="1:22" ht="13.5" customHeight="1">
      <c r="A179" s="23">
        <v>167</v>
      </c>
      <c r="B179" s="279">
        <v>1433005511</v>
      </c>
      <c r="C179" s="52" t="s">
        <v>333</v>
      </c>
      <c r="D179" s="51" t="s">
        <v>209</v>
      </c>
      <c r="E179" s="118" t="s">
        <v>428</v>
      </c>
      <c r="F179" s="49">
        <v>10.000666666666666</v>
      </c>
      <c r="G179" s="26">
        <f>TPPhys2!H179</f>
        <v>10</v>
      </c>
      <c r="H179" s="23">
        <f>TPPhys2!I179</f>
        <v>2</v>
      </c>
      <c r="I179" s="132">
        <f>TPPhys2!K179</f>
        <v>1</v>
      </c>
      <c r="J179" s="26">
        <f>TPChim2!H179</f>
        <v>11</v>
      </c>
      <c r="K179" s="23">
        <f>TPChim2!I179</f>
        <v>2</v>
      </c>
      <c r="L179" s="132">
        <f>TPChim2!K179</f>
        <v>1</v>
      </c>
      <c r="M179" s="26">
        <f>Info2!J179</f>
        <v>7.7</v>
      </c>
      <c r="N179" s="23">
        <f>Info2!K179</f>
        <v>0</v>
      </c>
      <c r="O179" s="132">
        <f>Info2!M179</f>
        <v>1</v>
      </c>
      <c r="P179" s="26">
        <f>MP!I179</f>
        <v>14.5</v>
      </c>
      <c r="Q179" s="23">
        <f>MP!J179</f>
        <v>1</v>
      </c>
      <c r="R179" s="132">
        <f>MP!L179</f>
        <v>1</v>
      </c>
      <c r="S179" s="24">
        <f t="shared" si="8"/>
        <v>10.18</v>
      </c>
      <c r="T179" s="23">
        <f t="shared" si="9"/>
        <v>9</v>
      </c>
      <c r="U179" s="44" t="str">
        <f t="shared" si="10"/>
        <v>acquise</v>
      </c>
      <c r="V179" s="129">
        <f t="shared" si="11"/>
        <v>1</v>
      </c>
    </row>
    <row r="180" spans="1:22" ht="13.5" customHeight="1">
      <c r="A180" s="23">
        <v>168</v>
      </c>
      <c r="B180" s="289">
        <v>123011453</v>
      </c>
      <c r="C180" s="99" t="s">
        <v>162</v>
      </c>
      <c r="D180" s="100" t="s">
        <v>163</v>
      </c>
      <c r="E180" s="121" t="s">
        <v>431</v>
      </c>
      <c r="F180" s="92">
        <v>10.282666666666668</v>
      </c>
      <c r="G180" s="26">
        <f>TPPhys2!H180</f>
        <v>10.66</v>
      </c>
      <c r="H180" s="23">
        <f>TPPhys2!I180</f>
        <v>2</v>
      </c>
      <c r="I180" s="132">
        <f>TPPhys2!K180</f>
        <v>1</v>
      </c>
      <c r="J180" s="26">
        <f>TPChim2!H180</f>
        <v>12</v>
      </c>
      <c r="K180" s="23">
        <f>TPChim2!I180</f>
        <v>2</v>
      </c>
      <c r="L180" s="132">
        <f>TPChim2!K180</f>
        <v>1</v>
      </c>
      <c r="M180" s="26">
        <f>Info2!J180</f>
        <v>10</v>
      </c>
      <c r="N180" s="23">
        <f>Info2!K180</f>
        <v>4</v>
      </c>
      <c r="O180" s="132">
        <f>Info2!M180</f>
        <v>1</v>
      </c>
      <c r="P180" s="26">
        <f>MP!I180</f>
        <v>10</v>
      </c>
      <c r="Q180" s="23">
        <f>MP!J180</f>
        <v>1</v>
      </c>
      <c r="R180" s="132">
        <f>MP!L180</f>
        <v>1</v>
      </c>
      <c r="S180" s="24">
        <f t="shared" si="8"/>
        <v>10.532</v>
      </c>
      <c r="T180" s="23">
        <f t="shared" si="9"/>
        <v>9</v>
      </c>
      <c r="U180" s="44" t="str">
        <f t="shared" si="10"/>
        <v>acquise</v>
      </c>
      <c r="V180" s="129">
        <f t="shared" si="11"/>
        <v>1</v>
      </c>
    </row>
    <row r="181" spans="1:22" ht="13.5" customHeight="1">
      <c r="A181" s="23">
        <v>169</v>
      </c>
      <c r="B181" s="289">
        <v>123011613</v>
      </c>
      <c r="C181" s="99" t="s">
        <v>162</v>
      </c>
      <c r="D181" s="100" t="s">
        <v>164</v>
      </c>
      <c r="E181" s="118" t="s">
        <v>428</v>
      </c>
      <c r="F181" s="92">
        <v>11.342666666666666</v>
      </c>
      <c r="G181" s="26">
        <f>TPPhys2!H181</f>
        <v>10.66</v>
      </c>
      <c r="H181" s="23">
        <f>TPPhys2!I181</f>
        <v>2</v>
      </c>
      <c r="I181" s="132">
        <f>TPPhys2!K181</f>
        <v>1</v>
      </c>
      <c r="J181" s="26">
        <f>TPChim2!H181</f>
        <v>13</v>
      </c>
      <c r="K181" s="23">
        <f>TPChim2!I181</f>
        <v>2</v>
      </c>
      <c r="L181" s="132">
        <f>TPChim2!K181</f>
        <v>1</v>
      </c>
      <c r="M181" s="26">
        <f>Info2!J181</f>
        <v>10.8125</v>
      </c>
      <c r="N181" s="23">
        <f>Info2!K181</f>
        <v>4</v>
      </c>
      <c r="O181" s="132">
        <f>Info2!M181</f>
        <v>1</v>
      </c>
      <c r="P181" s="26">
        <f>MP!I181</f>
        <v>10</v>
      </c>
      <c r="Q181" s="23">
        <f>MP!J181</f>
        <v>1</v>
      </c>
      <c r="R181" s="132">
        <f>MP!L181</f>
        <v>1</v>
      </c>
      <c r="S181" s="24">
        <f t="shared" si="8"/>
        <v>11.056999999999999</v>
      </c>
      <c r="T181" s="23">
        <f t="shared" si="9"/>
        <v>9</v>
      </c>
      <c r="U181" s="44" t="str">
        <f t="shared" si="10"/>
        <v>acquise</v>
      </c>
      <c r="V181" s="129">
        <f t="shared" si="11"/>
        <v>1</v>
      </c>
    </row>
    <row r="182" spans="1:22" ht="13.5" customHeight="1">
      <c r="A182" s="23">
        <v>170</v>
      </c>
      <c r="B182" s="175">
        <v>1533009246</v>
      </c>
      <c r="C182" s="177" t="s">
        <v>604</v>
      </c>
      <c r="D182" s="324" t="s">
        <v>184</v>
      </c>
      <c r="E182" s="117" t="s">
        <v>1677</v>
      </c>
      <c r="F182" s="92">
        <v>6.516</v>
      </c>
      <c r="G182" s="26">
        <f>TPPhys2!H182</f>
        <v>10.003333333333334</v>
      </c>
      <c r="H182" s="23">
        <f>TPPhys2!I182</f>
        <v>2</v>
      </c>
      <c r="I182" s="132">
        <f>TPPhys2!K182</f>
        <v>1</v>
      </c>
      <c r="J182" s="26">
        <f>TPChim2!H182</f>
        <v>14.363333333333333</v>
      </c>
      <c r="K182" s="23">
        <f>TPChim2!I182</f>
        <v>2</v>
      </c>
      <c r="L182" s="132">
        <f>TPChim2!K182</f>
        <v>1</v>
      </c>
      <c r="M182" s="26">
        <f>Info2!J182</f>
        <v>10</v>
      </c>
      <c r="N182" s="23">
        <f>Info2!K182</f>
        <v>4</v>
      </c>
      <c r="O182" s="132">
        <f>Info2!M182</f>
        <v>1</v>
      </c>
      <c r="P182" s="26">
        <f>MP!I182</f>
        <v>12.5</v>
      </c>
      <c r="Q182" s="23">
        <f>MP!J182</f>
        <v>1</v>
      </c>
      <c r="R182" s="132">
        <f>MP!L182</f>
        <v>1</v>
      </c>
      <c r="S182" s="24">
        <f t="shared" si="8"/>
        <v>11.373333333333333</v>
      </c>
      <c r="T182" s="23">
        <f t="shared" si="9"/>
        <v>9</v>
      </c>
      <c r="U182" s="44" t="str">
        <f t="shared" si="10"/>
        <v>acquise</v>
      </c>
      <c r="V182" s="129">
        <f t="shared" si="11"/>
        <v>1</v>
      </c>
    </row>
    <row r="183" spans="1:22" ht="13.5" customHeight="1">
      <c r="A183" s="23">
        <v>171</v>
      </c>
      <c r="B183" s="279">
        <v>1333003392</v>
      </c>
      <c r="C183" s="52" t="s">
        <v>394</v>
      </c>
      <c r="D183" s="51" t="s">
        <v>247</v>
      </c>
      <c r="E183" s="117" t="s">
        <v>434</v>
      </c>
      <c r="F183" s="49">
        <v>10.733333333333334</v>
      </c>
      <c r="G183" s="26">
        <f>TPPhys2!H183</f>
        <v>11</v>
      </c>
      <c r="H183" s="23">
        <f>TPPhys2!I183</f>
        <v>2</v>
      </c>
      <c r="I183" s="132">
        <f>TPPhys2!K183</f>
        <v>1</v>
      </c>
      <c r="J183" s="26">
        <f>TPChim2!H183</f>
        <v>14.67</v>
      </c>
      <c r="K183" s="23">
        <f>TPChim2!I183</f>
        <v>2</v>
      </c>
      <c r="L183" s="132">
        <f>TPChim2!K183</f>
        <v>1</v>
      </c>
      <c r="M183" s="26">
        <f>Info2!J183</f>
        <v>6</v>
      </c>
      <c r="N183" s="23">
        <f>Info2!K183</f>
        <v>0</v>
      </c>
      <c r="O183" s="132">
        <f>Info2!M183</f>
        <v>1</v>
      </c>
      <c r="P183" s="26">
        <f>MP!I183</f>
        <v>12.5</v>
      </c>
      <c r="Q183" s="23">
        <f>MP!J183</f>
        <v>1</v>
      </c>
      <c r="R183" s="132">
        <f>MP!L183</f>
        <v>1</v>
      </c>
      <c r="S183" s="24">
        <f t="shared" si="8"/>
        <v>10.034000000000001</v>
      </c>
      <c r="T183" s="23">
        <f t="shared" si="9"/>
        <v>9</v>
      </c>
      <c r="U183" s="44" t="str">
        <f t="shared" si="10"/>
        <v>acquise</v>
      </c>
      <c r="V183" s="129">
        <f t="shared" si="11"/>
        <v>1</v>
      </c>
    </row>
    <row r="184" spans="1:22" ht="13.5" customHeight="1">
      <c r="A184" s="23">
        <v>172</v>
      </c>
      <c r="B184" s="279" t="s">
        <v>395</v>
      </c>
      <c r="C184" s="52" t="s">
        <v>396</v>
      </c>
      <c r="D184" s="51" t="s">
        <v>397</v>
      </c>
      <c r="E184" s="118" t="s">
        <v>428</v>
      </c>
      <c r="F184" s="92">
        <v>10.133333333333335</v>
      </c>
      <c r="G184" s="26">
        <f>TPPhys2!H184</f>
        <v>0.08</v>
      </c>
      <c r="H184" s="23">
        <f>TPPhys2!I184</f>
        <v>0</v>
      </c>
      <c r="I184" s="132">
        <f>TPPhys2!K184</f>
        <v>1</v>
      </c>
      <c r="J184" s="26">
        <f>TPChim2!H184</f>
        <v>13.66</v>
      </c>
      <c r="K184" s="23">
        <f>TPChim2!I184</f>
        <v>2</v>
      </c>
      <c r="L184" s="132">
        <f>TPChim2!K184</f>
        <v>1</v>
      </c>
      <c r="M184" s="26">
        <f>Info2!J184</f>
        <v>0</v>
      </c>
      <c r="N184" s="23">
        <f>Info2!K184</f>
        <v>0</v>
      </c>
      <c r="O184" s="132">
        <f>Info2!M184</f>
        <v>1</v>
      </c>
      <c r="P184" s="26">
        <f>MP!I184</f>
        <v>10</v>
      </c>
      <c r="Q184" s="23">
        <f>MP!J184</f>
        <v>1</v>
      </c>
      <c r="R184" s="132">
        <f>MP!L184</f>
        <v>1</v>
      </c>
      <c r="S184" s="24">
        <f t="shared" si="8"/>
        <v>4.7480000000000002</v>
      </c>
      <c r="T184" s="23">
        <f t="shared" si="9"/>
        <v>3</v>
      </c>
      <c r="U184" s="44" t="str">
        <f t="shared" si="10"/>
        <v xml:space="preserve"> </v>
      </c>
      <c r="V184" s="129">
        <f t="shared" si="11"/>
        <v>1</v>
      </c>
    </row>
    <row r="185" spans="1:22" ht="13.5" customHeight="1">
      <c r="A185" s="23">
        <v>173</v>
      </c>
      <c r="B185" s="175">
        <v>1533008501</v>
      </c>
      <c r="C185" s="177" t="s">
        <v>510</v>
      </c>
      <c r="D185" s="324" t="s">
        <v>511</v>
      </c>
      <c r="E185" s="117" t="s">
        <v>428</v>
      </c>
      <c r="F185" s="92">
        <v>10.906666666666666</v>
      </c>
      <c r="G185" s="26">
        <f>TPPhys2!H185</f>
        <v>12.58</v>
      </c>
      <c r="H185" s="23">
        <f>TPPhys2!I185</f>
        <v>2</v>
      </c>
      <c r="I185" s="132">
        <f>TPPhys2!K185</f>
        <v>1</v>
      </c>
      <c r="J185" s="26">
        <f>TPChim2!H185</f>
        <v>12</v>
      </c>
      <c r="K185" s="23">
        <f>TPChim2!I185</f>
        <v>2</v>
      </c>
      <c r="L185" s="132">
        <f>TPChim2!K185</f>
        <v>1</v>
      </c>
      <c r="M185" s="26">
        <f>Info2!J185</f>
        <v>7.2</v>
      </c>
      <c r="N185" s="23">
        <f>Info2!K185</f>
        <v>0</v>
      </c>
      <c r="O185" s="132">
        <f>Info2!M185</f>
        <v>1</v>
      </c>
      <c r="P185" s="26">
        <f>MP!I185</f>
        <v>11</v>
      </c>
      <c r="Q185" s="23">
        <f>MP!J185</f>
        <v>1</v>
      </c>
      <c r="R185" s="132">
        <f>MP!L185</f>
        <v>1</v>
      </c>
      <c r="S185" s="24">
        <f t="shared" si="8"/>
        <v>9.9959999999999987</v>
      </c>
      <c r="T185" s="23">
        <f t="shared" si="9"/>
        <v>9</v>
      </c>
      <c r="U185" s="44" t="str">
        <f t="shared" si="10"/>
        <v>acquise</v>
      </c>
      <c r="V185" s="129">
        <f t="shared" si="11"/>
        <v>1</v>
      </c>
    </row>
    <row r="186" spans="1:22" ht="13.5" customHeight="1">
      <c r="A186" s="23">
        <v>174</v>
      </c>
      <c r="B186" s="175">
        <v>1533003209</v>
      </c>
      <c r="C186" s="177" t="s">
        <v>647</v>
      </c>
      <c r="D186" s="324" t="s">
        <v>648</v>
      </c>
      <c r="E186" s="117" t="s">
        <v>1676</v>
      </c>
      <c r="F186" s="92">
        <v>9.9993333333333325</v>
      </c>
      <c r="G186" s="26">
        <f>TPPhys2!H186</f>
        <v>10.58</v>
      </c>
      <c r="H186" s="23">
        <f>TPPhys2!I186</f>
        <v>2</v>
      </c>
      <c r="I186" s="132">
        <f>TPPhys2!K186</f>
        <v>1</v>
      </c>
      <c r="J186" s="26">
        <f>TPChim2!H186</f>
        <v>14.33</v>
      </c>
      <c r="K186" s="23">
        <f>TPChim2!I186</f>
        <v>2</v>
      </c>
      <c r="L186" s="132">
        <f>TPChim2!K186</f>
        <v>1</v>
      </c>
      <c r="M186" s="26">
        <f>Info2!J186</f>
        <v>7.4</v>
      </c>
      <c r="N186" s="23">
        <f>Info2!K186</f>
        <v>0</v>
      </c>
      <c r="O186" s="132">
        <f>Info2!M186</f>
        <v>1</v>
      </c>
      <c r="P186" s="26">
        <f>MP!I186</f>
        <v>16</v>
      </c>
      <c r="Q186" s="23">
        <f>MP!J186</f>
        <v>1</v>
      </c>
      <c r="R186" s="132">
        <f>MP!L186</f>
        <v>1</v>
      </c>
      <c r="S186" s="24">
        <f t="shared" si="8"/>
        <v>11.141999999999999</v>
      </c>
      <c r="T186" s="23">
        <f t="shared" si="9"/>
        <v>9</v>
      </c>
      <c r="U186" s="44" t="str">
        <f t="shared" si="10"/>
        <v>acquise</v>
      </c>
      <c r="V186" s="129">
        <f t="shared" si="11"/>
        <v>1</v>
      </c>
    </row>
    <row r="187" spans="1:22" ht="13.5" customHeight="1">
      <c r="A187" s="23">
        <v>175</v>
      </c>
      <c r="B187" s="181">
        <v>1333020295</v>
      </c>
      <c r="C187" s="183" t="s">
        <v>693</v>
      </c>
      <c r="D187" s="299" t="s">
        <v>694</v>
      </c>
      <c r="E187" s="117" t="s">
        <v>428</v>
      </c>
      <c r="F187" s="92">
        <v>11.765333333333334</v>
      </c>
      <c r="G187" s="26">
        <f>TPPhys2!H187</f>
        <v>13.83</v>
      </c>
      <c r="H187" s="23">
        <f>TPPhys2!I187</f>
        <v>2</v>
      </c>
      <c r="I187" s="132">
        <f>TPPhys2!K187</f>
        <v>1</v>
      </c>
      <c r="J187" s="26">
        <f>TPChim2!H187</f>
        <v>12</v>
      </c>
      <c r="K187" s="23">
        <f>TPChim2!I187</f>
        <v>2</v>
      </c>
      <c r="L187" s="132">
        <f>TPChim2!K187</f>
        <v>1</v>
      </c>
      <c r="M187" s="26">
        <f>Info2!J187</f>
        <v>7.8</v>
      </c>
      <c r="N187" s="23">
        <f>Info2!K187</f>
        <v>0</v>
      </c>
      <c r="O187" s="132">
        <f>Info2!M187</f>
        <v>1</v>
      </c>
      <c r="P187" s="26">
        <f>MP!I187</f>
        <v>10</v>
      </c>
      <c r="Q187" s="23">
        <f>MP!J187</f>
        <v>1</v>
      </c>
      <c r="R187" s="132">
        <f>MP!L187</f>
        <v>1</v>
      </c>
      <c r="S187" s="24">
        <f t="shared" si="8"/>
        <v>10.286</v>
      </c>
      <c r="T187" s="23">
        <f t="shared" si="9"/>
        <v>9</v>
      </c>
      <c r="U187" s="44" t="str">
        <f t="shared" si="10"/>
        <v>acquise</v>
      </c>
      <c r="V187" s="129">
        <f t="shared" si="11"/>
        <v>1</v>
      </c>
    </row>
    <row r="188" spans="1:22" ht="13.5" customHeight="1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11.686</v>
      </c>
      <c r="G188" s="26">
        <f>TPPhys2!H188</f>
        <v>11.42</v>
      </c>
      <c r="H188" s="23">
        <f>TPPhys2!I188</f>
        <v>2</v>
      </c>
      <c r="I188" s="132">
        <f>TPPhys2!K188</f>
        <v>1</v>
      </c>
      <c r="J188" s="26">
        <f>TPChim2!H188</f>
        <v>12.8</v>
      </c>
      <c r="K188" s="23">
        <f>TPChim2!I188</f>
        <v>2</v>
      </c>
      <c r="L188" s="132">
        <f>TPChim2!K188</f>
        <v>1</v>
      </c>
      <c r="M188" s="26">
        <f>Info2!J188</f>
        <v>8.6</v>
      </c>
      <c r="N188" s="23">
        <f>Info2!K188</f>
        <v>0</v>
      </c>
      <c r="O188" s="132">
        <f>Info2!M188</f>
        <v>1</v>
      </c>
      <c r="P188" s="26">
        <f>MP!I188</f>
        <v>11.5</v>
      </c>
      <c r="Q188" s="23">
        <f>MP!J188</f>
        <v>1</v>
      </c>
      <c r="R188" s="132">
        <f>MP!L188</f>
        <v>1</v>
      </c>
      <c r="S188" s="24">
        <f t="shared" si="8"/>
        <v>10.584</v>
      </c>
      <c r="T188" s="23">
        <f t="shared" si="9"/>
        <v>9</v>
      </c>
      <c r="U188" s="44" t="str">
        <f t="shared" si="10"/>
        <v>acquise</v>
      </c>
      <c r="V188" s="129">
        <f t="shared" si="11"/>
        <v>1</v>
      </c>
    </row>
    <row r="189" spans="1:22" ht="13.5" customHeight="1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2">
        <v>11.416666666666666</v>
      </c>
      <c r="G189" s="26">
        <f>TPPhys2!H189</f>
        <v>12.33</v>
      </c>
      <c r="H189" s="23">
        <f>TPPhys2!I189</f>
        <v>2</v>
      </c>
      <c r="I189" s="132">
        <f>TPPhys2!K189</f>
        <v>1</v>
      </c>
      <c r="J189" s="26">
        <f>TPChim2!H189</f>
        <v>14.16</v>
      </c>
      <c r="K189" s="23">
        <f>TPChim2!I189</f>
        <v>2</v>
      </c>
      <c r="L189" s="132">
        <f>TPChim2!K189</f>
        <v>1</v>
      </c>
      <c r="M189" s="26">
        <f>Info2!J189</f>
        <v>4.833333333333333</v>
      </c>
      <c r="N189" s="23">
        <f>Info2!K189</f>
        <v>0</v>
      </c>
      <c r="O189" s="132">
        <f>Info2!M189</f>
        <v>1</v>
      </c>
      <c r="P189" s="26">
        <f>MP!I189</f>
        <v>10.5</v>
      </c>
      <c r="Q189" s="23">
        <f>MP!J189</f>
        <v>1</v>
      </c>
      <c r="R189" s="132">
        <f>MP!L189</f>
        <v>1</v>
      </c>
      <c r="S189" s="24">
        <f t="shared" si="8"/>
        <v>9.3313333333333333</v>
      </c>
      <c r="T189" s="23">
        <f t="shared" si="9"/>
        <v>5</v>
      </c>
      <c r="U189" s="44" t="str">
        <f t="shared" si="10"/>
        <v xml:space="preserve"> </v>
      </c>
      <c r="V189" s="129">
        <f t="shared" si="11"/>
        <v>1</v>
      </c>
    </row>
    <row r="190" spans="1:22" ht="13.5" customHeight="1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10.458</v>
      </c>
      <c r="G190" s="26">
        <f>TPPhys2!H190</f>
        <v>10.5</v>
      </c>
      <c r="H190" s="23">
        <f>TPPhys2!I190</f>
        <v>2</v>
      </c>
      <c r="I190" s="132">
        <f>TPPhys2!K190</f>
        <v>1</v>
      </c>
      <c r="J190" s="26">
        <f>TPChim2!H190</f>
        <v>13.6</v>
      </c>
      <c r="K190" s="23">
        <f>TPChim2!I190</f>
        <v>2</v>
      </c>
      <c r="L190" s="132">
        <f>TPChim2!K190</f>
        <v>1</v>
      </c>
      <c r="M190" s="26">
        <f>Info2!J190</f>
        <v>7</v>
      </c>
      <c r="N190" s="23">
        <f>Info2!K190</f>
        <v>0</v>
      </c>
      <c r="O190" s="132">
        <f>Info2!M190</f>
        <v>1</v>
      </c>
      <c r="P190" s="26">
        <f>MP!I190</f>
        <v>13.5</v>
      </c>
      <c r="Q190" s="23">
        <f>MP!J190</f>
        <v>1</v>
      </c>
      <c r="R190" s="132">
        <f>MP!L190</f>
        <v>1</v>
      </c>
      <c r="S190" s="24">
        <f t="shared" si="8"/>
        <v>10.32</v>
      </c>
      <c r="T190" s="23">
        <f t="shared" si="9"/>
        <v>9</v>
      </c>
      <c r="U190" s="44" t="str">
        <f t="shared" si="10"/>
        <v>acquise</v>
      </c>
      <c r="V190" s="129">
        <f t="shared" si="11"/>
        <v>1</v>
      </c>
    </row>
    <row r="191" spans="1:22" ht="13.5" customHeight="1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49">
        <v>10.286</v>
      </c>
      <c r="G191" s="26">
        <f>TPPhys2!H191</f>
        <v>12.17</v>
      </c>
      <c r="H191" s="23">
        <f>TPPhys2!I191</f>
        <v>2</v>
      </c>
      <c r="I191" s="132">
        <f>TPPhys2!K191</f>
        <v>1</v>
      </c>
      <c r="J191" s="26">
        <f>TPChim2!H191</f>
        <v>12.16</v>
      </c>
      <c r="K191" s="23">
        <f>TPChim2!I191</f>
        <v>2</v>
      </c>
      <c r="L191" s="132">
        <f>TPChim2!K191</f>
        <v>1</v>
      </c>
      <c r="M191" s="26">
        <f>Info2!J191</f>
        <v>6</v>
      </c>
      <c r="N191" s="23">
        <f>Info2!K191</f>
        <v>0</v>
      </c>
      <c r="O191" s="132">
        <f>Info2!M191</f>
        <v>1</v>
      </c>
      <c r="P191" s="26">
        <f>MP!I191</f>
        <v>10</v>
      </c>
      <c r="Q191" s="23">
        <f>MP!J191</f>
        <v>1</v>
      </c>
      <c r="R191" s="132">
        <f>MP!L191</f>
        <v>1</v>
      </c>
      <c r="S191" s="24">
        <f t="shared" si="8"/>
        <v>9.266</v>
      </c>
      <c r="T191" s="23">
        <f t="shared" si="9"/>
        <v>5</v>
      </c>
      <c r="U191" s="44" t="str">
        <f t="shared" si="10"/>
        <v xml:space="preserve"> </v>
      </c>
      <c r="V191" s="129">
        <f t="shared" si="11"/>
        <v>1</v>
      </c>
    </row>
    <row r="192" spans="1:22" ht="13.5" customHeight="1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49">
        <v>11.08</v>
      </c>
      <c r="G192" s="26">
        <f>TPPhys2!H192</f>
        <v>10.75</v>
      </c>
      <c r="H192" s="23">
        <f>TPPhys2!I192</f>
        <v>2</v>
      </c>
      <c r="I192" s="132">
        <f>TPPhys2!K192</f>
        <v>1</v>
      </c>
      <c r="J192" s="26">
        <f>TPChim2!H192</f>
        <v>11.92</v>
      </c>
      <c r="K192" s="23">
        <f>TPChim2!I192</f>
        <v>2</v>
      </c>
      <c r="L192" s="132">
        <f>TPChim2!K192</f>
        <v>1</v>
      </c>
      <c r="M192" s="26">
        <f>Info2!J192</f>
        <v>13</v>
      </c>
      <c r="N192" s="23">
        <f>Info2!K192</f>
        <v>4</v>
      </c>
      <c r="O192" s="132">
        <f>Info2!M192</f>
        <v>1</v>
      </c>
      <c r="P192" s="26">
        <f>MP!I192</f>
        <v>12.5</v>
      </c>
      <c r="Q192" s="23">
        <f>MP!J192</f>
        <v>1</v>
      </c>
      <c r="R192" s="132">
        <f>MP!L192</f>
        <v>1</v>
      </c>
      <c r="S192" s="24">
        <f t="shared" si="8"/>
        <v>12.234</v>
      </c>
      <c r="T192" s="23">
        <f t="shared" si="9"/>
        <v>9</v>
      </c>
      <c r="U192" s="44" t="str">
        <f t="shared" si="10"/>
        <v>acquise</v>
      </c>
      <c r="V192" s="129">
        <f t="shared" si="11"/>
        <v>1</v>
      </c>
    </row>
    <row r="193" spans="1:22" ht="13.5" customHeight="1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92">
        <v>10.500666666666666</v>
      </c>
      <c r="G193" s="26">
        <f>TPPhys2!H193</f>
        <v>7.75</v>
      </c>
      <c r="H193" s="23">
        <f>TPPhys2!I193</f>
        <v>0</v>
      </c>
      <c r="I193" s="132">
        <f>TPPhys2!K193</f>
        <v>1</v>
      </c>
      <c r="J193" s="26">
        <f>TPChim2!H193</f>
        <v>11.166666666666666</v>
      </c>
      <c r="K193" s="23">
        <f>TPChim2!I193</f>
        <v>2</v>
      </c>
      <c r="L193" s="132">
        <f>TPChim2!K193</f>
        <v>1</v>
      </c>
      <c r="M193" s="26">
        <f>Info2!J193</f>
        <v>10</v>
      </c>
      <c r="N193" s="23">
        <f>Info2!K193</f>
        <v>4</v>
      </c>
      <c r="O193" s="132">
        <f>Info2!M193</f>
        <v>1</v>
      </c>
      <c r="P193" s="26">
        <f>MP!I193</f>
        <v>11.5</v>
      </c>
      <c r="Q193" s="23">
        <f>MP!J193</f>
        <v>1</v>
      </c>
      <c r="R193" s="132">
        <f>MP!L193</f>
        <v>1</v>
      </c>
      <c r="S193" s="24">
        <f t="shared" si="8"/>
        <v>10.083333333333332</v>
      </c>
      <c r="T193" s="23">
        <f t="shared" si="9"/>
        <v>9</v>
      </c>
      <c r="U193" s="44" t="str">
        <f t="shared" si="10"/>
        <v>acquise</v>
      </c>
      <c r="V193" s="129">
        <f t="shared" si="11"/>
        <v>1</v>
      </c>
    </row>
    <row r="194" spans="1:22" ht="13.5" customHeight="1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49">
        <v>10.914666666666667</v>
      </c>
      <c r="G194" s="26">
        <f>TPPhys2!H194</f>
        <v>11.5</v>
      </c>
      <c r="H194" s="23">
        <f>TPPhys2!I194</f>
        <v>2</v>
      </c>
      <c r="I194" s="132">
        <f>TPPhys2!K194</f>
        <v>1</v>
      </c>
      <c r="J194" s="26">
        <f>TPChim2!H194</f>
        <v>11.33</v>
      </c>
      <c r="K194" s="23">
        <f>TPChim2!I194</f>
        <v>2</v>
      </c>
      <c r="L194" s="132">
        <f>TPChim2!K194</f>
        <v>1</v>
      </c>
      <c r="M194" s="26">
        <f>Info2!J194</f>
        <v>5.5</v>
      </c>
      <c r="N194" s="23">
        <f>Info2!K194</f>
        <v>0</v>
      </c>
      <c r="O194" s="132">
        <f>Info2!M194</f>
        <v>1</v>
      </c>
      <c r="P194" s="26">
        <f>MP!I194</f>
        <v>7</v>
      </c>
      <c r="Q194" s="23">
        <f>MP!J194</f>
        <v>0</v>
      </c>
      <c r="R194" s="132">
        <f>MP!L194</f>
        <v>1</v>
      </c>
      <c r="S194" s="24">
        <f t="shared" si="8"/>
        <v>8.1660000000000004</v>
      </c>
      <c r="T194" s="23">
        <f t="shared" si="9"/>
        <v>4</v>
      </c>
      <c r="U194" s="44" t="str">
        <f t="shared" si="10"/>
        <v xml:space="preserve"> </v>
      </c>
      <c r="V194" s="129">
        <f t="shared" si="11"/>
        <v>1</v>
      </c>
    </row>
    <row r="195" spans="1:22" ht="13.5" customHeight="1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9.84</v>
      </c>
      <c r="G195" s="26">
        <f>TPPhys2!H195</f>
        <v>10</v>
      </c>
      <c r="H195" s="23">
        <f>TPPhys2!I195</f>
        <v>2</v>
      </c>
      <c r="I195" s="132">
        <f>TPPhys2!K195</f>
        <v>1</v>
      </c>
      <c r="J195" s="26">
        <f>TPChim2!H195</f>
        <v>14.66</v>
      </c>
      <c r="K195" s="23">
        <f>TPChim2!I195</f>
        <v>2</v>
      </c>
      <c r="L195" s="132">
        <f>TPChim2!K195</f>
        <v>1</v>
      </c>
      <c r="M195" s="26">
        <f>Info2!J195</f>
        <v>10.3</v>
      </c>
      <c r="N195" s="23">
        <f>Info2!K195</f>
        <v>4</v>
      </c>
      <c r="O195" s="132">
        <f>Info2!M195</f>
        <v>1</v>
      </c>
      <c r="P195" s="26">
        <f>MP!I195</f>
        <v>10</v>
      </c>
      <c r="Q195" s="23">
        <f>MP!J195</f>
        <v>1</v>
      </c>
      <c r="R195" s="132">
        <f>MP!L195</f>
        <v>1</v>
      </c>
      <c r="S195" s="24">
        <f t="shared" si="8"/>
        <v>11.052000000000001</v>
      </c>
      <c r="T195" s="23">
        <f t="shared" si="9"/>
        <v>9</v>
      </c>
      <c r="U195" s="44" t="str">
        <f t="shared" si="10"/>
        <v>acquise</v>
      </c>
      <c r="V195" s="129">
        <f t="shared" si="11"/>
        <v>1</v>
      </c>
    </row>
    <row r="196" spans="1:22" ht="13.5" customHeight="1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92">
        <v>9.2506666666666675</v>
      </c>
      <c r="G196" s="26">
        <f>TPPhys2!H196</f>
        <v>10.75</v>
      </c>
      <c r="H196" s="23">
        <f>TPPhys2!I196</f>
        <v>2</v>
      </c>
      <c r="I196" s="132">
        <f>TPPhys2!K196</f>
        <v>1</v>
      </c>
      <c r="J196" s="26">
        <f>TPChim2!H196</f>
        <v>10.75</v>
      </c>
      <c r="K196" s="23">
        <f>TPChim2!I196</f>
        <v>2</v>
      </c>
      <c r="L196" s="132">
        <f>TPChim2!K196</f>
        <v>1</v>
      </c>
      <c r="M196" s="26">
        <f>Info2!J196</f>
        <v>9.9</v>
      </c>
      <c r="N196" s="23">
        <f>Info2!K196</f>
        <v>0</v>
      </c>
      <c r="O196" s="132">
        <f>Info2!M196</f>
        <v>1</v>
      </c>
      <c r="P196" s="26">
        <f>MP!I196</f>
        <v>11.5</v>
      </c>
      <c r="Q196" s="23">
        <f>MP!J196</f>
        <v>1</v>
      </c>
      <c r="R196" s="132">
        <f>MP!L196</f>
        <v>1</v>
      </c>
      <c r="S196" s="24">
        <f t="shared" si="8"/>
        <v>10.559999999999999</v>
      </c>
      <c r="T196" s="23">
        <f t="shared" si="9"/>
        <v>9</v>
      </c>
      <c r="U196" s="44" t="str">
        <f t="shared" si="10"/>
        <v>acquise</v>
      </c>
      <c r="V196" s="129">
        <f t="shared" si="11"/>
        <v>1</v>
      </c>
    </row>
    <row r="197" spans="1:22" ht="13.5" customHeight="1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49">
        <v>11.489555555555555</v>
      </c>
      <c r="G197" s="26">
        <f>TPPhys2!H197</f>
        <v>11.916666666666666</v>
      </c>
      <c r="H197" s="23">
        <f>TPPhys2!I197</f>
        <v>2</v>
      </c>
      <c r="I197" s="132">
        <f>TPPhys2!K197</f>
        <v>1</v>
      </c>
      <c r="J197" s="26">
        <f>TPChim2!H197</f>
        <v>12.33</v>
      </c>
      <c r="K197" s="23">
        <f>TPChim2!I197</f>
        <v>2</v>
      </c>
      <c r="L197" s="132">
        <f>TPChim2!K197</f>
        <v>1</v>
      </c>
      <c r="M197" s="26">
        <f>Info2!J197</f>
        <v>11.5</v>
      </c>
      <c r="N197" s="23">
        <f>Info2!K197</f>
        <v>4</v>
      </c>
      <c r="O197" s="132">
        <f>Info2!M197</f>
        <v>1</v>
      </c>
      <c r="P197" s="26">
        <f>MP!I197</f>
        <v>14</v>
      </c>
      <c r="Q197" s="23">
        <f>MP!J197</f>
        <v>1</v>
      </c>
      <c r="R197" s="132">
        <f>MP!L197</f>
        <v>1</v>
      </c>
      <c r="S197" s="24">
        <f t="shared" si="8"/>
        <v>12.249333333333334</v>
      </c>
      <c r="T197" s="23">
        <f t="shared" si="9"/>
        <v>9</v>
      </c>
      <c r="U197" s="44" t="str">
        <f t="shared" si="10"/>
        <v>acquise</v>
      </c>
      <c r="V197" s="129">
        <f t="shared" si="11"/>
        <v>1</v>
      </c>
    </row>
    <row r="198" spans="1:22" ht="13.5" customHeight="1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92">
        <v>11.033333333333335</v>
      </c>
      <c r="G198" s="26">
        <f>TPPhys2!H198</f>
        <v>10.25</v>
      </c>
      <c r="H198" s="23">
        <f>TPPhys2!I198</f>
        <v>2</v>
      </c>
      <c r="I198" s="132">
        <f>TPPhys2!K198</f>
        <v>1</v>
      </c>
      <c r="J198" s="26">
        <f>TPChim2!H198</f>
        <v>10</v>
      </c>
      <c r="K198" s="23">
        <f>TPChim2!I198</f>
        <v>2</v>
      </c>
      <c r="L198" s="132">
        <f>TPChim2!K198</f>
        <v>1</v>
      </c>
      <c r="M198" s="26">
        <f>Info2!J198</f>
        <v>11.333333333333334</v>
      </c>
      <c r="N198" s="23">
        <f>Info2!K198</f>
        <v>4</v>
      </c>
      <c r="O198" s="132">
        <f>Info2!M198</f>
        <v>1</v>
      </c>
      <c r="P198" s="26">
        <f>MP!I198</f>
        <v>9</v>
      </c>
      <c r="Q198" s="23">
        <f>MP!J198</f>
        <v>0</v>
      </c>
      <c r="R198" s="132">
        <f>MP!L198</f>
        <v>1</v>
      </c>
      <c r="S198" s="24">
        <f t="shared" si="8"/>
        <v>10.383333333333335</v>
      </c>
      <c r="T198" s="23">
        <f t="shared" si="9"/>
        <v>9</v>
      </c>
      <c r="U198" s="44" t="str">
        <f t="shared" si="10"/>
        <v>acquise</v>
      </c>
      <c r="V198" s="129">
        <f t="shared" si="11"/>
        <v>1</v>
      </c>
    </row>
    <row r="199" spans="1:22" ht="13.5" customHeight="1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2">
        <v>10.815999999999999</v>
      </c>
      <c r="G199" s="26">
        <f>TPPhys2!H199</f>
        <v>10.92</v>
      </c>
      <c r="H199" s="23">
        <f>TPPhys2!I199</f>
        <v>2</v>
      </c>
      <c r="I199" s="132">
        <f>TPPhys2!K199</f>
        <v>1</v>
      </c>
      <c r="J199" s="26">
        <f>TPChim2!H199</f>
        <v>14.25</v>
      </c>
      <c r="K199" s="23">
        <f>TPChim2!I199</f>
        <v>2</v>
      </c>
      <c r="L199" s="132">
        <f>TPChim2!K199</f>
        <v>1</v>
      </c>
      <c r="M199" s="26">
        <f>Info2!J199</f>
        <v>7.833333333333333</v>
      </c>
      <c r="N199" s="23">
        <f>Info2!K199</f>
        <v>0</v>
      </c>
      <c r="O199" s="132">
        <f>Info2!M199</f>
        <v>1</v>
      </c>
      <c r="P199" s="26">
        <f>MP!I199</f>
        <v>11</v>
      </c>
      <c r="Q199" s="23">
        <f>MP!J199</f>
        <v>1</v>
      </c>
      <c r="R199" s="132">
        <f>MP!L199</f>
        <v>1</v>
      </c>
      <c r="S199" s="24">
        <f t="shared" si="8"/>
        <v>10.367333333333333</v>
      </c>
      <c r="T199" s="23">
        <f t="shared" si="9"/>
        <v>9</v>
      </c>
      <c r="U199" s="44" t="str">
        <f t="shared" si="10"/>
        <v>acquise</v>
      </c>
      <c r="V199" s="129">
        <f t="shared" si="11"/>
        <v>1</v>
      </c>
    </row>
    <row r="200" spans="1:22" ht="13.5" customHeight="1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10.000666666666666</v>
      </c>
      <c r="G200" s="26">
        <f>TPPhys2!H200</f>
        <v>11</v>
      </c>
      <c r="H200" s="23">
        <f>TPPhys2!I200</f>
        <v>2</v>
      </c>
      <c r="I200" s="132">
        <f>TPPhys2!K200</f>
        <v>1</v>
      </c>
      <c r="J200" s="26">
        <f>TPChim2!H200</f>
        <v>11</v>
      </c>
      <c r="K200" s="23">
        <f>TPChim2!I200</f>
        <v>2</v>
      </c>
      <c r="L200" s="132">
        <f>TPChim2!K200</f>
        <v>1</v>
      </c>
      <c r="M200" s="26">
        <f>Info2!J200</f>
        <v>6.7</v>
      </c>
      <c r="N200" s="23">
        <f>Info2!K200</f>
        <v>0</v>
      </c>
      <c r="O200" s="132">
        <f>Info2!M200</f>
        <v>1</v>
      </c>
      <c r="P200" s="26">
        <f>MP!I200</f>
        <v>5</v>
      </c>
      <c r="Q200" s="23">
        <f>MP!J200</f>
        <v>0</v>
      </c>
      <c r="R200" s="132">
        <f>MP!L200</f>
        <v>1</v>
      </c>
      <c r="S200" s="24">
        <f t="shared" si="8"/>
        <v>8.08</v>
      </c>
      <c r="T200" s="23">
        <f t="shared" si="9"/>
        <v>4</v>
      </c>
      <c r="U200" s="44" t="str">
        <f t="shared" si="10"/>
        <v xml:space="preserve"> </v>
      </c>
      <c r="V200" s="129">
        <f t="shared" si="11"/>
        <v>1</v>
      </c>
    </row>
    <row r="201" spans="1:22" ht="13.5" customHeight="1">
      <c r="A201" s="23">
        <v>189</v>
      </c>
      <c r="B201" s="282" t="s">
        <v>748</v>
      </c>
      <c r="C201" s="305" t="s">
        <v>749</v>
      </c>
      <c r="D201" s="306" t="s">
        <v>145</v>
      </c>
      <c r="E201" s="247" t="s">
        <v>1678</v>
      </c>
      <c r="F201" s="92">
        <v>10</v>
      </c>
      <c r="G201" s="26">
        <f>TPPhys2!H201</f>
        <v>10</v>
      </c>
      <c r="H201" s="23">
        <f>TPPhys2!I201</f>
        <v>2</v>
      </c>
      <c r="I201" s="132">
        <f>TPPhys2!K201</f>
        <v>1</v>
      </c>
      <c r="J201" s="26">
        <f>TPChim2!H201</f>
        <v>10</v>
      </c>
      <c r="K201" s="23">
        <f>TPChim2!I201</f>
        <v>2</v>
      </c>
      <c r="L201" s="132">
        <f>TPChim2!K201</f>
        <v>1</v>
      </c>
      <c r="M201" s="26">
        <f>Info2!J201</f>
        <v>11.5</v>
      </c>
      <c r="N201" s="23">
        <f>Info2!K201</f>
        <v>4</v>
      </c>
      <c r="O201" s="132">
        <f>Info2!M201</f>
        <v>1</v>
      </c>
      <c r="P201" s="26">
        <f>MP!I201</f>
        <v>7.5</v>
      </c>
      <c r="Q201" s="23">
        <f>MP!J201</f>
        <v>0</v>
      </c>
      <c r="R201" s="132">
        <f>MP!L201</f>
        <v>1</v>
      </c>
      <c r="S201" s="24">
        <f t="shared" si="8"/>
        <v>10.1</v>
      </c>
      <c r="T201" s="23">
        <f t="shared" si="9"/>
        <v>9</v>
      </c>
      <c r="U201" s="44" t="str">
        <f t="shared" si="10"/>
        <v>acquise</v>
      </c>
      <c r="V201" s="129">
        <f t="shared" si="11"/>
        <v>1</v>
      </c>
    </row>
    <row r="202" spans="1:22" ht="13.5" customHeight="1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92">
        <v>10.333333333333334</v>
      </c>
      <c r="G202" s="26">
        <f>TPPhys2!H202</f>
        <v>3.16</v>
      </c>
      <c r="H202" s="23">
        <f>TPPhys2!I202</f>
        <v>0</v>
      </c>
      <c r="I202" s="132">
        <f>TPPhys2!K202</f>
        <v>1</v>
      </c>
      <c r="J202" s="26">
        <f>TPChim2!H202</f>
        <v>10</v>
      </c>
      <c r="K202" s="23">
        <f>TPChim2!I202</f>
        <v>2</v>
      </c>
      <c r="L202" s="132">
        <f>TPChim2!K202</f>
        <v>1</v>
      </c>
      <c r="M202" s="26">
        <f>Info2!J202</f>
        <v>10</v>
      </c>
      <c r="N202" s="23">
        <f>Info2!K202</f>
        <v>4</v>
      </c>
      <c r="O202" s="132">
        <f>Info2!M202</f>
        <v>1</v>
      </c>
      <c r="P202" s="26">
        <f>MP!I202</f>
        <v>7.5</v>
      </c>
      <c r="Q202" s="23">
        <f>MP!J202</f>
        <v>0</v>
      </c>
      <c r="R202" s="132">
        <f>MP!L202</f>
        <v>1</v>
      </c>
      <c r="S202" s="24">
        <f t="shared" si="8"/>
        <v>8.1319999999999997</v>
      </c>
      <c r="T202" s="23">
        <f t="shared" si="9"/>
        <v>6</v>
      </c>
      <c r="U202" s="44" t="str">
        <f t="shared" si="10"/>
        <v xml:space="preserve"> </v>
      </c>
      <c r="V202" s="129">
        <f t="shared" si="11"/>
        <v>1</v>
      </c>
    </row>
    <row r="203" spans="1:22" ht="13.5" customHeight="1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49">
        <v>10.552666666666667</v>
      </c>
      <c r="G203" s="26">
        <f>TPPhys2!H203</f>
        <v>10.33</v>
      </c>
      <c r="H203" s="23">
        <f>TPPhys2!I203</f>
        <v>2</v>
      </c>
      <c r="I203" s="132">
        <f>TPPhys2!K203</f>
        <v>1</v>
      </c>
      <c r="J203" s="26">
        <f>TPChim2!H203</f>
        <v>11.041666666666666</v>
      </c>
      <c r="K203" s="23">
        <f>TPChim2!I203</f>
        <v>2</v>
      </c>
      <c r="L203" s="132">
        <f>TPChim2!K203</f>
        <v>1</v>
      </c>
      <c r="M203" s="26">
        <f>Info2!J203</f>
        <v>10</v>
      </c>
      <c r="N203" s="23">
        <f>Info2!K203</f>
        <v>4</v>
      </c>
      <c r="O203" s="132">
        <f>Info2!M203</f>
        <v>1</v>
      </c>
      <c r="P203" s="26">
        <f>MP!I203</f>
        <v>10.75</v>
      </c>
      <c r="Q203" s="23">
        <f>MP!J203</f>
        <v>1</v>
      </c>
      <c r="R203" s="132">
        <f>MP!L203</f>
        <v>1</v>
      </c>
      <c r="S203" s="24">
        <f t="shared" si="8"/>
        <v>10.424333333333333</v>
      </c>
      <c r="T203" s="23">
        <f t="shared" si="9"/>
        <v>9</v>
      </c>
      <c r="U203" s="44" t="str">
        <f t="shared" si="10"/>
        <v>acquise</v>
      </c>
      <c r="V203" s="129">
        <f t="shared" si="11"/>
        <v>1</v>
      </c>
    </row>
    <row r="204" spans="1:22" ht="13.5" customHeight="1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92">
        <v>11.532</v>
      </c>
      <c r="G204" s="26">
        <f>TPPhys2!H204</f>
        <v>9.24</v>
      </c>
      <c r="H204" s="23">
        <f>TPPhys2!I204</f>
        <v>0</v>
      </c>
      <c r="I204" s="132">
        <f>TPPhys2!K204</f>
        <v>1</v>
      </c>
      <c r="J204" s="26">
        <f>TPChim2!H204</f>
        <v>12.5</v>
      </c>
      <c r="K204" s="23">
        <f>TPChim2!I204</f>
        <v>2</v>
      </c>
      <c r="L204" s="132">
        <f>TPChim2!K204</f>
        <v>1</v>
      </c>
      <c r="M204" s="26">
        <f>Info2!J204</f>
        <v>8.3000000000000007</v>
      </c>
      <c r="N204" s="23">
        <f>Info2!K204</f>
        <v>0</v>
      </c>
      <c r="O204" s="132">
        <f>Info2!M204</f>
        <v>1</v>
      </c>
      <c r="P204" s="26">
        <f>MP!I204</f>
        <v>11</v>
      </c>
      <c r="Q204" s="23">
        <f>MP!J204</f>
        <v>1</v>
      </c>
      <c r="R204" s="132">
        <f>MP!L204</f>
        <v>1</v>
      </c>
      <c r="S204" s="24">
        <f t="shared" si="8"/>
        <v>9.8680000000000003</v>
      </c>
      <c r="T204" s="23">
        <f t="shared" si="9"/>
        <v>3</v>
      </c>
      <c r="U204" s="44" t="str">
        <f t="shared" si="10"/>
        <v xml:space="preserve"> </v>
      </c>
      <c r="V204" s="129">
        <f t="shared" si="11"/>
        <v>1</v>
      </c>
    </row>
    <row r="205" spans="1:22" ht="13.5" customHeight="1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92">
        <v>11.510999999999999</v>
      </c>
      <c r="G205" s="26">
        <f>TPPhys2!H205</f>
        <v>12.5</v>
      </c>
      <c r="H205" s="23">
        <f>TPPhys2!I205</f>
        <v>2</v>
      </c>
      <c r="I205" s="132">
        <f>TPPhys2!K205</f>
        <v>1</v>
      </c>
      <c r="J205" s="26">
        <f>TPChim2!H205</f>
        <v>12.5</v>
      </c>
      <c r="K205" s="23">
        <f>TPChim2!I205</f>
        <v>2</v>
      </c>
      <c r="L205" s="132">
        <f>TPChim2!K205</f>
        <v>1</v>
      </c>
      <c r="M205" s="26">
        <f>Info2!J205</f>
        <v>8.1999999999999993</v>
      </c>
      <c r="N205" s="23">
        <f>Info2!K205</f>
        <v>0</v>
      </c>
      <c r="O205" s="132">
        <f>Info2!M205</f>
        <v>1</v>
      </c>
      <c r="P205" s="26">
        <f>MP!I205</f>
        <v>11</v>
      </c>
      <c r="Q205" s="23">
        <f>MP!J205</f>
        <v>1</v>
      </c>
      <c r="R205" s="132">
        <f>MP!L205</f>
        <v>1</v>
      </c>
      <c r="S205" s="24">
        <f t="shared" si="8"/>
        <v>10.48</v>
      </c>
      <c r="T205" s="23">
        <f t="shared" si="9"/>
        <v>9</v>
      </c>
      <c r="U205" s="44" t="str">
        <f t="shared" si="10"/>
        <v>acquise</v>
      </c>
      <c r="V205" s="129">
        <f t="shared" si="11"/>
        <v>1</v>
      </c>
    </row>
    <row r="206" spans="1:22" ht="13.5" customHeight="1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49">
        <v>10.18</v>
      </c>
      <c r="G206" s="26">
        <f>TPPhys2!H206</f>
        <v>9.620000000000001</v>
      </c>
      <c r="H206" s="23">
        <f>TPPhys2!I206</f>
        <v>0</v>
      </c>
      <c r="I206" s="132">
        <f>TPPhys2!K206</f>
        <v>1</v>
      </c>
      <c r="J206" s="26">
        <f>TPChim2!H206</f>
        <v>13</v>
      </c>
      <c r="K206" s="23">
        <f>TPChim2!I206</f>
        <v>2</v>
      </c>
      <c r="L206" s="132">
        <f>TPChim2!K206</f>
        <v>1</v>
      </c>
      <c r="M206" s="26">
        <f>Info2!J206</f>
        <v>7</v>
      </c>
      <c r="N206" s="23">
        <f>Info2!K206</f>
        <v>0</v>
      </c>
      <c r="O206" s="132">
        <f>Info2!M206</f>
        <v>1</v>
      </c>
      <c r="P206" s="26">
        <f>MP!I206</f>
        <v>13.5</v>
      </c>
      <c r="Q206" s="23">
        <f>MP!J206</f>
        <v>1</v>
      </c>
      <c r="R206" s="132">
        <f>MP!L206</f>
        <v>1</v>
      </c>
      <c r="S206" s="24">
        <f t="shared" ref="S206:S269" si="12">(G206+J206+M206*2+P206)/5</f>
        <v>10.024000000000001</v>
      </c>
      <c r="T206" s="23">
        <f t="shared" ref="T206:T269" si="13">IF(S206&gt;=9.995,9,H206+K206+N206+Q206)</f>
        <v>9</v>
      </c>
      <c r="U206" s="44" t="str">
        <f t="shared" ref="U206:U269" si="14">IF(T206=9,"acquise"," ")</f>
        <v>acquise</v>
      </c>
      <c r="V206" s="129">
        <f t="shared" ref="V206:V269" si="15">IF(OR(I206=2,L206=2,O206=2,R206=2),2,1)</f>
        <v>1</v>
      </c>
    </row>
    <row r="207" spans="1:22" ht="13.5" customHeight="1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92">
        <v>10.282</v>
      </c>
      <c r="G207" s="26">
        <f>TPPhys2!H207</f>
        <v>8.33</v>
      </c>
      <c r="H207" s="23">
        <f>TPPhys2!I207</f>
        <v>0</v>
      </c>
      <c r="I207" s="132">
        <f>TPPhys2!K207</f>
        <v>1</v>
      </c>
      <c r="J207" s="26">
        <f>TPChim2!H207</f>
        <v>14.83</v>
      </c>
      <c r="K207" s="23">
        <f>TPChim2!I207</f>
        <v>2</v>
      </c>
      <c r="L207" s="132">
        <f>TPChim2!K207</f>
        <v>1</v>
      </c>
      <c r="M207" s="26">
        <f>Info2!J207</f>
        <v>10.940000000000001</v>
      </c>
      <c r="N207" s="23">
        <f>Info2!K207</f>
        <v>4</v>
      </c>
      <c r="O207" s="132">
        <f>Info2!M207</f>
        <v>1</v>
      </c>
      <c r="P207" s="26">
        <f>MP!I207</f>
        <v>10</v>
      </c>
      <c r="Q207" s="23">
        <f>MP!J207</f>
        <v>1</v>
      </c>
      <c r="R207" s="132">
        <f>MP!L207</f>
        <v>1</v>
      </c>
      <c r="S207" s="24">
        <f t="shared" si="12"/>
        <v>11.008000000000001</v>
      </c>
      <c r="T207" s="23">
        <f t="shared" si="13"/>
        <v>9</v>
      </c>
      <c r="U207" s="44" t="str">
        <f t="shared" si="14"/>
        <v>acquise</v>
      </c>
      <c r="V207" s="129">
        <f t="shared" si="15"/>
        <v>1</v>
      </c>
    </row>
    <row r="208" spans="1:22" ht="13.5" customHeight="1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92">
        <v>11.056999999999999</v>
      </c>
      <c r="G208" s="26">
        <f>TPPhys2!H208</f>
        <v>10.08</v>
      </c>
      <c r="H208" s="23">
        <f>TPPhys2!I208</f>
        <v>2</v>
      </c>
      <c r="I208" s="132">
        <f>TPPhys2!K208</f>
        <v>1</v>
      </c>
      <c r="J208" s="26">
        <f>TPChim2!H208</f>
        <v>14.5</v>
      </c>
      <c r="K208" s="23">
        <f>TPChim2!I208</f>
        <v>2</v>
      </c>
      <c r="L208" s="132">
        <f>TPChim2!K208</f>
        <v>1</v>
      </c>
      <c r="M208" s="26">
        <f>Info2!J208</f>
        <v>7.85</v>
      </c>
      <c r="N208" s="23">
        <f>Info2!K208</f>
        <v>0</v>
      </c>
      <c r="O208" s="132">
        <f>Info2!M208</f>
        <v>1</v>
      </c>
      <c r="P208" s="26">
        <f>MP!I208</f>
        <v>10.5</v>
      </c>
      <c r="Q208" s="23">
        <f>MP!J208</f>
        <v>1</v>
      </c>
      <c r="R208" s="132">
        <f>MP!L208</f>
        <v>1</v>
      </c>
      <c r="S208" s="24">
        <f t="shared" si="12"/>
        <v>10.156000000000001</v>
      </c>
      <c r="T208" s="23">
        <f t="shared" si="13"/>
        <v>9</v>
      </c>
      <c r="U208" s="44" t="str">
        <f t="shared" si="14"/>
        <v>acquise</v>
      </c>
      <c r="V208" s="129">
        <f t="shared" si="15"/>
        <v>1</v>
      </c>
    </row>
    <row r="209" spans="1:22" ht="13.5" customHeight="1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11.731999999999999</v>
      </c>
      <c r="G209" s="26">
        <f>TPPhys2!H209</f>
        <v>11.5</v>
      </c>
      <c r="H209" s="23">
        <f>TPPhys2!I209</f>
        <v>2</v>
      </c>
      <c r="I209" s="132">
        <f>TPPhys2!K209</f>
        <v>1</v>
      </c>
      <c r="J209" s="26">
        <f>TPChim2!H209</f>
        <v>14.5</v>
      </c>
      <c r="K209" s="23">
        <f>TPChim2!I209</f>
        <v>2</v>
      </c>
      <c r="L209" s="132">
        <f>TPChim2!K209</f>
        <v>1</v>
      </c>
      <c r="M209" s="26">
        <f>Info2!J209</f>
        <v>7.9</v>
      </c>
      <c r="N209" s="23">
        <f>Info2!K209</f>
        <v>0</v>
      </c>
      <c r="O209" s="132">
        <f>Info2!M209</f>
        <v>1</v>
      </c>
      <c r="P209" s="26">
        <f>MP!I209</f>
        <v>12</v>
      </c>
      <c r="Q209" s="23">
        <f>MP!J209</f>
        <v>1</v>
      </c>
      <c r="R209" s="132">
        <f>MP!L209</f>
        <v>1</v>
      </c>
      <c r="S209" s="24">
        <f t="shared" si="12"/>
        <v>10.76</v>
      </c>
      <c r="T209" s="23">
        <f t="shared" si="13"/>
        <v>9</v>
      </c>
      <c r="U209" s="44" t="str">
        <f t="shared" si="14"/>
        <v>acquise</v>
      </c>
      <c r="V209" s="129">
        <f t="shared" si="15"/>
        <v>1</v>
      </c>
    </row>
    <row r="210" spans="1:22" ht="13.5" customHeight="1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10.327999999999999</v>
      </c>
      <c r="G210" s="26">
        <f>TPPhys2!H210</f>
        <v>14.166666666666666</v>
      </c>
      <c r="H210" s="23">
        <f>TPPhys2!I210</f>
        <v>2</v>
      </c>
      <c r="I210" s="132">
        <f>TPPhys2!K210</f>
        <v>1</v>
      </c>
      <c r="J210" s="26">
        <f>TPChim2!H210</f>
        <v>13</v>
      </c>
      <c r="K210" s="23">
        <f>TPChim2!I210</f>
        <v>2</v>
      </c>
      <c r="L210" s="132">
        <f>TPChim2!K210</f>
        <v>1</v>
      </c>
      <c r="M210" s="26">
        <f>Info2!J210</f>
        <v>7.3</v>
      </c>
      <c r="N210" s="23">
        <f>Info2!K210</f>
        <v>0</v>
      </c>
      <c r="O210" s="132">
        <f>Info2!M210</f>
        <v>1</v>
      </c>
      <c r="P210" s="26">
        <f>MP!I210</f>
        <v>10</v>
      </c>
      <c r="Q210" s="23">
        <f>MP!J210</f>
        <v>1</v>
      </c>
      <c r="R210" s="132">
        <f>MP!L210</f>
        <v>1</v>
      </c>
      <c r="S210" s="24">
        <f t="shared" si="12"/>
        <v>10.353333333333333</v>
      </c>
      <c r="T210" s="23">
        <f t="shared" si="13"/>
        <v>9</v>
      </c>
      <c r="U210" s="44" t="str">
        <f t="shared" si="14"/>
        <v>acquise</v>
      </c>
      <c r="V210" s="129">
        <f t="shared" si="15"/>
        <v>1</v>
      </c>
    </row>
    <row r="211" spans="1:22" ht="13.5" customHeight="1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49">
        <v>10.034000000000001</v>
      </c>
      <c r="G211" s="26">
        <f>TPPhys2!H211</f>
        <v>8.91</v>
      </c>
      <c r="H211" s="23">
        <f>TPPhys2!I211</f>
        <v>0</v>
      </c>
      <c r="I211" s="132">
        <f>TPPhys2!K211</f>
        <v>1</v>
      </c>
      <c r="J211" s="26">
        <f>TPChim2!H211</f>
        <v>16.079999999999998</v>
      </c>
      <c r="K211" s="23">
        <f>TPChim2!I211</f>
        <v>2</v>
      </c>
      <c r="L211" s="132">
        <f>TPChim2!K211</f>
        <v>1</v>
      </c>
      <c r="M211" s="26">
        <f>Info2!J211</f>
        <v>6</v>
      </c>
      <c r="N211" s="23">
        <f>Info2!K211</f>
        <v>0</v>
      </c>
      <c r="O211" s="132">
        <f>Info2!M211</f>
        <v>1</v>
      </c>
      <c r="P211" s="26">
        <f>MP!I211</f>
        <v>14</v>
      </c>
      <c r="Q211" s="23">
        <f>MP!J211</f>
        <v>1</v>
      </c>
      <c r="R211" s="132">
        <f>MP!L211</f>
        <v>1</v>
      </c>
      <c r="S211" s="24">
        <f t="shared" si="12"/>
        <v>10.197999999999999</v>
      </c>
      <c r="T211" s="23">
        <f t="shared" si="13"/>
        <v>9</v>
      </c>
      <c r="U211" s="44" t="str">
        <f t="shared" si="14"/>
        <v>acquise</v>
      </c>
      <c r="V211" s="129">
        <f t="shared" si="15"/>
        <v>1</v>
      </c>
    </row>
    <row r="212" spans="1:22" ht="13.5" customHeight="1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49">
        <v>4.7480000000000002</v>
      </c>
      <c r="G212" s="26">
        <f>TPPhys2!H212</f>
        <v>15</v>
      </c>
      <c r="H212" s="23">
        <f>TPPhys2!I212</f>
        <v>2</v>
      </c>
      <c r="I212" s="132">
        <f>TPPhys2!K212</f>
        <v>1</v>
      </c>
      <c r="J212" s="26">
        <f>TPChim2!H212</f>
        <v>14.66</v>
      </c>
      <c r="K212" s="23">
        <f>TPChim2!I212</f>
        <v>2</v>
      </c>
      <c r="L212" s="132">
        <f>TPChim2!K212</f>
        <v>1</v>
      </c>
      <c r="M212" s="26">
        <f>Info2!J212</f>
        <v>6.75</v>
      </c>
      <c r="N212" s="23">
        <f>Info2!K212</f>
        <v>0</v>
      </c>
      <c r="O212" s="132">
        <f>Info2!M212</f>
        <v>1</v>
      </c>
      <c r="P212" s="26">
        <f>MP!I212</f>
        <v>13.5</v>
      </c>
      <c r="Q212" s="23">
        <f>MP!J212</f>
        <v>1</v>
      </c>
      <c r="R212" s="132">
        <f>MP!L212</f>
        <v>1</v>
      </c>
      <c r="S212" s="24">
        <f t="shared" si="12"/>
        <v>11.331999999999999</v>
      </c>
      <c r="T212" s="23">
        <f t="shared" si="13"/>
        <v>9</v>
      </c>
      <c r="U212" s="44" t="str">
        <f t="shared" si="14"/>
        <v>acquise</v>
      </c>
      <c r="V212" s="129">
        <f t="shared" si="15"/>
        <v>1</v>
      </c>
    </row>
    <row r="213" spans="1:22" ht="13.5" customHeight="1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10.584</v>
      </c>
      <c r="G213" s="26">
        <f>TPPhys2!H213</f>
        <v>12.5</v>
      </c>
      <c r="H213" s="23">
        <f>TPPhys2!I213</f>
        <v>2</v>
      </c>
      <c r="I213" s="132">
        <f>TPPhys2!K213</f>
        <v>1</v>
      </c>
      <c r="J213" s="26">
        <f>TPChim2!H213</f>
        <v>14.82</v>
      </c>
      <c r="K213" s="23">
        <f>TPChim2!I213</f>
        <v>2</v>
      </c>
      <c r="L213" s="132">
        <f>TPChim2!K213</f>
        <v>1</v>
      </c>
      <c r="M213" s="26">
        <f>Info2!J213</f>
        <v>10.5</v>
      </c>
      <c r="N213" s="23">
        <f>Info2!K213</f>
        <v>4</v>
      </c>
      <c r="O213" s="132">
        <f>Info2!M213</f>
        <v>1</v>
      </c>
      <c r="P213" s="26">
        <f>MP!I213</f>
        <v>10</v>
      </c>
      <c r="Q213" s="23">
        <f>MP!J213</f>
        <v>1</v>
      </c>
      <c r="R213" s="132">
        <f>MP!L213</f>
        <v>1</v>
      </c>
      <c r="S213" s="24">
        <f t="shared" si="12"/>
        <v>11.664</v>
      </c>
      <c r="T213" s="23">
        <f t="shared" si="13"/>
        <v>9</v>
      </c>
      <c r="U213" s="44" t="str">
        <f t="shared" si="14"/>
        <v>acquise</v>
      </c>
      <c r="V213" s="129">
        <f t="shared" si="15"/>
        <v>1</v>
      </c>
    </row>
    <row r="214" spans="1:22" ht="13.5" customHeight="1">
      <c r="A214" s="23">
        <v>202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49">
        <v>10.268000000000001</v>
      </c>
      <c r="G214" s="26">
        <f>TPPhys2!H214</f>
        <v>11</v>
      </c>
      <c r="H214" s="23">
        <f>TPPhys2!I214</f>
        <v>2</v>
      </c>
      <c r="I214" s="132">
        <f>TPPhys2!K214</f>
        <v>1</v>
      </c>
      <c r="J214" s="26">
        <f>TPChim2!H214</f>
        <v>12.16</v>
      </c>
      <c r="K214" s="23">
        <f>TPChim2!I214</f>
        <v>2</v>
      </c>
      <c r="L214" s="132">
        <f>TPChim2!K214</f>
        <v>1</v>
      </c>
      <c r="M214" s="26">
        <f>Info2!J214</f>
        <v>8.7349999999999994</v>
      </c>
      <c r="N214" s="23">
        <f>Info2!K214</f>
        <v>0</v>
      </c>
      <c r="O214" s="132">
        <f>Info2!M214</f>
        <v>1</v>
      </c>
      <c r="P214" s="26">
        <f>MP!I214</f>
        <v>13.5</v>
      </c>
      <c r="Q214" s="23">
        <f>MP!J214</f>
        <v>1</v>
      </c>
      <c r="R214" s="132">
        <f>MP!L214</f>
        <v>1</v>
      </c>
      <c r="S214" s="24">
        <f t="shared" si="12"/>
        <v>10.825999999999999</v>
      </c>
      <c r="T214" s="23">
        <f t="shared" si="13"/>
        <v>9</v>
      </c>
      <c r="U214" s="44" t="str">
        <f t="shared" si="14"/>
        <v>acquise</v>
      </c>
      <c r="V214" s="129">
        <f t="shared" si="15"/>
        <v>1</v>
      </c>
    </row>
    <row r="215" spans="1:22" ht="13.5" customHeight="1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92">
        <v>9.3313333333333333</v>
      </c>
      <c r="G215" s="26">
        <f>TPPhys2!H215</f>
        <v>13.5</v>
      </c>
      <c r="H215" s="23">
        <f>TPPhys2!I215</f>
        <v>2</v>
      </c>
      <c r="I215" s="132">
        <f>TPPhys2!K215</f>
        <v>1</v>
      </c>
      <c r="J215" s="26">
        <f>TPChim2!H215</f>
        <v>13.83</v>
      </c>
      <c r="K215" s="23">
        <f>TPChim2!I215</f>
        <v>2</v>
      </c>
      <c r="L215" s="132">
        <f>TPChim2!K215</f>
        <v>1</v>
      </c>
      <c r="M215" s="26">
        <f>Info2!J215</f>
        <v>4.5</v>
      </c>
      <c r="N215" s="23">
        <f>Info2!K215</f>
        <v>0</v>
      </c>
      <c r="O215" s="132">
        <f>Info2!M215</f>
        <v>1</v>
      </c>
      <c r="P215" s="26">
        <f>MP!I215</f>
        <v>12</v>
      </c>
      <c r="Q215" s="23">
        <f>MP!J215</f>
        <v>1</v>
      </c>
      <c r="R215" s="132">
        <f>MP!L215</f>
        <v>1</v>
      </c>
      <c r="S215" s="24">
        <f t="shared" si="12"/>
        <v>9.6660000000000004</v>
      </c>
      <c r="T215" s="23">
        <f t="shared" si="13"/>
        <v>5</v>
      </c>
      <c r="U215" s="44" t="str">
        <f t="shared" si="14"/>
        <v xml:space="preserve"> </v>
      </c>
      <c r="V215" s="129">
        <f t="shared" si="15"/>
        <v>1</v>
      </c>
    </row>
    <row r="216" spans="1:22" ht="13.5" customHeight="1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2">
        <v>10.390333333333334</v>
      </c>
      <c r="G216" s="26">
        <f>TPPhys2!H216</f>
        <v>14.5</v>
      </c>
      <c r="H216" s="23">
        <f>TPPhys2!I216</f>
        <v>2</v>
      </c>
      <c r="I216" s="132">
        <f>TPPhys2!K216</f>
        <v>1</v>
      </c>
      <c r="J216" s="26">
        <f>TPChim2!H216</f>
        <v>15</v>
      </c>
      <c r="K216" s="23">
        <f>TPChim2!I216</f>
        <v>2</v>
      </c>
      <c r="L216" s="132">
        <f>TPChim2!K216</f>
        <v>1</v>
      </c>
      <c r="M216" s="26">
        <f>Info2!J216</f>
        <v>5.333333333333333</v>
      </c>
      <c r="N216" s="23">
        <f>Info2!K216</f>
        <v>0</v>
      </c>
      <c r="O216" s="132">
        <f>Info2!M216</f>
        <v>1</v>
      </c>
      <c r="P216" s="26">
        <f>MP!I216</f>
        <v>11.5</v>
      </c>
      <c r="Q216" s="23">
        <f>MP!J216</f>
        <v>1</v>
      </c>
      <c r="R216" s="132">
        <f>MP!L216</f>
        <v>1</v>
      </c>
      <c r="S216" s="24">
        <f t="shared" si="12"/>
        <v>10.333333333333332</v>
      </c>
      <c r="T216" s="23">
        <f t="shared" si="13"/>
        <v>9</v>
      </c>
      <c r="U216" s="44" t="str">
        <f t="shared" si="14"/>
        <v>acquise</v>
      </c>
      <c r="V216" s="129">
        <f t="shared" si="15"/>
        <v>1</v>
      </c>
    </row>
    <row r="217" spans="1:22" ht="13.5" customHeight="1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10.32</v>
      </c>
      <c r="G217" s="26">
        <f>TPPhys2!H217</f>
        <v>10</v>
      </c>
      <c r="H217" s="23">
        <f>TPPhys2!I217</f>
        <v>2</v>
      </c>
      <c r="I217" s="132">
        <f>TPPhys2!K217</f>
        <v>1</v>
      </c>
      <c r="J217" s="26">
        <f>TPChim2!H217</f>
        <v>14.46</v>
      </c>
      <c r="K217" s="23">
        <f>TPChim2!I217</f>
        <v>2</v>
      </c>
      <c r="L217" s="132">
        <f>TPChim2!K217</f>
        <v>1</v>
      </c>
      <c r="M217" s="26">
        <f>Info2!J217</f>
        <v>10</v>
      </c>
      <c r="N217" s="23">
        <f>Info2!K217</f>
        <v>4</v>
      </c>
      <c r="O217" s="132">
        <f>Info2!M217</f>
        <v>1</v>
      </c>
      <c r="P217" s="26">
        <f>MP!I217</f>
        <v>14</v>
      </c>
      <c r="Q217" s="23">
        <f>MP!J217</f>
        <v>1</v>
      </c>
      <c r="R217" s="132">
        <f>MP!L217</f>
        <v>1</v>
      </c>
      <c r="S217" s="24">
        <f t="shared" si="12"/>
        <v>11.692</v>
      </c>
      <c r="T217" s="23">
        <f t="shared" si="13"/>
        <v>9</v>
      </c>
      <c r="U217" s="44" t="str">
        <f t="shared" si="14"/>
        <v>acquise</v>
      </c>
      <c r="V217" s="129">
        <f t="shared" si="15"/>
        <v>1</v>
      </c>
    </row>
    <row r="218" spans="1:22" ht="13.5" customHeight="1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92">
        <v>12.234</v>
      </c>
      <c r="G218" s="26">
        <f>TPPhys2!H218</f>
        <v>11.16</v>
      </c>
      <c r="H218" s="23">
        <f>TPPhys2!I218</f>
        <v>2</v>
      </c>
      <c r="I218" s="132">
        <f>TPPhys2!K218</f>
        <v>1</v>
      </c>
      <c r="J218" s="26">
        <f>TPChim2!H218</f>
        <v>10.75</v>
      </c>
      <c r="K218" s="23">
        <f>TPChim2!I218</f>
        <v>2</v>
      </c>
      <c r="L218" s="132">
        <f>TPChim2!K218</f>
        <v>1</v>
      </c>
      <c r="M218" s="26">
        <f>Info2!J218</f>
        <v>10.9</v>
      </c>
      <c r="N218" s="23">
        <f>Info2!K218</f>
        <v>4</v>
      </c>
      <c r="O218" s="132">
        <f>Info2!M218</f>
        <v>1</v>
      </c>
      <c r="P218" s="26">
        <f>MP!I218</f>
        <v>10</v>
      </c>
      <c r="Q218" s="23">
        <f>MP!J218</f>
        <v>1</v>
      </c>
      <c r="R218" s="132">
        <f>MP!L218</f>
        <v>1</v>
      </c>
      <c r="S218" s="24">
        <f t="shared" si="12"/>
        <v>10.742000000000001</v>
      </c>
      <c r="T218" s="23">
        <f t="shared" si="13"/>
        <v>9</v>
      </c>
      <c r="U218" s="44" t="str">
        <f t="shared" si="14"/>
        <v>acquise</v>
      </c>
      <c r="V218" s="129">
        <f t="shared" si="15"/>
        <v>1</v>
      </c>
    </row>
    <row r="219" spans="1:22" ht="13.5" customHeight="1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49">
        <v>10.862</v>
      </c>
      <c r="G219" s="26">
        <f>TPPhys2!H219</f>
        <v>9.8333333333333339</v>
      </c>
      <c r="H219" s="23">
        <f>TPPhys2!I219</f>
        <v>0</v>
      </c>
      <c r="I219" s="132">
        <f>TPPhys2!K219</f>
        <v>1</v>
      </c>
      <c r="J219" s="26">
        <f>TPChim2!H219</f>
        <v>12.25</v>
      </c>
      <c r="K219" s="23">
        <f>TPChim2!I219</f>
        <v>2</v>
      </c>
      <c r="L219" s="132">
        <f>TPChim2!K219</f>
        <v>1</v>
      </c>
      <c r="M219" s="26">
        <f>Info2!J219</f>
        <v>10.1875</v>
      </c>
      <c r="N219" s="23">
        <f>Info2!K219</f>
        <v>4</v>
      </c>
      <c r="O219" s="132">
        <f>Info2!M219</f>
        <v>1</v>
      </c>
      <c r="P219" s="26">
        <f>MP!I219</f>
        <v>15</v>
      </c>
      <c r="Q219" s="23">
        <f>MP!J219</f>
        <v>1</v>
      </c>
      <c r="R219" s="132">
        <f>MP!L219</f>
        <v>1</v>
      </c>
      <c r="S219" s="24">
        <f t="shared" si="12"/>
        <v>11.491666666666667</v>
      </c>
      <c r="T219" s="23">
        <f t="shared" si="13"/>
        <v>9</v>
      </c>
      <c r="U219" s="44" t="str">
        <f t="shared" si="14"/>
        <v>acquise</v>
      </c>
      <c r="V219" s="129">
        <f t="shared" si="15"/>
        <v>1</v>
      </c>
    </row>
    <row r="220" spans="1:22" ht="13.5" customHeight="1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92">
        <v>8.1660000000000004</v>
      </c>
      <c r="G220" s="26">
        <f>TPPhys2!H220</f>
        <v>10.17</v>
      </c>
      <c r="H220" s="23">
        <f>TPPhys2!I220</f>
        <v>2</v>
      </c>
      <c r="I220" s="132">
        <f>TPPhys2!K220</f>
        <v>1</v>
      </c>
      <c r="J220" s="26">
        <f>TPChim2!H220</f>
        <v>13.16</v>
      </c>
      <c r="K220" s="23">
        <f>TPChim2!I220</f>
        <v>2</v>
      </c>
      <c r="L220" s="132">
        <f>TPChim2!K220</f>
        <v>1</v>
      </c>
      <c r="M220" s="26">
        <f>Info2!J220</f>
        <v>8.9</v>
      </c>
      <c r="N220" s="23">
        <f>Info2!K220</f>
        <v>0</v>
      </c>
      <c r="O220" s="132">
        <f>Info2!M220</f>
        <v>1</v>
      </c>
      <c r="P220" s="26">
        <f>MP!I220</f>
        <v>10</v>
      </c>
      <c r="Q220" s="23">
        <f>MP!J220</f>
        <v>1</v>
      </c>
      <c r="R220" s="132">
        <f>MP!L220</f>
        <v>1</v>
      </c>
      <c r="S220" s="24">
        <f t="shared" si="12"/>
        <v>10.225999999999999</v>
      </c>
      <c r="T220" s="23">
        <f t="shared" si="13"/>
        <v>9</v>
      </c>
      <c r="U220" s="44" t="str">
        <f t="shared" si="14"/>
        <v>acquise</v>
      </c>
      <c r="V220" s="129">
        <f t="shared" si="15"/>
        <v>1</v>
      </c>
    </row>
    <row r="221" spans="1:22" ht="13.5" customHeight="1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92">
        <v>11.853999999999999</v>
      </c>
      <c r="G221" s="26">
        <f>TPPhys2!H221</f>
        <v>7.27</v>
      </c>
      <c r="H221" s="23">
        <f>TPPhys2!I221</f>
        <v>0</v>
      </c>
      <c r="I221" s="132">
        <f>TPPhys2!K221</f>
        <v>1</v>
      </c>
      <c r="J221" s="26">
        <f>TPChim2!H221</f>
        <v>15</v>
      </c>
      <c r="K221" s="23">
        <f>TPChim2!I221</f>
        <v>2</v>
      </c>
      <c r="L221" s="132">
        <f>TPChim2!K221</f>
        <v>1</v>
      </c>
      <c r="M221" s="26">
        <f>Info2!J221</f>
        <v>7.5</v>
      </c>
      <c r="N221" s="23">
        <f>Info2!K221</f>
        <v>0</v>
      </c>
      <c r="O221" s="132">
        <f>Info2!M221</f>
        <v>1</v>
      </c>
      <c r="P221" s="26">
        <f>MP!I221</f>
        <v>11.75</v>
      </c>
      <c r="Q221" s="23">
        <f>MP!J221</f>
        <v>1</v>
      </c>
      <c r="R221" s="132">
        <f>MP!L221</f>
        <v>1</v>
      </c>
      <c r="S221" s="24">
        <f t="shared" si="12"/>
        <v>9.8039999999999985</v>
      </c>
      <c r="T221" s="23">
        <f t="shared" si="13"/>
        <v>3</v>
      </c>
      <c r="U221" s="44" t="str">
        <f t="shared" si="14"/>
        <v xml:space="preserve"> </v>
      </c>
      <c r="V221" s="129">
        <f t="shared" si="15"/>
        <v>1</v>
      </c>
    </row>
    <row r="222" spans="1:22" ht="13.5" customHeight="1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49">
        <v>11.052000000000001</v>
      </c>
      <c r="G222" s="26">
        <f>TPPhys2!H222</f>
        <v>11.84</v>
      </c>
      <c r="H222" s="23">
        <f>TPPhys2!I222</f>
        <v>2</v>
      </c>
      <c r="I222" s="132">
        <f>TPPhys2!K222</f>
        <v>1</v>
      </c>
      <c r="J222" s="26">
        <f>TPChim2!H222</f>
        <v>11.8</v>
      </c>
      <c r="K222" s="23">
        <f>TPChim2!I222</f>
        <v>2</v>
      </c>
      <c r="L222" s="132">
        <f>TPChim2!K222</f>
        <v>1</v>
      </c>
      <c r="M222" s="26">
        <f>Info2!J222</f>
        <v>9.0625</v>
      </c>
      <c r="N222" s="23">
        <f>Info2!K222</f>
        <v>0</v>
      </c>
      <c r="O222" s="132">
        <f>Info2!M222</f>
        <v>1</v>
      </c>
      <c r="P222" s="26">
        <f>MP!I222</f>
        <v>11</v>
      </c>
      <c r="Q222" s="23">
        <f>MP!J222</f>
        <v>1</v>
      </c>
      <c r="R222" s="132">
        <f>MP!L222</f>
        <v>1</v>
      </c>
      <c r="S222" s="24">
        <f t="shared" si="12"/>
        <v>10.553000000000001</v>
      </c>
      <c r="T222" s="23">
        <f t="shared" si="13"/>
        <v>9</v>
      </c>
      <c r="U222" s="44" t="str">
        <f t="shared" si="14"/>
        <v>acquise</v>
      </c>
      <c r="V222" s="129">
        <f t="shared" si="15"/>
        <v>1</v>
      </c>
    </row>
    <row r="223" spans="1:22" ht="13.5" customHeight="1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92">
        <v>10.950666666666667</v>
      </c>
      <c r="G223" s="26">
        <f>TPPhys2!H223</f>
        <v>10.34</v>
      </c>
      <c r="H223" s="23">
        <f>TPPhys2!I223</f>
        <v>2</v>
      </c>
      <c r="I223" s="132">
        <f>TPPhys2!K223</f>
        <v>1</v>
      </c>
      <c r="J223" s="26">
        <f>TPChim2!H223</f>
        <v>14.41</v>
      </c>
      <c r="K223" s="23">
        <f>TPChim2!I223</f>
        <v>2</v>
      </c>
      <c r="L223" s="132">
        <f>TPChim2!K223</f>
        <v>1</v>
      </c>
      <c r="M223" s="26">
        <f>Info2!J223</f>
        <v>9.125</v>
      </c>
      <c r="N223" s="23">
        <f>Info2!K223</f>
        <v>0</v>
      </c>
      <c r="O223" s="132">
        <f>Info2!M223</f>
        <v>1</v>
      </c>
      <c r="P223" s="26">
        <f>MP!I223</f>
        <v>14</v>
      </c>
      <c r="Q223" s="23">
        <f>MP!J223</f>
        <v>1</v>
      </c>
      <c r="R223" s="132">
        <f>MP!L223</f>
        <v>1</v>
      </c>
      <c r="S223" s="24">
        <f t="shared" si="12"/>
        <v>11.4</v>
      </c>
      <c r="T223" s="23">
        <f t="shared" si="13"/>
        <v>9</v>
      </c>
      <c r="U223" s="44" t="str">
        <f t="shared" si="14"/>
        <v>acquise</v>
      </c>
      <c r="V223" s="129">
        <f t="shared" si="15"/>
        <v>1</v>
      </c>
    </row>
    <row r="224" spans="1:22" ht="13.5" customHeight="1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92">
        <v>10.1</v>
      </c>
      <c r="G224" s="26">
        <f>TPPhys2!H224</f>
        <v>9.16</v>
      </c>
      <c r="H224" s="23">
        <f>TPPhys2!I224</f>
        <v>0</v>
      </c>
      <c r="I224" s="132">
        <f>TPPhys2!K224</f>
        <v>1</v>
      </c>
      <c r="J224" s="26">
        <f>TPChim2!H224</f>
        <v>11.66</v>
      </c>
      <c r="K224" s="23">
        <f>TPChim2!I224</f>
        <v>2</v>
      </c>
      <c r="L224" s="132">
        <f>TPChim2!K224</f>
        <v>1</v>
      </c>
      <c r="M224" s="26">
        <f>Info2!J224</f>
        <v>5.9</v>
      </c>
      <c r="N224" s="23">
        <f>Info2!K224</f>
        <v>0</v>
      </c>
      <c r="O224" s="132">
        <f>Info2!M224</f>
        <v>1</v>
      </c>
      <c r="P224" s="26">
        <f>MP!I224</f>
        <v>10</v>
      </c>
      <c r="Q224" s="23">
        <f>MP!J224</f>
        <v>1</v>
      </c>
      <c r="R224" s="132">
        <f>MP!L224</f>
        <v>1</v>
      </c>
      <c r="S224" s="24">
        <f t="shared" si="12"/>
        <v>8.5240000000000009</v>
      </c>
      <c r="T224" s="23">
        <f t="shared" si="13"/>
        <v>3</v>
      </c>
      <c r="U224" s="44" t="str">
        <f t="shared" si="14"/>
        <v xml:space="preserve"> </v>
      </c>
      <c r="V224" s="129">
        <f t="shared" si="15"/>
        <v>1</v>
      </c>
    </row>
    <row r="225" spans="1:22" ht="13.5" customHeight="1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92">
        <v>10.850666666666667</v>
      </c>
      <c r="G225" s="26">
        <f>TPPhys2!H225</f>
        <v>6.58</v>
      </c>
      <c r="H225" s="23">
        <f>TPPhys2!I225</f>
        <v>0</v>
      </c>
      <c r="I225" s="132">
        <f>TPPhys2!K225</f>
        <v>1</v>
      </c>
      <c r="J225" s="26">
        <f>TPChim2!H225</f>
        <v>13.41</v>
      </c>
      <c r="K225" s="23">
        <f>TPChim2!I225</f>
        <v>2</v>
      </c>
      <c r="L225" s="132">
        <f>TPChim2!K225</f>
        <v>1</v>
      </c>
      <c r="M225" s="26">
        <f>Info2!J225</f>
        <v>5.85</v>
      </c>
      <c r="N225" s="23">
        <f>Info2!K225</f>
        <v>0</v>
      </c>
      <c r="O225" s="132">
        <f>Info2!M225</f>
        <v>1</v>
      </c>
      <c r="P225" s="26">
        <f>MP!I225</f>
        <v>13</v>
      </c>
      <c r="Q225" s="23">
        <f>MP!J225</f>
        <v>1</v>
      </c>
      <c r="R225" s="132">
        <f>MP!L225</f>
        <v>1</v>
      </c>
      <c r="S225" s="24">
        <f t="shared" si="12"/>
        <v>8.9379999999999988</v>
      </c>
      <c r="T225" s="23">
        <f t="shared" si="13"/>
        <v>3</v>
      </c>
      <c r="U225" s="44" t="str">
        <f t="shared" si="14"/>
        <v xml:space="preserve"> </v>
      </c>
      <c r="V225" s="129">
        <f t="shared" si="15"/>
        <v>1</v>
      </c>
    </row>
    <row r="226" spans="1:22" ht="13.5" customHeight="1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92">
        <v>12.249333333333334</v>
      </c>
      <c r="G226" s="26">
        <f>TPPhys2!H226</f>
        <v>10</v>
      </c>
      <c r="H226" s="23">
        <f>TPPhys2!I226</f>
        <v>2</v>
      </c>
      <c r="I226" s="132">
        <f>TPPhys2!K226</f>
        <v>1</v>
      </c>
      <c r="J226" s="26">
        <f>TPChim2!H226</f>
        <v>13.33</v>
      </c>
      <c r="K226" s="23">
        <f>TPChim2!I226</f>
        <v>2</v>
      </c>
      <c r="L226" s="132">
        <f>TPChim2!K226</f>
        <v>1</v>
      </c>
      <c r="M226" s="26">
        <f>Info2!J226</f>
        <v>7.6</v>
      </c>
      <c r="N226" s="23">
        <f>Info2!K226</f>
        <v>0</v>
      </c>
      <c r="O226" s="132">
        <f>Info2!M226</f>
        <v>1</v>
      </c>
      <c r="P226" s="26">
        <f>MP!I226</f>
        <v>10</v>
      </c>
      <c r="Q226" s="23">
        <f>MP!J226</f>
        <v>1</v>
      </c>
      <c r="R226" s="132">
        <f>MP!L226</f>
        <v>1</v>
      </c>
      <c r="S226" s="24">
        <f t="shared" si="12"/>
        <v>9.7059999999999995</v>
      </c>
      <c r="T226" s="23">
        <f t="shared" si="13"/>
        <v>5</v>
      </c>
      <c r="U226" s="44" t="str">
        <f t="shared" si="14"/>
        <v xml:space="preserve"> </v>
      </c>
      <c r="V226" s="129">
        <f t="shared" si="15"/>
        <v>1</v>
      </c>
    </row>
    <row r="227" spans="1:22" ht="13.5" customHeight="1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49">
        <v>10.383333333333335</v>
      </c>
      <c r="G227" s="26">
        <f>TPPhys2!H227</f>
        <v>10.25</v>
      </c>
      <c r="H227" s="23">
        <f>TPPhys2!I227</f>
        <v>2</v>
      </c>
      <c r="I227" s="132">
        <f>TPPhys2!K227</f>
        <v>1</v>
      </c>
      <c r="J227" s="26">
        <f>TPChim2!H227</f>
        <v>12.91</v>
      </c>
      <c r="K227" s="23">
        <f>TPChim2!I227</f>
        <v>2</v>
      </c>
      <c r="L227" s="132">
        <f>TPChim2!K227</f>
        <v>1</v>
      </c>
      <c r="M227" s="26">
        <f>Info2!J227</f>
        <v>7</v>
      </c>
      <c r="N227" s="23">
        <f>Info2!K227</f>
        <v>0</v>
      </c>
      <c r="O227" s="132">
        <f>Info2!M227</f>
        <v>1</v>
      </c>
      <c r="P227" s="26">
        <f>MP!I227</f>
        <v>10</v>
      </c>
      <c r="Q227" s="23">
        <f>MP!J227</f>
        <v>1</v>
      </c>
      <c r="R227" s="132">
        <f>MP!L227</f>
        <v>1</v>
      </c>
      <c r="S227" s="24">
        <f t="shared" si="12"/>
        <v>9.4319999999999986</v>
      </c>
      <c r="T227" s="23">
        <f t="shared" si="13"/>
        <v>5</v>
      </c>
      <c r="U227" s="44" t="str">
        <f t="shared" si="14"/>
        <v xml:space="preserve"> </v>
      </c>
      <c r="V227" s="129">
        <f t="shared" si="15"/>
        <v>1</v>
      </c>
    </row>
    <row r="228" spans="1:22" ht="13.5" customHeight="1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92">
        <v>10.367333333333333</v>
      </c>
      <c r="G228" s="26">
        <f>TPPhys2!H228</f>
        <v>9.41</v>
      </c>
      <c r="H228" s="23">
        <f>TPPhys2!I228</f>
        <v>0</v>
      </c>
      <c r="I228" s="132">
        <f>TPPhys2!K228</f>
        <v>1</v>
      </c>
      <c r="J228" s="26">
        <f>TPChim2!H228</f>
        <v>13</v>
      </c>
      <c r="K228" s="23">
        <f>TPChim2!I228</f>
        <v>2</v>
      </c>
      <c r="L228" s="132">
        <f>TPChim2!K228</f>
        <v>1</v>
      </c>
      <c r="M228" s="26">
        <f>Info2!J228</f>
        <v>10</v>
      </c>
      <c r="N228" s="23">
        <f>Info2!K228</f>
        <v>4</v>
      </c>
      <c r="O228" s="132">
        <f>Info2!M228</f>
        <v>1</v>
      </c>
      <c r="P228" s="26">
        <f>MP!I228</f>
        <v>11</v>
      </c>
      <c r="Q228" s="23">
        <f>MP!J228</f>
        <v>1</v>
      </c>
      <c r="R228" s="132">
        <f>MP!L228</f>
        <v>1</v>
      </c>
      <c r="S228" s="24">
        <f t="shared" si="12"/>
        <v>10.681999999999999</v>
      </c>
      <c r="T228" s="23">
        <f t="shared" si="13"/>
        <v>9</v>
      </c>
      <c r="U228" s="44" t="str">
        <f t="shared" si="14"/>
        <v>acquise</v>
      </c>
      <c r="V228" s="129">
        <f t="shared" si="15"/>
        <v>1</v>
      </c>
    </row>
    <row r="229" spans="1:22" ht="13.5" customHeight="1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92">
        <v>9.5486666666666657</v>
      </c>
      <c r="G229" s="26">
        <f>TPPhys2!H229</f>
        <v>8.75</v>
      </c>
      <c r="H229" s="23">
        <f>TPPhys2!I229</f>
        <v>0</v>
      </c>
      <c r="I229" s="132">
        <f>TPPhys2!K229</f>
        <v>1</v>
      </c>
      <c r="J229" s="26">
        <f>TPChim2!H229</f>
        <v>11.66</v>
      </c>
      <c r="K229" s="23">
        <f>TPChim2!I229</f>
        <v>2</v>
      </c>
      <c r="L229" s="132">
        <f>TPChim2!K229</f>
        <v>1</v>
      </c>
      <c r="M229" s="26">
        <f>Info2!J229</f>
        <v>9.9980000000000011</v>
      </c>
      <c r="N229" s="23">
        <f>Info2!K229</f>
        <v>4</v>
      </c>
      <c r="O229" s="132">
        <f>Info2!M229</f>
        <v>1</v>
      </c>
      <c r="P229" s="26">
        <f>MP!I229</f>
        <v>11.5</v>
      </c>
      <c r="Q229" s="23">
        <f>MP!J229</f>
        <v>1</v>
      </c>
      <c r="R229" s="132">
        <f>MP!L229</f>
        <v>1</v>
      </c>
      <c r="S229" s="24">
        <f t="shared" si="12"/>
        <v>10.381200000000002</v>
      </c>
      <c r="T229" s="23">
        <f t="shared" si="13"/>
        <v>9</v>
      </c>
      <c r="U229" s="44" t="str">
        <f t="shared" si="14"/>
        <v>acquise</v>
      </c>
      <c r="V229" s="129">
        <f t="shared" si="15"/>
        <v>1</v>
      </c>
    </row>
    <row r="230" spans="1:22" ht="13.5" customHeight="1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92">
        <v>10.593</v>
      </c>
      <c r="G230" s="26">
        <f>TPPhys2!H230</f>
        <v>8.83</v>
      </c>
      <c r="H230" s="23">
        <f>TPPhys2!I230</f>
        <v>0</v>
      </c>
      <c r="I230" s="132">
        <f>TPPhys2!K230</f>
        <v>1</v>
      </c>
      <c r="J230" s="26">
        <f>TPChim2!H230</f>
        <v>10.666666666666668</v>
      </c>
      <c r="K230" s="23">
        <f>TPChim2!I230</f>
        <v>2</v>
      </c>
      <c r="L230" s="132">
        <f>TPChim2!K230</f>
        <v>1</v>
      </c>
      <c r="M230" s="26">
        <f>Info2!J230</f>
        <v>6.2</v>
      </c>
      <c r="N230" s="23">
        <f>Info2!K230</f>
        <v>0</v>
      </c>
      <c r="O230" s="132">
        <f>Info2!M230</f>
        <v>1</v>
      </c>
      <c r="P230" s="26">
        <f>MP!I230</f>
        <v>11</v>
      </c>
      <c r="Q230" s="23">
        <f>MP!J230</f>
        <v>1</v>
      </c>
      <c r="R230" s="132">
        <f>MP!L230</f>
        <v>1</v>
      </c>
      <c r="S230" s="24">
        <f t="shared" si="12"/>
        <v>8.5793333333333344</v>
      </c>
      <c r="T230" s="23">
        <f t="shared" si="13"/>
        <v>3</v>
      </c>
      <c r="U230" s="44" t="str">
        <f t="shared" si="14"/>
        <v xml:space="preserve"> </v>
      </c>
      <c r="V230" s="129">
        <f t="shared" si="15"/>
        <v>1</v>
      </c>
    </row>
    <row r="231" spans="1:22" ht="13.5" customHeight="1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49">
        <v>6.76</v>
      </c>
      <c r="G231" s="26">
        <f>TPPhys2!H231</f>
        <v>7.33</v>
      </c>
      <c r="H231" s="23">
        <f>TPPhys2!I231</f>
        <v>0</v>
      </c>
      <c r="I231" s="132">
        <f>TPPhys2!K231</f>
        <v>1</v>
      </c>
      <c r="J231" s="26">
        <f>TPChim2!H231</f>
        <v>13.83</v>
      </c>
      <c r="K231" s="23">
        <f>TPChim2!I231</f>
        <v>2</v>
      </c>
      <c r="L231" s="132">
        <f>TPChim2!K231</f>
        <v>1</v>
      </c>
      <c r="M231" s="26">
        <f>Info2!J231</f>
        <v>3.3333333333333335</v>
      </c>
      <c r="N231" s="23">
        <f>Info2!K231</f>
        <v>0</v>
      </c>
      <c r="O231" s="132">
        <f>Info2!M231</f>
        <v>1</v>
      </c>
      <c r="P231" s="26">
        <f>MP!I231</f>
        <v>10</v>
      </c>
      <c r="Q231" s="23">
        <f>MP!J231</f>
        <v>1</v>
      </c>
      <c r="R231" s="132">
        <f>MP!L231</f>
        <v>1</v>
      </c>
      <c r="S231" s="24">
        <f t="shared" si="12"/>
        <v>7.5653333333333332</v>
      </c>
      <c r="T231" s="23">
        <f t="shared" si="13"/>
        <v>3</v>
      </c>
      <c r="U231" s="44" t="str">
        <f t="shared" si="14"/>
        <v xml:space="preserve"> </v>
      </c>
      <c r="V231" s="129">
        <f t="shared" si="15"/>
        <v>1</v>
      </c>
    </row>
    <row r="232" spans="1:22" ht="13.5" customHeight="1">
      <c r="A232" s="23">
        <v>220</v>
      </c>
      <c r="B232" s="294">
        <v>123011492</v>
      </c>
      <c r="C232" s="305" t="s">
        <v>757</v>
      </c>
      <c r="D232" s="306" t="s">
        <v>100</v>
      </c>
      <c r="E232" s="246" t="s">
        <v>434</v>
      </c>
      <c r="F232" s="49">
        <v>10.148</v>
      </c>
      <c r="G232" s="26">
        <f>TPPhys2!H232</f>
        <v>10.5</v>
      </c>
      <c r="H232" s="23">
        <f>TPPhys2!I232</f>
        <v>2</v>
      </c>
      <c r="I232" s="132">
        <f>TPPhys2!K232</f>
        <v>1</v>
      </c>
      <c r="J232" s="26">
        <f>TPChim2!H232</f>
        <v>15.1</v>
      </c>
      <c r="K232" s="23">
        <f>TPChim2!I232</f>
        <v>2</v>
      </c>
      <c r="L232" s="132">
        <f>TPChim2!K232</f>
        <v>1</v>
      </c>
      <c r="M232" s="26">
        <f>Info2!J232</f>
        <v>8.125</v>
      </c>
      <c r="N232" s="23">
        <f>Info2!K232</f>
        <v>0</v>
      </c>
      <c r="O232" s="132">
        <f>Info2!M232</f>
        <v>1</v>
      </c>
      <c r="P232" s="26">
        <f>MP!I232</f>
        <v>14</v>
      </c>
      <c r="Q232" s="23">
        <f>MP!J232</f>
        <v>1</v>
      </c>
      <c r="R232" s="132">
        <f>MP!L232</f>
        <v>1</v>
      </c>
      <c r="S232" s="24">
        <f t="shared" si="12"/>
        <v>11.17</v>
      </c>
      <c r="T232" s="23">
        <f t="shared" si="13"/>
        <v>9</v>
      </c>
      <c r="U232" s="44" t="str">
        <f t="shared" si="14"/>
        <v>acquise</v>
      </c>
      <c r="V232" s="129">
        <f t="shared" si="15"/>
        <v>1</v>
      </c>
    </row>
    <row r="233" spans="1:22" ht="13.5" customHeight="1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2">
        <v>9.234</v>
      </c>
      <c r="G233" s="26">
        <f>TPPhys2!H233</f>
        <v>11.91</v>
      </c>
      <c r="H233" s="23">
        <f>TPPhys2!I233</f>
        <v>2</v>
      </c>
      <c r="I233" s="132">
        <f>TPPhys2!K233</f>
        <v>1</v>
      </c>
      <c r="J233" s="26">
        <f>TPChim2!H233</f>
        <v>13.08</v>
      </c>
      <c r="K233" s="23">
        <f>TPChim2!I233</f>
        <v>2</v>
      </c>
      <c r="L233" s="132">
        <f>TPChim2!K233</f>
        <v>1</v>
      </c>
      <c r="M233" s="26">
        <f>Info2!J233</f>
        <v>11</v>
      </c>
      <c r="N233" s="23">
        <f>Info2!K233</f>
        <v>4</v>
      </c>
      <c r="O233" s="132">
        <f>Info2!M233</f>
        <v>1</v>
      </c>
      <c r="P233" s="26">
        <f>MP!I233</f>
        <v>12</v>
      </c>
      <c r="Q233" s="23">
        <f>MP!J233</f>
        <v>1</v>
      </c>
      <c r="R233" s="132">
        <f>MP!L233</f>
        <v>1</v>
      </c>
      <c r="S233" s="24">
        <f t="shared" si="12"/>
        <v>11.798</v>
      </c>
      <c r="T233" s="23">
        <f t="shared" si="13"/>
        <v>9</v>
      </c>
      <c r="U233" s="44" t="str">
        <f t="shared" si="14"/>
        <v>acquise</v>
      </c>
      <c r="V233" s="129">
        <f t="shared" si="15"/>
        <v>1</v>
      </c>
    </row>
    <row r="234" spans="1:22" ht="13.5" customHeight="1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49">
        <v>10.354000000000001</v>
      </c>
      <c r="G234" s="26">
        <f>TPPhys2!H234</f>
        <v>10.42</v>
      </c>
      <c r="H234" s="23">
        <f>TPPhys2!I234</f>
        <v>2</v>
      </c>
      <c r="I234" s="132">
        <f>TPPhys2!K234</f>
        <v>1</v>
      </c>
      <c r="J234" s="26">
        <f>TPChim2!H234</f>
        <v>11.5</v>
      </c>
      <c r="K234" s="23">
        <f>TPChim2!I234</f>
        <v>2</v>
      </c>
      <c r="L234" s="132">
        <f>TPChim2!K234</f>
        <v>1</v>
      </c>
      <c r="M234" s="26">
        <f>Info2!J234</f>
        <v>5.2</v>
      </c>
      <c r="N234" s="23">
        <f>Info2!K234</f>
        <v>0</v>
      </c>
      <c r="O234" s="132">
        <f>Info2!M234</f>
        <v>1</v>
      </c>
      <c r="P234" s="26">
        <f>MP!I234</f>
        <v>11.75</v>
      </c>
      <c r="Q234" s="23">
        <f>MP!J234</f>
        <v>1</v>
      </c>
      <c r="R234" s="132">
        <f>MP!L234</f>
        <v>1</v>
      </c>
      <c r="S234" s="24">
        <f t="shared" si="12"/>
        <v>8.8140000000000001</v>
      </c>
      <c r="T234" s="23">
        <f t="shared" si="13"/>
        <v>5</v>
      </c>
      <c r="U234" s="44" t="str">
        <f t="shared" si="14"/>
        <v xml:space="preserve"> </v>
      </c>
      <c r="V234" s="129">
        <f t="shared" si="15"/>
        <v>1</v>
      </c>
    </row>
    <row r="235" spans="1:22" ht="13.5" customHeight="1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92">
        <v>10.024333333333335</v>
      </c>
      <c r="G235" s="26">
        <f>TPPhys2!H235</f>
        <v>12.5</v>
      </c>
      <c r="H235" s="23">
        <f>TPPhys2!I235</f>
        <v>2</v>
      </c>
      <c r="I235" s="132">
        <f>TPPhys2!K235</f>
        <v>1</v>
      </c>
      <c r="J235" s="26">
        <f>TPChim2!H235</f>
        <v>15</v>
      </c>
      <c r="K235" s="23">
        <f>TPChim2!I235</f>
        <v>2</v>
      </c>
      <c r="L235" s="132">
        <f>TPChim2!K235</f>
        <v>1</v>
      </c>
      <c r="M235" s="26">
        <f>Info2!J235</f>
        <v>6.8</v>
      </c>
      <c r="N235" s="23">
        <f>Info2!K235</f>
        <v>0</v>
      </c>
      <c r="O235" s="132">
        <f>Info2!M235</f>
        <v>1</v>
      </c>
      <c r="P235" s="26">
        <f>MP!I235</f>
        <v>13</v>
      </c>
      <c r="Q235" s="23">
        <f>MP!J235</f>
        <v>1</v>
      </c>
      <c r="R235" s="132">
        <f>MP!L235</f>
        <v>1</v>
      </c>
      <c r="S235" s="24">
        <f t="shared" si="12"/>
        <v>10.82</v>
      </c>
      <c r="T235" s="23">
        <f t="shared" si="13"/>
        <v>9</v>
      </c>
      <c r="U235" s="44" t="str">
        <f t="shared" si="14"/>
        <v>acquise</v>
      </c>
      <c r="V235" s="129">
        <f t="shared" si="15"/>
        <v>1</v>
      </c>
    </row>
    <row r="236" spans="1:22" ht="13.5" customHeight="1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92">
        <v>10.448</v>
      </c>
      <c r="G236" s="26">
        <f>TPPhys2!H236</f>
        <v>9.33</v>
      </c>
      <c r="H236" s="23">
        <f>TPPhys2!I236</f>
        <v>0</v>
      </c>
      <c r="I236" s="132">
        <f>TPPhys2!K236</f>
        <v>1</v>
      </c>
      <c r="J236" s="26">
        <f>TPChim2!H236</f>
        <v>14.041</v>
      </c>
      <c r="K236" s="23">
        <f>TPChim2!I236</f>
        <v>2</v>
      </c>
      <c r="L236" s="132">
        <f>TPChim2!K236</f>
        <v>1</v>
      </c>
      <c r="M236" s="26">
        <f>Info2!J236</f>
        <v>8.6999999999999993</v>
      </c>
      <c r="N236" s="23">
        <f>Info2!K236</f>
        <v>0</v>
      </c>
      <c r="O236" s="132">
        <f>Info2!M236</f>
        <v>1</v>
      </c>
      <c r="P236" s="26">
        <f>MP!I236</f>
        <v>9.5</v>
      </c>
      <c r="Q236" s="23">
        <f>MP!J236</f>
        <v>0</v>
      </c>
      <c r="R236" s="132">
        <f>MP!L236</f>
        <v>1</v>
      </c>
      <c r="S236" s="24">
        <f t="shared" si="12"/>
        <v>10.0542</v>
      </c>
      <c r="T236" s="23">
        <f t="shared" si="13"/>
        <v>9</v>
      </c>
      <c r="U236" s="44" t="str">
        <f t="shared" si="14"/>
        <v>acquise</v>
      </c>
      <c r="V236" s="129">
        <f t="shared" si="15"/>
        <v>1</v>
      </c>
    </row>
    <row r="237" spans="1:22" ht="13.5" customHeight="1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49">
        <v>10.193999999999999</v>
      </c>
      <c r="G237" s="26">
        <f>TPPhys2!H237</f>
        <v>0</v>
      </c>
      <c r="H237" s="23">
        <f>TPPhys2!I237</f>
        <v>0</v>
      </c>
      <c r="I237" s="132">
        <f>TPPhys2!K237</f>
        <v>1</v>
      </c>
      <c r="J237" s="26">
        <f>TPChim2!H237</f>
        <v>10.666666666666666</v>
      </c>
      <c r="K237" s="23">
        <f>TPChim2!I237</f>
        <v>2</v>
      </c>
      <c r="L237" s="132">
        <f>TPChim2!K237</f>
        <v>1</v>
      </c>
      <c r="M237" s="26">
        <f>Info2!J237</f>
        <v>10.199999999999999</v>
      </c>
      <c r="N237" s="23">
        <f>Info2!K237</f>
        <v>4</v>
      </c>
      <c r="O237" s="132">
        <f>Info2!M237</f>
        <v>1</v>
      </c>
      <c r="P237" s="26">
        <f>MP!I237</f>
        <v>10</v>
      </c>
      <c r="Q237" s="23">
        <f>MP!J237</f>
        <v>1</v>
      </c>
      <c r="R237" s="132">
        <f>MP!L237</f>
        <v>1</v>
      </c>
      <c r="S237" s="24">
        <f t="shared" si="12"/>
        <v>8.2133333333333329</v>
      </c>
      <c r="T237" s="23">
        <f t="shared" si="13"/>
        <v>7</v>
      </c>
      <c r="U237" s="44" t="str">
        <f t="shared" si="14"/>
        <v xml:space="preserve"> </v>
      </c>
      <c r="V237" s="129">
        <f t="shared" si="15"/>
        <v>1</v>
      </c>
    </row>
    <row r="238" spans="1:22" ht="13.5" customHeight="1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92">
        <v>10.6</v>
      </c>
      <c r="G238" s="26">
        <f>TPPhys2!H238</f>
        <v>9.5</v>
      </c>
      <c r="H238" s="23">
        <f>TPPhys2!I238</f>
        <v>0</v>
      </c>
      <c r="I238" s="132">
        <f>TPPhys2!K238</f>
        <v>1</v>
      </c>
      <c r="J238" s="26">
        <f>TPChim2!H238</f>
        <v>12</v>
      </c>
      <c r="K238" s="23">
        <f>TPChim2!I238</f>
        <v>2</v>
      </c>
      <c r="L238" s="132">
        <f>TPChim2!K238</f>
        <v>1</v>
      </c>
      <c r="M238" s="26">
        <f>Info2!J238</f>
        <v>10.5</v>
      </c>
      <c r="N238" s="23">
        <f>Info2!K238</f>
        <v>4</v>
      </c>
      <c r="O238" s="132">
        <f>Info2!M238</f>
        <v>1</v>
      </c>
      <c r="P238" s="26">
        <f>MP!I238</f>
        <v>10</v>
      </c>
      <c r="Q238" s="23">
        <f>MP!J238</f>
        <v>1</v>
      </c>
      <c r="R238" s="132">
        <f>MP!L238</f>
        <v>1</v>
      </c>
      <c r="S238" s="24">
        <f t="shared" si="12"/>
        <v>10.5</v>
      </c>
      <c r="T238" s="23">
        <f t="shared" si="13"/>
        <v>9</v>
      </c>
      <c r="U238" s="44" t="str">
        <f t="shared" si="14"/>
        <v>acquise</v>
      </c>
      <c r="V238" s="129">
        <f t="shared" si="15"/>
        <v>1</v>
      </c>
    </row>
    <row r="239" spans="1:22" ht="13.5" customHeight="1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92">
        <v>10.024000000000001</v>
      </c>
      <c r="G239" s="26">
        <f>TPPhys2!H239</f>
        <v>10.5</v>
      </c>
      <c r="H239" s="23">
        <f>TPPhys2!I239</f>
        <v>2</v>
      </c>
      <c r="I239" s="132">
        <f>TPPhys2!K239</f>
        <v>1</v>
      </c>
      <c r="J239" s="26">
        <f>TPChim2!H239</f>
        <v>12.833333333333332</v>
      </c>
      <c r="K239" s="23">
        <f>TPChim2!I239</f>
        <v>2</v>
      </c>
      <c r="L239" s="132">
        <f>TPChim2!K239</f>
        <v>1</v>
      </c>
      <c r="M239" s="26">
        <f>Info2!J239</f>
        <v>8.75</v>
      </c>
      <c r="N239" s="23">
        <f>Info2!K239</f>
        <v>0</v>
      </c>
      <c r="O239" s="132">
        <f>Info2!M239</f>
        <v>1</v>
      </c>
      <c r="P239" s="26">
        <f>MP!I239</f>
        <v>10</v>
      </c>
      <c r="Q239" s="23">
        <f>MP!J239</f>
        <v>1</v>
      </c>
      <c r="R239" s="132">
        <f>MP!L239</f>
        <v>1</v>
      </c>
      <c r="S239" s="24">
        <f t="shared" si="12"/>
        <v>10.166666666666666</v>
      </c>
      <c r="T239" s="23">
        <f t="shared" si="13"/>
        <v>9</v>
      </c>
      <c r="U239" s="44" t="str">
        <f t="shared" si="14"/>
        <v>acquise</v>
      </c>
      <c r="V239" s="129">
        <f t="shared" si="15"/>
        <v>1</v>
      </c>
    </row>
    <row r="240" spans="1:22" ht="13.5" customHeight="1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49">
        <v>11.008000000000001</v>
      </c>
      <c r="G240" s="26">
        <f>TPPhys2!H240</f>
        <v>10.58</v>
      </c>
      <c r="H240" s="23">
        <f>TPPhys2!I240</f>
        <v>2</v>
      </c>
      <c r="I240" s="132">
        <f>TPPhys2!K240</f>
        <v>1</v>
      </c>
      <c r="J240" s="26">
        <f>TPChim2!H240</f>
        <v>10.583333333333334</v>
      </c>
      <c r="K240" s="23">
        <f>TPChim2!I240</f>
        <v>2</v>
      </c>
      <c r="L240" s="132">
        <f>TPChim2!K240</f>
        <v>1</v>
      </c>
      <c r="M240" s="26">
        <f>Info2!J240</f>
        <v>9</v>
      </c>
      <c r="N240" s="23">
        <f>Info2!K240</f>
        <v>0</v>
      </c>
      <c r="O240" s="132">
        <f>Info2!M240</f>
        <v>1</v>
      </c>
      <c r="P240" s="26">
        <f>MP!I240</f>
        <v>11</v>
      </c>
      <c r="Q240" s="23">
        <f>MP!J240</f>
        <v>1</v>
      </c>
      <c r="R240" s="132">
        <f>MP!L240</f>
        <v>1</v>
      </c>
      <c r="S240" s="24">
        <f t="shared" si="12"/>
        <v>10.032666666666668</v>
      </c>
      <c r="T240" s="23">
        <f t="shared" si="13"/>
        <v>9</v>
      </c>
      <c r="U240" s="44" t="str">
        <f t="shared" si="14"/>
        <v>acquise</v>
      </c>
      <c r="V240" s="129">
        <f t="shared" si="15"/>
        <v>1</v>
      </c>
    </row>
    <row r="241" spans="1:22" ht="13.5" customHeight="1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49">
        <v>10.156000000000001</v>
      </c>
      <c r="G241" s="26">
        <f>TPPhys2!H241</f>
        <v>11.916666666666668</v>
      </c>
      <c r="H241" s="23">
        <f>TPPhys2!I241</f>
        <v>2</v>
      </c>
      <c r="I241" s="132">
        <f>TPPhys2!K241</f>
        <v>1</v>
      </c>
      <c r="J241" s="26">
        <f>TPChim2!H241</f>
        <v>10.5</v>
      </c>
      <c r="K241" s="23">
        <f>TPChim2!I241</f>
        <v>2</v>
      </c>
      <c r="L241" s="132">
        <f>TPChim2!K241</f>
        <v>1</v>
      </c>
      <c r="M241" s="26">
        <f>Info2!J241</f>
        <v>9.1</v>
      </c>
      <c r="N241" s="23">
        <f>Info2!K241</f>
        <v>0</v>
      </c>
      <c r="O241" s="132">
        <f>Info2!M241</f>
        <v>1</v>
      </c>
      <c r="P241" s="26">
        <f>MP!I241</f>
        <v>10</v>
      </c>
      <c r="Q241" s="23">
        <f>MP!J241</f>
        <v>1</v>
      </c>
      <c r="R241" s="132">
        <f>MP!L241</f>
        <v>1</v>
      </c>
      <c r="S241" s="24">
        <f t="shared" si="12"/>
        <v>10.123333333333333</v>
      </c>
      <c r="T241" s="23">
        <f t="shared" si="13"/>
        <v>9</v>
      </c>
      <c r="U241" s="44" t="str">
        <f t="shared" si="14"/>
        <v>acquise</v>
      </c>
      <c r="V241" s="129">
        <f t="shared" si="15"/>
        <v>1</v>
      </c>
    </row>
    <row r="242" spans="1:22" ht="13.5" customHeight="1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49">
        <v>10.76</v>
      </c>
      <c r="G242" s="26">
        <f>TPPhys2!H242</f>
        <v>10</v>
      </c>
      <c r="H242" s="23">
        <f>TPPhys2!I242</f>
        <v>2</v>
      </c>
      <c r="I242" s="132">
        <f>TPPhys2!K242</f>
        <v>1</v>
      </c>
      <c r="J242" s="26">
        <f>TPChim2!H242</f>
        <v>10.33</v>
      </c>
      <c r="K242" s="23">
        <f>TPChim2!I242</f>
        <v>2</v>
      </c>
      <c r="L242" s="132">
        <f>TPChim2!K242</f>
        <v>1</v>
      </c>
      <c r="M242" s="26">
        <f>Info2!J242</f>
        <v>11.666666666666666</v>
      </c>
      <c r="N242" s="23">
        <f>Info2!K242</f>
        <v>4</v>
      </c>
      <c r="O242" s="132">
        <f>Info2!M242</f>
        <v>1</v>
      </c>
      <c r="P242" s="26">
        <f>MP!I242</f>
        <v>10</v>
      </c>
      <c r="Q242" s="23">
        <f>MP!J242</f>
        <v>1</v>
      </c>
      <c r="R242" s="132">
        <f>MP!L242</f>
        <v>1</v>
      </c>
      <c r="S242" s="24">
        <f t="shared" si="12"/>
        <v>10.732666666666665</v>
      </c>
      <c r="T242" s="23">
        <f t="shared" si="13"/>
        <v>9</v>
      </c>
      <c r="U242" s="44" t="str">
        <f t="shared" si="14"/>
        <v>acquise</v>
      </c>
      <c r="V242" s="129">
        <f t="shared" si="15"/>
        <v>1</v>
      </c>
    </row>
    <row r="243" spans="1:22" ht="13.5" customHeight="1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49">
        <v>10.353333333333333</v>
      </c>
      <c r="G243" s="26">
        <f>TPPhys2!H243</f>
        <v>10</v>
      </c>
      <c r="H243" s="23">
        <f>TPPhys2!I243</f>
        <v>2</v>
      </c>
      <c r="I243" s="132">
        <f>TPPhys2!K243</f>
        <v>1</v>
      </c>
      <c r="J243" s="26">
        <f>TPChim2!H243</f>
        <v>15.3125</v>
      </c>
      <c r="K243" s="23">
        <f>TPChim2!I243</f>
        <v>2</v>
      </c>
      <c r="L243" s="132">
        <f>TPChim2!K243</f>
        <v>1</v>
      </c>
      <c r="M243" s="26">
        <f>Info2!J243</f>
        <v>7.3</v>
      </c>
      <c r="N243" s="23">
        <f>Info2!K243</f>
        <v>0</v>
      </c>
      <c r="O243" s="132">
        <f>Info2!M243</f>
        <v>1</v>
      </c>
      <c r="P243" s="26">
        <f>MP!I243</f>
        <v>12.5</v>
      </c>
      <c r="Q243" s="23">
        <f>MP!J243</f>
        <v>1</v>
      </c>
      <c r="R243" s="132">
        <f>MP!L243</f>
        <v>1</v>
      </c>
      <c r="S243" s="24">
        <f t="shared" si="12"/>
        <v>10.4825</v>
      </c>
      <c r="T243" s="23">
        <f t="shared" si="13"/>
        <v>9</v>
      </c>
      <c r="U243" s="44" t="str">
        <f t="shared" si="14"/>
        <v>acquise</v>
      </c>
      <c r="V243" s="129">
        <f t="shared" si="15"/>
        <v>1</v>
      </c>
    </row>
    <row r="244" spans="1:22" ht="13.5" customHeight="1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10.059999999999999</v>
      </c>
      <c r="G244" s="26">
        <f>TPPhys2!H244</f>
        <v>8.91</v>
      </c>
      <c r="H244" s="23">
        <f>TPPhys2!I244</f>
        <v>0</v>
      </c>
      <c r="I244" s="132">
        <f>TPPhys2!K244</f>
        <v>1</v>
      </c>
      <c r="J244" s="26">
        <f>TPChim2!H244</f>
        <v>13.66</v>
      </c>
      <c r="K244" s="23">
        <f>TPChim2!I244</f>
        <v>2</v>
      </c>
      <c r="L244" s="132">
        <f>TPChim2!K244</f>
        <v>1</v>
      </c>
      <c r="M244" s="26">
        <f>Info2!J244</f>
        <v>11.1</v>
      </c>
      <c r="N244" s="23">
        <f>Info2!K244</f>
        <v>4</v>
      </c>
      <c r="O244" s="132">
        <f>Info2!M244</f>
        <v>1</v>
      </c>
      <c r="P244" s="26">
        <f>MP!I244</f>
        <v>10</v>
      </c>
      <c r="Q244" s="23">
        <f>MP!J244</f>
        <v>1</v>
      </c>
      <c r="R244" s="132">
        <f>MP!L244</f>
        <v>1</v>
      </c>
      <c r="S244" s="24">
        <f t="shared" si="12"/>
        <v>10.953999999999999</v>
      </c>
      <c r="T244" s="23">
        <f t="shared" si="13"/>
        <v>9</v>
      </c>
      <c r="U244" s="44" t="str">
        <f t="shared" si="14"/>
        <v>acquise</v>
      </c>
      <c r="V244" s="129">
        <f t="shared" si="15"/>
        <v>1</v>
      </c>
    </row>
    <row r="245" spans="1:22" ht="13.5" customHeight="1">
      <c r="A245" s="23">
        <v>233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92">
        <v>12.482666666666667</v>
      </c>
      <c r="G245" s="26">
        <f>TPPhys2!H245</f>
        <v>11</v>
      </c>
      <c r="H245" s="23">
        <f>TPPhys2!I245</f>
        <v>2</v>
      </c>
      <c r="I245" s="132">
        <f>TPPhys2!K245</f>
        <v>1</v>
      </c>
      <c r="J245" s="26">
        <f>TPChim2!H245</f>
        <v>13.16</v>
      </c>
      <c r="K245" s="23">
        <f>TPChim2!I245</f>
        <v>2</v>
      </c>
      <c r="L245" s="132">
        <f>TPChim2!K245</f>
        <v>1</v>
      </c>
      <c r="M245" s="26">
        <f>Info2!J245</f>
        <v>9.625</v>
      </c>
      <c r="N245" s="23">
        <f>Info2!K245</f>
        <v>0</v>
      </c>
      <c r="O245" s="132">
        <f>Info2!M245</f>
        <v>1</v>
      </c>
      <c r="P245" s="26">
        <f>MP!I245</f>
        <v>12.25</v>
      </c>
      <c r="Q245" s="23">
        <f>MP!J245</f>
        <v>1</v>
      </c>
      <c r="R245" s="132">
        <f>MP!L245</f>
        <v>1</v>
      </c>
      <c r="S245" s="24">
        <f t="shared" si="12"/>
        <v>11.132</v>
      </c>
      <c r="T245" s="23">
        <f t="shared" si="13"/>
        <v>9</v>
      </c>
      <c r="U245" s="44" t="str">
        <f t="shared" si="14"/>
        <v>acquise</v>
      </c>
      <c r="V245" s="129">
        <f t="shared" si="15"/>
        <v>1</v>
      </c>
    </row>
    <row r="246" spans="1:22" ht="13.5" customHeight="1">
      <c r="A246" s="23">
        <v>234</v>
      </c>
      <c r="B246" s="294" t="s">
        <v>759</v>
      </c>
      <c r="C246" s="305" t="s">
        <v>760</v>
      </c>
      <c r="D246" s="306" t="s">
        <v>208</v>
      </c>
      <c r="E246" s="244" t="s">
        <v>428</v>
      </c>
      <c r="F246" s="49">
        <v>10.424000000000001</v>
      </c>
      <c r="G246" s="26">
        <f>TPPhys2!H246</f>
        <v>10.17</v>
      </c>
      <c r="H246" s="23">
        <f>TPPhys2!I246</f>
        <v>2</v>
      </c>
      <c r="I246" s="132">
        <f>TPPhys2!K246</f>
        <v>1</v>
      </c>
      <c r="J246" s="26">
        <f>TPChim2!H246</f>
        <v>11.67</v>
      </c>
      <c r="K246" s="23">
        <f>TPChim2!I246</f>
        <v>2</v>
      </c>
      <c r="L246" s="132">
        <f>TPChim2!K246</f>
        <v>1</v>
      </c>
      <c r="M246" s="26">
        <f>Info2!J246</f>
        <v>11.625</v>
      </c>
      <c r="N246" s="23">
        <f>Info2!K246</f>
        <v>4</v>
      </c>
      <c r="O246" s="132">
        <f>Info2!M246</f>
        <v>1</v>
      </c>
      <c r="P246" s="26">
        <f>MP!I246</f>
        <v>8</v>
      </c>
      <c r="Q246" s="23">
        <f>MP!J246</f>
        <v>0</v>
      </c>
      <c r="R246" s="132">
        <f>MP!L246</f>
        <v>1</v>
      </c>
      <c r="S246" s="24">
        <f t="shared" si="12"/>
        <v>10.618</v>
      </c>
      <c r="T246" s="23">
        <f t="shared" si="13"/>
        <v>9</v>
      </c>
      <c r="U246" s="44" t="str">
        <f t="shared" si="14"/>
        <v>acquise</v>
      </c>
      <c r="V246" s="129">
        <f t="shared" si="15"/>
        <v>1</v>
      </c>
    </row>
    <row r="247" spans="1:22" ht="13.5" customHeight="1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49">
        <v>11.664</v>
      </c>
      <c r="G247" s="26">
        <f>TPPhys2!H247</f>
        <v>11.5</v>
      </c>
      <c r="H247" s="23">
        <f>TPPhys2!I247</f>
        <v>2</v>
      </c>
      <c r="I247" s="132">
        <f>TPPhys2!K247</f>
        <v>1</v>
      </c>
      <c r="J247" s="26">
        <f>TPChim2!H247</f>
        <v>13.92</v>
      </c>
      <c r="K247" s="23">
        <f>TPChim2!I247</f>
        <v>2</v>
      </c>
      <c r="L247" s="132">
        <f>TPChim2!K247</f>
        <v>1</v>
      </c>
      <c r="M247" s="26">
        <f>Info2!J247</f>
        <v>10</v>
      </c>
      <c r="N247" s="23">
        <f>Info2!K247</f>
        <v>4</v>
      </c>
      <c r="O247" s="132">
        <f>Info2!M247</f>
        <v>1</v>
      </c>
      <c r="P247" s="26">
        <f>MP!I247</f>
        <v>11.5</v>
      </c>
      <c r="Q247" s="23">
        <f>MP!J247</f>
        <v>1</v>
      </c>
      <c r="R247" s="132">
        <f>MP!L247</f>
        <v>1</v>
      </c>
      <c r="S247" s="24">
        <f t="shared" si="12"/>
        <v>11.384</v>
      </c>
      <c r="T247" s="23">
        <f t="shared" si="13"/>
        <v>9</v>
      </c>
      <c r="U247" s="44" t="str">
        <f t="shared" si="14"/>
        <v>acquise</v>
      </c>
      <c r="V247" s="129">
        <f t="shared" si="15"/>
        <v>1</v>
      </c>
    </row>
    <row r="248" spans="1:22" ht="13.5" customHeight="1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2">
        <v>10.340666666666667</v>
      </c>
      <c r="G248" s="26">
        <f>TPPhys2!H248</f>
        <v>10.5</v>
      </c>
      <c r="H248" s="23">
        <f>TPPhys2!I248</f>
        <v>2</v>
      </c>
      <c r="I248" s="132">
        <f>TPPhys2!K248</f>
        <v>1</v>
      </c>
      <c r="J248" s="26">
        <f>TPChim2!H248</f>
        <v>16</v>
      </c>
      <c r="K248" s="23">
        <f>TPChim2!I248</f>
        <v>2</v>
      </c>
      <c r="L248" s="132">
        <f>TPChim2!K248</f>
        <v>1</v>
      </c>
      <c r="M248" s="26">
        <f>Info2!J248</f>
        <v>10.833333333333334</v>
      </c>
      <c r="N248" s="23">
        <f>Info2!K248</f>
        <v>4</v>
      </c>
      <c r="O248" s="132">
        <f>Info2!M248</f>
        <v>1</v>
      </c>
      <c r="P248" s="26">
        <f>MP!I248</f>
        <v>10.5</v>
      </c>
      <c r="Q248" s="23">
        <f>MP!J248</f>
        <v>1</v>
      </c>
      <c r="R248" s="132">
        <f>MP!L248</f>
        <v>1</v>
      </c>
      <c r="S248" s="24">
        <f t="shared" si="12"/>
        <v>11.733333333333334</v>
      </c>
      <c r="T248" s="23">
        <f t="shared" si="13"/>
        <v>9</v>
      </c>
      <c r="U248" s="44" t="str">
        <f t="shared" si="14"/>
        <v>acquise</v>
      </c>
      <c r="V248" s="129">
        <f t="shared" si="15"/>
        <v>1</v>
      </c>
    </row>
    <row r="249" spans="1:22" ht="13.5" customHeight="1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92">
        <v>10.333333333333332</v>
      </c>
      <c r="G249" s="26">
        <f>TPPhys2!H249</f>
        <v>11.08</v>
      </c>
      <c r="H249" s="23">
        <f>TPPhys2!I249</f>
        <v>2</v>
      </c>
      <c r="I249" s="132">
        <f>TPPhys2!K249</f>
        <v>1</v>
      </c>
      <c r="J249" s="26">
        <f>TPChim2!H249</f>
        <v>15</v>
      </c>
      <c r="K249" s="23">
        <f>TPChim2!I249</f>
        <v>2</v>
      </c>
      <c r="L249" s="132">
        <f>TPChim2!K249</f>
        <v>1</v>
      </c>
      <c r="M249" s="26">
        <f>Info2!J249</f>
        <v>6.5</v>
      </c>
      <c r="N249" s="23">
        <f>Info2!K249</f>
        <v>0</v>
      </c>
      <c r="O249" s="132">
        <f>Info2!M249</f>
        <v>1</v>
      </c>
      <c r="P249" s="26">
        <f>MP!I249</f>
        <v>11</v>
      </c>
      <c r="Q249" s="23">
        <f>MP!J249</f>
        <v>1</v>
      </c>
      <c r="R249" s="132">
        <f>MP!L249</f>
        <v>1</v>
      </c>
      <c r="S249" s="24">
        <f t="shared" si="12"/>
        <v>10.016</v>
      </c>
      <c r="T249" s="23">
        <f t="shared" si="13"/>
        <v>9</v>
      </c>
      <c r="U249" s="44" t="str">
        <f t="shared" si="14"/>
        <v>acquise</v>
      </c>
      <c r="V249" s="129">
        <f t="shared" si="15"/>
        <v>1</v>
      </c>
    </row>
    <row r="250" spans="1:22" ht="13.5" customHeight="1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92">
        <v>10.330666666666668</v>
      </c>
      <c r="G250" s="26">
        <f>TPPhys2!H250</f>
        <v>12.57</v>
      </c>
      <c r="H250" s="23">
        <f>TPPhys2!I250</f>
        <v>2</v>
      </c>
      <c r="I250" s="132">
        <f>TPPhys2!K250</f>
        <v>1</v>
      </c>
      <c r="J250" s="26">
        <f>TPChim2!H250</f>
        <v>12.66</v>
      </c>
      <c r="K250" s="23">
        <f>TPChim2!I250</f>
        <v>2</v>
      </c>
      <c r="L250" s="132">
        <f>TPChim2!K250</f>
        <v>1</v>
      </c>
      <c r="M250" s="26">
        <f>Info2!J250</f>
        <v>10.4</v>
      </c>
      <c r="N250" s="23">
        <f>Info2!K250</f>
        <v>4</v>
      </c>
      <c r="O250" s="132">
        <f>Info2!M250</f>
        <v>1</v>
      </c>
      <c r="P250" s="26">
        <f>MP!I250</f>
        <v>10.5</v>
      </c>
      <c r="Q250" s="23">
        <f>MP!J250</f>
        <v>1</v>
      </c>
      <c r="R250" s="132">
        <f>MP!L250</f>
        <v>1</v>
      </c>
      <c r="S250" s="24">
        <f t="shared" si="12"/>
        <v>11.306000000000001</v>
      </c>
      <c r="T250" s="23">
        <f t="shared" si="13"/>
        <v>9</v>
      </c>
      <c r="U250" s="44" t="str">
        <f t="shared" si="14"/>
        <v>acquise</v>
      </c>
      <c r="V250" s="129">
        <f t="shared" si="15"/>
        <v>1</v>
      </c>
    </row>
    <row r="251" spans="1:22" ht="13.5" customHeight="1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49">
        <v>10.948666666666666</v>
      </c>
      <c r="G251" s="26">
        <f>TPPhys2!H251</f>
        <v>9.5</v>
      </c>
      <c r="H251" s="23">
        <f>TPPhys2!I251</f>
        <v>0</v>
      </c>
      <c r="I251" s="132">
        <f>TPPhys2!K251</f>
        <v>1</v>
      </c>
      <c r="J251" s="26">
        <f>TPChim2!H251</f>
        <v>11.496666666666666</v>
      </c>
      <c r="K251" s="23">
        <f>TPChim2!I251</f>
        <v>2</v>
      </c>
      <c r="L251" s="132">
        <f>TPChim2!K251</f>
        <v>1</v>
      </c>
      <c r="M251" s="26">
        <f>Info2!J251</f>
        <v>5</v>
      </c>
      <c r="N251" s="23">
        <f>Info2!K251</f>
        <v>0</v>
      </c>
      <c r="O251" s="132">
        <f>Info2!M251</f>
        <v>1</v>
      </c>
      <c r="P251" s="26">
        <f>MP!I251</f>
        <v>7.5</v>
      </c>
      <c r="Q251" s="23">
        <f>MP!J251</f>
        <v>0</v>
      </c>
      <c r="R251" s="132">
        <f>MP!L251</f>
        <v>1</v>
      </c>
      <c r="S251" s="24">
        <f t="shared" si="12"/>
        <v>7.6993333333333336</v>
      </c>
      <c r="T251" s="23">
        <f t="shared" si="13"/>
        <v>2</v>
      </c>
      <c r="U251" s="44" t="str">
        <f t="shared" si="14"/>
        <v xml:space="preserve"> </v>
      </c>
      <c r="V251" s="129">
        <f t="shared" si="15"/>
        <v>1</v>
      </c>
    </row>
    <row r="252" spans="1:22" ht="13.5" customHeight="1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49">
        <v>10.337999999999999</v>
      </c>
      <c r="G252" s="26">
        <f>TPPhys2!H252</f>
        <v>12.75</v>
      </c>
      <c r="H252" s="23">
        <f>TPPhys2!I252</f>
        <v>2</v>
      </c>
      <c r="I252" s="132">
        <f>TPPhys2!K252</f>
        <v>1</v>
      </c>
      <c r="J252" s="26">
        <f>TPChim2!H252</f>
        <v>16.75</v>
      </c>
      <c r="K252" s="23">
        <f>TPChim2!I252</f>
        <v>2</v>
      </c>
      <c r="L252" s="132">
        <f>TPChim2!K252</f>
        <v>1</v>
      </c>
      <c r="M252" s="26">
        <f>Info2!J252</f>
        <v>11.85</v>
      </c>
      <c r="N252" s="23">
        <f>Info2!K252</f>
        <v>4</v>
      </c>
      <c r="O252" s="132">
        <f>Info2!M252</f>
        <v>1</v>
      </c>
      <c r="P252" s="26">
        <f>MP!I252</f>
        <v>16</v>
      </c>
      <c r="Q252" s="23">
        <f>MP!J252</f>
        <v>1</v>
      </c>
      <c r="R252" s="132">
        <f>MP!L252</f>
        <v>1</v>
      </c>
      <c r="S252" s="24">
        <f t="shared" si="12"/>
        <v>13.84</v>
      </c>
      <c r="T252" s="23">
        <f t="shared" si="13"/>
        <v>9</v>
      </c>
      <c r="U252" s="44" t="str">
        <f t="shared" si="14"/>
        <v>acquise</v>
      </c>
      <c r="V252" s="129">
        <f t="shared" si="15"/>
        <v>1</v>
      </c>
    </row>
    <row r="253" spans="1:22" ht="13.5" customHeight="1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49">
        <v>9.3946666666666658</v>
      </c>
      <c r="G253" s="26">
        <f>TPPhys2!H253</f>
        <v>10.33</v>
      </c>
      <c r="H253" s="23">
        <f>TPPhys2!I253</f>
        <v>2</v>
      </c>
      <c r="I253" s="132">
        <f>TPPhys2!K253</f>
        <v>1</v>
      </c>
      <c r="J253" s="26">
        <f>TPChim2!H253</f>
        <v>14</v>
      </c>
      <c r="K253" s="23">
        <f>TPChim2!I253</f>
        <v>2</v>
      </c>
      <c r="L253" s="132">
        <f>TPChim2!K253</f>
        <v>1</v>
      </c>
      <c r="M253" s="26">
        <f>Info2!J253</f>
        <v>10.75</v>
      </c>
      <c r="N253" s="23">
        <f>Info2!K253</f>
        <v>4</v>
      </c>
      <c r="O253" s="132">
        <f>Info2!M253</f>
        <v>1</v>
      </c>
      <c r="P253" s="26">
        <f>MP!I253</f>
        <v>10</v>
      </c>
      <c r="Q253" s="23">
        <f>MP!J253</f>
        <v>1</v>
      </c>
      <c r="R253" s="132">
        <f>MP!L253</f>
        <v>1</v>
      </c>
      <c r="S253" s="24">
        <f t="shared" si="12"/>
        <v>11.166</v>
      </c>
      <c r="T253" s="23">
        <f t="shared" si="13"/>
        <v>9</v>
      </c>
      <c r="U253" s="44" t="str">
        <f t="shared" si="14"/>
        <v>acquise</v>
      </c>
      <c r="V253" s="129">
        <f t="shared" si="15"/>
        <v>1</v>
      </c>
    </row>
    <row r="254" spans="1:22" ht="13.5" customHeight="1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49">
        <v>10.49</v>
      </c>
      <c r="G254" s="26">
        <f>TPPhys2!H254</f>
        <v>10.17</v>
      </c>
      <c r="H254" s="23">
        <f>TPPhys2!I254</f>
        <v>2</v>
      </c>
      <c r="I254" s="132">
        <f>TPPhys2!K254</f>
        <v>1</v>
      </c>
      <c r="J254" s="26">
        <f>TPChim2!H254</f>
        <v>16</v>
      </c>
      <c r="K254" s="23">
        <f>TPChim2!I254</f>
        <v>2</v>
      </c>
      <c r="L254" s="132">
        <f>TPChim2!K254</f>
        <v>1</v>
      </c>
      <c r="M254" s="26">
        <f>Info2!J254</f>
        <v>7.65</v>
      </c>
      <c r="N254" s="23">
        <f>Info2!K254</f>
        <v>0</v>
      </c>
      <c r="O254" s="132">
        <f>Info2!M254</f>
        <v>1</v>
      </c>
      <c r="P254" s="26">
        <f>MP!I254</f>
        <v>10</v>
      </c>
      <c r="Q254" s="23">
        <f>MP!J254</f>
        <v>1</v>
      </c>
      <c r="R254" s="132">
        <f>MP!L254</f>
        <v>1</v>
      </c>
      <c r="S254" s="24">
        <f t="shared" si="12"/>
        <v>10.294</v>
      </c>
      <c r="T254" s="23">
        <f t="shared" si="13"/>
        <v>9</v>
      </c>
      <c r="U254" s="44" t="str">
        <f t="shared" si="14"/>
        <v>acquise</v>
      </c>
      <c r="V254" s="129">
        <f t="shared" si="15"/>
        <v>1</v>
      </c>
    </row>
    <row r="255" spans="1:22" ht="13.5" customHeight="1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49">
        <v>11.292</v>
      </c>
      <c r="G255" s="26">
        <f>TPPhys2!H255</f>
        <v>11.83</v>
      </c>
      <c r="H255" s="23">
        <f>TPPhys2!I255</f>
        <v>2</v>
      </c>
      <c r="I255" s="132">
        <f>TPPhys2!K255</f>
        <v>1</v>
      </c>
      <c r="J255" s="26">
        <f>TPChim2!H255</f>
        <v>12.8</v>
      </c>
      <c r="K255" s="23">
        <f>TPChim2!I255</f>
        <v>2</v>
      </c>
      <c r="L255" s="132">
        <f>TPChim2!K255</f>
        <v>1</v>
      </c>
      <c r="M255" s="26">
        <f>Info2!J255</f>
        <v>5.666666666666667</v>
      </c>
      <c r="N255" s="23">
        <f>Info2!K255</f>
        <v>0</v>
      </c>
      <c r="O255" s="132">
        <f>Info2!M255</f>
        <v>1</v>
      </c>
      <c r="P255" s="26">
        <f>MP!I255</f>
        <v>14.5</v>
      </c>
      <c r="Q255" s="23">
        <f>MP!J255</f>
        <v>1</v>
      </c>
      <c r="R255" s="132">
        <f>MP!L255</f>
        <v>1</v>
      </c>
      <c r="S255" s="24">
        <f t="shared" si="12"/>
        <v>10.092666666666668</v>
      </c>
      <c r="T255" s="23">
        <f t="shared" si="13"/>
        <v>9</v>
      </c>
      <c r="U255" s="44" t="str">
        <f t="shared" si="14"/>
        <v>acquise</v>
      </c>
      <c r="V255" s="129">
        <f t="shared" si="15"/>
        <v>1</v>
      </c>
    </row>
    <row r="256" spans="1:22" ht="13.5" customHeight="1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49">
        <v>10.742000000000001</v>
      </c>
      <c r="G256" s="26">
        <f>TPPhys2!H256</f>
        <v>9.5</v>
      </c>
      <c r="H256" s="23">
        <f>TPPhys2!I256</f>
        <v>0</v>
      </c>
      <c r="I256" s="132">
        <f>TPPhys2!K256</f>
        <v>1</v>
      </c>
      <c r="J256" s="26">
        <f>TPChim2!H256</f>
        <v>13.25</v>
      </c>
      <c r="K256" s="23">
        <f>TPChim2!I256</f>
        <v>2</v>
      </c>
      <c r="L256" s="132">
        <f>TPChim2!K256</f>
        <v>1</v>
      </c>
      <c r="M256" s="26">
        <f>Info2!J256</f>
        <v>10</v>
      </c>
      <c r="N256" s="23">
        <f>Info2!K256</f>
        <v>4</v>
      </c>
      <c r="O256" s="132">
        <f>Info2!M256</f>
        <v>1</v>
      </c>
      <c r="P256" s="26">
        <f>MP!I256</f>
        <v>13</v>
      </c>
      <c r="Q256" s="23">
        <f>MP!J256</f>
        <v>1</v>
      </c>
      <c r="R256" s="132">
        <f>MP!L256</f>
        <v>1</v>
      </c>
      <c r="S256" s="24">
        <f t="shared" si="12"/>
        <v>11.15</v>
      </c>
      <c r="T256" s="23">
        <f t="shared" si="13"/>
        <v>9</v>
      </c>
      <c r="U256" s="44" t="str">
        <f t="shared" si="14"/>
        <v>acquise</v>
      </c>
      <c r="V256" s="129">
        <f t="shared" si="15"/>
        <v>1</v>
      </c>
    </row>
    <row r="257" spans="1:22" ht="13.5" customHeight="1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49">
        <v>10.565999999999999</v>
      </c>
      <c r="G257" s="26">
        <f>TPPhys2!H257</f>
        <v>8.17</v>
      </c>
      <c r="H257" s="23">
        <f>TPPhys2!I257</f>
        <v>0</v>
      </c>
      <c r="I257" s="132">
        <f>TPPhys2!K257</f>
        <v>1</v>
      </c>
      <c r="J257" s="26">
        <f>TPChim2!H257</f>
        <v>11.5</v>
      </c>
      <c r="K257" s="23">
        <f>TPChim2!I257</f>
        <v>2</v>
      </c>
      <c r="L257" s="132">
        <f>TPChim2!K257</f>
        <v>1</v>
      </c>
      <c r="M257" s="26">
        <f>Info2!J257</f>
        <v>9.9980000000000011</v>
      </c>
      <c r="N257" s="23">
        <f>Info2!K257</f>
        <v>4</v>
      </c>
      <c r="O257" s="132">
        <f>Info2!M257</f>
        <v>1</v>
      </c>
      <c r="P257" s="26">
        <f>MP!I257</f>
        <v>14</v>
      </c>
      <c r="Q257" s="23">
        <f>MP!J257</f>
        <v>1</v>
      </c>
      <c r="R257" s="132">
        <f>MP!L257</f>
        <v>1</v>
      </c>
      <c r="S257" s="24">
        <f t="shared" si="12"/>
        <v>10.7332</v>
      </c>
      <c r="T257" s="23">
        <f t="shared" si="13"/>
        <v>9</v>
      </c>
      <c r="U257" s="44" t="str">
        <f t="shared" si="14"/>
        <v>acquise</v>
      </c>
      <c r="V257" s="129">
        <f t="shared" si="15"/>
        <v>1</v>
      </c>
    </row>
    <row r="258" spans="1:22" ht="13.5" customHeight="1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49">
        <v>8.5240000000000009</v>
      </c>
      <c r="G258" s="26">
        <f>TPPhys2!H258</f>
        <v>7.58</v>
      </c>
      <c r="H258" s="23">
        <f>TPPhys2!I258</f>
        <v>0</v>
      </c>
      <c r="I258" s="132">
        <f>TPPhys2!K258</f>
        <v>1</v>
      </c>
      <c r="J258" s="26">
        <f>TPChim2!H258</f>
        <v>14.08</v>
      </c>
      <c r="K258" s="23">
        <f>TPChim2!I258</f>
        <v>2</v>
      </c>
      <c r="L258" s="132">
        <f>TPChim2!K258</f>
        <v>1</v>
      </c>
      <c r="M258" s="26">
        <f>Info2!J258</f>
        <v>7.65</v>
      </c>
      <c r="N258" s="23">
        <f>Info2!K258</f>
        <v>0</v>
      </c>
      <c r="O258" s="132">
        <f>Info2!M258</f>
        <v>1</v>
      </c>
      <c r="P258" s="26">
        <f>MP!I258</f>
        <v>13.5</v>
      </c>
      <c r="Q258" s="23">
        <f>MP!J258</f>
        <v>1</v>
      </c>
      <c r="R258" s="132">
        <f>MP!L258</f>
        <v>1</v>
      </c>
      <c r="S258" s="24">
        <f t="shared" si="12"/>
        <v>10.092000000000001</v>
      </c>
      <c r="T258" s="23">
        <f t="shared" si="13"/>
        <v>9</v>
      </c>
      <c r="U258" s="44" t="str">
        <f t="shared" si="14"/>
        <v>acquise</v>
      </c>
      <c r="V258" s="129">
        <f t="shared" si="15"/>
        <v>1</v>
      </c>
    </row>
    <row r="259" spans="1:22" ht="13.5" customHeight="1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92">
        <v>10.266666666666667</v>
      </c>
      <c r="G259" s="26">
        <f>TPPhys2!H259</f>
        <v>10.66</v>
      </c>
      <c r="H259" s="23">
        <f>TPPhys2!I259</f>
        <v>2</v>
      </c>
      <c r="I259" s="132">
        <f>TPPhys2!K259</f>
        <v>1</v>
      </c>
      <c r="J259" s="26">
        <f>TPChim2!H259</f>
        <v>12.16</v>
      </c>
      <c r="K259" s="23">
        <f>TPChim2!I259</f>
        <v>2</v>
      </c>
      <c r="L259" s="132">
        <f>TPChim2!K259</f>
        <v>1</v>
      </c>
      <c r="M259" s="26">
        <f>Info2!J259</f>
        <v>8.5</v>
      </c>
      <c r="N259" s="23">
        <f>Info2!K259</f>
        <v>0</v>
      </c>
      <c r="O259" s="132">
        <f>Info2!M259</f>
        <v>1</v>
      </c>
      <c r="P259" s="26">
        <f>MP!I259</f>
        <v>14.5</v>
      </c>
      <c r="Q259" s="23">
        <f>MP!J259</f>
        <v>1</v>
      </c>
      <c r="R259" s="132">
        <f>MP!L259</f>
        <v>1</v>
      </c>
      <c r="S259" s="24">
        <f t="shared" si="12"/>
        <v>10.864000000000001</v>
      </c>
      <c r="T259" s="23">
        <f t="shared" si="13"/>
        <v>9</v>
      </c>
      <c r="U259" s="44" t="str">
        <f t="shared" si="14"/>
        <v>acquise</v>
      </c>
      <c r="V259" s="129">
        <f t="shared" si="15"/>
        <v>1</v>
      </c>
    </row>
    <row r="260" spans="1:22" ht="13.5" customHeight="1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92">
        <v>9.1666666666666679</v>
      </c>
      <c r="G260" s="26">
        <f>TPPhys2!H260</f>
        <v>8.17</v>
      </c>
      <c r="H260" s="23">
        <f>TPPhys2!I260</f>
        <v>0</v>
      </c>
      <c r="I260" s="132">
        <f>TPPhys2!K260</f>
        <v>1</v>
      </c>
      <c r="J260" s="26">
        <f>TPChim2!H260</f>
        <v>13.33</v>
      </c>
      <c r="K260" s="23">
        <f>TPChim2!I260</f>
        <v>2</v>
      </c>
      <c r="L260" s="132">
        <f>TPChim2!K260</f>
        <v>1</v>
      </c>
      <c r="M260" s="26">
        <f>Info2!J260</f>
        <v>12.3</v>
      </c>
      <c r="N260" s="23">
        <f>Info2!K260</f>
        <v>4</v>
      </c>
      <c r="O260" s="132">
        <f>Info2!M260</f>
        <v>1</v>
      </c>
      <c r="P260" s="26">
        <f>MP!I260</f>
        <v>8</v>
      </c>
      <c r="Q260" s="23">
        <f>MP!J260</f>
        <v>0</v>
      </c>
      <c r="R260" s="132">
        <f>MP!L260</f>
        <v>1</v>
      </c>
      <c r="S260" s="24">
        <f t="shared" si="12"/>
        <v>10.82</v>
      </c>
      <c r="T260" s="23">
        <f t="shared" si="13"/>
        <v>9</v>
      </c>
      <c r="U260" s="44" t="str">
        <f t="shared" si="14"/>
        <v>acquise</v>
      </c>
      <c r="V260" s="129">
        <f t="shared" si="15"/>
        <v>1</v>
      </c>
    </row>
    <row r="261" spans="1:22" ht="13.5" customHeight="1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2">
        <v>9.4319999999999986</v>
      </c>
      <c r="G261" s="26">
        <f>TPPhys2!H261</f>
        <v>11.92</v>
      </c>
      <c r="H261" s="23">
        <f>TPPhys2!I261</f>
        <v>2</v>
      </c>
      <c r="I261" s="132">
        <f>TPPhys2!K261</f>
        <v>1</v>
      </c>
      <c r="J261" s="26">
        <f>TPChim2!H261</f>
        <v>14.5</v>
      </c>
      <c r="K261" s="23">
        <f>TPChim2!I261</f>
        <v>2</v>
      </c>
      <c r="L261" s="132">
        <f>TPChim2!K261</f>
        <v>1</v>
      </c>
      <c r="M261" s="26">
        <f>Info2!J261</f>
        <v>5.333333333333333</v>
      </c>
      <c r="N261" s="23">
        <f>Info2!K261</f>
        <v>0</v>
      </c>
      <c r="O261" s="132">
        <f>Info2!M261</f>
        <v>1</v>
      </c>
      <c r="P261" s="26">
        <f>MP!I261</f>
        <v>10</v>
      </c>
      <c r="Q261" s="23">
        <f>MP!J261</f>
        <v>1</v>
      </c>
      <c r="R261" s="132">
        <f>MP!L261</f>
        <v>1</v>
      </c>
      <c r="S261" s="24">
        <f t="shared" si="12"/>
        <v>9.4173333333333336</v>
      </c>
      <c r="T261" s="23">
        <f t="shared" si="13"/>
        <v>5</v>
      </c>
      <c r="U261" s="44" t="str">
        <f t="shared" si="14"/>
        <v xml:space="preserve"> </v>
      </c>
      <c r="V261" s="129">
        <f t="shared" si="15"/>
        <v>1</v>
      </c>
    </row>
    <row r="262" spans="1:22" ht="13.5" customHeight="1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49">
        <v>10.362</v>
      </c>
      <c r="G262" s="26">
        <f>TPPhys2!H262</f>
        <v>12</v>
      </c>
      <c r="H262" s="23">
        <f>TPPhys2!I262</f>
        <v>2</v>
      </c>
      <c r="I262" s="132">
        <f>TPPhys2!K262</f>
        <v>1</v>
      </c>
      <c r="J262" s="26">
        <f>TPChim2!H262</f>
        <v>13.361111111111109</v>
      </c>
      <c r="K262" s="23">
        <f>TPChim2!I262</f>
        <v>2</v>
      </c>
      <c r="L262" s="132">
        <f>TPChim2!K262</f>
        <v>1</v>
      </c>
      <c r="M262" s="26">
        <f>Info2!J262</f>
        <v>7.8</v>
      </c>
      <c r="N262" s="23">
        <f>Info2!K262</f>
        <v>0</v>
      </c>
      <c r="O262" s="132">
        <f>Info2!M262</f>
        <v>1</v>
      </c>
      <c r="P262" s="26">
        <f>MP!I262</f>
        <v>9</v>
      </c>
      <c r="Q262" s="23">
        <f>MP!J262</f>
        <v>0</v>
      </c>
      <c r="R262" s="132">
        <f>MP!L262</f>
        <v>1</v>
      </c>
      <c r="S262" s="24">
        <f t="shared" si="12"/>
        <v>9.992222222222221</v>
      </c>
      <c r="T262" s="23">
        <f t="shared" si="13"/>
        <v>4</v>
      </c>
      <c r="U262" s="44" t="str">
        <f t="shared" si="14"/>
        <v xml:space="preserve"> </v>
      </c>
      <c r="V262" s="129">
        <f t="shared" si="15"/>
        <v>1</v>
      </c>
    </row>
    <row r="263" spans="1:22" ht="13.5" customHeight="1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2">
        <v>7.5653333333333332</v>
      </c>
      <c r="G263" s="26">
        <f>TPPhys2!H263</f>
        <v>11.91</v>
      </c>
      <c r="H263" s="23">
        <f>TPPhys2!I263</f>
        <v>2</v>
      </c>
      <c r="I263" s="132">
        <f>TPPhys2!K263</f>
        <v>1</v>
      </c>
      <c r="J263" s="26">
        <f>TPChim2!H263</f>
        <v>10.916666666666668</v>
      </c>
      <c r="K263" s="23">
        <f>TPChim2!I263</f>
        <v>2</v>
      </c>
      <c r="L263" s="132">
        <f>TPChim2!K263</f>
        <v>1</v>
      </c>
      <c r="M263" s="26">
        <f>Info2!J263</f>
        <v>7.6</v>
      </c>
      <c r="N263" s="23">
        <f>Info2!K263</f>
        <v>0</v>
      </c>
      <c r="O263" s="132">
        <f>Info2!M263</f>
        <v>1</v>
      </c>
      <c r="P263" s="26">
        <f>MP!I263</f>
        <v>10</v>
      </c>
      <c r="Q263" s="23">
        <f>MP!J263</f>
        <v>1</v>
      </c>
      <c r="R263" s="132">
        <f>MP!L263</f>
        <v>1</v>
      </c>
      <c r="S263" s="24">
        <f t="shared" si="12"/>
        <v>9.6053333333333342</v>
      </c>
      <c r="T263" s="23">
        <f t="shared" si="13"/>
        <v>5</v>
      </c>
      <c r="U263" s="44" t="str">
        <f t="shared" si="14"/>
        <v xml:space="preserve"> </v>
      </c>
      <c r="V263" s="129">
        <f t="shared" si="15"/>
        <v>1</v>
      </c>
    </row>
    <row r="264" spans="1:22" ht="13.5" customHeight="1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92">
        <v>11.798</v>
      </c>
      <c r="G264" s="26">
        <f>TPPhys2!H264</f>
        <v>12.08</v>
      </c>
      <c r="H264" s="23">
        <f>TPPhys2!I264</f>
        <v>2</v>
      </c>
      <c r="I264" s="132">
        <f>TPPhys2!K264</f>
        <v>1</v>
      </c>
      <c r="J264" s="26">
        <f>TPChim2!H264</f>
        <v>13.5</v>
      </c>
      <c r="K264" s="23">
        <f>TPChim2!I264</f>
        <v>2</v>
      </c>
      <c r="L264" s="132">
        <f>TPChim2!K264</f>
        <v>1</v>
      </c>
      <c r="M264" s="26">
        <f>Info2!J264</f>
        <v>8.5625</v>
      </c>
      <c r="N264" s="23">
        <f>Info2!K264</f>
        <v>0</v>
      </c>
      <c r="O264" s="132">
        <f>Info2!M264</f>
        <v>1</v>
      </c>
      <c r="P264" s="26">
        <f>MP!I264</f>
        <v>14</v>
      </c>
      <c r="Q264" s="23">
        <f>MP!J264</f>
        <v>1</v>
      </c>
      <c r="R264" s="132">
        <f>MP!L264</f>
        <v>1</v>
      </c>
      <c r="S264" s="24">
        <f t="shared" si="12"/>
        <v>11.340999999999999</v>
      </c>
      <c r="T264" s="23">
        <f t="shared" si="13"/>
        <v>9</v>
      </c>
      <c r="U264" s="44" t="str">
        <f t="shared" si="14"/>
        <v>acquise</v>
      </c>
      <c r="V264" s="129">
        <f t="shared" si="15"/>
        <v>1</v>
      </c>
    </row>
    <row r="265" spans="1:22" ht="13.5" customHeight="1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92">
        <v>8.6006666666666671</v>
      </c>
      <c r="G265" s="26">
        <f>TPPhys2!H265</f>
        <v>10.16</v>
      </c>
      <c r="H265" s="23">
        <f>TPPhys2!I265</f>
        <v>2</v>
      </c>
      <c r="I265" s="132">
        <f>TPPhys2!K265</f>
        <v>1</v>
      </c>
      <c r="J265" s="26">
        <f>TPChim2!H265</f>
        <v>13</v>
      </c>
      <c r="K265" s="23">
        <f>TPChim2!I265</f>
        <v>2</v>
      </c>
      <c r="L265" s="132">
        <f>TPChim2!K265</f>
        <v>1</v>
      </c>
      <c r="M265" s="26">
        <f>Info2!J265</f>
        <v>10.199999999999999</v>
      </c>
      <c r="N265" s="23">
        <f>Info2!K265</f>
        <v>4</v>
      </c>
      <c r="O265" s="132">
        <f>Info2!M265</f>
        <v>1</v>
      </c>
      <c r="P265" s="26">
        <f>MP!I265</f>
        <v>12.5</v>
      </c>
      <c r="Q265" s="23">
        <f>MP!J265</f>
        <v>1</v>
      </c>
      <c r="R265" s="132">
        <f>MP!L265</f>
        <v>1</v>
      </c>
      <c r="S265" s="24">
        <f t="shared" si="12"/>
        <v>11.212</v>
      </c>
      <c r="T265" s="23">
        <f t="shared" si="13"/>
        <v>9</v>
      </c>
      <c r="U265" s="44" t="str">
        <f t="shared" si="14"/>
        <v>acquise</v>
      </c>
      <c r="V265" s="129">
        <f t="shared" si="15"/>
        <v>1</v>
      </c>
    </row>
    <row r="266" spans="1:22" ht="13.5" customHeight="1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92">
        <v>11.148666666666667</v>
      </c>
      <c r="G266" s="26">
        <f>TPPhys2!H266</f>
        <v>8.67</v>
      </c>
      <c r="H266" s="23">
        <f>TPPhys2!I266</f>
        <v>0</v>
      </c>
      <c r="I266" s="132">
        <f>TPPhys2!K266</f>
        <v>1</v>
      </c>
      <c r="J266" s="26">
        <f>TPChim2!H266</f>
        <v>13.16</v>
      </c>
      <c r="K266" s="23">
        <f>TPChim2!I266</f>
        <v>2</v>
      </c>
      <c r="L266" s="132">
        <f>TPChim2!K266</f>
        <v>1</v>
      </c>
      <c r="M266" s="26">
        <f>Info2!J266</f>
        <v>10</v>
      </c>
      <c r="N266" s="23">
        <f>Info2!K266</f>
        <v>4</v>
      </c>
      <c r="O266" s="132">
        <f>Info2!M266</f>
        <v>1</v>
      </c>
      <c r="P266" s="26">
        <f>MP!I266</f>
        <v>10.75</v>
      </c>
      <c r="Q266" s="23">
        <f>MP!J266</f>
        <v>1</v>
      </c>
      <c r="R266" s="132">
        <f>MP!L266</f>
        <v>1</v>
      </c>
      <c r="S266" s="24">
        <f t="shared" si="12"/>
        <v>10.516</v>
      </c>
      <c r="T266" s="23">
        <f t="shared" si="13"/>
        <v>9</v>
      </c>
      <c r="U266" s="44" t="str">
        <f t="shared" si="14"/>
        <v>acquise</v>
      </c>
      <c r="V266" s="129">
        <f t="shared" si="15"/>
        <v>1</v>
      </c>
    </row>
    <row r="267" spans="1:22" ht="13.5" customHeight="1">
      <c r="A267" s="23">
        <v>255</v>
      </c>
      <c r="B267" s="343" t="s">
        <v>766</v>
      </c>
      <c r="C267" s="343" t="s">
        <v>352</v>
      </c>
      <c r="D267" s="342" t="s">
        <v>100</v>
      </c>
      <c r="E267" s="204" t="s">
        <v>436</v>
      </c>
      <c r="F267" s="92">
        <v>10.682666666666666</v>
      </c>
      <c r="G267" s="26">
        <f>TPPhys2!H267</f>
        <v>11.5</v>
      </c>
      <c r="H267" s="23">
        <f>TPPhys2!I267</f>
        <v>2</v>
      </c>
      <c r="I267" s="132">
        <f>TPPhys2!K267</f>
        <v>1</v>
      </c>
      <c r="J267" s="26">
        <f>TPChim2!H267</f>
        <v>13</v>
      </c>
      <c r="K267" s="23">
        <f>TPChim2!I267</f>
        <v>2</v>
      </c>
      <c r="L267" s="132">
        <f>TPChim2!K267</f>
        <v>1</v>
      </c>
      <c r="M267" s="26">
        <f>Info2!J267</f>
        <v>10</v>
      </c>
      <c r="N267" s="23">
        <f>Info2!K267</f>
        <v>4</v>
      </c>
      <c r="O267" s="132">
        <f>Info2!M267</f>
        <v>1</v>
      </c>
      <c r="P267" s="26">
        <f>MP!I267</f>
        <v>11.5</v>
      </c>
      <c r="Q267" s="23">
        <f>MP!J267</f>
        <v>1</v>
      </c>
      <c r="R267" s="132">
        <f>MP!L267</f>
        <v>1</v>
      </c>
      <c r="S267" s="24">
        <f t="shared" si="12"/>
        <v>11.2</v>
      </c>
      <c r="T267" s="23">
        <f t="shared" si="13"/>
        <v>9</v>
      </c>
      <c r="U267" s="44" t="str">
        <f t="shared" si="14"/>
        <v>acquise</v>
      </c>
      <c r="V267" s="129">
        <f t="shared" si="15"/>
        <v>1</v>
      </c>
    </row>
    <row r="268" spans="1:22" ht="13.5" customHeight="1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92">
        <v>10.266666666666666</v>
      </c>
      <c r="G268" s="26">
        <f>TPPhys2!H268</f>
        <v>10.66</v>
      </c>
      <c r="H268" s="23">
        <f>TPPhys2!I268</f>
        <v>2</v>
      </c>
      <c r="I268" s="132">
        <f>TPPhys2!K268</f>
        <v>1</v>
      </c>
      <c r="J268" s="26">
        <f>TPChim2!H268</f>
        <v>11.83</v>
      </c>
      <c r="K268" s="23">
        <f>TPChim2!I268</f>
        <v>2</v>
      </c>
      <c r="L268" s="132">
        <f>TPChim2!K268</f>
        <v>1</v>
      </c>
      <c r="M268" s="26">
        <f>Info2!J268</f>
        <v>7.5</v>
      </c>
      <c r="N268" s="23">
        <f>Info2!K268</f>
        <v>0</v>
      </c>
      <c r="O268" s="132">
        <f>Info2!M268</f>
        <v>1</v>
      </c>
      <c r="P268" s="26">
        <f>MP!I268</f>
        <v>15</v>
      </c>
      <c r="Q268" s="23">
        <f>MP!J268</f>
        <v>1</v>
      </c>
      <c r="R268" s="132">
        <f>MP!L268</f>
        <v>1</v>
      </c>
      <c r="S268" s="24">
        <f t="shared" si="12"/>
        <v>10.498000000000001</v>
      </c>
      <c r="T268" s="23">
        <f t="shared" si="13"/>
        <v>9</v>
      </c>
      <c r="U268" s="44" t="str">
        <f t="shared" si="14"/>
        <v>acquise</v>
      </c>
      <c r="V268" s="129">
        <f t="shared" si="15"/>
        <v>1</v>
      </c>
    </row>
    <row r="269" spans="1:22" ht="13.5" customHeight="1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92">
        <v>9.2166666666666668</v>
      </c>
      <c r="G269" s="26">
        <f>TPPhys2!H269</f>
        <v>11.3</v>
      </c>
      <c r="H269" s="23">
        <f>TPPhys2!I269</f>
        <v>2</v>
      </c>
      <c r="I269" s="132">
        <f>TPPhys2!K269</f>
        <v>1</v>
      </c>
      <c r="J269" s="26">
        <f>TPChim2!H269</f>
        <v>11</v>
      </c>
      <c r="K269" s="23">
        <f>TPChim2!I269</f>
        <v>2</v>
      </c>
      <c r="L269" s="132">
        <f>TPChim2!K269</f>
        <v>1</v>
      </c>
      <c r="M269" s="26">
        <f>Info2!J269</f>
        <v>8.1</v>
      </c>
      <c r="N269" s="23">
        <f>Info2!K269</f>
        <v>0</v>
      </c>
      <c r="O269" s="132">
        <f>Info2!M269</f>
        <v>1</v>
      </c>
      <c r="P269" s="26">
        <f>MP!I269</f>
        <v>5.5</v>
      </c>
      <c r="Q269" s="23">
        <f>MP!J269</f>
        <v>0</v>
      </c>
      <c r="R269" s="132">
        <f>MP!L269</f>
        <v>1</v>
      </c>
      <c r="S269" s="24">
        <f t="shared" si="12"/>
        <v>8.8000000000000007</v>
      </c>
      <c r="T269" s="23">
        <f t="shared" si="13"/>
        <v>4</v>
      </c>
      <c r="U269" s="44" t="str">
        <f t="shared" si="14"/>
        <v xml:space="preserve"> </v>
      </c>
      <c r="V269" s="129">
        <f t="shared" si="15"/>
        <v>1</v>
      </c>
    </row>
    <row r="270" spans="1:22" ht="13.5" customHeight="1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2">
        <v>10.264666666666667</v>
      </c>
      <c r="G270" s="26">
        <f>TPPhys2!H270</f>
        <v>10.5</v>
      </c>
      <c r="H270" s="23">
        <f>TPPhys2!I270</f>
        <v>2</v>
      </c>
      <c r="I270" s="132">
        <f>TPPhys2!K270</f>
        <v>1</v>
      </c>
      <c r="J270" s="26">
        <f>TPChim2!H270</f>
        <v>11.666666666666666</v>
      </c>
      <c r="K270" s="23">
        <f>TPChim2!I270</f>
        <v>2</v>
      </c>
      <c r="L270" s="132">
        <f>TPChim2!K270</f>
        <v>1</v>
      </c>
      <c r="M270" s="26">
        <f>Info2!J270</f>
        <v>11</v>
      </c>
      <c r="N270" s="23">
        <f>Info2!K270</f>
        <v>4</v>
      </c>
      <c r="O270" s="132">
        <f>Info2!M270</f>
        <v>1</v>
      </c>
      <c r="P270" s="26">
        <f>MP!I270</f>
        <v>10</v>
      </c>
      <c r="Q270" s="23">
        <f>MP!J270</f>
        <v>1</v>
      </c>
      <c r="R270" s="132">
        <f>MP!L270</f>
        <v>1</v>
      </c>
      <c r="S270" s="24">
        <f t="shared" ref="S270:S333" si="16">(G270+J270+M270*2+P270)/5</f>
        <v>10.833333333333332</v>
      </c>
      <c r="T270" s="23">
        <f t="shared" ref="T270:T333" si="17">IF(S270&gt;=9.995,9,H270+K270+N270+Q270)</f>
        <v>9</v>
      </c>
      <c r="U270" s="44" t="str">
        <f t="shared" ref="U270:U333" si="18">IF(T270=9,"acquise"," ")</f>
        <v>acquise</v>
      </c>
      <c r="V270" s="129">
        <f t="shared" ref="V270:V333" si="19">IF(OR(I270=2,L270=2,O270=2,R270=2),2,1)</f>
        <v>1</v>
      </c>
    </row>
    <row r="271" spans="1:22" ht="13.5" customHeight="1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10.0542</v>
      </c>
      <c r="G271" s="26">
        <f>TPPhys2!H271</f>
        <v>11.84</v>
      </c>
      <c r="H271" s="23">
        <f>TPPhys2!I271</f>
        <v>2</v>
      </c>
      <c r="I271" s="132">
        <f>TPPhys2!K271</f>
        <v>1</v>
      </c>
      <c r="J271" s="26">
        <f>TPChim2!H271</f>
        <v>10</v>
      </c>
      <c r="K271" s="23">
        <f>TPChim2!I271</f>
        <v>2</v>
      </c>
      <c r="L271" s="132">
        <f>TPChim2!K271</f>
        <v>1</v>
      </c>
      <c r="M271" s="26">
        <f>Info2!J271</f>
        <v>6.2</v>
      </c>
      <c r="N271" s="23">
        <f>Info2!K271</f>
        <v>0</v>
      </c>
      <c r="O271" s="132">
        <f>Info2!M271</f>
        <v>1</v>
      </c>
      <c r="P271" s="26">
        <f>MP!I271</f>
        <v>8.5</v>
      </c>
      <c r="Q271" s="23">
        <f>MP!J271</f>
        <v>0</v>
      </c>
      <c r="R271" s="132">
        <f>MP!L271</f>
        <v>1</v>
      </c>
      <c r="S271" s="24">
        <f t="shared" si="16"/>
        <v>8.548</v>
      </c>
      <c r="T271" s="23">
        <f t="shared" si="17"/>
        <v>4</v>
      </c>
      <c r="U271" s="44" t="str">
        <f t="shared" si="18"/>
        <v xml:space="preserve"> </v>
      </c>
      <c r="V271" s="129">
        <f t="shared" si="19"/>
        <v>1</v>
      </c>
    </row>
    <row r="272" spans="1:22" ht="13.5" customHeight="1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2">
        <v>9.620000000000001</v>
      </c>
      <c r="G272" s="26">
        <f>TPPhys2!H272</f>
        <v>10.33</v>
      </c>
      <c r="H272" s="23">
        <f>TPPhys2!I272</f>
        <v>2</v>
      </c>
      <c r="I272" s="132">
        <f>TPPhys2!K272</f>
        <v>1</v>
      </c>
      <c r="J272" s="26">
        <f>TPChim2!H272</f>
        <v>12.166666666666668</v>
      </c>
      <c r="K272" s="23">
        <f>TPChim2!I272</f>
        <v>2</v>
      </c>
      <c r="L272" s="132">
        <f>TPChim2!K272</f>
        <v>1</v>
      </c>
      <c r="M272" s="26">
        <f>Info2!J272</f>
        <v>10</v>
      </c>
      <c r="N272" s="23">
        <f>Info2!K272</f>
        <v>4</v>
      </c>
      <c r="O272" s="132">
        <f>Info2!M272</f>
        <v>1</v>
      </c>
      <c r="P272" s="26">
        <f>MP!I272</f>
        <v>10</v>
      </c>
      <c r="Q272" s="23">
        <f>MP!J272</f>
        <v>1</v>
      </c>
      <c r="R272" s="132">
        <f>MP!L272</f>
        <v>1</v>
      </c>
      <c r="S272" s="24">
        <f t="shared" si="16"/>
        <v>10.499333333333334</v>
      </c>
      <c r="T272" s="23">
        <f t="shared" si="17"/>
        <v>9</v>
      </c>
      <c r="U272" s="44" t="str">
        <f t="shared" si="18"/>
        <v>acquise</v>
      </c>
      <c r="V272" s="129">
        <f t="shared" si="19"/>
        <v>1</v>
      </c>
    </row>
    <row r="273" spans="1:22" ht="13.5" customHeight="1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92">
        <v>6.5333333333333332</v>
      </c>
      <c r="G273" s="26">
        <f>TPPhys2!H273</f>
        <v>10</v>
      </c>
      <c r="H273" s="23">
        <f>TPPhys2!I273</f>
        <v>2</v>
      </c>
      <c r="I273" s="132">
        <f>TPPhys2!K273</f>
        <v>1</v>
      </c>
      <c r="J273" s="26">
        <f>TPChim2!H273</f>
        <v>14.5</v>
      </c>
      <c r="K273" s="23">
        <f>TPChim2!I273</f>
        <v>2</v>
      </c>
      <c r="L273" s="132">
        <f>TPChim2!K273</f>
        <v>1</v>
      </c>
      <c r="M273" s="26">
        <f>Info2!J273</f>
        <v>7.2</v>
      </c>
      <c r="N273" s="23">
        <f>Info2!K273</f>
        <v>0</v>
      </c>
      <c r="O273" s="132">
        <f>Info2!M273</f>
        <v>1</v>
      </c>
      <c r="P273" s="26">
        <f>MP!I273</f>
        <v>11.75</v>
      </c>
      <c r="Q273" s="23">
        <f>MP!J273</f>
        <v>1</v>
      </c>
      <c r="R273" s="132">
        <f>MP!L273</f>
        <v>1</v>
      </c>
      <c r="S273" s="24">
        <f t="shared" si="16"/>
        <v>10.129999999999999</v>
      </c>
      <c r="T273" s="23">
        <f t="shared" si="17"/>
        <v>9</v>
      </c>
      <c r="U273" s="44" t="str">
        <f t="shared" si="18"/>
        <v>acquise</v>
      </c>
      <c r="V273" s="129">
        <f t="shared" si="19"/>
        <v>1</v>
      </c>
    </row>
    <row r="274" spans="1:22" ht="13.5" customHeight="1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49">
        <v>10.5</v>
      </c>
      <c r="G274" s="26">
        <f>TPPhys2!H274</f>
        <v>11.33</v>
      </c>
      <c r="H274" s="23">
        <f>TPPhys2!I274</f>
        <v>2</v>
      </c>
      <c r="I274" s="132">
        <f>TPPhys2!K274</f>
        <v>1</v>
      </c>
      <c r="J274" s="26">
        <f>TPChim2!H274</f>
        <v>12.402777777777777</v>
      </c>
      <c r="K274" s="23">
        <f>TPChim2!I274</f>
        <v>2</v>
      </c>
      <c r="L274" s="132">
        <f>TPChim2!K274</f>
        <v>1</v>
      </c>
      <c r="M274" s="26">
        <f>Info2!J274</f>
        <v>6</v>
      </c>
      <c r="N274" s="23">
        <f>Info2!K274</f>
        <v>0</v>
      </c>
      <c r="O274" s="132">
        <f>Info2!M274</f>
        <v>1</v>
      </c>
      <c r="P274" s="26">
        <f>MP!I274</f>
        <v>10</v>
      </c>
      <c r="Q274" s="23">
        <f>MP!J274</f>
        <v>1</v>
      </c>
      <c r="R274" s="132">
        <f>MP!L274</f>
        <v>1</v>
      </c>
      <c r="S274" s="24">
        <f t="shared" si="16"/>
        <v>9.1465555555555547</v>
      </c>
      <c r="T274" s="23">
        <f t="shared" si="17"/>
        <v>5</v>
      </c>
      <c r="U274" s="44" t="str">
        <f t="shared" si="18"/>
        <v xml:space="preserve"> </v>
      </c>
      <c r="V274" s="129">
        <f t="shared" si="19"/>
        <v>1</v>
      </c>
    </row>
    <row r="275" spans="1:22" ht="13.5" customHeight="1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92">
        <v>9.8326666666666664</v>
      </c>
      <c r="G275" s="26">
        <f>TPPhys2!H275</f>
        <v>9.41</v>
      </c>
      <c r="H275" s="23">
        <f>TPPhys2!I275</f>
        <v>0</v>
      </c>
      <c r="I275" s="132">
        <f>TPPhys2!K275</f>
        <v>1</v>
      </c>
      <c r="J275" s="26">
        <f>TPChim2!H275</f>
        <v>13.25</v>
      </c>
      <c r="K275" s="23">
        <f>TPChim2!I275</f>
        <v>2</v>
      </c>
      <c r="L275" s="132">
        <f>TPChim2!K275</f>
        <v>1</v>
      </c>
      <c r="M275" s="26">
        <f>Info2!J275</f>
        <v>8.3333333333333339</v>
      </c>
      <c r="N275" s="23">
        <f>Info2!K275</f>
        <v>0</v>
      </c>
      <c r="O275" s="132">
        <f>Info2!M275</f>
        <v>1</v>
      </c>
      <c r="P275" s="26">
        <f>MP!I275</f>
        <v>14</v>
      </c>
      <c r="Q275" s="23">
        <f>MP!J275</f>
        <v>1</v>
      </c>
      <c r="R275" s="132">
        <f>MP!L275</f>
        <v>1</v>
      </c>
      <c r="S275" s="24">
        <f t="shared" si="16"/>
        <v>10.665333333333333</v>
      </c>
      <c r="T275" s="23">
        <f t="shared" si="17"/>
        <v>9</v>
      </c>
      <c r="U275" s="44" t="str">
        <f t="shared" si="18"/>
        <v>acquise</v>
      </c>
      <c r="V275" s="129">
        <f t="shared" si="19"/>
        <v>1</v>
      </c>
    </row>
    <row r="276" spans="1:22" ht="13.5" customHeight="1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92">
        <v>11.582666666666666</v>
      </c>
      <c r="G276" s="26">
        <f>TPPhys2!H276</f>
        <v>8</v>
      </c>
      <c r="H276" s="23">
        <f>TPPhys2!I276</f>
        <v>0</v>
      </c>
      <c r="I276" s="132">
        <f>TPPhys2!K276</f>
        <v>1</v>
      </c>
      <c r="J276" s="26">
        <f>TPChim2!H276</f>
        <v>12.944444444444443</v>
      </c>
      <c r="K276" s="23">
        <f>TPChim2!I276</f>
        <v>2</v>
      </c>
      <c r="L276" s="132">
        <f>TPChim2!K276</f>
        <v>1</v>
      </c>
      <c r="M276" s="26">
        <f>Info2!J276</f>
        <v>10.4</v>
      </c>
      <c r="N276" s="23">
        <f>Info2!K276</f>
        <v>4</v>
      </c>
      <c r="O276" s="132">
        <f>Info2!M276</f>
        <v>1</v>
      </c>
      <c r="P276" s="26">
        <f>MP!I276</f>
        <v>11</v>
      </c>
      <c r="Q276" s="23">
        <f>MP!J276</f>
        <v>1</v>
      </c>
      <c r="R276" s="132">
        <f>MP!L276</f>
        <v>1</v>
      </c>
      <c r="S276" s="24">
        <f t="shared" si="16"/>
        <v>10.548888888888888</v>
      </c>
      <c r="T276" s="23">
        <f t="shared" si="17"/>
        <v>9</v>
      </c>
      <c r="U276" s="44" t="str">
        <f t="shared" si="18"/>
        <v>acquise</v>
      </c>
      <c r="V276" s="129">
        <f t="shared" si="19"/>
        <v>1</v>
      </c>
    </row>
    <row r="277" spans="1:22" ht="13.5" customHeight="1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92">
        <v>10.732666666666665</v>
      </c>
      <c r="G277" s="26">
        <f>TPPhys2!H277</f>
        <v>10.57</v>
      </c>
      <c r="H277" s="23">
        <f>TPPhys2!I277</f>
        <v>2</v>
      </c>
      <c r="I277" s="132">
        <f>TPPhys2!K277</f>
        <v>1</v>
      </c>
      <c r="J277" s="26">
        <f>TPChim2!H277</f>
        <v>13.66</v>
      </c>
      <c r="K277" s="23">
        <f>TPChim2!I277</f>
        <v>2</v>
      </c>
      <c r="L277" s="132">
        <f>TPChim2!K277</f>
        <v>1</v>
      </c>
      <c r="M277" s="26">
        <f>Info2!J277</f>
        <v>7.25</v>
      </c>
      <c r="N277" s="23">
        <f>Info2!K277</f>
        <v>0</v>
      </c>
      <c r="O277" s="132">
        <f>Info2!M277</f>
        <v>1</v>
      </c>
      <c r="P277" s="26">
        <f>MP!I277</f>
        <v>14.5</v>
      </c>
      <c r="Q277" s="23">
        <f>MP!J277</f>
        <v>1</v>
      </c>
      <c r="R277" s="132">
        <f>MP!L277</f>
        <v>1</v>
      </c>
      <c r="S277" s="24">
        <f t="shared" si="16"/>
        <v>10.646000000000001</v>
      </c>
      <c r="T277" s="23">
        <f t="shared" si="17"/>
        <v>9</v>
      </c>
      <c r="U277" s="44" t="str">
        <f t="shared" si="18"/>
        <v>acquise</v>
      </c>
      <c r="V277" s="129">
        <f t="shared" si="19"/>
        <v>1</v>
      </c>
    </row>
    <row r="278" spans="1:22" ht="13.5" customHeight="1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49">
        <v>9.9996000000000009</v>
      </c>
      <c r="G278" s="26">
        <f>TPPhys2!H278</f>
        <v>10.833333333333332</v>
      </c>
      <c r="H278" s="23">
        <f>TPPhys2!I278</f>
        <v>2</v>
      </c>
      <c r="I278" s="132">
        <f>TPPhys2!K278</f>
        <v>1</v>
      </c>
      <c r="J278" s="26">
        <f>TPChim2!H278</f>
        <v>12</v>
      </c>
      <c r="K278" s="23">
        <f>TPChim2!I278</f>
        <v>2</v>
      </c>
      <c r="L278" s="132">
        <f>TPChim2!K278</f>
        <v>1</v>
      </c>
      <c r="M278" s="26">
        <f>Info2!J278</f>
        <v>8.875</v>
      </c>
      <c r="N278" s="23">
        <f>Info2!K278</f>
        <v>0</v>
      </c>
      <c r="O278" s="132">
        <f>Info2!M278</f>
        <v>1</v>
      </c>
      <c r="P278" s="26">
        <f>MP!I278</f>
        <v>10</v>
      </c>
      <c r="Q278" s="23">
        <f>MP!J278</f>
        <v>1</v>
      </c>
      <c r="R278" s="132">
        <f>MP!L278</f>
        <v>1</v>
      </c>
      <c r="S278" s="24">
        <f t="shared" si="16"/>
        <v>10.116666666666665</v>
      </c>
      <c r="T278" s="23">
        <f t="shared" si="17"/>
        <v>9</v>
      </c>
      <c r="U278" s="44" t="str">
        <f t="shared" si="18"/>
        <v>acquise</v>
      </c>
      <c r="V278" s="129">
        <f t="shared" si="19"/>
        <v>1</v>
      </c>
    </row>
    <row r="279" spans="1:22" ht="13.5" customHeight="1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2">
        <v>9.5666666666666664</v>
      </c>
      <c r="G279" s="26">
        <f>TPPhys2!H279</f>
        <v>10.83</v>
      </c>
      <c r="H279" s="23">
        <f>TPPhys2!I279</f>
        <v>2</v>
      </c>
      <c r="I279" s="132">
        <f>TPPhys2!K279</f>
        <v>1</v>
      </c>
      <c r="J279" s="26">
        <f>TPChim2!H279</f>
        <v>11.66</v>
      </c>
      <c r="K279" s="23">
        <f>TPChim2!I279</f>
        <v>2</v>
      </c>
      <c r="L279" s="132">
        <f>TPChim2!K279</f>
        <v>1</v>
      </c>
      <c r="M279" s="26">
        <f>Info2!J279</f>
        <v>5.833333333333333</v>
      </c>
      <c r="N279" s="23">
        <f>Info2!K279</f>
        <v>0</v>
      </c>
      <c r="O279" s="132">
        <f>Info2!M279</f>
        <v>1</v>
      </c>
      <c r="P279" s="26">
        <f>MP!I279</f>
        <v>10</v>
      </c>
      <c r="Q279" s="23">
        <f>MP!J279</f>
        <v>1</v>
      </c>
      <c r="R279" s="132">
        <f>MP!L279</f>
        <v>1</v>
      </c>
      <c r="S279" s="24">
        <f t="shared" si="16"/>
        <v>8.8313333333333333</v>
      </c>
      <c r="T279" s="23">
        <f t="shared" si="17"/>
        <v>5</v>
      </c>
      <c r="U279" s="44" t="str">
        <f t="shared" si="18"/>
        <v xml:space="preserve"> </v>
      </c>
      <c r="V279" s="129">
        <f t="shared" si="19"/>
        <v>1</v>
      </c>
    </row>
    <row r="280" spans="1:22" ht="13.5" customHeight="1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49">
        <v>10.795</v>
      </c>
      <c r="G280" s="26">
        <f>TPPhys2!H280</f>
        <v>10.5</v>
      </c>
      <c r="H280" s="23">
        <f>TPPhys2!I280</f>
        <v>2</v>
      </c>
      <c r="I280" s="132">
        <f>TPPhys2!K280</f>
        <v>1</v>
      </c>
      <c r="J280" s="26">
        <f>TPChim2!H280</f>
        <v>12.17</v>
      </c>
      <c r="K280" s="23">
        <f>TPChim2!I280</f>
        <v>2</v>
      </c>
      <c r="L280" s="132">
        <f>TPChim2!K280</f>
        <v>1</v>
      </c>
      <c r="M280" s="26">
        <f>Info2!J280</f>
        <v>6.833333333333333</v>
      </c>
      <c r="N280" s="23">
        <f>Info2!K280</f>
        <v>0</v>
      </c>
      <c r="O280" s="132">
        <f>Info2!M280</f>
        <v>1</v>
      </c>
      <c r="P280" s="26">
        <f>MP!I280</f>
        <v>10</v>
      </c>
      <c r="Q280" s="23">
        <f>MP!J280</f>
        <v>1</v>
      </c>
      <c r="R280" s="132">
        <f>MP!L280</f>
        <v>1</v>
      </c>
      <c r="S280" s="24">
        <f t="shared" si="16"/>
        <v>9.2673333333333332</v>
      </c>
      <c r="T280" s="23">
        <f t="shared" si="17"/>
        <v>5</v>
      </c>
      <c r="U280" s="44" t="str">
        <f t="shared" si="18"/>
        <v xml:space="preserve"> </v>
      </c>
      <c r="V280" s="129">
        <f t="shared" si="19"/>
        <v>1</v>
      </c>
    </row>
    <row r="281" spans="1:22" ht="13.5" customHeight="1">
      <c r="A281" s="23">
        <v>269</v>
      </c>
      <c r="B281" s="340" t="s">
        <v>768</v>
      </c>
      <c r="C281" s="340" t="s">
        <v>402</v>
      </c>
      <c r="D281" s="335" t="s">
        <v>769</v>
      </c>
      <c r="E281" s="244" t="s">
        <v>428</v>
      </c>
      <c r="F281" s="92">
        <v>10.803333333333333</v>
      </c>
      <c r="G281" s="26">
        <f>TPPhys2!H281</f>
        <v>10.34</v>
      </c>
      <c r="H281" s="23">
        <f>TPPhys2!I281</f>
        <v>2</v>
      </c>
      <c r="I281" s="132">
        <f>TPPhys2!K281</f>
        <v>1</v>
      </c>
      <c r="J281" s="26">
        <f>TPChim2!H281</f>
        <v>15.5</v>
      </c>
      <c r="K281" s="23">
        <f>TPChim2!I281</f>
        <v>2</v>
      </c>
      <c r="L281" s="132">
        <f>TPChim2!K281</f>
        <v>1</v>
      </c>
      <c r="M281" s="26">
        <f>Info2!J281</f>
        <v>8.875</v>
      </c>
      <c r="N281" s="23">
        <f>Info2!K281</f>
        <v>0</v>
      </c>
      <c r="O281" s="132">
        <f>Info2!M281</f>
        <v>1</v>
      </c>
      <c r="P281" s="26">
        <f>MP!I281</f>
        <v>10</v>
      </c>
      <c r="Q281" s="23">
        <f>MP!J281</f>
        <v>1</v>
      </c>
      <c r="R281" s="132">
        <f>MP!L281</f>
        <v>1</v>
      </c>
      <c r="S281" s="24">
        <f t="shared" si="16"/>
        <v>10.718</v>
      </c>
      <c r="T281" s="23">
        <f t="shared" si="17"/>
        <v>9</v>
      </c>
      <c r="U281" s="44" t="str">
        <f t="shared" si="18"/>
        <v>acquise</v>
      </c>
      <c r="V281" s="129">
        <f t="shared" si="19"/>
        <v>1</v>
      </c>
    </row>
    <row r="282" spans="1:22" ht="13.5" customHeight="1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10.15</v>
      </c>
      <c r="G282" s="26">
        <f>TPPhys2!H282</f>
        <v>6.49</v>
      </c>
      <c r="H282" s="23">
        <f>TPPhys2!I282</f>
        <v>0</v>
      </c>
      <c r="I282" s="132">
        <f>TPPhys2!K282</f>
        <v>1</v>
      </c>
      <c r="J282" s="26">
        <f>TPChim2!H282</f>
        <v>14.666666666666666</v>
      </c>
      <c r="K282" s="23">
        <f>TPChim2!I282</f>
        <v>2</v>
      </c>
      <c r="L282" s="132">
        <f>TPChim2!K282</f>
        <v>1</v>
      </c>
      <c r="M282" s="26">
        <f>Info2!J282</f>
        <v>8.1</v>
      </c>
      <c r="N282" s="23">
        <f>Info2!K282</f>
        <v>0</v>
      </c>
      <c r="O282" s="132">
        <f>Info2!M282</f>
        <v>1</v>
      </c>
      <c r="P282" s="26">
        <f>MP!I282</f>
        <v>14</v>
      </c>
      <c r="Q282" s="23">
        <f>MP!J282</f>
        <v>1</v>
      </c>
      <c r="R282" s="132">
        <f>MP!L282</f>
        <v>1</v>
      </c>
      <c r="S282" s="24">
        <f t="shared" si="16"/>
        <v>10.271333333333335</v>
      </c>
      <c r="T282" s="23">
        <f t="shared" si="17"/>
        <v>9</v>
      </c>
      <c r="U282" s="44" t="str">
        <f t="shared" si="18"/>
        <v>acquise</v>
      </c>
      <c r="V282" s="129">
        <f t="shared" si="19"/>
        <v>1</v>
      </c>
    </row>
    <row r="283" spans="1:22" ht="13.5" customHeight="1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49">
        <v>9.7539999999999996</v>
      </c>
      <c r="G283" s="26">
        <f>TPPhys2!H283</f>
        <v>11.75</v>
      </c>
      <c r="H283" s="23">
        <f>TPPhys2!I283</f>
        <v>2</v>
      </c>
      <c r="I283" s="132">
        <f>TPPhys2!K283</f>
        <v>1</v>
      </c>
      <c r="J283" s="26">
        <f>TPChim2!H283</f>
        <v>12.75</v>
      </c>
      <c r="K283" s="23">
        <f>TPChim2!I283</f>
        <v>2</v>
      </c>
      <c r="L283" s="132">
        <f>TPChim2!K283</f>
        <v>1</v>
      </c>
      <c r="M283" s="26">
        <f>Info2!J283</f>
        <v>12</v>
      </c>
      <c r="N283" s="23">
        <f>Info2!K283</f>
        <v>4</v>
      </c>
      <c r="O283" s="132">
        <f>Info2!M283</f>
        <v>1</v>
      </c>
      <c r="P283" s="26">
        <f>MP!I283</f>
        <v>10</v>
      </c>
      <c r="Q283" s="23">
        <f>MP!J283</f>
        <v>1</v>
      </c>
      <c r="R283" s="132">
        <f>MP!L283</f>
        <v>1</v>
      </c>
      <c r="S283" s="24">
        <f t="shared" si="16"/>
        <v>11.7</v>
      </c>
      <c r="T283" s="23">
        <f t="shared" si="17"/>
        <v>9</v>
      </c>
      <c r="U283" s="44" t="str">
        <f t="shared" si="18"/>
        <v>acquise</v>
      </c>
      <c r="V283" s="129">
        <f t="shared" si="19"/>
        <v>1</v>
      </c>
    </row>
    <row r="284" spans="1:22" ht="13.5" customHeight="1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92">
        <v>10.448</v>
      </c>
      <c r="G284" s="26">
        <f>TPPhys2!H284</f>
        <v>11.1</v>
      </c>
      <c r="H284" s="23">
        <f>TPPhys2!I284</f>
        <v>2</v>
      </c>
      <c r="I284" s="132">
        <f>TPPhys2!K284</f>
        <v>1</v>
      </c>
      <c r="J284" s="26">
        <f>TPChim2!H284</f>
        <v>13.16</v>
      </c>
      <c r="K284" s="23">
        <f>TPChim2!I284</f>
        <v>2</v>
      </c>
      <c r="L284" s="132">
        <f>TPChim2!K284</f>
        <v>1</v>
      </c>
      <c r="M284" s="26">
        <f>Info2!J284</f>
        <v>8.6999999999999993</v>
      </c>
      <c r="N284" s="23">
        <f>Info2!K284</f>
        <v>0</v>
      </c>
      <c r="O284" s="132">
        <f>Info2!M284</f>
        <v>1</v>
      </c>
      <c r="P284" s="26">
        <f>MP!I284</f>
        <v>10</v>
      </c>
      <c r="Q284" s="23">
        <f>MP!J284</f>
        <v>1</v>
      </c>
      <c r="R284" s="132">
        <f>MP!L284</f>
        <v>1</v>
      </c>
      <c r="S284" s="24">
        <f t="shared" si="16"/>
        <v>10.331999999999999</v>
      </c>
      <c r="T284" s="23">
        <f t="shared" si="17"/>
        <v>9</v>
      </c>
      <c r="U284" s="44" t="str">
        <f t="shared" si="18"/>
        <v>acquise</v>
      </c>
      <c r="V284" s="129">
        <f t="shared" si="19"/>
        <v>1</v>
      </c>
    </row>
    <row r="285" spans="1:22" ht="13.5" customHeight="1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92">
        <v>11.117333333333335</v>
      </c>
      <c r="G285" s="26">
        <f>TPPhys2!H285</f>
        <v>6.3100000000000005</v>
      </c>
      <c r="H285" s="23">
        <f>TPPhys2!I285</f>
        <v>0</v>
      </c>
      <c r="I285" s="132">
        <f>TPPhys2!K285</f>
        <v>1</v>
      </c>
      <c r="J285" s="26">
        <f>TPChim2!H285</f>
        <v>13</v>
      </c>
      <c r="K285" s="23">
        <f>TPChim2!I285</f>
        <v>2</v>
      </c>
      <c r="L285" s="132">
        <f>TPChim2!K285</f>
        <v>1</v>
      </c>
      <c r="M285" s="26">
        <f>Info2!J285</f>
        <v>9.5</v>
      </c>
      <c r="N285" s="23">
        <f>Info2!K285</f>
        <v>0</v>
      </c>
      <c r="O285" s="132">
        <f>Info2!M285</f>
        <v>1</v>
      </c>
      <c r="P285" s="26">
        <f>MP!I285</f>
        <v>16</v>
      </c>
      <c r="Q285" s="23">
        <f>MP!J285</f>
        <v>1</v>
      </c>
      <c r="R285" s="132">
        <f>MP!L285</f>
        <v>1</v>
      </c>
      <c r="S285" s="24">
        <f t="shared" si="16"/>
        <v>10.862</v>
      </c>
      <c r="T285" s="23">
        <f t="shared" si="17"/>
        <v>9</v>
      </c>
      <c r="U285" s="44" t="str">
        <f t="shared" si="18"/>
        <v>acquise</v>
      </c>
      <c r="V285" s="129">
        <f t="shared" si="19"/>
        <v>1</v>
      </c>
    </row>
    <row r="286" spans="1:22" ht="13.5" customHeight="1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2">
        <v>11.733333333333334</v>
      </c>
      <c r="G286" s="26">
        <f>TPPhys2!H286</f>
        <v>11.75</v>
      </c>
      <c r="H286" s="23">
        <f>TPPhys2!I286</f>
        <v>2</v>
      </c>
      <c r="I286" s="132">
        <f>TPPhys2!K286</f>
        <v>1</v>
      </c>
      <c r="J286" s="26">
        <f>TPChim2!H286</f>
        <v>11.16</v>
      </c>
      <c r="K286" s="23">
        <f>TPChim2!I286</f>
        <v>2</v>
      </c>
      <c r="L286" s="132">
        <f>TPChim2!K286</f>
        <v>1</v>
      </c>
      <c r="M286" s="26">
        <f>Info2!J286</f>
        <v>10.875</v>
      </c>
      <c r="N286" s="23">
        <f>Info2!K286</f>
        <v>4</v>
      </c>
      <c r="O286" s="132">
        <f>Info2!M286</f>
        <v>1</v>
      </c>
      <c r="P286" s="26">
        <f>MP!I286</f>
        <v>10</v>
      </c>
      <c r="Q286" s="23">
        <f>MP!J286</f>
        <v>1</v>
      </c>
      <c r="R286" s="132">
        <f>MP!L286</f>
        <v>1</v>
      </c>
      <c r="S286" s="24">
        <f t="shared" si="16"/>
        <v>10.931999999999999</v>
      </c>
      <c r="T286" s="23">
        <f t="shared" si="17"/>
        <v>9</v>
      </c>
      <c r="U286" s="44" t="str">
        <f t="shared" si="18"/>
        <v>acquise</v>
      </c>
      <c r="V286" s="129">
        <f t="shared" si="19"/>
        <v>1</v>
      </c>
    </row>
    <row r="287" spans="1:22" ht="13.5" customHeight="1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11.306000000000001</v>
      </c>
      <c r="G287" s="26">
        <f>TPPhys2!H287</f>
        <v>14.25</v>
      </c>
      <c r="H287" s="23">
        <f>TPPhys2!I287</f>
        <v>2</v>
      </c>
      <c r="I287" s="132">
        <f>TPPhys2!K287</f>
        <v>1</v>
      </c>
      <c r="J287" s="26">
        <f>TPChim2!H287</f>
        <v>14</v>
      </c>
      <c r="K287" s="23">
        <f>TPChim2!I287</f>
        <v>2</v>
      </c>
      <c r="L287" s="132">
        <f>TPChim2!K287</f>
        <v>1</v>
      </c>
      <c r="M287" s="26">
        <f>Info2!J287</f>
        <v>7.4</v>
      </c>
      <c r="N287" s="23">
        <f>Info2!K287</f>
        <v>0</v>
      </c>
      <c r="O287" s="132">
        <f>Info2!M287</f>
        <v>1</v>
      </c>
      <c r="P287" s="26">
        <f>MP!I287</f>
        <v>10.5</v>
      </c>
      <c r="Q287" s="23">
        <f>MP!J287</f>
        <v>1</v>
      </c>
      <c r="R287" s="132">
        <f>MP!L287</f>
        <v>1</v>
      </c>
      <c r="S287" s="24">
        <f t="shared" si="16"/>
        <v>10.709999999999999</v>
      </c>
      <c r="T287" s="23">
        <f t="shared" si="17"/>
        <v>9</v>
      </c>
      <c r="U287" s="44" t="str">
        <f t="shared" si="18"/>
        <v>acquise</v>
      </c>
      <c r="V287" s="129">
        <f t="shared" si="19"/>
        <v>1</v>
      </c>
    </row>
    <row r="288" spans="1:22" ht="13.5" customHeight="1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49">
        <v>10.032</v>
      </c>
      <c r="G288" s="26">
        <f>TPPhys2!H288</f>
        <v>7.91</v>
      </c>
      <c r="H288" s="23">
        <f>TPPhys2!I288</f>
        <v>0</v>
      </c>
      <c r="I288" s="132">
        <f>TPPhys2!K288</f>
        <v>2</v>
      </c>
      <c r="J288" s="26">
        <f>TPChim2!H288</f>
        <v>15.16</v>
      </c>
      <c r="K288" s="23">
        <f>TPChim2!I288</f>
        <v>2</v>
      </c>
      <c r="L288" s="132">
        <f>TPChim2!K288</f>
        <v>1</v>
      </c>
      <c r="M288" s="26">
        <f>Info2!J288</f>
        <v>10.8</v>
      </c>
      <c r="N288" s="23">
        <f>Info2!K288</f>
        <v>4</v>
      </c>
      <c r="O288" s="132">
        <f>Info2!M288</f>
        <v>1</v>
      </c>
      <c r="P288" s="26">
        <f>MP!I288</f>
        <v>11</v>
      </c>
      <c r="Q288" s="23">
        <f>MP!J288</f>
        <v>1</v>
      </c>
      <c r="R288" s="132">
        <f>MP!L288</f>
        <v>1</v>
      </c>
      <c r="S288" s="24">
        <f t="shared" si="16"/>
        <v>11.134</v>
      </c>
      <c r="T288" s="23">
        <f t="shared" si="17"/>
        <v>9</v>
      </c>
      <c r="U288" s="44" t="str">
        <f t="shared" si="18"/>
        <v>acquise</v>
      </c>
      <c r="V288" s="129">
        <f t="shared" si="19"/>
        <v>2</v>
      </c>
    </row>
    <row r="289" spans="1:22" ht="13.5" customHeight="1">
      <c r="A289" s="23">
        <v>277</v>
      </c>
      <c r="B289" s="340" t="s">
        <v>770</v>
      </c>
      <c r="C289" s="340" t="s">
        <v>224</v>
      </c>
      <c r="D289" s="335" t="s">
        <v>99</v>
      </c>
      <c r="E289" s="247" t="s">
        <v>1678</v>
      </c>
      <c r="F289" s="92">
        <v>10.198</v>
      </c>
      <c r="G289" s="26">
        <f>TPPhys2!H289</f>
        <v>12</v>
      </c>
      <c r="H289" s="23">
        <f>TPPhys2!I289</f>
        <v>2</v>
      </c>
      <c r="I289" s="132">
        <f>TPPhys2!K289</f>
        <v>1</v>
      </c>
      <c r="J289" s="26">
        <f>TPChim2!H289</f>
        <v>13.25</v>
      </c>
      <c r="K289" s="23">
        <f>TPChim2!I289</f>
        <v>2</v>
      </c>
      <c r="L289" s="132">
        <f>TPChim2!K289</f>
        <v>1</v>
      </c>
      <c r="M289" s="26">
        <f>Info2!J289</f>
        <v>12.625</v>
      </c>
      <c r="N289" s="23">
        <f>Info2!K289</f>
        <v>4</v>
      </c>
      <c r="O289" s="132">
        <f>Info2!M289</f>
        <v>1</v>
      </c>
      <c r="P289" s="26">
        <f>MP!I289</f>
        <v>10</v>
      </c>
      <c r="Q289" s="23">
        <f>MP!J289</f>
        <v>1</v>
      </c>
      <c r="R289" s="132">
        <f>MP!L289</f>
        <v>1</v>
      </c>
      <c r="S289" s="24">
        <f t="shared" si="16"/>
        <v>12.1</v>
      </c>
      <c r="T289" s="23">
        <f t="shared" si="17"/>
        <v>9</v>
      </c>
      <c r="U289" s="44" t="str">
        <f t="shared" si="18"/>
        <v>acquise</v>
      </c>
      <c r="V289" s="129">
        <f t="shared" si="19"/>
        <v>1</v>
      </c>
    </row>
    <row r="290" spans="1:22" ht="13.5" customHeight="1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92">
        <v>10.081999999999999</v>
      </c>
      <c r="G290" s="26">
        <f>TPPhys2!H290</f>
        <v>10.5</v>
      </c>
      <c r="H290" s="23">
        <f>TPPhys2!I290</f>
        <v>2</v>
      </c>
      <c r="I290" s="132">
        <f>TPPhys2!K290</f>
        <v>1</v>
      </c>
      <c r="J290" s="26">
        <f>TPChim2!H290</f>
        <v>12</v>
      </c>
      <c r="K290" s="23">
        <f>TPChim2!I290</f>
        <v>2</v>
      </c>
      <c r="L290" s="132">
        <f>TPChim2!K290</f>
        <v>1</v>
      </c>
      <c r="M290" s="26">
        <f>Info2!J290</f>
        <v>7.65</v>
      </c>
      <c r="N290" s="23">
        <f>Info2!K290</f>
        <v>0</v>
      </c>
      <c r="O290" s="132">
        <f>Info2!M290</f>
        <v>1</v>
      </c>
      <c r="P290" s="26">
        <f>MP!I290</f>
        <v>15</v>
      </c>
      <c r="Q290" s="23">
        <f>MP!J290</f>
        <v>1</v>
      </c>
      <c r="R290" s="132">
        <f>MP!L290</f>
        <v>1</v>
      </c>
      <c r="S290" s="24">
        <f t="shared" si="16"/>
        <v>10.559999999999999</v>
      </c>
      <c r="T290" s="23">
        <f t="shared" si="17"/>
        <v>9</v>
      </c>
      <c r="U290" s="44" t="str">
        <f t="shared" si="18"/>
        <v>acquise</v>
      </c>
      <c r="V290" s="129">
        <f t="shared" si="19"/>
        <v>1</v>
      </c>
    </row>
    <row r="291" spans="1:22" ht="13.5" customHeight="1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92">
        <v>10.5</v>
      </c>
      <c r="G291" s="26">
        <f>TPPhys2!H291</f>
        <v>10.08</v>
      </c>
      <c r="H291" s="23">
        <f>TPPhys2!I291</f>
        <v>2</v>
      </c>
      <c r="I291" s="132">
        <f>TPPhys2!K291</f>
        <v>1</v>
      </c>
      <c r="J291" s="26">
        <f>TPChim2!H291</f>
        <v>12.916</v>
      </c>
      <c r="K291" s="23">
        <f>TPChim2!I291</f>
        <v>2</v>
      </c>
      <c r="L291" s="132">
        <f>TPChim2!K291</f>
        <v>1</v>
      </c>
      <c r="M291" s="26">
        <f>Info2!J291</f>
        <v>8.2539999999999996</v>
      </c>
      <c r="N291" s="23">
        <f>Info2!K291</f>
        <v>0</v>
      </c>
      <c r="O291" s="132">
        <f>Info2!M291</f>
        <v>1</v>
      </c>
      <c r="P291" s="26">
        <f>MP!I291</f>
        <v>10.5</v>
      </c>
      <c r="Q291" s="23">
        <f>MP!J291</f>
        <v>1</v>
      </c>
      <c r="R291" s="132">
        <f>MP!L291</f>
        <v>1</v>
      </c>
      <c r="S291" s="24">
        <f t="shared" si="16"/>
        <v>10.000800000000002</v>
      </c>
      <c r="T291" s="23">
        <f t="shared" si="17"/>
        <v>9</v>
      </c>
      <c r="U291" s="44" t="str">
        <f t="shared" si="18"/>
        <v>acquise</v>
      </c>
      <c r="V291" s="129">
        <f t="shared" si="19"/>
        <v>1</v>
      </c>
    </row>
    <row r="292" spans="1:22" ht="13.5" customHeight="1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49">
        <v>10.864000000000001</v>
      </c>
      <c r="G292" s="26">
        <f>TPPhys2!H292</f>
        <v>10.916666666666668</v>
      </c>
      <c r="H292" s="23">
        <f>TPPhys2!I292</f>
        <v>2</v>
      </c>
      <c r="I292" s="132">
        <f>TPPhys2!K292</f>
        <v>1</v>
      </c>
      <c r="J292" s="26">
        <f>TPChim2!H292</f>
        <v>12.17</v>
      </c>
      <c r="K292" s="23">
        <f>TPChim2!I292</f>
        <v>2</v>
      </c>
      <c r="L292" s="132">
        <f>TPChim2!K292</f>
        <v>1</v>
      </c>
      <c r="M292" s="26">
        <f>Info2!J292</f>
        <v>6.833333333333333</v>
      </c>
      <c r="N292" s="23">
        <f>Info2!K292</f>
        <v>0</v>
      </c>
      <c r="O292" s="132">
        <f>Info2!M292</f>
        <v>1</v>
      </c>
      <c r="P292" s="26">
        <f>MP!I292</f>
        <v>10</v>
      </c>
      <c r="Q292" s="23">
        <f>MP!J292</f>
        <v>1</v>
      </c>
      <c r="R292" s="132">
        <f>MP!L292</f>
        <v>1</v>
      </c>
      <c r="S292" s="24">
        <f t="shared" si="16"/>
        <v>9.3506666666666653</v>
      </c>
      <c r="T292" s="23">
        <f t="shared" si="17"/>
        <v>5</v>
      </c>
      <c r="U292" s="44" t="str">
        <f t="shared" si="18"/>
        <v xml:space="preserve"> </v>
      </c>
      <c r="V292" s="129">
        <f t="shared" si="19"/>
        <v>1</v>
      </c>
    </row>
    <row r="293" spans="1:22" ht="13.5" customHeight="1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49">
        <v>10.044</v>
      </c>
      <c r="G293" s="26">
        <f>TPPhys2!H293</f>
        <v>13.91</v>
      </c>
      <c r="H293" s="23">
        <f>TPPhys2!I293</f>
        <v>2</v>
      </c>
      <c r="I293" s="132">
        <f>TPPhys2!K293</f>
        <v>1</v>
      </c>
      <c r="J293" s="26">
        <f>TPChim2!H293</f>
        <v>12.888888888888891</v>
      </c>
      <c r="K293" s="23">
        <f>TPChim2!I293</f>
        <v>2</v>
      </c>
      <c r="L293" s="132">
        <f>TPChim2!K293</f>
        <v>1</v>
      </c>
      <c r="M293" s="26">
        <f>Info2!J293</f>
        <v>7.6</v>
      </c>
      <c r="N293" s="23">
        <f>Info2!K293</f>
        <v>0</v>
      </c>
      <c r="O293" s="132">
        <f>Info2!M293</f>
        <v>1</v>
      </c>
      <c r="P293" s="26">
        <f>MP!I293</f>
        <v>8</v>
      </c>
      <c r="Q293" s="23">
        <f>MP!J293</f>
        <v>0</v>
      </c>
      <c r="R293" s="132">
        <f>MP!L293</f>
        <v>1</v>
      </c>
      <c r="S293" s="24">
        <f t="shared" si="16"/>
        <v>9.9997777777777763</v>
      </c>
      <c r="T293" s="23">
        <f t="shared" si="17"/>
        <v>9</v>
      </c>
      <c r="U293" s="44" t="str">
        <f t="shared" si="18"/>
        <v>acquise</v>
      </c>
      <c r="V293" s="129">
        <f t="shared" si="19"/>
        <v>1</v>
      </c>
    </row>
    <row r="294" spans="1:22" ht="13.5" customHeight="1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92">
        <v>11.083333333333334</v>
      </c>
      <c r="G294" s="26">
        <f>TPPhys2!H294</f>
        <v>11.09</v>
      </c>
      <c r="H294" s="23">
        <f>TPPhys2!I294</f>
        <v>2</v>
      </c>
      <c r="I294" s="132">
        <f>TPPhys2!K294</f>
        <v>1</v>
      </c>
      <c r="J294" s="26">
        <f>TPChim2!H294</f>
        <v>12.33</v>
      </c>
      <c r="K294" s="23">
        <f>TPChim2!I294</f>
        <v>2</v>
      </c>
      <c r="L294" s="132">
        <f>TPChim2!K294</f>
        <v>1</v>
      </c>
      <c r="M294" s="26">
        <f>Info2!J294</f>
        <v>9.5616666666666674</v>
      </c>
      <c r="N294" s="23">
        <f>Info2!K294</f>
        <v>0</v>
      </c>
      <c r="O294" s="132">
        <f>Info2!M294</f>
        <v>1</v>
      </c>
      <c r="P294" s="26">
        <f>MP!I294</f>
        <v>10</v>
      </c>
      <c r="Q294" s="23">
        <f>MP!J294</f>
        <v>1</v>
      </c>
      <c r="R294" s="132">
        <f>MP!L294</f>
        <v>1</v>
      </c>
      <c r="S294" s="24">
        <f t="shared" si="16"/>
        <v>10.508666666666667</v>
      </c>
      <c r="T294" s="23">
        <f t="shared" si="17"/>
        <v>9</v>
      </c>
      <c r="U294" s="44" t="str">
        <f t="shared" si="18"/>
        <v>acquise</v>
      </c>
      <c r="V294" s="129">
        <f t="shared" si="19"/>
        <v>1</v>
      </c>
    </row>
    <row r="295" spans="1:22" ht="13.5" customHeight="1">
      <c r="A295" s="23">
        <v>283</v>
      </c>
      <c r="B295" s="340" t="s">
        <v>771</v>
      </c>
      <c r="C295" s="340" t="s">
        <v>772</v>
      </c>
      <c r="D295" s="335" t="s">
        <v>278</v>
      </c>
      <c r="E295" s="239" t="s">
        <v>1681</v>
      </c>
      <c r="F295" s="92">
        <v>10.120666666666668</v>
      </c>
      <c r="G295" s="26">
        <f>TPPhys2!H295</f>
        <v>11.16</v>
      </c>
      <c r="H295" s="23">
        <f>TPPhys2!I295</f>
        <v>2</v>
      </c>
      <c r="I295" s="132">
        <f>TPPhys2!K295</f>
        <v>1</v>
      </c>
      <c r="J295" s="26">
        <f>TPChim2!H295</f>
        <v>12.85</v>
      </c>
      <c r="K295" s="23">
        <f>TPChim2!I295</f>
        <v>2</v>
      </c>
      <c r="L295" s="132">
        <f>TPChim2!K295</f>
        <v>1</v>
      </c>
      <c r="M295" s="26">
        <f>Info2!J295</f>
        <v>11.6875</v>
      </c>
      <c r="N295" s="23">
        <f>Info2!K295</f>
        <v>4</v>
      </c>
      <c r="O295" s="132">
        <f>Info2!M295</f>
        <v>1</v>
      </c>
      <c r="P295" s="26">
        <f>MP!I295</f>
        <v>11.5</v>
      </c>
      <c r="Q295" s="23">
        <f>MP!J295</f>
        <v>1</v>
      </c>
      <c r="R295" s="132">
        <f>MP!L295</f>
        <v>1</v>
      </c>
      <c r="S295" s="24">
        <f t="shared" si="16"/>
        <v>11.776999999999999</v>
      </c>
      <c r="T295" s="23">
        <f t="shared" si="17"/>
        <v>9</v>
      </c>
      <c r="U295" s="44" t="str">
        <f t="shared" si="18"/>
        <v>acquise</v>
      </c>
      <c r="V295" s="129">
        <f t="shared" si="19"/>
        <v>1</v>
      </c>
    </row>
    <row r="296" spans="1:22" ht="13.5" customHeight="1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2">
        <v>10</v>
      </c>
      <c r="G296" s="26">
        <f>TPPhys2!H296</f>
        <v>14</v>
      </c>
      <c r="H296" s="23">
        <f>TPPhys2!I296</f>
        <v>2</v>
      </c>
      <c r="I296" s="132">
        <f>TPPhys2!K296</f>
        <v>1</v>
      </c>
      <c r="J296" s="26">
        <f>TPChim2!H296</f>
        <v>12.91</v>
      </c>
      <c r="K296" s="23">
        <f>TPChim2!I296</f>
        <v>2</v>
      </c>
      <c r="L296" s="132">
        <f>TPChim2!K296</f>
        <v>1</v>
      </c>
      <c r="M296" s="26">
        <f>Info2!J296</f>
        <v>6.5</v>
      </c>
      <c r="N296" s="23">
        <f>Info2!K296</f>
        <v>0</v>
      </c>
      <c r="O296" s="132">
        <f>Info2!M296</f>
        <v>1</v>
      </c>
      <c r="P296" s="26">
        <f>MP!I296</f>
        <v>11.25</v>
      </c>
      <c r="Q296" s="23">
        <f>MP!J296</f>
        <v>1</v>
      </c>
      <c r="R296" s="132">
        <f>MP!L296</f>
        <v>1</v>
      </c>
      <c r="S296" s="24">
        <f t="shared" si="16"/>
        <v>10.231999999999999</v>
      </c>
      <c r="T296" s="23">
        <f t="shared" si="17"/>
        <v>9</v>
      </c>
      <c r="U296" s="44" t="str">
        <f t="shared" si="18"/>
        <v>acquise</v>
      </c>
      <c r="V296" s="129">
        <f t="shared" si="19"/>
        <v>1</v>
      </c>
    </row>
    <row r="297" spans="1:22" ht="13.5" customHeight="1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92">
        <v>9.4173333333333336</v>
      </c>
      <c r="G297" s="26">
        <f>TPPhys2!H297</f>
        <v>9.84</v>
      </c>
      <c r="H297" s="23">
        <f>TPPhys2!I297</f>
        <v>0</v>
      </c>
      <c r="I297" s="132">
        <f>TPPhys2!K297</f>
        <v>1</v>
      </c>
      <c r="J297" s="26">
        <f>TPChim2!H297</f>
        <v>11.583333333333332</v>
      </c>
      <c r="K297" s="23">
        <f>TPChim2!I297</f>
        <v>2</v>
      </c>
      <c r="L297" s="132">
        <f>TPChim2!K297</f>
        <v>1</v>
      </c>
      <c r="M297" s="26">
        <f>Info2!J297</f>
        <v>9</v>
      </c>
      <c r="N297" s="23">
        <f>Info2!K297</f>
        <v>0</v>
      </c>
      <c r="O297" s="132">
        <f>Info2!M297</f>
        <v>1</v>
      </c>
      <c r="P297" s="26">
        <f>MP!I297</f>
        <v>13</v>
      </c>
      <c r="Q297" s="23">
        <f>MP!J297</f>
        <v>1</v>
      </c>
      <c r="R297" s="132">
        <f>MP!L297</f>
        <v>1</v>
      </c>
      <c r="S297" s="24">
        <f t="shared" si="16"/>
        <v>10.484666666666666</v>
      </c>
      <c r="T297" s="23">
        <f t="shared" si="17"/>
        <v>9</v>
      </c>
      <c r="U297" s="44" t="str">
        <f t="shared" si="18"/>
        <v>acquise</v>
      </c>
      <c r="V297" s="129">
        <f t="shared" si="19"/>
        <v>1</v>
      </c>
    </row>
    <row r="298" spans="1:22" ht="13.5" customHeight="1">
      <c r="A298" s="23">
        <v>286</v>
      </c>
      <c r="B298" s="282" t="s">
        <v>773</v>
      </c>
      <c r="C298" s="305" t="s">
        <v>774</v>
      </c>
      <c r="D298" s="306" t="s">
        <v>111</v>
      </c>
      <c r="E298" s="247" t="s">
        <v>1677</v>
      </c>
      <c r="F298" s="92">
        <v>10.062000000000001</v>
      </c>
      <c r="G298" s="26">
        <f>TPPhys2!H298</f>
        <v>10.83</v>
      </c>
      <c r="H298" s="23">
        <f>TPPhys2!I298</f>
        <v>2</v>
      </c>
      <c r="I298" s="132">
        <f>TPPhys2!K298</f>
        <v>1</v>
      </c>
      <c r="J298" s="26">
        <f>TPChim2!H298</f>
        <v>13.166666666666668</v>
      </c>
      <c r="K298" s="23">
        <f>TPChim2!I298</f>
        <v>2</v>
      </c>
      <c r="L298" s="132">
        <f>TPChim2!K298</f>
        <v>1</v>
      </c>
      <c r="M298" s="26">
        <f>Info2!J298</f>
        <v>9.3762500000000006</v>
      </c>
      <c r="N298" s="23">
        <f>Info2!K298</f>
        <v>0</v>
      </c>
      <c r="O298" s="132">
        <f>Info2!M298</f>
        <v>1</v>
      </c>
      <c r="P298" s="26">
        <f>MP!I298</f>
        <v>8.5</v>
      </c>
      <c r="Q298" s="23">
        <f>MP!J298</f>
        <v>0</v>
      </c>
      <c r="R298" s="132">
        <f>MP!L298</f>
        <v>1</v>
      </c>
      <c r="S298" s="24">
        <f t="shared" si="16"/>
        <v>10.249833333333333</v>
      </c>
      <c r="T298" s="23">
        <f t="shared" si="17"/>
        <v>9</v>
      </c>
      <c r="U298" s="44" t="str">
        <f t="shared" si="18"/>
        <v>acquise</v>
      </c>
      <c r="V298" s="129">
        <f t="shared" si="19"/>
        <v>1</v>
      </c>
    </row>
    <row r="299" spans="1:22" ht="13.5" customHeight="1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92">
        <v>10.624666666666666</v>
      </c>
      <c r="G299" s="26">
        <f>TPPhys2!H299</f>
        <v>10.75</v>
      </c>
      <c r="H299" s="23">
        <f>TPPhys2!I299</f>
        <v>2</v>
      </c>
      <c r="I299" s="132">
        <f>TPPhys2!K299</f>
        <v>1</v>
      </c>
      <c r="J299" s="26">
        <f>TPChim2!H299</f>
        <v>13.8</v>
      </c>
      <c r="K299" s="23">
        <f>TPChim2!I299</f>
        <v>2</v>
      </c>
      <c r="L299" s="132">
        <f>TPChim2!K299</f>
        <v>1</v>
      </c>
      <c r="M299" s="26">
        <f>Info2!J299</f>
        <v>8.5</v>
      </c>
      <c r="N299" s="23">
        <f>Info2!K299</f>
        <v>0</v>
      </c>
      <c r="O299" s="132">
        <f>Info2!M299</f>
        <v>1</v>
      </c>
      <c r="P299" s="26">
        <f>MP!I299</f>
        <v>10.25</v>
      </c>
      <c r="Q299" s="23">
        <f>MP!J299</f>
        <v>1</v>
      </c>
      <c r="R299" s="132">
        <f>MP!L299</f>
        <v>1</v>
      </c>
      <c r="S299" s="24">
        <f t="shared" si="16"/>
        <v>10.36</v>
      </c>
      <c r="T299" s="23">
        <f t="shared" si="17"/>
        <v>9</v>
      </c>
      <c r="U299" s="44" t="str">
        <f t="shared" si="18"/>
        <v>acquise</v>
      </c>
      <c r="V299" s="129">
        <f t="shared" si="19"/>
        <v>1</v>
      </c>
    </row>
    <row r="300" spans="1:22" ht="13.5" customHeight="1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11.562444444444443</v>
      </c>
      <c r="G300" s="26">
        <f>TPPhys2!H300</f>
        <v>10.49</v>
      </c>
      <c r="H300" s="23">
        <f>TPPhys2!I300</f>
        <v>2</v>
      </c>
      <c r="I300" s="132">
        <f>TPPhys2!K300</f>
        <v>1</v>
      </c>
      <c r="J300" s="26">
        <f>TPChim2!H300</f>
        <v>12.5</v>
      </c>
      <c r="K300" s="23">
        <f>TPChim2!I300</f>
        <v>2</v>
      </c>
      <c r="L300" s="132">
        <f>TPChim2!K300</f>
        <v>1</v>
      </c>
      <c r="M300" s="26">
        <f>Info2!J300</f>
        <v>5.0999999999999996</v>
      </c>
      <c r="N300" s="23">
        <f>Info2!K300</f>
        <v>0</v>
      </c>
      <c r="O300" s="132">
        <f>Info2!M300</f>
        <v>1</v>
      </c>
      <c r="P300" s="26">
        <f>MP!I300</f>
        <v>17</v>
      </c>
      <c r="Q300" s="23">
        <f>MP!J300</f>
        <v>1</v>
      </c>
      <c r="R300" s="132">
        <f>MP!L300</f>
        <v>1</v>
      </c>
      <c r="S300" s="24">
        <f t="shared" si="16"/>
        <v>10.038</v>
      </c>
      <c r="T300" s="23">
        <f t="shared" si="17"/>
        <v>9</v>
      </c>
      <c r="U300" s="44" t="str">
        <f t="shared" si="18"/>
        <v>acquise</v>
      </c>
      <c r="V300" s="129">
        <f t="shared" si="19"/>
        <v>1</v>
      </c>
    </row>
    <row r="301" spans="1:22" ht="13.5" customHeight="1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49">
        <v>11.920666666666666</v>
      </c>
      <c r="G301" s="26">
        <f>TPPhys2!H301</f>
        <v>12</v>
      </c>
      <c r="H301" s="23">
        <f>TPPhys2!I301</f>
        <v>2</v>
      </c>
      <c r="I301" s="132">
        <f>TPPhys2!K301</f>
        <v>1</v>
      </c>
      <c r="J301" s="26">
        <f>TPChim2!H301</f>
        <v>11</v>
      </c>
      <c r="K301" s="23">
        <f>TPChim2!I301</f>
        <v>2</v>
      </c>
      <c r="L301" s="132">
        <f>TPChim2!K301</f>
        <v>1</v>
      </c>
      <c r="M301" s="26">
        <f>Info2!J301</f>
        <v>10</v>
      </c>
      <c r="N301" s="23">
        <f>Info2!K301</f>
        <v>4</v>
      </c>
      <c r="O301" s="132">
        <f>Info2!M301</f>
        <v>1</v>
      </c>
      <c r="P301" s="26">
        <f>MP!I301</f>
        <v>11</v>
      </c>
      <c r="Q301" s="23">
        <f>MP!J301</f>
        <v>1</v>
      </c>
      <c r="R301" s="132">
        <f>MP!L301</f>
        <v>1</v>
      </c>
      <c r="S301" s="24">
        <f t="shared" si="16"/>
        <v>10.8</v>
      </c>
      <c r="T301" s="23">
        <f t="shared" si="17"/>
        <v>9</v>
      </c>
      <c r="U301" s="44" t="str">
        <f t="shared" si="18"/>
        <v>acquise</v>
      </c>
      <c r="V301" s="129">
        <f t="shared" si="19"/>
        <v>1</v>
      </c>
    </row>
    <row r="302" spans="1:22" ht="13.5" customHeight="1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92">
        <v>12.349333333333334</v>
      </c>
      <c r="G302" s="26">
        <f>TPPhys2!H302</f>
        <v>11.5</v>
      </c>
      <c r="H302" s="23">
        <f>TPPhys2!I302</f>
        <v>2</v>
      </c>
      <c r="I302" s="132">
        <f>TPPhys2!K302</f>
        <v>1</v>
      </c>
      <c r="J302" s="26">
        <f>TPChim2!H302</f>
        <v>14.75</v>
      </c>
      <c r="K302" s="23">
        <f>TPChim2!I302</f>
        <v>2</v>
      </c>
      <c r="L302" s="132">
        <f>TPChim2!K302</f>
        <v>1</v>
      </c>
      <c r="M302" s="26">
        <f>Info2!J302</f>
        <v>10</v>
      </c>
      <c r="N302" s="23">
        <f>Info2!K302</f>
        <v>4</v>
      </c>
      <c r="O302" s="132">
        <f>Info2!M302</f>
        <v>1</v>
      </c>
      <c r="P302" s="26">
        <f>MP!I302</f>
        <v>10</v>
      </c>
      <c r="Q302" s="23">
        <f>MP!J302</f>
        <v>1</v>
      </c>
      <c r="R302" s="132">
        <f>MP!L302</f>
        <v>1</v>
      </c>
      <c r="S302" s="24">
        <f t="shared" si="16"/>
        <v>11.25</v>
      </c>
      <c r="T302" s="23">
        <f t="shared" si="17"/>
        <v>9</v>
      </c>
      <c r="U302" s="44" t="str">
        <f t="shared" si="18"/>
        <v>acquise</v>
      </c>
      <c r="V302" s="129">
        <f t="shared" si="19"/>
        <v>1</v>
      </c>
    </row>
    <row r="303" spans="1:22" ht="13.5" customHeight="1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92">
        <v>9.365333333333334</v>
      </c>
      <c r="G303" s="26">
        <f>TPPhys2!H303</f>
        <v>8.8099999999999987</v>
      </c>
      <c r="H303" s="23">
        <f>TPPhys2!I303</f>
        <v>0</v>
      </c>
      <c r="I303" s="132">
        <f>TPPhys2!K303</f>
        <v>1</v>
      </c>
      <c r="J303" s="26">
        <f>TPChim2!H303</f>
        <v>10</v>
      </c>
      <c r="K303" s="23">
        <f>TPChim2!I303</f>
        <v>2</v>
      </c>
      <c r="L303" s="132">
        <f>TPChim2!K303</f>
        <v>1</v>
      </c>
      <c r="M303" s="26">
        <f>Info2!J303</f>
        <v>10</v>
      </c>
      <c r="N303" s="23">
        <f>Info2!K303</f>
        <v>4</v>
      </c>
      <c r="O303" s="132">
        <f>Info2!M303</f>
        <v>1</v>
      </c>
      <c r="P303" s="26">
        <f>MP!I303</f>
        <v>11.25</v>
      </c>
      <c r="Q303" s="23">
        <f>MP!J303</f>
        <v>1</v>
      </c>
      <c r="R303" s="132">
        <f>MP!L303</f>
        <v>1</v>
      </c>
      <c r="S303" s="24">
        <f t="shared" si="16"/>
        <v>10.012</v>
      </c>
      <c r="T303" s="23">
        <f t="shared" si="17"/>
        <v>9</v>
      </c>
      <c r="U303" s="44" t="str">
        <f t="shared" si="18"/>
        <v>acquise</v>
      </c>
      <c r="V303" s="129">
        <f t="shared" si="19"/>
        <v>1</v>
      </c>
    </row>
    <row r="304" spans="1:22" ht="13.5" customHeight="1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92">
        <v>11.206999999999999</v>
      </c>
      <c r="G304" s="26">
        <f>TPPhys2!H304</f>
        <v>8.83</v>
      </c>
      <c r="H304" s="23">
        <f>TPPhys2!I304</f>
        <v>0</v>
      </c>
      <c r="I304" s="132">
        <f>TPPhys2!K304</f>
        <v>1</v>
      </c>
      <c r="J304" s="26">
        <f>TPChim2!H304</f>
        <v>13.5</v>
      </c>
      <c r="K304" s="23">
        <f>TPChim2!I304</f>
        <v>2</v>
      </c>
      <c r="L304" s="132">
        <f>TPChim2!K304</f>
        <v>1</v>
      </c>
      <c r="M304" s="26">
        <f>Info2!J304</f>
        <v>8.4</v>
      </c>
      <c r="N304" s="23">
        <f>Info2!K304</f>
        <v>0</v>
      </c>
      <c r="O304" s="132">
        <f>Info2!M304</f>
        <v>1</v>
      </c>
      <c r="P304" s="26">
        <f>MP!I304</f>
        <v>12.5</v>
      </c>
      <c r="Q304" s="23">
        <f>MP!J304</f>
        <v>1</v>
      </c>
      <c r="R304" s="132">
        <f>MP!L304</f>
        <v>1</v>
      </c>
      <c r="S304" s="24">
        <f t="shared" si="16"/>
        <v>10.325999999999999</v>
      </c>
      <c r="T304" s="23">
        <f t="shared" si="17"/>
        <v>9</v>
      </c>
      <c r="U304" s="44" t="str">
        <f t="shared" si="18"/>
        <v>acquise</v>
      </c>
      <c r="V304" s="129">
        <f t="shared" si="19"/>
        <v>1</v>
      </c>
    </row>
    <row r="305" spans="1:22" ht="13.5" customHeight="1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92">
        <v>8.4499999999999993</v>
      </c>
      <c r="G305" s="26">
        <f>TPPhys2!H305</f>
        <v>10.17</v>
      </c>
      <c r="H305" s="23">
        <f>TPPhys2!I305</f>
        <v>2</v>
      </c>
      <c r="I305" s="132">
        <f>TPPhys2!K305</f>
        <v>1</v>
      </c>
      <c r="J305" s="26">
        <f>TPChim2!H305</f>
        <v>15.5</v>
      </c>
      <c r="K305" s="23">
        <f>TPChim2!I305</f>
        <v>2</v>
      </c>
      <c r="L305" s="132">
        <f>TPChim2!K305</f>
        <v>1</v>
      </c>
      <c r="M305" s="26">
        <f>Info2!J305</f>
        <v>6.4</v>
      </c>
      <c r="N305" s="23">
        <f>Info2!K305</f>
        <v>0</v>
      </c>
      <c r="O305" s="132">
        <f>Info2!M305</f>
        <v>1</v>
      </c>
      <c r="P305" s="26">
        <f>MP!I305</f>
        <v>12</v>
      </c>
      <c r="Q305" s="23">
        <f>MP!J305</f>
        <v>1</v>
      </c>
      <c r="R305" s="132">
        <f>MP!L305</f>
        <v>1</v>
      </c>
      <c r="S305" s="24">
        <f t="shared" si="16"/>
        <v>10.093999999999999</v>
      </c>
      <c r="T305" s="23">
        <f t="shared" si="17"/>
        <v>9</v>
      </c>
      <c r="U305" s="44" t="str">
        <f t="shared" si="18"/>
        <v>acquise</v>
      </c>
      <c r="V305" s="129">
        <f t="shared" si="19"/>
        <v>1</v>
      </c>
    </row>
    <row r="306" spans="1:22" ht="13.5" customHeight="1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92">
        <v>9.1333333333333329</v>
      </c>
      <c r="G306" s="26">
        <f>TPPhys2!H306</f>
        <v>10.5</v>
      </c>
      <c r="H306" s="23">
        <f>TPPhys2!I306</f>
        <v>2</v>
      </c>
      <c r="I306" s="132">
        <f>TPPhys2!K306</f>
        <v>1</v>
      </c>
      <c r="J306" s="26">
        <f>TPChim2!H306</f>
        <v>11.66</v>
      </c>
      <c r="K306" s="23">
        <f>TPChim2!I306</f>
        <v>2</v>
      </c>
      <c r="L306" s="132">
        <f>TPChim2!K306</f>
        <v>1</v>
      </c>
      <c r="M306" s="26">
        <f>Info2!J306</f>
        <v>6.55</v>
      </c>
      <c r="N306" s="23">
        <f>Info2!K306</f>
        <v>0</v>
      </c>
      <c r="O306" s="132">
        <f>Info2!M306</f>
        <v>1</v>
      </c>
      <c r="P306" s="26">
        <f>MP!I306</f>
        <v>17</v>
      </c>
      <c r="Q306" s="23">
        <f>MP!J306</f>
        <v>1</v>
      </c>
      <c r="R306" s="132">
        <f>MP!L306</f>
        <v>1</v>
      </c>
      <c r="S306" s="24">
        <f t="shared" si="16"/>
        <v>10.452</v>
      </c>
      <c r="T306" s="23">
        <f t="shared" si="17"/>
        <v>9</v>
      </c>
      <c r="U306" s="44" t="str">
        <f t="shared" si="18"/>
        <v>acquise</v>
      </c>
      <c r="V306" s="129">
        <f t="shared" si="19"/>
        <v>1</v>
      </c>
    </row>
    <row r="307" spans="1:22" ht="13.5" customHeight="1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49">
        <v>10.315999999999999</v>
      </c>
      <c r="G307" s="26">
        <f>TPPhys2!H307</f>
        <v>10.91</v>
      </c>
      <c r="H307" s="23">
        <f>TPPhys2!I307</f>
        <v>2</v>
      </c>
      <c r="I307" s="132">
        <f>TPPhys2!K307</f>
        <v>1</v>
      </c>
      <c r="J307" s="26">
        <f>TPChim2!H307</f>
        <v>11.29</v>
      </c>
      <c r="K307" s="23">
        <f>TPChim2!I307</f>
        <v>2</v>
      </c>
      <c r="L307" s="132">
        <f>TPChim2!K307</f>
        <v>1</v>
      </c>
      <c r="M307" s="26">
        <f>Info2!J307</f>
        <v>10.1</v>
      </c>
      <c r="N307" s="23">
        <f>Info2!K307</f>
        <v>4</v>
      </c>
      <c r="O307" s="132">
        <f>Info2!M307</f>
        <v>1</v>
      </c>
      <c r="P307" s="26">
        <f>MP!I307</f>
        <v>7</v>
      </c>
      <c r="Q307" s="23">
        <f>MP!J307</f>
        <v>0</v>
      </c>
      <c r="R307" s="132">
        <f>MP!L307</f>
        <v>1</v>
      </c>
      <c r="S307" s="24">
        <f t="shared" si="16"/>
        <v>9.879999999999999</v>
      </c>
      <c r="T307" s="23">
        <f t="shared" si="17"/>
        <v>8</v>
      </c>
      <c r="U307" s="44" t="str">
        <f t="shared" si="18"/>
        <v xml:space="preserve"> </v>
      </c>
      <c r="V307" s="129">
        <f t="shared" si="19"/>
        <v>1</v>
      </c>
    </row>
    <row r="308" spans="1:22" ht="13.5" customHeight="1">
      <c r="A308" s="23">
        <v>296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92">
        <v>10.196000000000002</v>
      </c>
      <c r="G308" s="26">
        <f>TPPhys2!H308</f>
        <v>10.5</v>
      </c>
      <c r="H308" s="23">
        <f>TPPhys2!I308</f>
        <v>2</v>
      </c>
      <c r="I308" s="132">
        <f>TPPhys2!K308</f>
        <v>1</v>
      </c>
      <c r="J308" s="26">
        <f>TPChim2!H308</f>
        <v>12.91</v>
      </c>
      <c r="K308" s="23">
        <f>TPChim2!I308</f>
        <v>2</v>
      </c>
      <c r="L308" s="132">
        <f>TPChim2!K308</f>
        <v>1</v>
      </c>
      <c r="M308" s="26">
        <f>Info2!J308</f>
        <v>11</v>
      </c>
      <c r="N308" s="23">
        <f>Info2!K308</f>
        <v>4</v>
      </c>
      <c r="O308" s="132">
        <f>Info2!M308</f>
        <v>1</v>
      </c>
      <c r="P308" s="26">
        <f>MP!I308</f>
        <v>13</v>
      </c>
      <c r="Q308" s="23">
        <f>MP!J308</f>
        <v>1</v>
      </c>
      <c r="R308" s="132">
        <f>MP!L308</f>
        <v>1</v>
      </c>
      <c r="S308" s="24">
        <f t="shared" si="16"/>
        <v>11.681999999999999</v>
      </c>
      <c r="T308" s="23">
        <f t="shared" si="17"/>
        <v>9</v>
      </c>
      <c r="U308" s="44" t="str">
        <f t="shared" si="18"/>
        <v>acquise</v>
      </c>
      <c r="V308" s="129">
        <f t="shared" si="19"/>
        <v>1</v>
      </c>
    </row>
    <row r="309" spans="1:22" ht="13.5" customHeight="1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92">
        <v>10.350666666666665</v>
      </c>
      <c r="G309" s="26">
        <f>TPPhys2!H309</f>
        <v>12.58</v>
      </c>
      <c r="H309" s="23">
        <f>TPPhys2!I309</f>
        <v>2</v>
      </c>
      <c r="I309" s="132">
        <f>TPPhys2!K309</f>
        <v>1</v>
      </c>
      <c r="J309" s="26">
        <f>TPChim2!H309</f>
        <v>12.33</v>
      </c>
      <c r="K309" s="23">
        <f>TPChim2!I309</f>
        <v>2</v>
      </c>
      <c r="L309" s="132">
        <f>TPChim2!K309</f>
        <v>1</v>
      </c>
      <c r="M309" s="26">
        <f>Info2!J309</f>
        <v>8.4</v>
      </c>
      <c r="N309" s="23">
        <f>Info2!K309</f>
        <v>0</v>
      </c>
      <c r="O309" s="132">
        <f>Info2!M309</f>
        <v>1</v>
      </c>
      <c r="P309" s="26">
        <f>MP!I309</f>
        <v>9</v>
      </c>
      <c r="Q309" s="23">
        <f>MP!J309</f>
        <v>0</v>
      </c>
      <c r="R309" s="132">
        <f>MP!L309</f>
        <v>1</v>
      </c>
      <c r="S309" s="24">
        <f t="shared" si="16"/>
        <v>10.141999999999999</v>
      </c>
      <c r="T309" s="23">
        <f t="shared" si="17"/>
        <v>9</v>
      </c>
      <c r="U309" s="44" t="str">
        <f t="shared" si="18"/>
        <v>acquise</v>
      </c>
      <c r="V309" s="129">
        <f t="shared" si="19"/>
        <v>1</v>
      </c>
    </row>
    <row r="310" spans="1:22" ht="13.5" customHeight="1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92">
        <v>10.166666666666668</v>
      </c>
      <c r="G310" s="26">
        <f>TPPhys2!H310</f>
        <v>11.91</v>
      </c>
      <c r="H310" s="23">
        <f>TPPhys2!I310</f>
        <v>2</v>
      </c>
      <c r="I310" s="132">
        <f>TPPhys2!K310</f>
        <v>1</v>
      </c>
      <c r="J310" s="26">
        <f>TPChim2!H310</f>
        <v>11.402777777777777</v>
      </c>
      <c r="K310" s="23">
        <f>TPChim2!I310</f>
        <v>2</v>
      </c>
      <c r="L310" s="132">
        <f>TPChim2!K310</f>
        <v>1</v>
      </c>
      <c r="M310" s="26">
        <f>Info2!J310</f>
        <v>5.8</v>
      </c>
      <c r="N310" s="23">
        <f>Info2!K310</f>
        <v>0</v>
      </c>
      <c r="O310" s="132">
        <f>Info2!M310</f>
        <v>1</v>
      </c>
      <c r="P310" s="26">
        <f>MP!I310</f>
        <v>8</v>
      </c>
      <c r="Q310" s="23">
        <f>MP!J310</f>
        <v>0</v>
      </c>
      <c r="R310" s="132">
        <f>MP!L310</f>
        <v>1</v>
      </c>
      <c r="S310" s="24">
        <f t="shared" si="16"/>
        <v>8.5825555555555546</v>
      </c>
      <c r="T310" s="23">
        <f t="shared" si="17"/>
        <v>4</v>
      </c>
      <c r="U310" s="44" t="str">
        <f t="shared" si="18"/>
        <v xml:space="preserve"> </v>
      </c>
      <c r="V310" s="129">
        <f t="shared" si="19"/>
        <v>1</v>
      </c>
    </row>
    <row r="311" spans="1:22" ht="13.5" customHeight="1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92">
        <v>10.424000000000001</v>
      </c>
      <c r="G311" s="26">
        <f>TPPhys2!H311</f>
        <v>11.91</v>
      </c>
      <c r="H311" s="23">
        <f>TPPhys2!I311</f>
        <v>2</v>
      </c>
      <c r="I311" s="132">
        <f>TPPhys2!K311</f>
        <v>1</v>
      </c>
      <c r="J311" s="26">
        <f>TPChim2!H311</f>
        <v>14.666666666666666</v>
      </c>
      <c r="K311" s="23">
        <f>TPChim2!I311</f>
        <v>2</v>
      </c>
      <c r="L311" s="132">
        <f>TPChim2!K311</f>
        <v>1</v>
      </c>
      <c r="M311" s="26">
        <f>Info2!J311</f>
        <v>10.8925</v>
      </c>
      <c r="N311" s="23">
        <f>Info2!K311</f>
        <v>4</v>
      </c>
      <c r="O311" s="132">
        <f>Info2!M311</f>
        <v>1</v>
      </c>
      <c r="P311" s="26">
        <f>MP!I311</f>
        <v>15.5</v>
      </c>
      <c r="Q311" s="23">
        <f>MP!J311</f>
        <v>1</v>
      </c>
      <c r="R311" s="132">
        <f>MP!L311</f>
        <v>1</v>
      </c>
      <c r="S311" s="24">
        <f t="shared" si="16"/>
        <v>12.772333333333332</v>
      </c>
      <c r="T311" s="23">
        <f t="shared" si="17"/>
        <v>9</v>
      </c>
      <c r="U311" s="44" t="str">
        <f t="shared" si="18"/>
        <v>acquise</v>
      </c>
      <c r="V311" s="129">
        <f t="shared" si="19"/>
        <v>1</v>
      </c>
    </row>
    <row r="312" spans="1:22" ht="13.5" customHeight="1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49">
        <v>10.362</v>
      </c>
      <c r="G312" s="26">
        <f>TPPhys2!H312</f>
        <v>10.5</v>
      </c>
      <c r="H312" s="23">
        <f>TPPhys2!I312</f>
        <v>2</v>
      </c>
      <c r="I312" s="132">
        <f>TPPhys2!K312</f>
        <v>1</v>
      </c>
      <c r="J312" s="26">
        <f>TPChim2!H312</f>
        <v>13.42</v>
      </c>
      <c r="K312" s="23">
        <f>TPChim2!I312</f>
        <v>2</v>
      </c>
      <c r="L312" s="132">
        <f>TPChim2!K312</f>
        <v>1</v>
      </c>
      <c r="M312" s="26">
        <f>Info2!J312</f>
        <v>11.9</v>
      </c>
      <c r="N312" s="23">
        <f>Info2!K312</f>
        <v>4</v>
      </c>
      <c r="O312" s="132">
        <f>Info2!M312</f>
        <v>1</v>
      </c>
      <c r="P312" s="26">
        <f>MP!I312</f>
        <v>8.5</v>
      </c>
      <c r="Q312" s="23">
        <f>MP!J312</f>
        <v>0</v>
      </c>
      <c r="R312" s="132">
        <f>MP!L312</f>
        <v>1</v>
      </c>
      <c r="S312" s="24">
        <f t="shared" si="16"/>
        <v>11.244</v>
      </c>
      <c r="T312" s="23">
        <f t="shared" si="17"/>
        <v>9</v>
      </c>
      <c r="U312" s="44" t="str">
        <f t="shared" si="18"/>
        <v>acquise</v>
      </c>
      <c r="V312" s="129">
        <f t="shared" si="19"/>
        <v>1</v>
      </c>
    </row>
    <row r="313" spans="1:22" ht="13.5" customHeight="1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49">
        <v>10.498000000000001</v>
      </c>
      <c r="G313" s="26">
        <f>TPPhys2!H313</f>
        <v>10</v>
      </c>
      <c r="H313" s="23">
        <f>TPPhys2!I313</f>
        <v>2</v>
      </c>
      <c r="I313" s="132">
        <f>TPPhys2!K313</f>
        <v>1</v>
      </c>
      <c r="J313" s="26">
        <f>TPChim2!H313</f>
        <v>14.16</v>
      </c>
      <c r="K313" s="23">
        <f>TPChim2!I313</f>
        <v>2</v>
      </c>
      <c r="L313" s="132">
        <f>TPChim2!K313</f>
        <v>1</v>
      </c>
      <c r="M313" s="26">
        <f>Info2!J313</f>
        <v>10.9</v>
      </c>
      <c r="N313" s="23">
        <f>Info2!K313</f>
        <v>4</v>
      </c>
      <c r="O313" s="132">
        <f>Info2!M313</f>
        <v>1</v>
      </c>
      <c r="P313" s="26">
        <f>MP!I313</f>
        <v>10</v>
      </c>
      <c r="Q313" s="23">
        <f>MP!J313</f>
        <v>1</v>
      </c>
      <c r="R313" s="132">
        <f>MP!L313</f>
        <v>1</v>
      </c>
      <c r="S313" s="24">
        <f t="shared" si="16"/>
        <v>11.192</v>
      </c>
      <c r="T313" s="23">
        <f t="shared" si="17"/>
        <v>9</v>
      </c>
      <c r="U313" s="44" t="str">
        <f t="shared" si="18"/>
        <v>acquise</v>
      </c>
      <c r="V313" s="129">
        <f t="shared" si="19"/>
        <v>1</v>
      </c>
    </row>
    <row r="314" spans="1:22" ht="13.5" customHeight="1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92">
        <v>10.001111111111111</v>
      </c>
      <c r="G314" s="26">
        <f>TPPhys2!H314</f>
        <v>7.5</v>
      </c>
      <c r="H314" s="23">
        <f>TPPhys2!I314</f>
        <v>0</v>
      </c>
      <c r="I314" s="132">
        <f>TPPhys2!K314</f>
        <v>1</v>
      </c>
      <c r="J314" s="26">
        <f>TPChim2!H314</f>
        <v>10.370000000000001</v>
      </c>
      <c r="K314" s="23">
        <f>TPChim2!I314</f>
        <v>2</v>
      </c>
      <c r="L314" s="132">
        <f>TPChim2!K314</f>
        <v>1</v>
      </c>
      <c r="M314" s="26">
        <f>Info2!J314</f>
        <v>10.8</v>
      </c>
      <c r="N314" s="23">
        <f>Info2!K314</f>
        <v>4</v>
      </c>
      <c r="O314" s="132">
        <f>Info2!M314</f>
        <v>1</v>
      </c>
      <c r="P314" s="26">
        <f>MP!I314</f>
        <v>10.5</v>
      </c>
      <c r="Q314" s="23">
        <f>MP!J314</f>
        <v>1</v>
      </c>
      <c r="R314" s="132">
        <f>MP!L314</f>
        <v>1</v>
      </c>
      <c r="S314" s="24">
        <f t="shared" si="16"/>
        <v>9.9939999999999998</v>
      </c>
      <c r="T314" s="23">
        <f t="shared" si="17"/>
        <v>7</v>
      </c>
      <c r="U314" s="44" t="str">
        <f t="shared" si="18"/>
        <v xml:space="preserve"> </v>
      </c>
      <c r="V314" s="129">
        <f t="shared" si="19"/>
        <v>1</v>
      </c>
    </row>
    <row r="315" spans="1:22" ht="13.5" customHeight="1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92">
        <v>10.833333333333332</v>
      </c>
      <c r="G315" s="26">
        <f>TPPhys2!H315</f>
        <v>8</v>
      </c>
      <c r="H315" s="23">
        <f>TPPhys2!I315</f>
        <v>0</v>
      </c>
      <c r="I315" s="132">
        <f>TPPhys2!K315</f>
        <v>1</v>
      </c>
      <c r="J315" s="26">
        <f>TPChim2!H315</f>
        <v>11.83</v>
      </c>
      <c r="K315" s="23">
        <f>TPChim2!I315</f>
        <v>2</v>
      </c>
      <c r="L315" s="132">
        <f>TPChim2!K315</f>
        <v>1</v>
      </c>
      <c r="M315" s="26">
        <f>Info2!J315</f>
        <v>10</v>
      </c>
      <c r="N315" s="23">
        <f>Info2!K315</f>
        <v>4</v>
      </c>
      <c r="O315" s="132">
        <f>Info2!M315</f>
        <v>1</v>
      </c>
      <c r="P315" s="26">
        <f>MP!I315</f>
        <v>8</v>
      </c>
      <c r="Q315" s="23">
        <f>MP!J315</f>
        <v>0</v>
      </c>
      <c r="R315" s="132">
        <f>MP!L315</f>
        <v>1</v>
      </c>
      <c r="S315" s="24">
        <f t="shared" si="16"/>
        <v>9.5659999999999989</v>
      </c>
      <c r="T315" s="23">
        <f t="shared" si="17"/>
        <v>6</v>
      </c>
      <c r="U315" s="44" t="str">
        <f t="shared" si="18"/>
        <v xml:space="preserve"> </v>
      </c>
      <c r="V315" s="129">
        <f t="shared" si="19"/>
        <v>1</v>
      </c>
    </row>
    <row r="316" spans="1:22" ht="13.5" customHeight="1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92">
        <v>11.666666666666666</v>
      </c>
      <c r="G316" s="26">
        <f>TPPhys2!H316</f>
        <v>10</v>
      </c>
      <c r="H316" s="23">
        <f>TPPhys2!I316</f>
        <v>2</v>
      </c>
      <c r="I316" s="132">
        <f>TPPhys2!K316</f>
        <v>1</v>
      </c>
      <c r="J316" s="26">
        <f>TPChim2!H316</f>
        <v>13.83</v>
      </c>
      <c r="K316" s="23">
        <f>TPChim2!I316</f>
        <v>2</v>
      </c>
      <c r="L316" s="132">
        <f>TPChim2!K316</f>
        <v>1</v>
      </c>
      <c r="M316" s="26">
        <f>Info2!J316</f>
        <v>11.3</v>
      </c>
      <c r="N316" s="23">
        <f>Info2!K316</f>
        <v>4</v>
      </c>
      <c r="O316" s="132">
        <f>Info2!M316</f>
        <v>1</v>
      </c>
      <c r="P316" s="26">
        <f>MP!I316</f>
        <v>10</v>
      </c>
      <c r="Q316" s="23">
        <f>MP!J316</f>
        <v>1</v>
      </c>
      <c r="R316" s="132">
        <f>MP!L316</f>
        <v>1</v>
      </c>
      <c r="S316" s="24">
        <f t="shared" si="16"/>
        <v>11.286</v>
      </c>
      <c r="T316" s="23">
        <f t="shared" si="17"/>
        <v>9</v>
      </c>
      <c r="U316" s="44" t="str">
        <f t="shared" si="18"/>
        <v>acquise</v>
      </c>
      <c r="V316" s="129">
        <f t="shared" si="19"/>
        <v>1</v>
      </c>
    </row>
    <row r="317" spans="1:22" ht="13.5" customHeight="1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49">
        <v>8.548</v>
      </c>
      <c r="G317" s="26">
        <f>TPPhys2!H317</f>
        <v>10.5</v>
      </c>
      <c r="H317" s="23">
        <f>TPPhys2!I317</f>
        <v>2</v>
      </c>
      <c r="I317" s="132">
        <f>TPPhys2!K317</f>
        <v>1</v>
      </c>
      <c r="J317" s="26">
        <f>TPChim2!H317</f>
        <v>10.25</v>
      </c>
      <c r="K317" s="23">
        <f>TPChim2!I317</f>
        <v>2</v>
      </c>
      <c r="L317" s="132">
        <f>TPChim2!K317</f>
        <v>1</v>
      </c>
      <c r="M317" s="26">
        <f>Info2!J317</f>
        <v>8.5</v>
      </c>
      <c r="N317" s="23">
        <f>Info2!K317</f>
        <v>0</v>
      </c>
      <c r="O317" s="132">
        <f>Info2!M317</f>
        <v>1</v>
      </c>
      <c r="P317" s="26">
        <f>MP!I317</f>
        <v>13.5</v>
      </c>
      <c r="Q317" s="23">
        <f>MP!J317</f>
        <v>1</v>
      </c>
      <c r="R317" s="132">
        <f>MP!L317</f>
        <v>1</v>
      </c>
      <c r="S317" s="24">
        <f t="shared" si="16"/>
        <v>10.25</v>
      </c>
      <c r="T317" s="23">
        <f t="shared" si="17"/>
        <v>9</v>
      </c>
      <c r="U317" s="44" t="str">
        <f t="shared" si="18"/>
        <v>acquise</v>
      </c>
      <c r="V317" s="129">
        <f t="shared" si="19"/>
        <v>1</v>
      </c>
    </row>
    <row r="318" spans="1:22" ht="13.5" customHeight="1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92">
        <v>10.099333333333334</v>
      </c>
      <c r="G318" s="26">
        <f>TPPhys2!H318</f>
        <v>11.83</v>
      </c>
      <c r="H318" s="23">
        <f>TPPhys2!I318</f>
        <v>2</v>
      </c>
      <c r="I318" s="132">
        <f>TPPhys2!K318</f>
        <v>1</v>
      </c>
      <c r="J318" s="26">
        <f>TPChim2!H318</f>
        <v>13.83</v>
      </c>
      <c r="K318" s="23">
        <f>TPChim2!I318</f>
        <v>2</v>
      </c>
      <c r="L318" s="132">
        <f>TPChim2!K318</f>
        <v>1</v>
      </c>
      <c r="M318" s="26">
        <f>Info2!J318</f>
        <v>6.75</v>
      </c>
      <c r="N318" s="23">
        <f>Info2!K318</f>
        <v>0</v>
      </c>
      <c r="O318" s="132">
        <f>Info2!M318</f>
        <v>1</v>
      </c>
      <c r="P318" s="26">
        <f>MP!I318</f>
        <v>11.5</v>
      </c>
      <c r="Q318" s="23">
        <f>MP!J318</f>
        <v>1</v>
      </c>
      <c r="R318" s="132">
        <f>MP!L318</f>
        <v>1</v>
      </c>
      <c r="S318" s="24">
        <f t="shared" si="16"/>
        <v>10.132</v>
      </c>
      <c r="T318" s="23">
        <f t="shared" si="17"/>
        <v>9</v>
      </c>
      <c r="U318" s="44" t="str">
        <f t="shared" si="18"/>
        <v>acquise</v>
      </c>
      <c r="V318" s="129">
        <f t="shared" si="19"/>
        <v>1</v>
      </c>
    </row>
    <row r="319" spans="1:22" ht="13.5" customHeight="1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2">
        <v>10.65</v>
      </c>
      <c r="G319" s="26">
        <f>TPPhys2!H319</f>
        <v>11.66</v>
      </c>
      <c r="H319" s="23">
        <f>TPPhys2!I319</f>
        <v>2</v>
      </c>
      <c r="I319" s="132">
        <f>TPPhys2!K319</f>
        <v>1</v>
      </c>
      <c r="J319" s="26">
        <f>TPChim2!H319</f>
        <v>12.91</v>
      </c>
      <c r="K319" s="23">
        <f>TPChim2!I319</f>
        <v>2</v>
      </c>
      <c r="L319" s="132">
        <f>TPChim2!K319</f>
        <v>1</v>
      </c>
      <c r="M319" s="26">
        <f>Info2!J319</f>
        <v>8.8333333333333339</v>
      </c>
      <c r="N319" s="23">
        <f>Info2!K319</f>
        <v>0</v>
      </c>
      <c r="O319" s="132">
        <f>Info2!M319</f>
        <v>1</v>
      </c>
      <c r="P319" s="26">
        <f>MP!I319</f>
        <v>13.5</v>
      </c>
      <c r="Q319" s="23">
        <f>MP!J319</f>
        <v>1</v>
      </c>
      <c r="R319" s="132">
        <f>MP!L319</f>
        <v>1</v>
      </c>
      <c r="S319" s="24">
        <f t="shared" si="16"/>
        <v>11.147333333333332</v>
      </c>
      <c r="T319" s="23">
        <f t="shared" si="17"/>
        <v>9</v>
      </c>
      <c r="U319" s="44" t="str">
        <f t="shared" si="18"/>
        <v>acquise</v>
      </c>
      <c r="V319" s="129">
        <f t="shared" si="19"/>
        <v>1</v>
      </c>
    </row>
    <row r="320" spans="1:22" ht="13.5" customHeight="1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49">
        <v>10.865333333333334</v>
      </c>
      <c r="G320" s="26">
        <f>TPPhys2!H320</f>
        <v>4.75</v>
      </c>
      <c r="H320" s="23">
        <f>TPPhys2!I320</f>
        <v>0</v>
      </c>
      <c r="I320" s="132">
        <f>TPPhys2!K320</f>
        <v>1</v>
      </c>
      <c r="J320" s="26">
        <f>TPChim2!H320</f>
        <v>12.916666666666666</v>
      </c>
      <c r="K320" s="23">
        <f>TPChim2!I320</f>
        <v>2</v>
      </c>
      <c r="L320" s="132">
        <f>TPChim2!K320</f>
        <v>1</v>
      </c>
      <c r="M320" s="26">
        <f>Info2!J320</f>
        <v>12.4</v>
      </c>
      <c r="N320" s="23">
        <f>Info2!K320</f>
        <v>4</v>
      </c>
      <c r="O320" s="132">
        <f>Info2!M320</f>
        <v>1</v>
      </c>
      <c r="P320" s="26">
        <f>MP!I320</f>
        <v>9.5</v>
      </c>
      <c r="Q320" s="23">
        <f>MP!J320</f>
        <v>0</v>
      </c>
      <c r="R320" s="132">
        <f>MP!L320</f>
        <v>1</v>
      </c>
      <c r="S320" s="24">
        <f t="shared" si="16"/>
        <v>10.393333333333334</v>
      </c>
      <c r="T320" s="23">
        <f t="shared" si="17"/>
        <v>9</v>
      </c>
      <c r="U320" s="44" t="str">
        <f t="shared" si="18"/>
        <v>acquise</v>
      </c>
      <c r="V320" s="129">
        <f t="shared" si="19"/>
        <v>1</v>
      </c>
    </row>
    <row r="321" spans="1:22" ht="13.5" customHeight="1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10.646000000000001</v>
      </c>
      <c r="G321" s="26">
        <f>TPPhys2!H321</f>
        <v>11.84</v>
      </c>
      <c r="H321" s="23">
        <f>TPPhys2!I321</f>
        <v>2</v>
      </c>
      <c r="I321" s="132">
        <f>TPPhys2!K321</f>
        <v>1</v>
      </c>
      <c r="J321" s="26">
        <f>TPChim2!H321</f>
        <v>13.25</v>
      </c>
      <c r="K321" s="23">
        <f>TPChim2!I321</f>
        <v>2</v>
      </c>
      <c r="L321" s="132">
        <f>TPChim2!K321</f>
        <v>1</v>
      </c>
      <c r="M321" s="26">
        <f>Info2!J321</f>
        <v>6.75</v>
      </c>
      <c r="N321" s="23">
        <f>Info2!K321</f>
        <v>0</v>
      </c>
      <c r="O321" s="132">
        <f>Info2!M321</f>
        <v>1</v>
      </c>
      <c r="P321" s="26">
        <f>MP!I321</f>
        <v>13.5</v>
      </c>
      <c r="Q321" s="23">
        <f>MP!J321</f>
        <v>1</v>
      </c>
      <c r="R321" s="132">
        <f>MP!L321</f>
        <v>1</v>
      </c>
      <c r="S321" s="24">
        <f t="shared" si="16"/>
        <v>10.418000000000001</v>
      </c>
      <c r="T321" s="23">
        <f t="shared" si="17"/>
        <v>9</v>
      </c>
      <c r="U321" s="44" t="str">
        <f t="shared" si="18"/>
        <v>acquise</v>
      </c>
      <c r="V321" s="129">
        <f t="shared" si="19"/>
        <v>1</v>
      </c>
    </row>
    <row r="322" spans="1:22" ht="13.5" customHeight="1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49">
        <v>11.41</v>
      </c>
      <c r="G322" s="26">
        <f>TPPhys2!H322</f>
        <v>10.49</v>
      </c>
      <c r="H322" s="23">
        <f>TPPhys2!I322</f>
        <v>2</v>
      </c>
      <c r="I322" s="132">
        <f>TPPhys2!K322</f>
        <v>1</v>
      </c>
      <c r="J322" s="26">
        <f>TPChim2!H322</f>
        <v>10.166666666666668</v>
      </c>
      <c r="K322" s="23">
        <f>TPChim2!I322</f>
        <v>2</v>
      </c>
      <c r="L322" s="132">
        <f>TPChim2!K322</f>
        <v>1</v>
      </c>
      <c r="M322" s="26">
        <f>Info2!J322</f>
        <v>6.25</v>
      </c>
      <c r="N322" s="23">
        <f>Info2!K322</f>
        <v>0</v>
      </c>
      <c r="O322" s="132">
        <f>Info2!M322</f>
        <v>1</v>
      </c>
      <c r="P322" s="26">
        <f>MP!I322</f>
        <v>13</v>
      </c>
      <c r="Q322" s="23">
        <f>MP!J322</f>
        <v>1</v>
      </c>
      <c r="R322" s="132">
        <f>MP!L322</f>
        <v>1</v>
      </c>
      <c r="S322" s="24">
        <f t="shared" si="16"/>
        <v>9.2313333333333336</v>
      </c>
      <c r="T322" s="23">
        <f t="shared" si="17"/>
        <v>5</v>
      </c>
      <c r="U322" s="44" t="str">
        <f t="shared" si="18"/>
        <v xml:space="preserve"> </v>
      </c>
      <c r="V322" s="129">
        <f t="shared" si="19"/>
        <v>1</v>
      </c>
    </row>
    <row r="323" spans="1:22" ht="13.5" customHeight="1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92">
        <v>8.8313333333333333</v>
      </c>
      <c r="G323" s="26">
        <f>TPPhys2!H323</f>
        <v>9</v>
      </c>
      <c r="H323" s="23">
        <f>TPPhys2!I323</f>
        <v>0</v>
      </c>
      <c r="I323" s="132">
        <f>TPPhys2!K323</f>
        <v>1</v>
      </c>
      <c r="J323" s="26">
        <f>TPChim2!H323</f>
        <v>12.496666666666666</v>
      </c>
      <c r="K323" s="23">
        <f>TPChim2!I323</f>
        <v>2</v>
      </c>
      <c r="L323" s="132">
        <f>TPChim2!K323</f>
        <v>1</v>
      </c>
      <c r="M323" s="26">
        <f>Info2!J323</f>
        <v>11.4</v>
      </c>
      <c r="N323" s="23">
        <f>Info2!K323</f>
        <v>4</v>
      </c>
      <c r="O323" s="132">
        <f>Info2!M323</f>
        <v>1</v>
      </c>
      <c r="P323" s="26">
        <f>MP!I323</f>
        <v>10</v>
      </c>
      <c r="Q323" s="23">
        <f>MP!J323</f>
        <v>1</v>
      </c>
      <c r="R323" s="132">
        <f>MP!L323</f>
        <v>1</v>
      </c>
      <c r="S323" s="24">
        <f t="shared" si="16"/>
        <v>10.859333333333334</v>
      </c>
      <c r="T323" s="23">
        <f t="shared" si="17"/>
        <v>9</v>
      </c>
      <c r="U323" s="44" t="str">
        <f t="shared" si="18"/>
        <v>acquise</v>
      </c>
      <c r="V323" s="129">
        <f t="shared" si="19"/>
        <v>1</v>
      </c>
    </row>
    <row r="324" spans="1:22" ht="13.5" customHeight="1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2">
        <v>9.2673333333333332</v>
      </c>
      <c r="G324" s="26">
        <f>TPPhys2!H324</f>
        <v>10.91</v>
      </c>
      <c r="H324" s="23">
        <f>TPPhys2!I324</f>
        <v>2</v>
      </c>
      <c r="I324" s="132">
        <f>TPPhys2!K324</f>
        <v>1</v>
      </c>
      <c r="J324" s="26">
        <f>TPChim2!H324</f>
        <v>12.67</v>
      </c>
      <c r="K324" s="23">
        <f>TPChim2!I324</f>
        <v>2</v>
      </c>
      <c r="L324" s="132">
        <f>TPChim2!K324</f>
        <v>1</v>
      </c>
      <c r="M324" s="26">
        <f>Info2!J324</f>
        <v>10</v>
      </c>
      <c r="N324" s="23">
        <f>Info2!K324</f>
        <v>4</v>
      </c>
      <c r="O324" s="132">
        <f>Info2!M324</f>
        <v>1</v>
      </c>
      <c r="P324" s="26">
        <f>MP!I324</f>
        <v>11.5</v>
      </c>
      <c r="Q324" s="23">
        <f>MP!J324</f>
        <v>1</v>
      </c>
      <c r="R324" s="132">
        <f>MP!L324</f>
        <v>1</v>
      </c>
      <c r="S324" s="24">
        <f t="shared" si="16"/>
        <v>11.016</v>
      </c>
      <c r="T324" s="23">
        <f t="shared" si="17"/>
        <v>9</v>
      </c>
      <c r="U324" s="44" t="str">
        <f t="shared" si="18"/>
        <v>acquise</v>
      </c>
      <c r="V324" s="129">
        <f t="shared" si="19"/>
        <v>1</v>
      </c>
    </row>
    <row r="325" spans="1:22" ht="13.5" customHeight="1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49">
        <v>10.806000000000001</v>
      </c>
      <c r="G325" s="26">
        <f>TPPhys2!H325</f>
        <v>10</v>
      </c>
      <c r="H325" s="23">
        <f>TPPhys2!I325</f>
        <v>2</v>
      </c>
      <c r="I325" s="132">
        <f>TPPhys2!K325</f>
        <v>1</v>
      </c>
      <c r="J325" s="26">
        <f>TPChim2!H325</f>
        <v>15.41</v>
      </c>
      <c r="K325" s="23">
        <f>TPChim2!I325</f>
        <v>2</v>
      </c>
      <c r="L325" s="132">
        <f>TPChim2!K325</f>
        <v>1</v>
      </c>
      <c r="M325" s="26">
        <f>Info2!J325</f>
        <v>10.125</v>
      </c>
      <c r="N325" s="23">
        <f>Info2!K325</f>
        <v>4</v>
      </c>
      <c r="O325" s="132">
        <f>Info2!M325</f>
        <v>1</v>
      </c>
      <c r="P325" s="26">
        <f>MP!I325</f>
        <v>8.5</v>
      </c>
      <c r="Q325" s="23">
        <f>MP!J325</f>
        <v>0</v>
      </c>
      <c r="R325" s="132">
        <f>MP!L325</f>
        <v>1</v>
      </c>
      <c r="S325" s="24">
        <f t="shared" si="16"/>
        <v>10.831999999999999</v>
      </c>
      <c r="T325" s="23">
        <f t="shared" si="17"/>
        <v>9</v>
      </c>
      <c r="U325" s="44" t="str">
        <f t="shared" si="18"/>
        <v>acquise</v>
      </c>
      <c r="V325" s="129">
        <f t="shared" si="19"/>
        <v>1</v>
      </c>
    </row>
    <row r="326" spans="1:22" ht="13.5" customHeight="1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49">
        <v>10.271333333333335</v>
      </c>
      <c r="G326" s="26">
        <f>TPPhys2!H326</f>
        <v>11.17</v>
      </c>
      <c r="H326" s="23">
        <f>TPPhys2!I326</f>
        <v>2</v>
      </c>
      <c r="I326" s="132">
        <f>TPPhys2!K326</f>
        <v>1</v>
      </c>
      <c r="J326" s="26">
        <f>TPChim2!H326</f>
        <v>13</v>
      </c>
      <c r="K326" s="23">
        <f>TPChim2!I326</f>
        <v>2</v>
      </c>
      <c r="L326" s="132">
        <f>TPChim2!K326</f>
        <v>1</v>
      </c>
      <c r="M326" s="26">
        <f>Info2!J326</f>
        <v>4.9000000000000004</v>
      </c>
      <c r="N326" s="23">
        <f>Info2!K326</f>
        <v>0</v>
      </c>
      <c r="O326" s="132">
        <f>Info2!M326</f>
        <v>1</v>
      </c>
      <c r="P326" s="26">
        <f>MP!I326</f>
        <v>10</v>
      </c>
      <c r="Q326" s="23">
        <f>MP!J326</f>
        <v>1</v>
      </c>
      <c r="R326" s="132">
        <f>MP!L326</f>
        <v>1</v>
      </c>
      <c r="S326" s="24">
        <f t="shared" si="16"/>
        <v>8.7940000000000005</v>
      </c>
      <c r="T326" s="23">
        <f t="shared" si="17"/>
        <v>5</v>
      </c>
      <c r="U326" s="44" t="str">
        <f t="shared" si="18"/>
        <v xml:space="preserve"> </v>
      </c>
      <c r="V326" s="129">
        <f t="shared" si="19"/>
        <v>1</v>
      </c>
    </row>
    <row r="327" spans="1:22" ht="13.5" customHeight="1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49">
        <v>10.874666666666666</v>
      </c>
      <c r="G327" s="26">
        <f>TPPhys2!H327</f>
        <v>10.16</v>
      </c>
      <c r="H327" s="23">
        <f>TPPhys2!I327</f>
        <v>2</v>
      </c>
      <c r="I327" s="132">
        <f>TPPhys2!K327</f>
        <v>1</v>
      </c>
      <c r="J327" s="26">
        <f>TPChim2!H327</f>
        <v>13.33</v>
      </c>
      <c r="K327" s="23">
        <f>TPChim2!I327</f>
        <v>2</v>
      </c>
      <c r="L327" s="132">
        <f>TPChim2!K327</f>
        <v>1</v>
      </c>
      <c r="M327" s="26">
        <f>Info2!J327</f>
        <v>8.0833333333333339</v>
      </c>
      <c r="N327" s="23">
        <f>Info2!K327</f>
        <v>0</v>
      </c>
      <c r="O327" s="132">
        <f>Info2!M327</f>
        <v>1</v>
      </c>
      <c r="P327" s="26">
        <f>MP!I327</f>
        <v>12.5</v>
      </c>
      <c r="Q327" s="23">
        <f>MP!J327</f>
        <v>1</v>
      </c>
      <c r="R327" s="132">
        <f>MP!L327</f>
        <v>1</v>
      </c>
      <c r="S327" s="24">
        <f t="shared" si="16"/>
        <v>10.431333333333333</v>
      </c>
      <c r="T327" s="23">
        <f t="shared" si="17"/>
        <v>9</v>
      </c>
      <c r="U327" s="44" t="str">
        <f t="shared" si="18"/>
        <v>acquise</v>
      </c>
      <c r="V327" s="129">
        <f t="shared" si="19"/>
        <v>1</v>
      </c>
    </row>
    <row r="328" spans="1:22" ht="13.5" customHeight="1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49">
        <v>10.375</v>
      </c>
      <c r="G328" s="26">
        <f>TPPhys2!H328</f>
        <v>10.83</v>
      </c>
      <c r="H328" s="23">
        <f>TPPhys2!I328</f>
        <v>2</v>
      </c>
      <c r="I328" s="132">
        <f>TPPhys2!K328</f>
        <v>1</v>
      </c>
      <c r="J328" s="26">
        <f>TPChim2!H328</f>
        <v>10.75</v>
      </c>
      <c r="K328" s="23">
        <f>TPChim2!I328</f>
        <v>2</v>
      </c>
      <c r="L328" s="132">
        <f>TPChim2!K328</f>
        <v>1</v>
      </c>
      <c r="M328" s="26">
        <f>Info2!J328</f>
        <v>10.001999999999999</v>
      </c>
      <c r="N328" s="23">
        <f>Info2!K328</f>
        <v>4</v>
      </c>
      <c r="O328" s="132">
        <f>Info2!M328</f>
        <v>1</v>
      </c>
      <c r="P328" s="26">
        <f>MP!I328</f>
        <v>10</v>
      </c>
      <c r="Q328" s="23">
        <f>MP!J328</f>
        <v>1</v>
      </c>
      <c r="R328" s="132">
        <f>MP!L328</f>
        <v>1</v>
      </c>
      <c r="S328" s="24">
        <f t="shared" si="16"/>
        <v>10.316799999999999</v>
      </c>
      <c r="T328" s="23">
        <f t="shared" si="17"/>
        <v>9</v>
      </c>
      <c r="U328" s="44" t="str">
        <f t="shared" si="18"/>
        <v>acquise</v>
      </c>
      <c r="V328" s="129">
        <f t="shared" si="19"/>
        <v>1</v>
      </c>
    </row>
    <row r="329" spans="1:22" ht="13.5" customHeight="1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92">
        <v>10.931999999999999</v>
      </c>
      <c r="G329" s="26">
        <f>TPPhys2!H329</f>
        <v>11.5</v>
      </c>
      <c r="H329" s="23">
        <f>TPPhys2!I329</f>
        <v>2</v>
      </c>
      <c r="I329" s="132">
        <f>TPPhys2!K329</f>
        <v>1</v>
      </c>
      <c r="J329" s="26">
        <f>TPChim2!H329</f>
        <v>12</v>
      </c>
      <c r="K329" s="23">
        <f>TPChim2!I329</f>
        <v>2</v>
      </c>
      <c r="L329" s="132">
        <f>TPChim2!K329</f>
        <v>1</v>
      </c>
      <c r="M329" s="26">
        <f>Info2!J329</f>
        <v>10.7</v>
      </c>
      <c r="N329" s="23">
        <f>Info2!K329</f>
        <v>4</v>
      </c>
      <c r="O329" s="132">
        <f>Info2!M329</f>
        <v>1</v>
      </c>
      <c r="P329" s="26">
        <f>MP!I329</f>
        <v>11</v>
      </c>
      <c r="Q329" s="23">
        <f>MP!J329</f>
        <v>1</v>
      </c>
      <c r="R329" s="132">
        <f>MP!L329</f>
        <v>1</v>
      </c>
      <c r="S329" s="24">
        <f t="shared" si="16"/>
        <v>11.18</v>
      </c>
      <c r="T329" s="23">
        <f t="shared" si="17"/>
        <v>9</v>
      </c>
      <c r="U329" s="44" t="str">
        <f t="shared" si="18"/>
        <v>acquise</v>
      </c>
      <c r="V329" s="129">
        <f t="shared" si="19"/>
        <v>1</v>
      </c>
    </row>
    <row r="330" spans="1:22" ht="13.5" customHeight="1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49">
        <v>10.709999999999999</v>
      </c>
      <c r="G330" s="26">
        <f>TPPhys2!H330</f>
        <v>11.66</v>
      </c>
      <c r="H330" s="23">
        <f>TPPhys2!I330</f>
        <v>2</v>
      </c>
      <c r="I330" s="132">
        <f>TPPhys2!K330</f>
        <v>1</v>
      </c>
      <c r="J330" s="26">
        <f>TPChim2!H330</f>
        <v>13.75</v>
      </c>
      <c r="K330" s="23">
        <f>TPChim2!I330</f>
        <v>2</v>
      </c>
      <c r="L330" s="132">
        <f>TPChim2!K330</f>
        <v>1</v>
      </c>
      <c r="M330" s="26">
        <f>Info2!J330</f>
        <v>7.3</v>
      </c>
      <c r="N330" s="23">
        <f>Info2!K330</f>
        <v>0</v>
      </c>
      <c r="O330" s="132">
        <f>Info2!M330</f>
        <v>1</v>
      </c>
      <c r="P330" s="26">
        <f>MP!I330</f>
        <v>14</v>
      </c>
      <c r="Q330" s="23">
        <f>MP!J330</f>
        <v>1</v>
      </c>
      <c r="R330" s="132">
        <f>MP!L330</f>
        <v>1</v>
      </c>
      <c r="S330" s="24">
        <f t="shared" si="16"/>
        <v>10.802</v>
      </c>
      <c r="T330" s="23">
        <f t="shared" si="17"/>
        <v>9</v>
      </c>
      <c r="U330" s="44" t="str">
        <f t="shared" si="18"/>
        <v>acquise</v>
      </c>
      <c r="V330" s="129">
        <f t="shared" si="19"/>
        <v>1</v>
      </c>
    </row>
    <row r="331" spans="1:22" ht="13.5" customHeight="1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49">
        <v>10.209999999999999</v>
      </c>
      <c r="G331" s="26">
        <f>TPPhys2!H331</f>
        <v>10.5</v>
      </c>
      <c r="H331" s="23">
        <f>TPPhys2!I331</f>
        <v>2</v>
      </c>
      <c r="I331" s="132">
        <f>TPPhys2!K331</f>
        <v>1</v>
      </c>
      <c r="J331" s="26">
        <f>TPChim2!H331</f>
        <v>12.66</v>
      </c>
      <c r="K331" s="23">
        <f>TPChim2!I331</f>
        <v>2</v>
      </c>
      <c r="L331" s="132">
        <f>TPChim2!K331</f>
        <v>1</v>
      </c>
      <c r="M331" s="26">
        <f>Info2!J331</f>
        <v>7.05</v>
      </c>
      <c r="N331" s="23">
        <f>Info2!K331</f>
        <v>0</v>
      </c>
      <c r="O331" s="132">
        <f>Info2!M331</f>
        <v>1</v>
      </c>
      <c r="P331" s="26">
        <f>MP!I331</f>
        <v>13</v>
      </c>
      <c r="Q331" s="23">
        <f>MP!J331</f>
        <v>1</v>
      </c>
      <c r="R331" s="132">
        <f>MP!L331</f>
        <v>1</v>
      </c>
      <c r="S331" s="24">
        <f t="shared" si="16"/>
        <v>10.052</v>
      </c>
      <c r="T331" s="23">
        <f t="shared" si="17"/>
        <v>9</v>
      </c>
      <c r="U331" s="44" t="str">
        <f t="shared" si="18"/>
        <v>acquise</v>
      </c>
      <c r="V331" s="129">
        <f t="shared" si="19"/>
        <v>1</v>
      </c>
    </row>
    <row r="332" spans="1:22" ht="13.5" customHeight="1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2">
        <v>10.694444444444445</v>
      </c>
      <c r="G332" s="26">
        <f>TPPhys2!H332</f>
        <v>11</v>
      </c>
      <c r="H332" s="23">
        <f>TPPhys2!I332</f>
        <v>2</v>
      </c>
      <c r="I332" s="132">
        <f>TPPhys2!K332</f>
        <v>1</v>
      </c>
      <c r="J332" s="26">
        <f>TPChim2!H332</f>
        <v>11.666666666666666</v>
      </c>
      <c r="K332" s="23">
        <f>TPChim2!I332</f>
        <v>2</v>
      </c>
      <c r="L332" s="132">
        <f>TPChim2!K332</f>
        <v>1</v>
      </c>
      <c r="M332" s="26">
        <f>Info2!J332</f>
        <v>5.666666666666667</v>
      </c>
      <c r="N332" s="23">
        <f>Info2!K332</f>
        <v>0</v>
      </c>
      <c r="O332" s="132">
        <f>Info2!M332</f>
        <v>1</v>
      </c>
      <c r="P332" s="26">
        <f>MP!I332</f>
        <v>11</v>
      </c>
      <c r="Q332" s="23">
        <f>MP!J332</f>
        <v>1</v>
      </c>
      <c r="R332" s="132">
        <f>MP!L332</f>
        <v>1</v>
      </c>
      <c r="S332" s="24">
        <f t="shared" si="16"/>
        <v>9</v>
      </c>
      <c r="T332" s="23">
        <f t="shared" si="17"/>
        <v>5</v>
      </c>
      <c r="U332" s="44" t="str">
        <f t="shared" si="18"/>
        <v xml:space="preserve"> </v>
      </c>
      <c r="V332" s="129">
        <f t="shared" si="19"/>
        <v>1</v>
      </c>
    </row>
    <row r="333" spans="1:22" ht="13.5" customHeight="1">
      <c r="A333" s="23">
        <v>321</v>
      </c>
      <c r="B333" s="294">
        <v>123007577</v>
      </c>
      <c r="C333" s="305" t="s">
        <v>245</v>
      </c>
      <c r="D333" s="306" t="s">
        <v>781</v>
      </c>
      <c r="E333" s="247" t="s">
        <v>1677</v>
      </c>
      <c r="F333" s="92">
        <v>6.266</v>
      </c>
      <c r="G333" s="26">
        <f>TPPhys2!H333</f>
        <v>10.5</v>
      </c>
      <c r="H333" s="23">
        <f>TPPhys2!I333</f>
        <v>2</v>
      </c>
      <c r="I333" s="132">
        <f>TPPhys2!K333</f>
        <v>1</v>
      </c>
      <c r="J333" s="26">
        <f>TPChim2!H333</f>
        <v>10.83</v>
      </c>
      <c r="K333" s="23">
        <f>TPChim2!I333</f>
        <v>2</v>
      </c>
      <c r="L333" s="132">
        <f>TPChim2!K333</f>
        <v>1</v>
      </c>
      <c r="M333" s="26">
        <f>Info2!J333</f>
        <v>9.6875</v>
      </c>
      <c r="N333" s="23">
        <f>Info2!K333</f>
        <v>0</v>
      </c>
      <c r="O333" s="132">
        <f>Info2!M333</f>
        <v>1</v>
      </c>
      <c r="P333" s="26">
        <f>MP!I333</f>
        <v>10</v>
      </c>
      <c r="Q333" s="23">
        <f>MP!J333</f>
        <v>1</v>
      </c>
      <c r="R333" s="132">
        <f>MP!L333</f>
        <v>1</v>
      </c>
      <c r="S333" s="24">
        <f t="shared" si="16"/>
        <v>10.141</v>
      </c>
      <c r="T333" s="23">
        <f t="shared" si="17"/>
        <v>9</v>
      </c>
      <c r="U333" s="44" t="str">
        <f t="shared" si="18"/>
        <v>acquise</v>
      </c>
      <c r="V333" s="129">
        <f t="shared" si="19"/>
        <v>1</v>
      </c>
    </row>
    <row r="334" spans="1:22" ht="13.5" customHeight="1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49">
        <v>9.6974888888888895</v>
      </c>
      <c r="G334" s="26">
        <f>TPPhys2!H334</f>
        <v>12.08</v>
      </c>
      <c r="H334" s="23">
        <f>TPPhys2!I334</f>
        <v>2</v>
      </c>
      <c r="I334" s="132">
        <f>TPPhys2!K334</f>
        <v>1</v>
      </c>
      <c r="J334" s="26">
        <f>TPChim2!H334</f>
        <v>13.652777777777777</v>
      </c>
      <c r="K334" s="23">
        <f>TPChim2!I334</f>
        <v>2</v>
      </c>
      <c r="L334" s="132">
        <f>TPChim2!K334</f>
        <v>1</v>
      </c>
      <c r="M334" s="26">
        <f>Info2!J334</f>
        <v>9.5</v>
      </c>
      <c r="N334" s="23">
        <f>Info2!K334</f>
        <v>0</v>
      </c>
      <c r="O334" s="132">
        <f>Info2!M334</f>
        <v>1</v>
      </c>
      <c r="P334" s="26">
        <f>MP!I334</f>
        <v>8</v>
      </c>
      <c r="Q334" s="23">
        <f>MP!J334</f>
        <v>0</v>
      </c>
      <c r="R334" s="132">
        <f>MP!L334</f>
        <v>1</v>
      </c>
      <c r="S334" s="24">
        <f t="shared" ref="S334:S397" si="20">(G334+J334+M334*2+P334)/5</f>
        <v>10.546555555555555</v>
      </c>
      <c r="T334" s="23">
        <f t="shared" ref="T334:T397" si="21">IF(S334&gt;=9.995,9,H334+K334+N334+Q334)</f>
        <v>9</v>
      </c>
      <c r="U334" s="44" t="str">
        <f t="shared" ref="U334:U397" si="22">IF(T334=9,"acquise"," ")</f>
        <v>acquise</v>
      </c>
      <c r="V334" s="129">
        <f t="shared" ref="V334:V397" si="23">IF(OR(I334=2,L334=2,O334=2,R334=2),2,1)</f>
        <v>1</v>
      </c>
    </row>
    <row r="335" spans="1:22" ht="13.5" customHeight="1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92">
        <v>11.1</v>
      </c>
      <c r="G335" s="26">
        <f>TPPhys2!H335</f>
        <v>9.75</v>
      </c>
      <c r="H335" s="23">
        <f>TPPhys2!I335</f>
        <v>0</v>
      </c>
      <c r="I335" s="132">
        <f>TPPhys2!K335</f>
        <v>1</v>
      </c>
      <c r="J335" s="26">
        <f>TPChim2!H335</f>
        <v>13.75</v>
      </c>
      <c r="K335" s="23">
        <f>TPChim2!I335</f>
        <v>2</v>
      </c>
      <c r="L335" s="132">
        <f>TPChim2!K335</f>
        <v>1</v>
      </c>
      <c r="M335" s="26">
        <f>Info2!J335</f>
        <v>7.2</v>
      </c>
      <c r="N335" s="23">
        <f>Info2!K335</f>
        <v>0</v>
      </c>
      <c r="O335" s="132">
        <f>Info2!M335</f>
        <v>1</v>
      </c>
      <c r="P335" s="26">
        <f>MP!I335</f>
        <v>9</v>
      </c>
      <c r="Q335" s="23">
        <f>MP!J335</f>
        <v>0</v>
      </c>
      <c r="R335" s="132">
        <f>MP!L335</f>
        <v>1</v>
      </c>
      <c r="S335" s="24">
        <f t="shared" si="20"/>
        <v>9.379999999999999</v>
      </c>
      <c r="T335" s="23">
        <f t="shared" si="21"/>
        <v>2</v>
      </c>
      <c r="U335" s="44" t="str">
        <f t="shared" si="22"/>
        <v xml:space="preserve"> </v>
      </c>
      <c r="V335" s="129">
        <f t="shared" si="23"/>
        <v>1</v>
      </c>
    </row>
    <row r="336" spans="1:22" ht="13.5" customHeight="1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92">
        <v>10.783333333333335</v>
      </c>
      <c r="G336" s="26">
        <f>TPPhys2!H336</f>
        <v>10.666666666666666</v>
      </c>
      <c r="H336" s="23">
        <f>TPPhys2!I336</f>
        <v>2</v>
      </c>
      <c r="I336" s="132">
        <f>TPPhys2!K336</f>
        <v>1</v>
      </c>
      <c r="J336" s="26">
        <f>TPChim2!H336</f>
        <v>14.163333333333334</v>
      </c>
      <c r="K336" s="23">
        <f>TPChim2!I336</f>
        <v>2</v>
      </c>
      <c r="L336" s="132">
        <f>TPChim2!K336</f>
        <v>1</v>
      </c>
      <c r="M336" s="26">
        <f>Info2!J336</f>
        <v>8.4</v>
      </c>
      <c r="N336" s="23">
        <f>Info2!K336</f>
        <v>0</v>
      </c>
      <c r="O336" s="132">
        <f>Info2!M336</f>
        <v>1</v>
      </c>
      <c r="P336" s="26">
        <f>MP!I336</f>
        <v>8.75</v>
      </c>
      <c r="Q336" s="23">
        <f>MP!J336</f>
        <v>0</v>
      </c>
      <c r="R336" s="132">
        <f>MP!L336</f>
        <v>1</v>
      </c>
      <c r="S336" s="24">
        <f t="shared" si="20"/>
        <v>10.075999999999999</v>
      </c>
      <c r="T336" s="23">
        <f t="shared" si="21"/>
        <v>9</v>
      </c>
      <c r="U336" s="44" t="str">
        <f t="shared" si="22"/>
        <v>acquise</v>
      </c>
      <c r="V336" s="129">
        <f t="shared" si="23"/>
        <v>1</v>
      </c>
    </row>
    <row r="337" spans="1:22" ht="13.5" customHeight="1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49">
        <v>10.000800000000002</v>
      </c>
      <c r="G337" s="26">
        <f>TPPhys2!H337</f>
        <v>12.5</v>
      </c>
      <c r="H337" s="23">
        <f>TPPhys2!I337</f>
        <v>2</v>
      </c>
      <c r="I337" s="132">
        <f>TPPhys2!K337</f>
        <v>1</v>
      </c>
      <c r="J337" s="26">
        <f>TPChim2!H337</f>
        <v>14.25</v>
      </c>
      <c r="K337" s="23">
        <f>TPChim2!I337</f>
        <v>2</v>
      </c>
      <c r="L337" s="132">
        <f>TPChim2!K337</f>
        <v>1</v>
      </c>
      <c r="M337" s="26">
        <f>Info2!J337</f>
        <v>8.625</v>
      </c>
      <c r="N337" s="23">
        <f>Info2!K337</f>
        <v>0</v>
      </c>
      <c r="O337" s="132">
        <f>Info2!M337</f>
        <v>1</v>
      </c>
      <c r="P337" s="26">
        <f>MP!I337</f>
        <v>11</v>
      </c>
      <c r="Q337" s="23">
        <f>MP!J337</f>
        <v>1</v>
      </c>
      <c r="R337" s="132">
        <f>MP!L337</f>
        <v>1</v>
      </c>
      <c r="S337" s="24">
        <f t="shared" si="20"/>
        <v>11</v>
      </c>
      <c r="T337" s="23">
        <f t="shared" si="21"/>
        <v>9</v>
      </c>
      <c r="U337" s="44" t="str">
        <f t="shared" si="22"/>
        <v>acquise</v>
      </c>
      <c r="V337" s="129">
        <f t="shared" si="23"/>
        <v>1</v>
      </c>
    </row>
    <row r="338" spans="1:22" ht="13.5" customHeight="1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92">
        <v>9.3506666666666653</v>
      </c>
      <c r="G338" s="26">
        <f>TPPhys2!H338</f>
        <v>0</v>
      </c>
      <c r="H338" s="23">
        <f>TPPhys2!I338</f>
        <v>0</v>
      </c>
      <c r="I338" s="132">
        <f>TPPhys2!K338</f>
        <v>1</v>
      </c>
      <c r="J338" s="26">
        <f>TPChim2!H338</f>
        <v>10</v>
      </c>
      <c r="K338" s="23">
        <f>TPChim2!I338</f>
        <v>2</v>
      </c>
      <c r="L338" s="132">
        <f>TPChim2!K338</f>
        <v>1</v>
      </c>
      <c r="M338" s="26">
        <f>Info2!J338</f>
        <v>9.1999999999999993</v>
      </c>
      <c r="N338" s="23">
        <f>Info2!K338</f>
        <v>0</v>
      </c>
      <c r="O338" s="132">
        <f>Info2!M338</f>
        <v>1</v>
      </c>
      <c r="P338" s="26">
        <f>MP!I338</f>
        <v>14</v>
      </c>
      <c r="Q338" s="23">
        <f>MP!J338</f>
        <v>1</v>
      </c>
      <c r="R338" s="132">
        <f>MP!L338</f>
        <v>1</v>
      </c>
      <c r="S338" s="24">
        <f t="shared" si="20"/>
        <v>8.48</v>
      </c>
      <c r="T338" s="23">
        <f t="shared" si="21"/>
        <v>3</v>
      </c>
      <c r="U338" s="44" t="str">
        <f t="shared" si="22"/>
        <v xml:space="preserve"> </v>
      </c>
      <c r="V338" s="129">
        <f t="shared" si="23"/>
        <v>1</v>
      </c>
    </row>
    <row r="339" spans="1:22" ht="13.5" customHeight="1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2">
        <v>10.231999999999999</v>
      </c>
      <c r="G339" s="26">
        <f>TPPhys2!H339</f>
        <v>11.16</v>
      </c>
      <c r="H339" s="23">
        <f>TPPhys2!I339</f>
        <v>2</v>
      </c>
      <c r="I339" s="132">
        <f>TPPhys2!K339</f>
        <v>1</v>
      </c>
      <c r="J339" s="26">
        <f>TPChim2!H339</f>
        <v>15.66</v>
      </c>
      <c r="K339" s="23">
        <f>TPChim2!I339</f>
        <v>2</v>
      </c>
      <c r="L339" s="132">
        <f>TPChim2!K339</f>
        <v>1</v>
      </c>
      <c r="M339" s="26">
        <f>Info2!J339</f>
        <v>8.1666666666666661</v>
      </c>
      <c r="N339" s="23">
        <f>Info2!K339</f>
        <v>0</v>
      </c>
      <c r="O339" s="132">
        <f>Info2!M339</f>
        <v>1</v>
      </c>
      <c r="P339" s="26">
        <f>MP!I339</f>
        <v>10</v>
      </c>
      <c r="Q339" s="23">
        <f>MP!J339</f>
        <v>1</v>
      </c>
      <c r="R339" s="132">
        <f>MP!L339</f>
        <v>1</v>
      </c>
      <c r="S339" s="24">
        <f t="shared" si="20"/>
        <v>10.630666666666666</v>
      </c>
      <c r="T339" s="23">
        <f t="shared" si="21"/>
        <v>9</v>
      </c>
      <c r="U339" s="44" t="str">
        <f t="shared" si="22"/>
        <v>acquise</v>
      </c>
      <c r="V339" s="129">
        <f t="shared" si="23"/>
        <v>1</v>
      </c>
    </row>
    <row r="340" spans="1:22" ht="13.5" customHeight="1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49">
        <v>10.36</v>
      </c>
      <c r="G340" s="26">
        <f>TPPhys2!H340</f>
        <v>10.66</v>
      </c>
      <c r="H340" s="23">
        <f>TPPhys2!I340</f>
        <v>2</v>
      </c>
      <c r="I340" s="132">
        <f>TPPhys2!K340</f>
        <v>1</v>
      </c>
      <c r="J340" s="26">
        <f>TPChim2!H340</f>
        <v>14.66</v>
      </c>
      <c r="K340" s="23">
        <f>TPChim2!I340</f>
        <v>2</v>
      </c>
      <c r="L340" s="132">
        <f>TPChim2!K340</f>
        <v>1</v>
      </c>
      <c r="M340" s="26">
        <f>Info2!J340</f>
        <v>7.875</v>
      </c>
      <c r="N340" s="23">
        <f>Info2!K340</f>
        <v>0</v>
      </c>
      <c r="O340" s="132">
        <f>Info2!M340</f>
        <v>1</v>
      </c>
      <c r="P340" s="26">
        <f>MP!I340</f>
        <v>10</v>
      </c>
      <c r="Q340" s="23">
        <f>MP!J340</f>
        <v>1</v>
      </c>
      <c r="R340" s="132">
        <f>MP!L340</f>
        <v>1</v>
      </c>
      <c r="S340" s="24">
        <f t="shared" si="20"/>
        <v>10.214</v>
      </c>
      <c r="T340" s="23">
        <f t="shared" si="21"/>
        <v>9</v>
      </c>
      <c r="U340" s="44" t="str">
        <f t="shared" si="22"/>
        <v>acquise</v>
      </c>
      <c r="V340" s="129">
        <f t="shared" si="23"/>
        <v>1</v>
      </c>
    </row>
    <row r="341" spans="1:22" ht="13.5" customHeight="1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49">
        <v>11.634666666666668</v>
      </c>
      <c r="G341" s="26">
        <f>TPPhys2!H341</f>
        <v>9.16</v>
      </c>
      <c r="H341" s="23">
        <f>TPPhys2!I341</f>
        <v>0</v>
      </c>
      <c r="I341" s="132">
        <f>TPPhys2!K341</f>
        <v>1</v>
      </c>
      <c r="J341" s="26">
        <f>TPChim2!H341</f>
        <v>13.91</v>
      </c>
      <c r="K341" s="23">
        <f>TPChim2!I341</f>
        <v>2</v>
      </c>
      <c r="L341" s="132">
        <f>TPChim2!K341</f>
        <v>1</v>
      </c>
      <c r="M341" s="26">
        <f>Info2!J341</f>
        <v>9.8000000000000007</v>
      </c>
      <c r="N341" s="23">
        <f>Info2!K341</f>
        <v>0</v>
      </c>
      <c r="O341" s="132">
        <f>Info2!M341</f>
        <v>1</v>
      </c>
      <c r="P341" s="26">
        <f>MP!I341</f>
        <v>13.5</v>
      </c>
      <c r="Q341" s="23">
        <f>MP!J341</f>
        <v>1</v>
      </c>
      <c r="R341" s="132">
        <f>MP!L341</f>
        <v>1</v>
      </c>
      <c r="S341" s="24">
        <f t="shared" si="20"/>
        <v>11.234</v>
      </c>
      <c r="T341" s="23">
        <f t="shared" si="21"/>
        <v>9</v>
      </c>
      <c r="U341" s="44" t="str">
        <f t="shared" si="22"/>
        <v>acquise</v>
      </c>
      <c r="V341" s="129">
        <f t="shared" si="23"/>
        <v>1</v>
      </c>
    </row>
    <row r="342" spans="1:22" ht="13.5" customHeight="1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49">
        <v>11.436</v>
      </c>
      <c r="G342" s="26">
        <f>TPPhys2!H342</f>
        <v>10</v>
      </c>
      <c r="H342" s="23">
        <f>TPPhys2!I342</f>
        <v>2</v>
      </c>
      <c r="I342" s="132">
        <f>TPPhys2!K342</f>
        <v>1</v>
      </c>
      <c r="J342" s="26">
        <f>TPChim2!H342</f>
        <v>11</v>
      </c>
      <c r="K342" s="23">
        <f>TPChim2!I342</f>
        <v>2</v>
      </c>
      <c r="L342" s="132">
        <f>TPChim2!K342</f>
        <v>1</v>
      </c>
      <c r="M342" s="26">
        <f>Info2!J342</f>
        <v>8.3333333333333339</v>
      </c>
      <c r="N342" s="23">
        <f>Info2!K342</f>
        <v>0</v>
      </c>
      <c r="O342" s="132">
        <f>Info2!M342</f>
        <v>1</v>
      </c>
      <c r="P342" s="26">
        <f>MP!I342</f>
        <v>13</v>
      </c>
      <c r="Q342" s="23">
        <f>MP!J342</f>
        <v>1</v>
      </c>
      <c r="R342" s="132">
        <f>MP!L342</f>
        <v>1</v>
      </c>
      <c r="S342" s="24">
        <f t="shared" si="20"/>
        <v>10.133333333333335</v>
      </c>
      <c r="T342" s="23">
        <f t="shared" si="21"/>
        <v>9</v>
      </c>
      <c r="U342" s="44" t="str">
        <f t="shared" si="22"/>
        <v>acquise</v>
      </c>
      <c r="V342" s="129">
        <f t="shared" si="23"/>
        <v>1</v>
      </c>
    </row>
    <row r="343" spans="1:22" ht="13.5" customHeight="1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49">
        <v>10.038</v>
      </c>
      <c r="G343" s="26">
        <f>TPPhys2!H343</f>
        <v>10.91</v>
      </c>
      <c r="H343" s="23">
        <f>TPPhys2!I343</f>
        <v>2</v>
      </c>
      <c r="I343" s="132">
        <f>TPPhys2!K343</f>
        <v>1</v>
      </c>
      <c r="J343" s="26">
        <f>TPChim2!H343</f>
        <v>13</v>
      </c>
      <c r="K343" s="23">
        <f>TPChim2!I343</f>
        <v>2</v>
      </c>
      <c r="L343" s="132">
        <f>TPChim2!K343</f>
        <v>1</v>
      </c>
      <c r="M343" s="26">
        <f>Info2!J343</f>
        <v>5.6</v>
      </c>
      <c r="N343" s="23">
        <f>Info2!K343</f>
        <v>0</v>
      </c>
      <c r="O343" s="132">
        <f>Info2!M343</f>
        <v>1</v>
      </c>
      <c r="P343" s="26">
        <f>MP!I343</f>
        <v>15.5</v>
      </c>
      <c r="Q343" s="23">
        <f>MP!J343</f>
        <v>1</v>
      </c>
      <c r="R343" s="132">
        <f>MP!L343</f>
        <v>1</v>
      </c>
      <c r="S343" s="24">
        <f t="shared" si="20"/>
        <v>10.122</v>
      </c>
      <c r="T343" s="23">
        <f t="shared" si="21"/>
        <v>9</v>
      </c>
      <c r="U343" s="44" t="str">
        <f t="shared" si="22"/>
        <v>acquise</v>
      </c>
      <c r="V343" s="129">
        <f t="shared" si="23"/>
        <v>1</v>
      </c>
    </row>
    <row r="344" spans="1:22" ht="13.5" customHeight="1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2">
        <v>10.6</v>
      </c>
      <c r="G344" s="26">
        <f>TPPhys2!H344</f>
        <v>8.75</v>
      </c>
      <c r="H344" s="23">
        <f>TPPhys2!I344</f>
        <v>0</v>
      </c>
      <c r="I344" s="132">
        <f>TPPhys2!K344</f>
        <v>1</v>
      </c>
      <c r="J344" s="26">
        <f>TPChim2!H344</f>
        <v>12.08</v>
      </c>
      <c r="K344" s="23">
        <f>TPChim2!I344</f>
        <v>2</v>
      </c>
      <c r="L344" s="132">
        <f>TPChim2!K344</f>
        <v>1</v>
      </c>
      <c r="M344" s="26">
        <f>Info2!J344</f>
        <v>1.8</v>
      </c>
      <c r="N344" s="23">
        <f>Info2!K344</f>
        <v>0</v>
      </c>
      <c r="O344" s="132">
        <f>Info2!M344</f>
        <v>1</v>
      </c>
      <c r="P344" s="26">
        <f>MP!I344</f>
        <v>13</v>
      </c>
      <c r="Q344" s="23">
        <f>MP!J344</f>
        <v>1</v>
      </c>
      <c r="R344" s="132">
        <f>MP!L344</f>
        <v>1</v>
      </c>
      <c r="S344" s="24">
        <f t="shared" si="20"/>
        <v>7.4859999999999998</v>
      </c>
      <c r="T344" s="23">
        <f t="shared" si="21"/>
        <v>3</v>
      </c>
      <c r="U344" s="44" t="str">
        <f t="shared" si="22"/>
        <v xml:space="preserve"> </v>
      </c>
      <c r="V344" s="129">
        <f t="shared" si="23"/>
        <v>1</v>
      </c>
    </row>
    <row r="345" spans="1:22" ht="13.5" customHeight="1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10.89</v>
      </c>
      <c r="G345" s="26">
        <f>TPPhys2!H345</f>
        <v>12</v>
      </c>
      <c r="H345" s="23">
        <f>TPPhys2!I345</f>
        <v>2</v>
      </c>
      <c r="I345" s="132">
        <f>TPPhys2!K345</f>
        <v>1</v>
      </c>
      <c r="J345" s="26">
        <f>TPChim2!H345</f>
        <v>15.5</v>
      </c>
      <c r="K345" s="23">
        <f>TPChim2!I345</f>
        <v>2</v>
      </c>
      <c r="L345" s="132">
        <f>TPChim2!K345</f>
        <v>1</v>
      </c>
      <c r="M345" s="26">
        <f>Info2!J345</f>
        <v>7.4</v>
      </c>
      <c r="N345" s="23">
        <f>Info2!K345</f>
        <v>0</v>
      </c>
      <c r="O345" s="132">
        <f>Info2!M345</f>
        <v>1</v>
      </c>
      <c r="P345" s="26">
        <f>MP!I345</f>
        <v>9</v>
      </c>
      <c r="Q345" s="23">
        <f>MP!J345</f>
        <v>0</v>
      </c>
      <c r="R345" s="132">
        <f>MP!L345</f>
        <v>1</v>
      </c>
      <c r="S345" s="24">
        <f t="shared" si="20"/>
        <v>10.26</v>
      </c>
      <c r="T345" s="23">
        <f t="shared" si="21"/>
        <v>9</v>
      </c>
      <c r="U345" s="44" t="str">
        <f t="shared" si="22"/>
        <v>acquise</v>
      </c>
      <c r="V345" s="129">
        <f t="shared" si="23"/>
        <v>1</v>
      </c>
    </row>
    <row r="346" spans="1:22" ht="13.5" customHeight="1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49">
        <v>10.001333333333333</v>
      </c>
      <c r="G346" s="26">
        <f>TPPhys2!H346</f>
        <v>9.25</v>
      </c>
      <c r="H346" s="23">
        <f>TPPhys2!I346</f>
        <v>0</v>
      </c>
      <c r="I346" s="132">
        <f>TPPhys2!K346</f>
        <v>1</v>
      </c>
      <c r="J346" s="26">
        <f>TPChim2!H346</f>
        <v>15</v>
      </c>
      <c r="K346" s="23">
        <f>TPChim2!I346</f>
        <v>2</v>
      </c>
      <c r="L346" s="132">
        <f>TPChim2!K346</f>
        <v>1</v>
      </c>
      <c r="M346" s="26">
        <f>Info2!J346</f>
        <v>10.1</v>
      </c>
      <c r="N346" s="23">
        <f>Info2!K346</f>
        <v>4</v>
      </c>
      <c r="O346" s="132">
        <f>Info2!M346</f>
        <v>1</v>
      </c>
      <c r="P346" s="26">
        <f>MP!I346</f>
        <v>11.5</v>
      </c>
      <c r="Q346" s="23">
        <f>MP!J346</f>
        <v>1</v>
      </c>
      <c r="R346" s="132">
        <f>MP!L346</f>
        <v>1</v>
      </c>
      <c r="S346" s="24">
        <f t="shared" si="20"/>
        <v>11.190000000000001</v>
      </c>
      <c r="T346" s="23">
        <f t="shared" si="21"/>
        <v>9</v>
      </c>
      <c r="U346" s="44" t="str">
        <f t="shared" si="22"/>
        <v>acquise</v>
      </c>
      <c r="V346" s="129">
        <f t="shared" si="23"/>
        <v>1</v>
      </c>
    </row>
    <row r="347" spans="1:22" ht="13.5" customHeight="1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49">
        <v>10.608666666666668</v>
      </c>
      <c r="G347" s="26">
        <f>TPPhys2!H347</f>
        <v>10.58</v>
      </c>
      <c r="H347" s="23">
        <f>TPPhys2!I347</f>
        <v>2</v>
      </c>
      <c r="I347" s="132">
        <f>TPPhys2!K347</f>
        <v>1</v>
      </c>
      <c r="J347" s="26">
        <f>TPChim2!H347</f>
        <v>10.75</v>
      </c>
      <c r="K347" s="23">
        <f>TPChim2!I347</f>
        <v>2</v>
      </c>
      <c r="L347" s="132">
        <f>TPChim2!K347</f>
        <v>1</v>
      </c>
      <c r="M347" s="26">
        <f>Info2!J347</f>
        <v>4.95</v>
      </c>
      <c r="N347" s="23">
        <f>Info2!K347</f>
        <v>0</v>
      </c>
      <c r="O347" s="132">
        <f>Info2!M347</f>
        <v>1</v>
      </c>
      <c r="P347" s="26">
        <f>MP!I347</f>
        <v>10.5</v>
      </c>
      <c r="Q347" s="23">
        <f>MP!J347</f>
        <v>1</v>
      </c>
      <c r="R347" s="132">
        <f>MP!L347</f>
        <v>1</v>
      </c>
      <c r="S347" s="24">
        <f t="shared" si="20"/>
        <v>8.3460000000000001</v>
      </c>
      <c r="T347" s="23">
        <f t="shared" si="21"/>
        <v>5</v>
      </c>
      <c r="U347" s="44" t="str">
        <f t="shared" si="22"/>
        <v xml:space="preserve"> </v>
      </c>
      <c r="V347" s="129">
        <f t="shared" si="23"/>
        <v>1</v>
      </c>
    </row>
    <row r="348" spans="1:22" ht="13.5" customHeight="1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49">
        <v>10.325999999999999</v>
      </c>
      <c r="G348" s="26">
        <f>TPPhys2!H348</f>
        <v>9.75</v>
      </c>
      <c r="H348" s="23">
        <f>TPPhys2!I348</f>
        <v>0</v>
      </c>
      <c r="I348" s="132">
        <f>TPPhys2!K348</f>
        <v>1</v>
      </c>
      <c r="J348" s="26">
        <f>TPChim2!H348</f>
        <v>10.4</v>
      </c>
      <c r="K348" s="23">
        <f>TPChim2!I348</f>
        <v>2</v>
      </c>
      <c r="L348" s="132">
        <f>TPChim2!K348</f>
        <v>1</v>
      </c>
      <c r="M348" s="26">
        <f>Info2!J348</f>
        <v>7</v>
      </c>
      <c r="N348" s="23">
        <f>Info2!K348</f>
        <v>0</v>
      </c>
      <c r="O348" s="132">
        <f>Info2!M348</f>
        <v>1</v>
      </c>
      <c r="P348" s="26">
        <f>MP!I348</f>
        <v>10</v>
      </c>
      <c r="Q348" s="23">
        <f>MP!J348</f>
        <v>1</v>
      </c>
      <c r="R348" s="132">
        <f>MP!L348</f>
        <v>1</v>
      </c>
      <c r="S348" s="24">
        <f t="shared" si="20"/>
        <v>8.83</v>
      </c>
      <c r="T348" s="23">
        <f t="shared" si="21"/>
        <v>3</v>
      </c>
      <c r="U348" s="44" t="str">
        <f t="shared" si="22"/>
        <v xml:space="preserve"> </v>
      </c>
      <c r="V348" s="129">
        <f t="shared" si="23"/>
        <v>1</v>
      </c>
    </row>
    <row r="349" spans="1:22" ht="13.5" customHeight="1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9.9993333333333325</v>
      </c>
      <c r="G349" s="26">
        <f>TPPhys2!H349</f>
        <v>8</v>
      </c>
      <c r="H349" s="23">
        <f>TPPhys2!I349</f>
        <v>0</v>
      </c>
      <c r="I349" s="132">
        <f>TPPhys2!K349</f>
        <v>1</v>
      </c>
      <c r="J349" s="26">
        <f>TPChim2!H349</f>
        <v>14.5</v>
      </c>
      <c r="K349" s="23">
        <f>TPChim2!I349</f>
        <v>2</v>
      </c>
      <c r="L349" s="132">
        <f>TPChim2!K349</f>
        <v>1</v>
      </c>
      <c r="M349" s="26">
        <f>Info2!J349</f>
        <v>13.3</v>
      </c>
      <c r="N349" s="23">
        <f>Info2!K349</f>
        <v>4</v>
      </c>
      <c r="O349" s="132">
        <f>Info2!M349</f>
        <v>1</v>
      </c>
      <c r="P349" s="26">
        <f>MP!I349</f>
        <v>10</v>
      </c>
      <c r="Q349" s="23">
        <f>MP!J349</f>
        <v>1</v>
      </c>
      <c r="R349" s="132">
        <f>MP!L349</f>
        <v>1</v>
      </c>
      <c r="S349" s="24">
        <f t="shared" si="20"/>
        <v>11.82</v>
      </c>
      <c r="T349" s="23">
        <f t="shared" si="21"/>
        <v>9</v>
      </c>
      <c r="U349" s="44" t="str">
        <f t="shared" si="22"/>
        <v>acquise</v>
      </c>
      <c r="V349" s="129">
        <f t="shared" si="23"/>
        <v>1</v>
      </c>
    </row>
    <row r="350" spans="1:22" ht="13.5" customHeight="1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92">
        <v>11.266</v>
      </c>
      <c r="G350" s="26">
        <f>TPPhys2!H350</f>
        <v>8.870000000000001</v>
      </c>
      <c r="H350" s="23">
        <f>TPPhys2!I350</f>
        <v>0</v>
      </c>
      <c r="I350" s="132">
        <f>TPPhys2!K350</f>
        <v>1</v>
      </c>
      <c r="J350" s="26">
        <f>TPChim2!H350</f>
        <v>14.33</v>
      </c>
      <c r="K350" s="23">
        <f>TPChim2!I350</f>
        <v>2</v>
      </c>
      <c r="L350" s="132">
        <f>TPChim2!K350</f>
        <v>1</v>
      </c>
      <c r="M350" s="26">
        <f>Info2!J350</f>
        <v>5.4</v>
      </c>
      <c r="N350" s="23">
        <f>Info2!K350</f>
        <v>0</v>
      </c>
      <c r="O350" s="132">
        <f>Info2!M350</f>
        <v>1</v>
      </c>
      <c r="P350" s="26">
        <f>MP!I350</f>
        <v>10</v>
      </c>
      <c r="Q350" s="23">
        <f>MP!J350</f>
        <v>1</v>
      </c>
      <c r="R350" s="132">
        <f>MP!L350</f>
        <v>1</v>
      </c>
      <c r="S350" s="24">
        <f t="shared" si="20"/>
        <v>8.8000000000000007</v>
      </c>
      <c r="T350" s="23">
        <f t="shared" si="21"/>
        <v>3</v>
      </c>
      <c r="U350" s="44" t="str">
        <f t="shared" si="22"/>
        <v xml:space="preserve"> </v>
      </c>
      <c r="V350" s="129">
        <f t="shared" si="23"/>
        <v>1</v>
      </c>
    </row>
    <row r="351" spans="1:22" ht="13.5" customHeight="1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92">
        <v>10.138666666666666</v>
      </c>
      <c r="G351" s="26">
        <f>TPPhys2!H351</f>
        <v>10</v>
      </c>
      <c r="H351" s="23">
        <f>TPPhys2!I351</f>
        <v>2</v>
      </c>
      <c r="I351" s="132">
        <f>TPPhys2!K351</f>
        <v>1</v>
      </c>
      <c r="J351" s="26">
        <f>TPChim2!H351</f>
        <v>14.25</v>
      </c>
      <c r="K351" s="23">
        <f>TPChim2!I351</f>
        <v>2</v>
      </c>
      <c r="L351" s="132">
        <f>TPChim2!K351</f>
        <v>1</v>
      </c>
      <c r="M351" s="26">
        <f>Info2!J351</f>
        <v>10</v>
      </c>
      <c r="N351" s="23">
        <f>Info2!K351</f>
        <v>4</v>
      </c>
      <c r="O351" s="132">
        <f>Info2!M351</f>
        <v>1</v>
      </c>
      <c r="P351" s="26">
        <f>MP!I351</f>
        <v>8.5</v>
      </c>
      <c r="Q351" s="23">
        <f>MP!J351</f>
        <v>0</v>
      </c>
      <c r="R351" s="132">
        <f>MP!L351</f>
        <v>1</v>
      </c>
      <c r="S351" s="24">
        <f t="shared" si="20"/>
        <v>10.55</v>
      </c>
      <c r="T351" s="23">
        <f t="shared" si="21"/>
        <v>9</v>
      </c>
      <c r="U351" s="44" t="str">
        <f t="shared" si="22"/>
        <v>acquise</v>
      </c>
      <c r="V351" s="129">
        <f t="shared" si="23"/>
        <v>1</v>
      </c>
    </row>
    <row r="352" spans="1:22" ht="13.5" customHeight="1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49">
        <v>10.456</v>
      </c>
      <c r="G352" s="26">
        <f>TPPhys2!H352</f>
        <v>10.83</v>
      </c>
      <c r="H352" s="23">
        <f>TPPhys2!I352</f>
        <v>2</v>
      </c>
      <c r="I352" s="132">
        <f>TPPhys2!K352</f>
        <v>1</v>
      </c>
      <c r="J352" s="26">
        <f>TPChim2!H352</f>
        <v>11.583333333333332</v>
      </c>
      <c r="K352" s="23">
        <f>TPChim2!I352</f>
        <v>2</v>
      </c>
      <c r="L352" s="132">
        <f>TPChim2!K352</f>
        <v>1</v>
      </c>
      <c r="M352" s="26">
        <f>Info2!J352</f>
        <v>10.375</v>
      </c>
      <c r="N352" s="23">
        <f>Info2!K352</f>
        <v>4</v>
      </c>
      <c r="O352" s="132">
        <f>Info2!M352</f>
        <v>1</v>
      </c>
      <c r="P352" s="26">
        <f>MP!I352</f>
        <v>12</v>
      </c>
      <c r="Q352" s="23">
        <f>MP!J352</f>
        <v>1</v>
      </c>
      <c r="R352" s="132">
        <f>MP!L352</f>
        <v>1</v>
      </c>
      <c r="S352" s="24">
        <f t="shared" si="20"/>
        <v>11.032666666666668</v>
      </c>
      <c r="T352" s="23">
        <f t="shared" si="21"/>
        <v>9</v>
      </c>
      <c r="U352" s="44" t="str">
        <f t="shared" si="22"/>
        <v>acquise</v>
      </c>
      <c r="V352" s="129">
        <f t="shared" si="23"/>
        <v>1</v>
      </c>
    </row>
    <row r="353" spans="1:22" ht="13.5" customHeight="1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11.286</v>
      </c>
      <c r="G353" s="26">
        <f>TPPhys2!H353</f>
        <v>12.83</v>
      </c>
      <c r="H353" s="23">
        <f>TPPhys2!I353</f>
        <v>2</v>
      </c>
      <c r="I353" s="132">
        <f>TPPhys2!K353</f>
        <v>1</v>
      </c>
      <c r="J353" s="26">
        <f>TPChim2!H353</f>
        <v>14.75</v>
      </c>
      <c r="K353" s="23">
        <f>TPChim2!I353</f>
        <v>2</v>
      </c>
      <c r="L353" s="132">
        <f>TPChim2!K353</f>
        <v>1</v>
      </c>
      <c r="M353" s="26">
        <f>Info2!J353</f>
        <v>12.1</v>
      </c>
      <c r="N353" s="23">
        <f>Info2!K353</f>
        <v>4</v>
      </c>
      <c r="O353" s="132">
        <f>Info2!M353</f>
        <v>1</v>
      </c>
      <c r="P353" s="26">
        <f>MP!I353</f>
        <v>8</v>
      </c>
      <c r="Q353" s="23">
        <f>MP!J353</f>
        <v>0</v>
      </c>
      <c r="R353" s="132">
        <f>MP!L353</f>
        <v>1</v>
      </c>
      <c r="S353" s="24">
        <f t="shared" si="20"/>
        <v>11.956</v>
      </c>
      <c r="T353" s="23">
        <f t="shared" si="21"/>
        <v>9</v>
      </c>
      <c r="U353" s="44" t="str">
        <f t="shared" si="22"/>
        <v>acquise</v>
      </c>
      <c r="V353" s="129">
        <f t="shared" si="23"/>
        <v>1</v>
      </c>
    </row>
    <row r="354" spans="1:22" ht="13.5" customHeight="1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92">
        <v>10.25</v>
      </c>
      <c r="G354" s="26">
        <f>TPPhys2!H354</f>
        <v>10.5</v>
      </c>
      <c r="H354" s="23">
        <f>TPPhys2!I354</f>
        <v>2</v>
      </c>
      <c r="I354" s="132">
        <f>TPPhys2!K354</f>
        <v>1</v>
      </c>
      <c r="J354" s="26">
        <f>TPChim2!H354</f>
        <v>12.222222222222223</v>
      </c>
      <c r="K354" s="23">
        <f>TPChim2!I354</f>
        <v>2</v>
      </c>
      <c r="L354" s="132">
        <f>TPChim2!K354</f>
        <v>1</v>
      </c>
      <c r="M354" s="26">
        <f>Info2!J354</f>
        <v>10.6</v>
      </c>
      <c r="N354" s="23">
        <f>Info2!K354</f>
        <v>4</v>
      </c>
      <c r="O354" s="132">
        <f>Info2!M354</f>
        <v>1</v>
      </c>
      <c r="P354" s="26">
        <f>MP!I354</f>
        <v>11.5</v>
      </c>
      <c r="Q354" s="23">
        <f>MP!J354</f>
        <v>1</v>
      </c>
      <c r="R354" s="132">
        <f>MP!L354</f>
        <v>1</v>
      </c>
      <c r="S354" s="24">
        <f t="shared" si="20"/>
        <v>11.084444444444443</v>
      </c>
      <c r="T354" s="23">
        <f t="shared" si="21"/>
        <v>9</v>
      </c>
      <c r="U354" s="44" t="str">
        <f t="shared" si="22"/>
        <v>acquise</v>
      </c>
      <c r="V354" s="129">
        <f t="shared" si="23"/>
        <v>1</v>
      </c>
    </row>
    <row r="355" spans="1:22" ht="13.5" customHeight="1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92">
        <v>10.449333333333334</v>
      </c>
      <c r="G355" s="26">
        <f>TPPhys2!H355</f>
        <v>11.09</v>
      </c>
      <c r="H355" s="23">
        <f>TPPhys2!I355</f>
        <v>2</v>
      </c>
      <c r="I355" s="132">
        <f>TPPhys2!K355</f>
        <v>1</v>
      </c>
      <c r="J355" s="26">
        <f>TPChim2!H355</f>
        <v>12.16</v>
      </c>
      <c r="K355" s="23">
        <f>TPChim2!I355</f>
        <v>2</v>
      </c>
      <c r="L355" s="132">
        <f>TPChim2!K355</f>
        <v>1</v>
      </c>
      <c r="M355" s="26">
        <f>Info2!J355</f>
        <v>10</v>
      </c>
      <c r="N355" s="23">
        <f>Info2!K355</f>
        <v>4</v>
      </c>
      <c r="O355" s="132">
        <f>Info2!M355</f>
        <v>1</v>
      </c>
      <c r="P355" s="26">
        <f>MP!I355</f>
        <v>11</v>
      </c>
      <c r="Q355" s="23">
        <f>MP!J355</f>
        <v>1</v>
      </c>
      <c r="R355" s="132">
        <f>MP!L355</f>
        <v>1</v>
      </c>
      <c r="S355" s="24">
        <f t="shared" si="20"/>
        <v>10.85</v>
      </c>
      <c r="T355" s="23">
        <f t="shared" si="21"/>
        <v>9</v>
      </c>
      <c r="U355" s="44" t="str">
        <f t="shared" si="22"/>
        <v>acquise</v>
      </c>
      <c r="V355" s="129">
        <f t="shared" si="23"/>
        <v>1</v>
      </c>
    </row>
    <row r="356" spans="1:22" ht="13.5" customHeight="1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49">
        <v>12.034000000000001</v>
      </c>
      <c r="G356" s="26">
        <f>TPPhys2!H356</f>
        <v>10.91</v>
      </c>
      <c r="H356" s="23">
        <f>TPPhys2!I356</f>
        <v>2</v>
      </c>
      <c r="I356" s="132">
        <f>TPPhys2!K356</f>
        <v>1</v>
      </c>
      <c r="J356" s="26">
        <f>TPChim2!H356</f>
        <v>10.32</v>
      </c>
      <c r="K356" s="23">
        <f>TPChim2!I356</f>
        <v>2</v>
      </c>
      <c r="L356" s="132">
        <f>TPChim2!K356</f>
        <v>1</v>
      </c>
      <c r="M356" s="26">
        <f>Info2!J356</f>
        <v>6.4</v>
      </c>
      <c r="N356" s="23">
        <f>Info2!K356</f>
        <v>0</v>
      </c>
      <c r="O356" s="132">
        <f>Info2!M356</f>
        <v>1</v>
      </c>
      <c r="P356" s="26">
        <f>MP!I356</f>
        <v>9</v>
      </c>
      <c r="Q356" s="23">
        <f>MP!J356</f>
        <v>0</v>
      </c>
      <c r="R356" s="132">
        <f>MP!L356</f>
        <v>1</v>
      </c>
      <c r="S356" s="24">
        <f t="shared" si="20"/>
        <v>8.6059999999999999</v>
      </c>
      <c r="T356" s="23">
        <f t="shared" si="21"/>
        <v>4</v>
      </c>
      <c r="U356" s="44" t="str">
        <f t="shared" si="22"/>
        <v xml:space="preserve"> </v>
      </c>
      <c r="V356" s="129">
        <f t="shared" si="23"/>
        <v>1</v>
      </c>
    </row>
    <row r="357" spans="1:22" ht="13.5" customHeight="1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92">
        <v>8.8346666666666671</v>
      </c>
      <c r="G357" s="26">
        <f>TPPhys2!H357</f>
        <v>10.08</v>
      </c>
      <c r="H357" s="23">
        <f>TPPhys2!I357</f>
        <v>2</v>
      </c>
      <c r="I357" s="132">
        <f>TPPhys2!K357</f>
        <v>1</v>
      </c>
      <c r="J357" s="26">
        <f>TPChim2!H357</f>
        <v>13</v>
      </c>
      <c r="K357" s="23">
        <f>TPChim2!I357</f>
        <v>2</v>
      </c>
      <c r="L357" s="132">
        <f>TPChim2!K357</f>
        <v>1</v>
      </c>
      <c r="M357" s="26">
        <f>Info2!J357</f>
        <v>7.3</v>
      </c>
      <c r="N357" s="23">
        <f>Info2!K357</f>
        <v>0</v>
      </c>
      <c r="O357" s="132">
        <f>Info2!M357</f>
        <v>1</v>
      </c>
      <c r="P357" s="26">
        <f>MP!I357</f>
        <v>12</v>
      </c>
      <c r="Q357" s="23">
        <f>MP!J357</f>
        <v>1</v>
      </c>
      <c r="R357" s="132">
        <f>MP!L357</f>
        <v>1</v>
      </c>
      <c r="S357" s="24">
        <f t="shared" si="20"/>
        <v>9.9359999999999999</v>
      </c>
      <c r="T357" s="23">
        <f t="shared" si="21"/>
        <v>5</v>
      </c>
      <c r="U357" s="44" t="str">
        <f t="shared" si="22"/>
        <v xml:space="preserve"> </v>
      </c>
      <c r="V357" s="129">
        <f t="shared" si="23"/>
        <v>1</v>
      </c>
    </row>
    <row r="358" spans="1:22" ht="13.5" customHeight="1">
      <c r="A358" s="23">
        <v>346</v>
      </c>
      <c r="B358" s="340" t="s">
        <v>785</v>
      </c>
      <c r="C358" s="340" t="s">
        <v>786</v>
      </c>
      <c r="D358" s="335" t="s">
        <v>354</v>
      </c>
      <c r="E358" s="204" t="s">
        <v>436</v>
      </c>
      <c r="F358" s="92">
        <v>11.150666666666666</v>
      </c>
      <c r="G358" s="26">
        <f>TPPhys2!H358</f>
        <v>9.08</v>
      </c>
      <c r="H358" s="23">
        <f>TPPhys2!I358</f>
        <v>0</v>
      </c>
      <c r="I358" s="132">
        <f>TPPhys2!K358</f>
        <v>1</v>
      </c>
      <c r="J358" s="26">
        <f>TPChim2!H358</f>
        <v>10.33</v>
      </c>
      <c r="K358" s="23">
        <f>TPChim2!I358</f>
        <v>2</v>
      </c>
      <c r="L358" s="132">
        <f>TPChim2!K358</f>
        <v>1</v>
      </c>
      <c r="M358" s="26">
        <f>Info2!J358</f>
        <v>10.25</v>
      </c>
      <c r="N358" s="23">
        <f>Info2!K358</f>
        <v>4</v>
      </c>
      <c r="O358" s="132">
        <f>Info2!M358</f>
        <v>1</v>
      </c>
      <c r="P358" s="26">
        <f>MP!I358</f>
        <v>11.75</v>
      </c>
      <c r="Q358" s="23">
        <f>MP!J358</f>
        <v>1</v>
      </c>
      <c r="R358" s="132">
        <f>MP!L358</f>
        <v>1</v>
      </c>
      <c r="S358" s="24">
        <f t="shared" si="20"/>
        <v>10.331999999999999</v>
      </c>
      <c r="T358" s="23">
        <f t="shared" si="21"/>
        <v>9</v>
      </c>
      <c r="U358" s="44" t="str">
        <f t="shared" si="22"/>
        <v>acquise</v>
      </c>
      <c r="V358" s="129">
        <f t="shared" si="23"/>
        <v>1</v>
      </c>
    </row>
    <row r="359" spans="1:22" ht="13.5" customHeight="1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2">
        <v>10.333333333333334</v>
      </c>
      <c r="G359" s="26">
        <f>TPPhys2!H359</f>
        <v>11</v>
      </c>
      <c r="H359" s="23">
        <f>TPPhys2!I359</f>
        <v>2</v>
      </c>
      <c r="I359" s="132">
        <f>TPPhys2!K359</f>
        <v>1</v>
      </c>
      <c r="J359" s="26">
        <f>TPChim2!H359</f>
        <v>10.083333333333332</v>
      </c>
      <c r="K359" s="23">
        <f>TPChim2!I359</f>
        <v>2</v>
      </c>
      <c r="L359" s="132">
        <f>TPChim2!K359</f>
        <v>1</v>
      </c>
      <c r="M359" s="26">
        <f>Info2!J359</f>
        <v>8.5</v>
      </c>
      <c r="N359" s="23">
        <f>Info2!K359</f>
        <v>0</v>
      </c>
      <c r="O359" s="132">
        <f>Info2!M359</f>
        <v>1</v>
      </c>
      <c r="P359" s="26">
        <f>MP!I359</f>
        <v>10</v>
      </c>
      <c r="Q359" s="23">
        <f>MP!J359</f>
        <v>1</v>
      </c>
      <c r="R359" s="132">
        <f>MP!L359</f>
        <v>1</v>
      </c>
      <c r="S359" s="24">
        <f t="shared" si="20"/>
        <v>9.6166666666666654</v>
      </c>
      <c r="T359" s="23">
        <f t="shared" si="21"/>
        <v>5</v>
      </c>
      <c r="U359" s="44" t="str">
        <f t="shared" si="22"/>
        <v xml:space="preserve"> </v>
      </c>
      <c r="V359" s="129">
        <f t="shared" si="23"/>
        <v>1</v>
      </c>
    </row>
    <row r="360" spans="1:22" ht="13.5" customHeight="1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10.981999999999999</v>
      </c>
      <c r="G360" s="26">
        <f>TPPhys2!H360</f>
        <v>10</v>
      </c>
      <c r="H360" s="23">
        <f>TPPhys2!I360</f>
        <v>2</v>
      </c>
      <c r="I360" s="132">
        <f>TPPhys2!K360</f>
        <v>1</v>
      </c>
      <c r="J360" s="26">
        <f>TPChim2!H360</f>
        <v>10</v>
      </c>
      <c r="K360" s="23">
        <f>TPChim2!I360</f>
        <v>2</v>
      </c>
      <c r="L360" s="132">
        <f>TPChim2!K360</f>
        <v>1</v>
      </c>
      <c r="M360" s="26">
        <f>Info2!J360</f>
        <v>10.311666666666667</v>
      </c>
      <c r="N360" s="23">
        <f>Info2!K360</f>
        <v>4</v>
      </c>
      <c r="O360" s="132">
        <f>Info2!M360</f>
        <v>1</v>
      </c>
      <c r="P360" s="26">
        <f>MP!I360</f>
        <v>10</v>
      </c>
      <c r="Q360" s="23">
        <f>MP!J360</f>
        <v>1</v>
      </c>
      <c r="R360" s="132">
        <f>MP!L360</f>
        <v>1</v>
      </c>
      <c r="S360" s="24">
        <f t="shared" si="20"/>
        <v>10.124666666666666</v>
      </c>
      <c r="T360" s="23">
        <f t="shared" si="21"/>
        <v>9</v>
      </c>
      <c r="U360" s="44" t="str">
        <f t="shared" si="22"/>
        <v>acquise</v>
      </c>
      <c r="V360" s="129">
        <f t="shared" si="23"/>
        <v>1</v>
      </c>
    </row>
    <row r="361" spans="1:22" ht="13.5" customHeight="1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49">
        <v>10.418000000000001</v>
      </c>
      <c r="G361" s="26">
        <f>TPPhys2!H361</f>
        <v>7.33</v>
      </c>
      <c r="H361" s="23">
        <f>TPPhys2!I361</f>
        <v>0</v>
      </c>
      <c r="I361" s="132">
        <f>TPPhys2!K361</f>
        <v>2</v>
      </c>
      <c r="J361" s="26">
        <f>TPChim2!H361</f>
        <v>12.6</v>
      </c>
      <c r="K361" s="23">
        <f>TPChim2!I361</f>
        <v>2</v>
      </c>
      <c r="L361" s="132">
        <f>TPChim2!K361</f>
        <v>1</v>
      </c>
      <c r="M361" s="26">
        <f>Info2!J361</f>
        <v>3.8</v>
      </c>
      <c r="N361" s="23">
        <f>Info2!K361</f>
        <v>0</v>
      </c>
      <c r="O361" s="132">
        <f>Info2!M361</f>
        <v>1</v>
      </c>
      <c r="P361" s="26">
        <f>MP!I361</f>
        <v>5.5</v>
      </c>
      <c r="Q361" s="23">
        <f>MP!J361</f>
        <v>0</v>
      </c>
      <c r="R361" s="132">
        <f>MP!L361</f>
        <v>1</v>
      </c>
      <c r="S361" s="24">
        <f t="shared" si="20"/>
        <v>6.6059999999999999</v>
      </c>
      <c r="T361" s="23">
        <f t="shared" si="21"/>
        <v>2</v>
      </c>
      <c r="U361" s="44" t="str">
        <f t="shared" si="22"/>
        <v xml:space="preserve"> </v>
      </c>
      <c r="V361" s="129">
        <f t="shared" si="23"/>
        <v>2</v>
      </c>
    </row>
    <row r="362" spans="1:22" ht="13.5" customHeight="1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92">
        <v>10.334</v>
      </c>
      <c r="G362" s="26">
        <f>TPPhys2!H362</f>
        <v>10.17</v>
      </c>
      <c r="H362" s="23">
        <f>TPPhys2!I362</f>
        <v>2</v>
      </c>
      <c r="I362" s="132">
        <f>TPPhys2!K362</f>
        <v>1</v>
      </c>
      <c r="J362" s="26">
        <f>TPChim2!H362</f>
        <v>14.16</v>
      </c>
      <c r="K362" s="23">
        <f>TPChim2!I362</f>
        <v>2</v>
      </c>
      <c r="L362" s="132">
        <f>TPChim2!K362</f>
        <v>1</v>
      </c>
      <c r="M362" s="26">
        <f>Info2!J362</f>
        <v>10.199999999999999</v>
      </c>
      <c r="N362" s="23">
        <f>Info2!K362</f>
        <v>4</v>
      </c>
      <c r="O362" s="132">
        <f>Info2!M362</f>
        <v>1</v>
      </c>
      <c r="P362" s="26">
        <f>MP!I362</f>
        <v>10.5</v>
      </c>
      <c r="Q362" s="23">
        <f>MP!J362</f>
        <v>1</v>
      </c>
      <c r="R362" s="132">
        <f>MP!L362</f>
        <v>1</v>
      </c>
      <c r="S362" s="24">
        <f t="shared" si="20"/>
        <v>11.045999999999999</v>
      </c>
      <c r="T362" s="23">
        <f t="shared" si="21"/>
        <v>9</v>
      </c>
      <c r="U362" s="44" t="str">
        <f t="shared" si="22"/>
        <v>acquise</v>
      </c>
      <c r="V362" s="129">
        <f t="shared" si="23"/>
        <v>1</v>
      </c>
    </row>
    <row r="363" spans="1:22" ht="13.5" customHeight="1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49">
        <v>9.1319999999999997</v>
      </c>
      <c r="G363" s="26">
        <f>TPPhys2!H363</f>
        <v>11.52</v>
      </c>
      <c r="H363" s="23">
        <f>TPPhys2!I363</f>
        <v>2</v>
      </c>
      <c r="I363" s="132">
        <f>TPPhys2!K363</f>
        <v>1</v>
      </c>
      <c r="J363" s="26">
        <f>TPChim2!H363</f>
        <v>11.5</v>
      </c>
      <c r="K363" s="23">
        <f>TPChim2!I363</f>
        <v>2</v>
      </c>
      <c r="L363" s="132">
        <f>TPChim2!K363</f>
        <v>1</v>
      </c>
      <c r="M363" s="26">
        <f>Info2!J363</f>
        <v>7.4</v>
      </c>
      <c r="N363" s="23">
        <f>Info2!K363</f>
        <v>0</v>
      </c>
      <c r="O363" s="132">
        <f>Info2!M363</f>
        <v>1</v>
      </c>
      <c r="P363" s="26">
        <f>MP!I363</f>
        <v>7</v>
      </c>
      <c r="Q363" s="23">
        <f>MP!J363</f>
        <v>0</v>
      </c>
      <c r="R363" s="132">
        <f>MP!L363</f>
        <v>1</v>
      </c>
      <c r="S363" s="24">
        <f t="shared" si="20"/>
        <v>8.9640000000000004</v>
      </c>
      <c r="T363" s="23">
        <f t="shared" si="21"/>
        <v>4</v>
      </c>
      <c r="U363" s="44" t="str">
        <f t="shared" si="22"/>
        <v xml:space="preserve"> </v>
      </c>
      <c r="V363" s="129">
        <f t="shared" si="23"/>
        <v>1</v>
      </c>
    </row>
    <row r="364" spans="1:22" ht="13.5" customHeight="1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10.498000000000001</v>
      </c>
      <c r="G364" s="26">
        <f>TPPhys2!H364</f>
        <v>11.08</v>
      </c>
      <c r="H364" s="23">
        <f>TPPhys2!I364</f>
        <v>2</v>
      </c>
      <c r="I364" s="132">
        <f>TPPhys2!K364</f>
        <v>1</v>
      </c>
      <c r="J364" s="26">
        <f>TPChim2!H364</f>
        <v>13.33</v>
      </c>
      <c r="K364" s="23">
        <f>TPChim2!I364</f>
        <v>2</v>
      </c>
      <c r="L364" s="132">
        <f>TPChim2!K364</f>
        <v>1</v>
      </c>
      <c r="M364" s="26">
        <f>Info2!J364</f>
        <v>6</v>
      </c>
      <c r="N364" s="23">
        <f>Info2!K364</f>
        <v>0</v>
      </c>
      <c r="O364" s="132">
        <f>Info2!M364</f>
        <v>1</v>
      </c>
      <c r="P364" s="26">
        <f>MP!I364</f>
        <v>0</v>
      </c>
      <c r="Q364" s="23">
        <f>MP!J364</f>
        <v>0</v>
      </c>
      <c r="R364" s="132">
        <f>MP!L364</f>
        <v>1</v>
      </c>
      <c r="S364" s="24">
        <f t="shared" si="20"/>
        <v>7.2819999999999991</v>
      </c>
      <c r="T364" s="23">
        <f t="shared" si="21"/>
        <v>4</v>
      </c>
      <c r="U364" s="44" t="str">
        <f t="shared" si="22"/>
        <v xml:space="preserve"> </v>
      </c>
      <c r="V364" s="129">
        <f t="shared" si="23"/>
        <v>1</v>
      </c>
    </row>
    <row r="365" spans="1:22" ht="13.5" customHeight="1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92">
        <v>11.366666666666665</v>
      </c>
      <c r="G365" s="26">
        <f>TPPhys2!H365</f>
        <v>8.67</v>
      </c>
      <c r="H365" s="23">
        <f>TPPhys2!I365</f>
        <v>0</v>
      </c>
      <c r="I365" s="132">
        <f>TPPhys2!K365</f>
        <v>1</v>
      </c>
      <c r="J365" s="26">
        <f>TPChim2!H365</f>
        <v>15</v>
      </c>
      <c r="K365" s="23">
        <f>TPChim2!I365</f>
        <v>2</v>
      </c>
      <c r="L365" s="132">
        <f>TPChim2!K365</f>
        <v>1</v>
      </c>
      <c r="M365" s="26">
        <f>Info2!J365</f>
        <v>8</v>
      </c>
      <c r="N365" s="23">
        <f>Info2!K365</f>
        <v>0</v>
      </c>
      <c r="O365" s="132">
        <f>Info2!M365</f>
        <v>1</v>
      </c>
      <c r="P365" s="26">
        <f>MP!I365</f>
        <v>11.5</v>
      </c>
      <c r="Q365" s="23">
        <f>MP!J365</f>
        <v>1</v>
      </c>
      <c r="R365" s="132">
        <f>MP!L365</f>
        <v>1</v>
      </c>
      <c r="S365" s="24">
        <f t="shared" si="20"/>
        <v>10.234</v>
      </c>
      <c r="T365" s="23">
        <f t="shared" si="21"/>
        <v>9</v>
      </c>
      <c r="U365" s="44" t="str">
        <f t="shared" si="22"/>
        <v>acquise</v>
      </c>
      <c r="V365" s="129">
        <f t="shared" si="23"/>
        <v>1</v>
      </c>
    </row>
    <row r="366" spans="1:22" ht="13.5" customHeight="1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92">
        <v>9.6826666666666661</v>
      </c>
      <c r="G366" s="26">
        <f>TPPhys2!H366</f>
        <v>10.83</v>
      </c>
      <c r="H366" s="23">
        <f>TPPhys2!I366</f>
        <v>2</v>
      </c>
      <c r="I366" s="132">
        <f>TPPhys2!K366</f>
        <v>1</v>
      </c>
      <c r="J366" s="26">
        <f>TPChim2!H366</f>
        <v>13.42</v>
      </c>
      <c r="K366" s="23">
        <f>TPChim2!I366</f>
        <v>2</v>
      </c>
      <c r="L366" s="132">
        <f>TPChim2!K366</f>
        <v>1</v>
      </c>
      <c r="M366" s="26">
        <f>Info2!J366</f>
        <v>11.1</v>
      </c>
      <c r="N366" s="23">
        <f>Info2!K366</f>
        <v>4</v>
      </c>
      <c r="O366" s="132">
        <f>Info2!M366</f>
        <v>1</v>
      </c>
      <c r="P366" s="26">
        <f>MP!I366</f>
        <v>13</v>
      </c>
      <c r="Q366" s="23">
        <f>MP!J366</f>
        <v>1</v>
      </c>
      <c r="R366" s="132">
        <f>MP!L366</f>
        <v>1</v>
      </c>
      <c r="S366" s="24">
        <f t="shared" si="20"/>
        <v>11.89</v>
      </c>
      <c r="T366" s="23">
        <f t="shared" si="21"/>
        <v>9</v>
      </c>
      <c r="U366" s="44" t="str">
        <f t="shared" si="22"/>
        <v>acquise</v>
      </c>
      <c r="V366" s="129">
        <f t="shared" si="23"/>
        <v>1</v>
      </c>
    </row>
    <row r="367" spans="1:22" ht="13.5" customHeight="1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92">
        <v>10.283333333333333</v>
      </c>
      <c r="G367" s="26">
        <f>TPPhys2!H367</f>
        <v>10</v>
      </c>
      <c r="H367" s="23">
        <f>TPPhys2!I367</f>
        <v>2</v>
      </c>
      <c r="I367" s="132">
        <f>TPPhys2!K367</f>
        <v>1</v>
      </c>
      <c r="J367" s="26">
        <f>TPChim2!H367</f>
        <v>12.916666666666668</v>
      </c>
      <c r="K367" s="23">
        <f>TPChim2!I367</f>
        <v>2</v>
      </c>
      <c r="L367" s="132">
        <f>TPChim2!K367</f>
        <v>1</v>
      </c>
      <c r="M367" s="26">
        <f>Info2!J367</f>
        <v>8.3000000000000007</v>
      </c>
      <c r="N367" s="23">
        <f>Info2!K367</f>
        <v>0</v>
      </c>
      <c r="O367" s="132">
        <f>Info2!M367</f>
        <v>1</v>
      </c>
      <c r="P367" s="26">
        <f>MP!I367</f>
        <v>12</v>
      </c>
      <c r="Q367" s="23">
        <f>MP!J367</f>
        <v>1</v>
      </c>
      <c r="R367" s="132">
        <f>MP!L367</f>
        <v>1</v>
      </c>
      <c r="S367" s="24">
        <f t="shared" si="20"/>
        <v>10.303333333333333</v>
      </c>
      <c r="T367" s="23">
        <f t="shared" si="21"/>
        <v>9</v>
      </c>
      <c r="U367" s="44" t="str">
        <f t="shared" si="22"/>
        <v>acquise</v>
      </c>
      <c r="V367" s="129">
        <f t="shared" si="23"/>
        <v>1</v>
      </c>
    </row>
    <row r="368" spans="1:22" ht="13.5" customHeight="1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8.5380000000000003</v>
      </c>
      <c r="G368" s="26">
        <f>TPPhys2!H368</f>
        <v>11.91</v>
      </c>
      <c r="H368" s="23">
        <f>TPPhys2!I368</f>
        <v>2</v>
      </c>
      <c r="I368" s="132">
        <f>TPPhys2!K368</f>
        <v>1</v>
      </c>
      <c r="J368" s="26">
        <f>TPChim2!H368</f>
        <v>12</v>
      </c>
      <c r="K368" s="23">
        <f>TPChim2!I368</f>
        <v>2</v>
      </c>
      <c r="L368" s="132">
        <f>TPChim2!K368</f>
        <v>1</v>
      </c>
      <c r="M368" s="26">
        <f>Info2!J368</f>
        <v>4.9000000000000004</v>
      </c>
      <c r="N368" s="23">
        <f>Info2!K368</f>
        <v>0</v>
      </c>
      <c r="O368" s="132">
        <f>Info2!M368</f>
        <v>1</v>
      </c>
      <c r="P368" s="26">
        <f>MP!I368</f>
        <v>11.5</v>
      </c>
      <c r="Q368" s="23">
        <f>MP!J368</f>
        <v>1</v>
      </c>
      <c r="R368" s="132">
        <f>MP!L368</f>
        <v>1</v>
      </c>
      <c r="S368" s="24">
        <f t="shared" si="20"/>
        <v>9.0419999999999998</v>
      </c>
      <c r="T368" s="23">
        <f t="shared" si="21"/>
        <v>5</v>
      </c>
      <c r="U368" s="44" t="str">
        <f t="shared" si="22"/>
        <v xml:space="preserve"> </v>
      </c>
      <c r="V368" s="129">
        <f t="shared" si="23"/>
        <v>1</v>
      </c>
    </row>
    <row r="369" spans="1:22" ht="13.5" customHeight="1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2">
        <v>8.734</v>
      </c>
      <c r="G369" s="26">
        <f>TPPhys2!H369</f>
        <v>10</v>
      </c>
      <c r="H369" s="23">
        <f>TPPhys2!I369</f>
        <v>2</v>
      </c>
      <c r="I369" s="132">
        <f>TPPhys2!K369</f>
        <v>1</v>
      </c>
      <c r="J369" s="26">
        <f>TPChim2!H369</f>
        <v>11.083333333333332</v>
      </c>
      <c r="K369" s="23">
        <f>TPChim2!I369</f>
        <v>2</v>
      </c>
      <c r="L369" s="132">
        <f>TPChim2!K369</f>
        <v>1</v>
      </c>
      <c r="M369" s="26">
        <f>Info2!J369</f>
        <v>10</v>
      </c>
      <c r="N369" s="23">
        <f>Info2!K369</f>
        <v>4</v>
      </c>
      <c r="O369" s="132">
        <f>Info2!M369</f>
        <v>1</v>
      </c>
      <c r="P369" s="26">
        <f>MP!I369</f>
        <v>10</v>
      </c>
      <c r="Q369" s="23">
        <f>MP!J369</f>
        <v>1</v>
      </c>
      <c r="R369" s="132">
        <f>MP!L369</f>
        <v>1</v>
      </c>
      <c r="S369" s="24">
        <f t="shared" si="20"/>
        <v>10.216666666666665</v>
      </c>
      <c r="T369" s="23">
        <f t="shared" si="21"/>
        <v>9</v>
      </c>
      <c r="U369" s="44" t="str">
        <f t="shared" si="22"/>
        <v>acquise</v>
      </c>
      <c r="V369" s="129">
        <f t="shared" si="23"/>
        <v>1</v>
      </c>
    </row>
    <row r="370" spans="1:22" ht="13.5" customHeight="1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2">
        <v>10.431333333333333</v>
      </c>
      <c r="G370" s="26">
        <f>TPPhys2!H370</f>
        <v>11.74</v>
      </c>
      <c r="H370" s="23">
        <f>TPPhys2!I370</f>
        <v>2</v>
      </c>
      <c r="I370" s="132">
        <f>TPPhys2!K370</f>
        <v>1</v>
      </c>
      <c r="J370" s="26">
        <f>TPChim2!H370</f>
        <v>10</v>
      </c>
      <c r="K370" s="23">
        <f>TPChim2!I370</f>
        <v>2</v>
      </c>
      <c r="L370" s="132">
        <f>TPChim2!K370</f>
        <v>1</v>
      </c>
      <c r="M370" s="26">
        <f>Info2!J370</f>
        <v>6.25</v>
      </c>
      <c r="N370" s="23">
        <f>Info2!K370</f>
        <v>0</v>
      </c>
      <c r="O370" s="132">
        <f>Info2!M370</f>
        <v>1</v>
      </c>
      <c r="P370" s="26">
        <f>MP!I370</f>
        <v>13.5</v>
      </c>
      <c r="Q370" s="23">
        <f>MP!J370</f>
        <v>1</v>
      </c>
      <c r="R370" s="132">
        <f>MP!L370</f>
        <v>1</v>
      </c>
      <c r="S370" s="24">
        <f t="shared" si="20"/>
        <v>9.548</v>
      </c>
      <c r="T370" s="23">
        <f t="shared" si="21"/>
        <v>5</v>
      </c>
      <c r="U370" s="44" t="str">
        <f t="shared" si="22"/>
        <v xml:space="preserve"> </v>
      </c>
      <c r="V370" s="129">
        <f t="shared" si="23"/>
        <v>1</v>
      </c>
    </row>
    <row r="371" spans="1:22" ht="13.5" customHeight="1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92">
        <v>10.649333333333335</v>
      </c>
      <c r="G371" s="26">
        <f>TPPhys2!H371</f>
        <v>12</v>
      </c>
      <c r="H371" s="23">
        <f>TPPhys2!I371</f>
        <v>2</v>
      </c>
      <c r="I371" s="132">
        <f>TPPhys2!K371</f>
        <v>1</v>
      </c>
      <c r="J371" s="26">
        <f>TPChim2!H371</f>
        <v>14.25</v>
      </c>
      <c r="K371" s="23">
        <f>TPChim2!I371</f>
        <v>2</v>
      </c>
      <c r="L371" s="132">
        <f>TPChim2!K371</f>
        <v>1</v>
      </c>
      <c r="M371" s="26">
        <f>Info2!J371</f>
        <v>11.75</v>
      </c>
      <c r="N371" s="23">
        <f>Info2!K371</f>
        <v>4</v>
      </c>
      <c r="O371" s="132">
        <f>Info2!M371</f>
        <v>1</v>
      </c>
      <c r="P371" s="26">
        <f>MP!I371</f>
        <v>13.5</v>
      </c>
      <c r="Q371" s="23">
        <f>MP!J371</f>
        <v>1</v>
      </c>
      <c r="R371" s="132">
        <f>MP!L371</f>
        <v>1</v>
      </c>
      <c r="S371" s="24">
        <f t="shared" si="20"/>
        <v>12.65</v>
      </c>
      <c r="T371" s="23">
        <f t="shared" si="21"/>
        <v>9</v>
      </c>
      <c r="U371" s="44" t="str">
        <f t="shared" si="22"/>
        <v>acquise</v>
      </c>
      <c r="V371" s="129">
        <f t="shared" si="23"/>
        <v>1</v>
      </c>
    </row>
    <row r="372" spans="1:22" ht="13.5" customHeight="1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49">
        <v>11.18</v>
      </c>
      <c r="G372" s="26">
        <f>TPPhys2!H372</f>
        <v>9.5</v>
      </c>
      <c r="H372" s="23">
        <f>TPPhys2!I372</f>
        <v>0</v>
      </c>
      <c r="I372" s="132">
        <f>TPPhys2!K372</f>
        <v>1</v>
      </c>
      <c r="J372" s="26">
        <f>TPChim2!H372</f>
        <v>11.111111111111112</v>
      </c>
      <c r="K372" s="23">
        <f>TPChim2!I372</f>
        <v>2</v>
      </c>
      <c r="L372" s="132">
        <f>TPChim2!K372</f>
        <v>1</v>
      </c>
      <c r="M372" s="26">
        <f>Info2!J372</f>
        <v>8.1</v>
      </c>
      <c r="N372" s="23">
        <f>Info2!K372</f>
        <v>0</v>
      </c>
      <c r="O372" s="132">
        <f>Info2!M372</f>
        <v>1</v>
      </c>
      <c r="P372" s="26">
        <f>MP!I372</f>
        <v>10</v>
      </c>
      <c r="Q372" s="23">
        <f>MP!J372</f>
        <v>1</v>
      </c>
      <c r="R372" s="132">
        <f>MP!L372</f>
        <v>1</v>
      </c>
      <c r="S372" s="24">
        <f t="shared" si="20"/>
        <v>9.3622222222222238</v>
      </c>
      <c r="T372" s="23">
        <f t="shared" si="21"/>
        <v>3</v>
      </c>
      <c r="U372" s="44" t="str">
        <f t="shared" si="22"/>
        <v xml:space="preserve"> </v>
      </c>
      <c r="V372" s="129">
        <f t="shared" si="23"/>
        <v>1</v>
      </c>
    </row>
    <row r="373" spans="1:22" ht="13.5" customHeight="1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2">
        <v>9</v>
      </c>
      <c r="G373" s="26">
        <f>TPPhys2!H373</f>
        <v>14.09</v>
      </c>
      <c r="H373" s="23">
        <f>TPPhys2!I373</f>
        <v>2</v>
      </c>
      <c r="I373" s="132">
        <f>TPPhys2!K373</f>
        <v>1</v>
      </c>
      <c r="J373" s="26">
        <f>TPChim2!H373</f>
        <v>14.58</v>
      </c>
      <c r="K373" s="23">
        <f>TPChim2!I373</f>
        <v>2</v>
      </c>
      <c r="L373" s="132">
        <f>TPChim2!K373</f>
        <v>1</v>
      </c>
      <c r="M373" s="26">
        <f>Info2!J373</f>
        <v>10</v>
      </c>
      <c r="N373" s="23">
        <f>Info2!K373</f>
        <v>4</v>
      </c>
      <c r="O373" s="132">
        <f>Info2!M373</f>
        <v>1</v>
      </c>
      <c r="P373" s="26">
        <f>MP!I373</f>
        <v>12</v>
      </c>
      <c r="Q373" s="23">
        <f>MP!J373</f>
        <v>1</v>
      </c>
      <c r="R373" s="132">
        <f>MP!L373</f>
        <v>1</v>
      </c>
      <c r="S373" s="24">
        <f t="shared" si="20"/>
        <v>12.134</v>
      </c>
      <c r="T373" s="23">
        <f t="shared" si="21"/>
        <v>9</v>
      </c>
      <c r="U373" s="44" t="str">
        <f t="shared" si="22"/>
        <v>acquise</v>
      </c>
      <c r="V373" s="129">
        <f t="shared" si="23"/>
        <v>1</v>
      </c>
    </row>
    <row r="374" spans="1:22" ht="13.5" customHeight="1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92">
        <v>10.150666666666666</v>
      </c>
      <c r="G374" s="26">
        <f>TPPhys2!H374</f>
        <v>12</v>
      </c>
      <c r="H374" s="23">
        <f>TPPhys2!I374</f>
        <v>2</v>
      </c>
      <c r="I374" s="132">
        <f>TPPhys2!K374</f>
        <v>1</v>
      </c>
      <c r="J374" s="26">
        <f>TPChim2!H374</f>
        <v>9.9966666666666661</v>
      </c>
      <c r="K374" s="23">
        <f>TPChim2!I374</f>
        <v>0</v>
      </c>
      <c r="L374" s="132">
        <f>TPChim2!K374</f>
        <v>1</v>
      </c>
      <c r="M374" s="26">
        <f>Info2!J374</f>
        <v>11.2</v>
      </c>
      <c r="N374" s="23">
        <f>Info2!K374</f>
        <v>4</v>
      </c>
      <c r="O374" s="132">
        <f>Info2!M374</f>
        <v>1</v>
      </c>
      <c r="P374" s="26">
        <f>MP!I374</f>
        <v>7.5</v>
      </c>
      <c r="Q374" s="23">
        <f>MP!J374</f>
        <v>0</v>
      </c>
      <c r="R374" s="132">
        <f>MP!L374</f>
        <v>1</v>
      </c>
      <c r="S374" s="24">
        <f t="shared" si="20"/>
        <v>10.379333333333332</v>
      </c>
      <c r="T374" s="23">
        <f t="shared" si="21"/>
        <v>9</v>
      </c>
      <c r="U374" s="44" t="str">
        <f t="shared" si="22"/>
        <v>acquise</v>
      </c>
      <c r="V374" s="129">
        <f t="shared" si="23"/>
        <v>1</v>
      </c>
    </row>
    <row r="375" spans="1:22" ht="13.5" customHeight="1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92">
        <v>7.65</v>
      </c>
      <c r="G375" s="26">
        <f>TPPhys2!H375</f>
        <v>8.75</v>
      </c>
      <c r="H375" s="23">
        <f>TPPhys2!I375</f>
        <v>0</v>
      </c>
      <c r="I375" s="132">
        <f>TPPhys2!K375</f>
        <v>2</v>
      </c>
      <c r="J375" s="26">
        <f>TPChim2!H375</f>
        <v>9.9966666666666661</v>
      </c>
      <c r="K375" s="23">
        <f>TPChim2!I375</f>
        <v>0</v>
      </c>
      <c r="L375" s="132">
        <f>TPChim2!K375</f>
        <v>1</v>
      </c>
      <c r="M375" s="26">
        <f>Info2!J375</f>
        <v>11.5</v>
      </c>
      <c r="N375" s="23">
        <f>Info2!K375</f>
        <v>4</v>
      </c>
      <c r="O375" s="132">
        <f>Info2!M375</f>
        <v>1</v>
      </c>
      <c r="P375" s="26">
        <f>MP!I375</f>
        <v>14</v>
      </c>
      <c r="Q375" s="23">
        <f>MP!J375</f>
        <v>1</v>
      </c>
      <c r="R375" s="132">
        <f>MP!L375</f>
        <v>1</v>
      </c>
      <c r="S375" s="24">
        <f t="shared" si="20"/>
        <v>11.149333333333335</v>
      </c>
      <c r="T375" s="23">
        <f t="shared" si="21"/>
        <v>9</v>
      </c>
      <c r="U375" s="44" t="str">
        <f t="shared" si="22"/>
        <v>acquise</v>
      </c>
      <c r="V375" s="129">
        <f t="shared" si="23"/>
        <v>2</v>
      </c>
    </row>
    <row r="376" spans="1:22" ht="13.5" customHeight="1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49">
        <v>10.518000000000001</v>
      </c>
      <c r="G376" s="26">
        <f>TPPhys2!H376</f>
        <v>13.5</v>
      </c>
      <c r="H376" s="23">
        <f>TPPhys2!I376</f>
        <v>2</v>
      </c>
      <c r="I376" s="132">
        <f>TPPhys2!K376</f>
        <v>1</v>
      </c>
      <c r="J376" s="26">
        <f>TPChim2!H376</f>
        <v>10</v>
      </c>
      <c r="K376" s="23">
        <f>TPChim2!I376</f>
        <v>2</v>
      </c>
      <c r="L376" s="132">
        <f>TPChim2!K376</f>
        <v>1</v>
      </c>
      <c r="M376" s="26">
        <f>Info2!J376</f>
        <v>4.5</v>
      </c>
      <c r="N376" s="23">
        <f>Info2!K376</f>
        <v>0</v>
      </c>
      <c r="O376" s="132">
        <f>Info2!M376</f>
        <v>1</v>
      </c>
      <c r="P376" s="26">
        <f>MP!I376</f>
        <v>10.5</v>
      </c>
      <c r="Q376" s="23">
        <f>MP!J376</f>
        <v>1</v>
      </c>
      <c r="R376" s="132">
        <f>MP!L376</f>
        <v>1</v>
      </c>
      <c r="S376" s="24">
        <f t="shared" si="20"/>
        <v>8.6</v>
      </c>
      <c r="T376" s="23">
        <f t="shared" si="21"/>
        <v>5</v>
      </c>
      <c r="U376" s="44" t="str">
        <f t="shared" si="22"/>
        <v xml:space="preserve"> </v>
      </c>
      <c r="V376" s="129">
        <f t="shared" si="23"/>
        <v>1</v>
      </c>
    </row>
    <row r="377" spans="1:22" ht="13.5" customHeight="1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49">
        <v>11.299333333333333</v>
      </c>
      <c r="G377" s="26">
        <f>TPPhys2!H377</f>
        <v>8.5</v>
      </c>
      <c r="H377" s="23">
        <f>TPPhys2!I377</f>
        <v>0</v>
      </c>
      <c r="I377" s="132">
        <f>TPPhys2!K377</f>
        <v>2</v>
      </c>
      <c r="J377" s="26">
        <f>TPChim2!H377</f>
        <v>11</v>
      </c>
      <c r="K377" s="23">
        <f>TPChim2!I377</f>
        <v>2</v>
      </c>
      <c r="L377" s="132">
        <f>TPChim2!K377</f>
        <v>1</v>
      </c>
      <c r="M377" s="26">
        <f>Info2!J377</f>
        <v>10</v>
      </c>
      <c r="N377" s="23">
        <f>Info2!K377</f>
        <v>4</v>
      </c>
      <c r="O377" s="132">
        <f>Info2!M377</f>
        <v>1</v>
      </c>
      <c r="P377" s="26">
        <f>MP!I377</f>
        <v>8</v>
      </c>
      <c r="Q377" s="23">
        <f>MP!J377</f>
        <v>0</v>
      </c>
      <c r="R377" s="132">
        <f>MP!L377</f>
        <v>1</v>
      </c>
      <c r="S377" s="24">
        <f t="shared" si="20"/>
        <v>9.5</v>
      </c>
      <c r="T377" s="23">
        <f t="shared" si="21"/>
        <v>6</v>
      </c>
      <c r="U377" s="44" t="str">
        <f t="shared" si="22"/>
        <v xml:space="preserve"> </v>
      </c>
      <c r="V377" s="129">
        <f t="shared" si="23"/>
        <v>2</v>
      </c>
    </row>
    <row r="378" spans="1:22" ht="13.5" customHeight="1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92">
        <v>10.45</v>
      </c>
      <c r="G378" s="26">
        <f>TPPhys2!H378</f>
        <v>12</v>
      </c>
      <c r="H378" s="23">
        <f>TPPhys2!I378</f>
        <v>2</v>
      </c>
      <c r="I378" s="132">
        <f>TPPhys2!K378</f>
        <v>1</v>
      </c>
      <c r="J378" s="26">
        <f>TPChim2!H378</f>
        <v>15.66</v>
      </c>
      <c r="K378" s="23">
        <f>TPChim2!I378</f>
        <v>2</v>
      </c>
      <c r="L378" s="132">
        <f>TPChim2!K378</f>
        <v>1</v>
      </c>
      <c r="M378" s="26">
        <f>Info2!J378</f>
        <v>6.8</v>
      </c>
      <c r="N378" s="23">
        <f>Info2!K378</f>
        <v>0</v>
      </c>
      <c r="O378" s="132">
        <f>Info2!M378</f>
        <v>1</v>
      </c>
      <c r="P378" s="26">
        <f>MP!I378</f>
        <v>11</v>
      </c>
      <c r="Q378" s="23">
        <f>MP!J378</f>
        <v>1</v>
      </c>
      <c r="R378" s="132">
        <f>MP!L378</f>
        <v>1</v>
      </c>
      <c r="S378" s="24">
        <f t="shared" si="20"/>
        <v>10.452</v>
      </c>
      <c r="T378" s="23">
        <f t="shared" si="21"/>
        <v>9</v>
      </c>
      <c r="U378" s="44" t="str">
        <f t="shared" si="22"/>
        <v>acquise</v>
      </c>
      <c r="V378" s="129">
        <f t="shared" si="23"/>
        <v>1</v>
      </c>
    </row>
    <row r="379" spans="1:22" ht="13.5" customHeight="1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2">
        <v>11.731333333333334</v>
      </c>
      <c r="G379" s="26">
        <f>TPPhys2!H379</f>
        <v>10.17</v>
      </c>
      <c r="H379" s="23">
        <f>TPPhys2!I379</f>
        <v>2</v>
      </c>
      <c r="I379" s="132">
        <f>TPPhys2!K379</f>
        <v>1</v>
      </c>
      <c r="J379" s="26">
        <f>TPChim2!H379</f>
        <v>16.41</v>
      </c>
      <c r="K379" s="23">
        <f>TPChim2!I379</f>
        <v>2</v>
      </c>
      <c r="L379" s="132">
        <f>TPChim2!K379</f>
        <v>1</v>
      </c>
      <c r="M379" s="26">
        <f>Info2!J379</f>
        <v>8.5</v>
      </c>
      <c r="N379" s="23">
        <f>Info2!K379</f>
        <v>0</v>
      </c>
      <c r="O379" s="132">
        <f>Info2!M379</f>
        <v>1</v>
      </c>
      <c r="P379" s="26">
        <f>MP!I379</f>
        <v>10</v>
      </c>
      <c r="Q379" s="23">
        <f>MP!J379</f>
        <v>1</v>
      </c>
      <c r="R379" s="132">
        <f>MP!L379</f>
        <v>1</v>
      </c>
      <c r="S379" s="24">
        <f t="shared" si="20"/>
        <v>10.715999999999999</v>
      </c>
      <c r="T379" s="23">
        <f t="shared" si="21"/>
        <v>9</v>
      </c>
      <c r="U379" s="44" t="str">
        <f t="shared" si="22"/>
        <v>acquise</v>
      </c>
      <c r="V379" s="129">
        <f t="shared" si="23"/>
        <v>1</v>
      </c>
    </row>
    <row r="380" spans="1:22" ht="13.5" customHeight="1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92">
        <v>10.901333333333335</v>
      </c>
      <c r="G380" s="26">
        <f>TPPhys2!H380</f>
        <v>11</v>
      </c>
      <c r="H380" s="23">
        <f>TPPhys2!I380</f>
        <v>2</v>
      </c>
      <c r="I380" s="132">
        <f>TPPhys2!K380</f>
        <v>1</v>
      </c>
      <c r="J380" s="26">
        <f>TPChim2!H380</f>
        <v>14.916666666666666</v>
      </c>
      <c r="K380" s="23">
        <f>TPChim2!I380</f>
        <v>2</v>
      </c>
      <c r="L380" s="132">
        <f>TPChim2!K380</f>
        <v>1</v>
      </c>
      <c r="M380" s="26">
        <f>Info2!J380</f>
        <v>5.7</v>
      </c>
      <c r="N380" s="23">
        <f>Info2!K380</f>
        <v>0</v>
      </c>
      <c r="O380" s="132">
        <f>Info2!M380</f>
        <v>1</v>
      </c>
      <c r="P380" s="26">
        <f>MP!I380</f>
        <v>19</v>
      </c>
      <c r="Q380" s="23">
        <f>MP!J380</f>
        <v>1</v>
      </c>
      <c r="R380" s="132">
        <f>MP!L380</f>
        <v>1</v>
      </c>
      <c r="S380" s="24">
        <f t="shared" si="20"/>
        <v>11.263333333333332</v>
      </c>
      <c r="T380" s="23">
        <f t="shared" si="21"/>
        <v>9</v>
      </c>
      <c r="U380" s="44" t="str">
        <f t="shared" si="22"/>
        <v>acquise</v>
      </c>
      <c r="V380" s="129">
        <f t="shared" si="23"/>
        <v>1</v>
      </c>
    </row>
    <row r="381" spans="1:22" ht="13.5" customHeight="1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92">
        <v>10.098000000000001</v>
      </c>
      <c r="G381" s="26">
        <f>TPPhys2!H381</f>
        <v>11.75</v>
      </c>
      <c r="H381" s="23">
        <f>TPPhys2!I381</f>
        <v>2</v>
      </c>
      <c r="I381" s="132">
        <f>TPPhys2!K381</f>
        <v>1</v>
      </c>
      <c r="J381" s="26">
        <f>TPChim2!H381</f>
        <v>15.5</v>
      </c>
      <c r="K381" s="23">
        <f>TPChim2!I381</f>
        <v>2</v>
      </c>
      <c r="L381" s="132">
        <f>TPChim2!K381</f>
        <v>1</v>
      </c>
      <c r="M381" s="26">
        <f>Info2!J381</f>
        <v>8.85</v>
      </c>
      <c r="N381" s="23">
        <f>Info2!K381</f>
        <v>0</v>
      </c>
      <c r="O381" s="132">
        <f>Info2!M381</f>
        <v>1</v>
      </c>
      <c r="P381" s="26">
        <f>MP!I381</f>
        <v>13</v>
      </c>
      <c r="Q381" s="23">
        <f>MP!J381</f>
        <v>1</v>
      </c>
      <c r="R381" s="132">
        <f>MP!L381</f>
        <v>1</v>
      </c>
      <c r="S381" s="24">
        <f t="shared" si="20"/>
        <v>11.59</v>
      </c>
      <c r="T381" s="23">
        <f t="shared" si="21"/>
        <v>9</v>
      </c>
      <c r="U381" s="44" t="str">
        <f t="shared" si="22"/>
        <v>acquise</v>
      </c>
      <c r="V381" s="129">
        <f t="shared" si="23"/>
        <v>1</v>
      </c>
    </row>
    <row r="382" spans="1:22" ht="13.5" customHeight="1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2">
        <v>10.630666666666666</v>
      </c>
      <c r="G382" s="26">
        <f>TPPhys2!H382</f>
        <v>8.75</v>
      </c>
      <c r="H382" s="23">
        <f>TPPhys2!I382</f>
        <v>0</v>
      </c>
      <c r="I382" s="132">
        <f>TPPhys2!K382</f>
        <v>1</v>
      </c>
      <c r="J382" s="26">
        <f>TPChim2!H382</f>
        <v>13.66</v>
      </c>
      <c r="K382" s="23">
        <f>TPChim2!I382</f>
        <v>2</v>
      </c>
      <c r="L382" s="132">
        <f>TPChim2!K382</f>
        <v>1</v>
      </c>
      <c r="M382" s="26">
        <f>Info2!J382</f>
        <v>8.3333333333333339</v>
      </c>
      <c r="N382" s="23">
        <f>Info2!K382</f>
        <v>0</v>
      </c>
      <c r="O382" s="132">
        <f>Info2!M382</f>
        <v>1</v>
      </c>
      <c r="P382" s="26">
        <f>MP!I382</f>
        <v>11</v>
      </c>
      <c r="Q382" s="23">
        <f>MP!J382</f>
        <v>1</v>
      </c>
      <c r="R382" s="132">
        <f>MP!L382</f>
        <v>1</v>
      </c>
      <c r="S382" s="24">
        <f t="shared" si="20"/>
        <v>10.015333333333334</v>
      </c>
      <c r="T382" s="23">
        <f t="shared" si="21"/>
        <v>9</v>
      </c>
      <c r="U382" s="44" t="str">
        <f t="shared" si="22"/>
        <v>acquise</v>
      </c>
      <c r="V382" s="129">
        <f t="shared" si="23"/>
        <v>1</v>
      </c>
    </row>
    <row r="383" spans="1:22" ht="13.5" customHeight="1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92">
        <v>8.35</v>
      </c>
      <c r="G383" s="26">
        <f>TPPhys2!H383</f>
        <v>10</v>
      </c>
      <c r="H383" s="23">
        <f>TPPhys2!I383</f>
        <v>2</v>
      </c>
      <c r="I383" s="132">
        <f>TPPhys2!K383</f>
        <v>1</v>
      </c>
      <c r="J383" s="26">
        <f>TPChim2!H383</f>
        <v>12.25</v>
      </c>
      <c r="K383" s="23">
        <f>TPChim2!I383</f>
        <v>2</v>
      </c>
      <c r="L383" s="132">
        <f>TPChim2!K383</f>
        <v>1</v>
      </c>
      <c r="M383" s="26">
        <f>Info2!J383</f>
        <v>11.375</v>
      </c>
      <c r="N383" s="23">
        <f>Info2!K383</f>
        <v>4</v>
      </c>
      <c r="O383" s="132">
        <f>Info2!M383</f>
        <v>1</v>
      </c>
      <c r="P383" s="26">
        <f>MP!I383</f>
        <v>5</v>
      </c>
      <c r="Q383" s="23">
        <f>MP!J383</f>
        <v>0</v>
      </c>
      <c r="R383" s="132">
        <f>MP!L383</f>
        <v>1</v>
      </c>
      <c r="S383" s="24">
        <f t="shared" si="20"/>
        <v>10</v>
      </c>
      <c r="T383" s="23">
        <f t="shared" si="21"/>
        <v>9</v>
      </c>
      <c r="U383" s="44" t="str">
        <f t="shared" si="22"/>
        <v>acquise</v>
      </c>
      <c r="V383" s="129">
        <f t="shared" si="23"/>
        <v>1</v>
      </c>
    </row>
    <row r="384" spans="1:22" ht="13.5" customHeight="1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49">
        <v>10.809999999999999</v>
      </c>
      <c r="G384" s="26">
        <f>TPPhys2!H384</f>
        <v>9.5</v>
      </c>
      <c r="H384" s="23">
        <f>TPPhys2!I384</f>
        <v>0</v>
      </c>
      <c r="I384" s="132">
        <f>TPPhys2!K384</f>
        <v>1</v>
      </c>
      <c r="J384" s="26">
        <f>TPChim2!H384</f>
        <v>14.25</v>
      </c>
      <c r="K384" s="23">
        <f>TPChim2!I384</f>
        <v>2</v>
      </c>
      <c r="L384" s="132">
        <f>TPChim2!K384</f>
        <v>1</v>
      </c>
      <c r="M384" s="26">
        <f>Info2!J384</f>
        <v>11.6</v>
      </c>
      <c r="N384" s="23">
        <f>Info2!K384</f>
        <v>4</v>
      </c>
      <c r="O384" s="132">
        <f>Info2!M384</f>
        <v>1</v>
      </c>
      <c r="P384" s="26">
        <f>MP!I384</f>
        <v>8</v>
      </c>
      <c r="Q384" s="23">
        <f>MP!J384</f>
        <v>0</v>
      </c>
      <c r="R384" s="132">
        <f>MP!L384</f>
        <v>1</v>
      </c>
      <c r="S384" s="24">
        <f t="shared" si="20"/>
        <v>10.99</v>
      </c>
      <c r="T384" s="23">
        <f t="shared" si="21"/>
        <v>9</v>
      </c>
      <c r="U384" s="44" t="str">
        <f t="shared" si="22"/>
        <v>acquise</v>
      </c>
      <c r="V384" s="129">
        <f t="shared" si="23"/>
        <v>1</v>
      </c>
    </row>
    <row r="385" spans="1:22" ht="13.5" customHeight="1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49">
        <v>10.210666666666667</v>
      </c>
      <c r="G385" s="26">
        <f>TPPhys2!H385</f>
        <v>12.2</v>
      </c>
      <c r="H385" s="23">
        <f>TPPhys2!I385</f>
        <v>2</v>
      </c>
      <c r="I385" s="132">
        <f>TPPhys2!K385</f>
        <v>1</v>
      </c>
      <c r="J385" s="26">
        <f>TPChim2!H385</f>
        <v>10.583333333333334</v>
      </c>
      <c r="K385" s="23">
        <f>TPChim2!I385</f>
        <v>2</v>
      </c>
      <c r="L385" s="132">
        <f>TPChim2!K385</f>
        <v>1</v>
      </c>
      <c r="M385" s="26">
        <f>Info2!J385</f>
        <v>8.75</v>
      </c>
      <c r="N385" s="23">
        <f>Info2!K385</f>
        <v>0</v>
      </c>
      <c r="O385" s="132">
        <f>Info2!M385</f>
        <v>1</v>
      </c>
      <c r="P385" s="26">
        <f>MP!I385</f>
        <v>10</v>
      </c>
      <c r="Q385" s="23">
        <f>MP!J385</f>
        <v>1</v>
      </c>
      <c r="R385" s="132">
        <f>MP!L385</f>
        <v>1</v>
      </c>
      <c r="S385" s="24">
        <f t="shared" si="20"/>
        <v>10.056666666666667</v>
      </c>
      <c r="T385" s="23">
        <f t="shared" si="21"/>
        <v>9</v>
      </c>
      <c r="U385" s="44" t="str">
        <f t="shared" si="22"/>
        <v>acquise</v>
      </c>
      <c r="V385" s="129">
        <f t="shared" si="23"/>
        <v>1</v>
      </c>
    </row>
    <row r="386" spans="1:22" ht="13.5" customHeight="1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92">
        <v>10.133333333333335</v>
      </c>
      <c r="G386" s="26">
        <f>TPPhys2!H386</f>
        <v>10.34</v>
      </c>
      <c r="H386" s="23">
        <f>TPPhys2!I386</f>
        <v>2</v>
      </c>
      <c r="I386" s="132">
        <f>TPPhys2!K386</f>
        <v>1</v>
      </c>
      <c r="J386" s="26">
        <f>TPChim2!H386</f>
        <v>13.583333333333332</v>
      </c>
      <c r="K386" s="23">
        <f>TPChim2!I386</f>
        <v>2</v>
      </c>
      <c r="L386" s="132">
        <f>TPChim2!K386</f>
        <v>1</v>
      </c>
      <c r="M386" s="26">
        <f>Info2!J386</f>
        <v>8.5625</v>
      </c>
      <c r="N386" s="23">
        <f>Info2!K386</f>
        <v>0</v>
      </c>
      <c r="O386" s="132">
        <f>Info2!M386</f>
        <v>1</v>
      </c>
      <c r="P386" s="26">
        <f>MP!I386</f>
        <v>11</v>
      </c>
      <c r="Q386" s="23">
        <f>MP!J386</f>
        <v>1</v>
      </c>
      <c r="R386" s="132">
        <f>MP!L386</f>
        <v>1</v>
      </c>
      <c r="S386" s="24">
        <f t="shared" si="20"/>
        <v>10.409666666666666</v>
      </c>
      <c r="T386" s="23">
        <f t="shared" si="21"/>
        <v>9</v>
      </c>
      <c r="U386" s="44" t="str">
        <f t="shared" si="22"/>
        <v>acquise</v>
      </c>
      <c r="V386" s="129">
        <f t="shared" si="23"/>
        <v>1</v>
      </c>
    </row>
    <row r="387" spans="1:22" ht="13.5" customHeight="1">
      <c r="A387" s="23">
        <v>375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92">
        <v>7.3659999999999997</v>
      </c>
      <c r="G387" s="26">
        <f>TPPhys2!H387</f>
        <v>13.12</v>
      </c>
      <c r="H387" s="23">
        <f>TPPhys2!I387</f>
        <v>2</v>
      </c>
      <c r="I387" s="132">
        <f>TPPhys2!K387</f>
        <v>1</v>
      </c>
      <c r="J387" s="26">
        <f>TPChim2!H387</f>
        <v>10.5</v>
      </c>
      <c r="K387" s="23">
        <f>TPChim2!I387</f>
        <v>2</v>
      </c>
      <c r="L387" s="132">
        <f>TPChim2!K387</f>
        <v>1</v>
      </c>
      <c r="M387" s="26">
        <f>Info2!J387</f>
        <v>8.875</v>
      </c>
      <c r="N387" s="23">
        <f>Info2!K387</f>
        <v>0</v>
      </c>
      <c r="O387" s="132">
        <f>Info2!M387</f>
        <v>1</v>
      </c>
      <c r="P387" s="26">
        <f>MP!I387</f>
        <v>15.25</v>
      </c>
      <c r="Q387" s="23">
        <f>MP!J387</f>
        <v>1</v>
      </c>
      <c r="R387" s="132">
        <f>MP!L387</f>
        <v>1</v>
      </c>
      <c r="S387" s="24">
        <f t="shared" si="20"/>
        <v>11.324</v>
      </c>
      <c r="T387" s="23">
        <f t="shared" si="21"/>
        <v>9</v>
      </c>
      <c r="U387" s="44" t="str">
        <f t="shared" si="22"/>
        <v>acquise</v>
      </c>
      <c r="V387" s="129">
        <f t="shared" si="23"/>
        <v>1</v>
      </c>
    </row>
    <row r="388" spans="1:22" ht="13.5" customHeight="1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49">
        <v>10.26</v>
      </c>
      <c r="G388" s="26">
        <f>TPPhys2!H388</f>
        <v>10</v>
      </c>
      <c r="H388" s="23">
        <f>TPPhys2!I388</f>
        <v>2</v>
      </c>
      <c r="I388" s="132">
        <f>TPPhys2!K388</f>
        <v>1</v>
      </c>
      <c r="J388" s="26">
        <f>TPChim2!H388</f>
        <v>15.08</v>
      </c>
      <c r="K388" s="23">
        <f>TPChim2!I388</f>
        <v>2</v>
      </c>
      <c r="L388" s="132">
        <f>TPChim2!K388</f>
        <v>1</v>
      </c>
      <c r="M388" s="26">
        <f>Info2!J388</f>
        <v>9.4</v>
      </c>
      <c r="N388" s="23">
        <f>Info2!K388</f>
        <v>0</v>
      </c>
      <c r="O388" s="132">
        <f>Info2!M388</f>
        <v>1</v>
      </c>
      <c r="P388" s="26">
        <f>MP!I388</f>
        <v>7</v>
      </c>
      <c r="Q388" s="23">
        <f>MP!J388</f>
        <v>0</v>
      </c>
      <c r="R388" s="132">
        <f>MP!L388</f>
        <v>1</v>
      </c>
      <c r="S388" s="24">
        <f t="shared" si="20"/>
        <v>10.175999999999998</v>
      </c>
      <c r="T388" s="23">
        <f t="shared" si="21"/>
        <v>9</v>
      </c>
      <c r="U388" s="44" t="str">
        <f t="shared" si="22"/>
        <v>acquise</v>
      </c>
      <c r="V388" s="129">
        <f t="shared" si="23"/>
        <v>1</v>
      </c>
    </row>
    <row r="389" spans="1:22" ht="13.5" customHeight="1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49">
        <v>10.715999999999999</v>
      </c>
      <c r="G389" s="26">
        <f>TPPhys2!H389</f>
        <v>11.25</v>
      </c>
      <c r="H389" s="23">
        <f>TPPhys2!I389</f>
        <v>2</v>
      </c>
      <c r="I389" s="132">
        <f>TPPhys2!K389</f>
        <v>1</v>
      </c>
      <c r="J389" s="26">
        <f>TPChim2!H389</f>
        <v>11.583333333333332</v>
      </c>
      <c r="K389" s="23">
        <f>TPChim2!I389</f>
        <v>2</v>
      </c>
      <c r="L389" s="132">
        <f>TPChim2!K389</f>
        <v>1</v>
      </c>
      <c r="M389" s="26">
        <f>Info2!J389</f>
        <v>10.4</v>
      </c>
      <c r="N389" s="23">
        <f>Info2!K389</f>
        <v>4</v>
      </c>
      <c r="O389" s="132">
        <f>Info2!M389</f>
        <v>1</v>
      </c>
      <c r="P389" s="26">
        <f>MP!I389</f>
        <v>10.5</v>
      </c>
      <c r="Q389" s="23">
        <f>MP!J389</f>
        <v>1</v>
      </c>
      <c r="R389" s="132">
        <f>MP!L389</f>
        <v>1</v>
      </c>
      <c r="S389" s="24">
        <f t="shared" si="20"/>
        <v>10.826666666666666</v>
      </c>
      <c r="T389" s="23">
        <f t="shared" si="21"/>
        <v>9</v>
      </c>
      <c r="U389" s="44" t="str">
        <f t="shared" si="22"/>
        <v>acquise</v>
      </c>
      <c r="V389" s="129">
        <f t="shared" si="23"/>
        <v>1</v>
      </c>
    </row>
    <row r="390" spans="1:22" ht="13.5" customHeight="1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92">
        <v>10.350666666666665</v>
      </c>
      <c r="G390" s="26">
        <f>TPPhys2!H390</f>
        <v>10</v>
      </c>
      <c r="H390" s="23">
        <f>TPPhys2!I390</f>
        <v>2</v>
      </c>
      <c r="I390" s="132">
        <f>TPPhys2!K390</f>
        <v>1</v>
      </c>
      <c r="J390" s="26">
        <f>TPChim2!H390</f>
        <v>13.66</v>
      </c>
      <c r="K390" s="23">
        <f>TPChim2!I390</f>
        <v>2</v>
      </c>
      <c r="L390" s="132">
        <f>TPChim2!K390</f>
        <v>1</v>
      </c>
      <c r="M390" s="26">
        <f>Info2!J390</f>
        <v>8.4</v>
      </c>
      <c r="N390" s="23">
        <f>Info2!K390</f>
        <v>0</v>
      </c>
      <c r="O390" s="132">
        <f>Info2!M390</f>
        <v>1</v>
      </c>
      <c r="P390" s="26">
        <f>MP!I390</f>
        <v>10</v>
      </c>
      <c r="Q390" s="23">
        <f>MP!J390</f>
        <v>1</v>
      </c>
      <c r="R390" s="132">
        <f>MP!L390</f>
        <v>1</v>
      </c>
      <c r="S390" s="24">
        <f t="shared" si="20"/>
        <v>10.092000000000001</v>
      </c>
      <c r="T390" s="23">
        <f t="shared" si="21"/>
        <v>9</v>
      </c>
      <c r="U390" s="44" t="str">
        <f t="shared" si="22"/>
        <v>acquise</v>
      </c>
      <c r="V390" s="129">
        <f t="shared" si="23"/>
        <v>1</v>
      </c>
    </row>
    <row r="391" spans="1:22" ht="13.5" customHeight="1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49">
        <v>10.218</v>
      </c>
      <c r="G391" s="26">
        <f>TPPhys2!H391</f>
        <v>10.32</v>
      </c>
      <c r="H391" s="23">
        <f>TPPhys2!I391</f>
        <v>2</v>
      </c>
      <c r="I391" s="132">
        <f>TPPhys2!K391</f>
        <v>1</v>
      </c>
      <c r="J391" s="26">
        <f>TPChim2!H391</f>
        <v>15.33</v>
      </c>
      <c r="K391" s="23">
        <f>TPChim2!I391</f>
        <v>2</v>
      </c>
      <c r="L391" s="132">
        <f>TPChim2!K391</f>
        <v>1</v>
      </c>
      <c r="M391" s="26">
        <f>Info2!J391</f>
        <v>8.75</v>
      </c>
      <c r="N391" s="23">
        <f>Info2!K391</f>
        <v>0</v>
      </c>
      <c r="O391" s="132">
        <f>Info2!M391</f>
        <v>1</v>
      </c>
      <c r="P391" s="26">
        <f>MP!I391</f>
        <v>13</v>
      </c>
      <c r="Q391" s="23">
        <f>MP!J391</f>
        <v>1</v>
      </c>
      <c r="R391" s="132">
        <f>MP!L391</f>
        <v>1</v>
      </c>
      <c r="S391" s="24">
        <f t="shared" si="20"/>
        <v>11.23</v>
      </c>
      <c r="T391" s="23">
        <f t="shared" si="21"/>
        <v>9</v>
      </c>
      <c r="U391" s="44" t="str">
        <f t="shared" si="22"/>
        <v>acquise</v>
      </c>
      <c r="V391" s="129">
        <f t="shared" si="23"/>
        <v>1</v>
      </c>
    </row>
    <row r="392" spans="1:22" ht="13.5" customHeight="1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49">
        <v>11.82</v>
      </c>
      <c r="G392" s="26">
        <f>TPPhys2!H392</f>
        <v>9</v>
      </c>
      <c r="H392" s="23">
        <f>TPPhys2!I392</f>
        <v>0</v>
      </c>
      <c r="I392" s="132">
        <f>TPPhys2!K392</f>
        <v>1</v>
      </c>
      <c r="J392" s="26">
        <f>TPChim2!H392</f>
        <v>10.8</v>
      </c>
      <c r="K392" s="23">
        <f>TPChim2!I392</f>
        <v>2</v>
      </c>
      <c r="L392" s="132">
        <f>TPChim2!K392</f>
        <v>1</v>
      </c>
      <c r="M392" s="26">
        <f>Info2!J392</f>
        <v>4.833333333333333</v>
      </c>
      <c r="N392" s="23">
        <f>Info2!K392</f>
        <v>0</v>
      </c>
      <c r="O392" s="132">
        <f>Info2!M392</f>
        <v>1</v>
      </c>
      <c r="P392" s="26">
        <f>MP!I392</f>
        <v>10</v>
      </c>
      <c r="Q392" s="23">
        <f>MP!J392</f>
        <v>1</v>
      </c>
      <c r="R392" s="132">
        <f>MP!L392</f>
        <v>1</v>
      </c>
      <c r="S392" s="24">
        <f t="shared" si="20"/>
        <v>7.8933333333333335</v>
      </c>
      <c r="T392" s="23">
        <f t="shared" si="21"/>
        <v>3</v>
      </c>
      <c r="U392" s="44" t="str">
        <f t="shared" si="22"/>
        <v xml:space="preserve"> </v>
      </c>
      <c r="V392" s="129">
        <f t="shared" si="23"/>
        <v>1</v>
      </c>
    </row>
    <row r="393" spans="1:22" ht="13.5" customHeight="1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10.448</v>
      </c>
      <c r="G393" s="26">
        <f>TPPhys2!H393</f>
        <v>12</v>
      </c>
      <c r="H393" s="23">
        <f>TPPhys2!I393</f>
        <v>2</v>
      </c>
      <c r="I393" s="132">
        <f>TPPhys2!K393</f>
        <v>1</v>
      </c>
      <c r="J393" s="26">
        <f>TPChim2!H393</f>
        <v>12.91</v>
      </c>
      <c r="K393" s="23">
        <f>TPChim2!I393</f>
        <v>2</v>
      </c>
      <c r="L393" s="132">
        <f>TPChim2!K393</f>
        <v>1</v>
      </c>
      <c r="M393" s="26">
        <f>Info2!J393</f>
        <v>10</v>
      </c>
      <c r="N393" s="23">
        <f>Info2!K393</f>
        <v>4</v>
      </c>
      <c r="O393" s="132">
        <f>Info2!M393</f>
        <v>1</v>
      </c>
      <c r="P393" s="26">
        <f>MP!I393</f>
        <v>12.5</v>
      </c>
      <c r="Q393" s="23">
        <f>MP!J393</f>
        <v>1</v>
      </c>
      <c r="R393" s="132">
        <f>MP!L393</f>
        <v>1</v>
      </c>
      <c r="S393" s="24">
        <f t="shared" si="20"/>
        <v>11.481999999999999</v>
      </c>
      <c r="T393" s="23">
        <f t="shared" si="21"/>
        <v>9</v>
      </c>
      <c r="U393" s="44" t="str">
        <f t="shared" si="22"/>
        <v>acquise</v>
      </c>
      <c r="V393" s="129">
        <f t="shared" si="23"/>
        <v>1</v>
      </c>
    </row>
    <row r="394" spans="1:22" ht="13.5" customHeight="1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8.8000000000000007</v>
      </c>
      <c r="G394" s="26">
        <f>TPPhys2!H394</f>
        <v>11.16</v>
      </c>
      <c r="H394" s="23">
        <f>TPPhys2!I394</f>
        <v>2</v>
      </c>
      <c r="I394" s="132">
        <f>TPPhys2!K394</f>
        <v>1</v>
      </c>
      <c r="J394" s="26">
        <f>TPChim2!H394</f>
        <v>14.33</v>
      </c>
      <c r="K394" s="23">
        <f>TPChim2!I394</f>
        <v>2</v>
      </c>
      <c r="L394" s="132">
        <f>TPChim2!K394</f>
        <v>1</v>
      </c>
      <c r="M394" s="26">
        <f>Info2!J394</f>
        <v>5.4</v>
      </c>
      <c r="N394" s="23">
        <f>Info2!K394</f>
        <v>0</v>
      </c>
      <c r="O394" s="132">
        <f>Info2!M394</f>
        <v>1</v>
      </c>
      <c r="P394" s="26">
        <f>MP!I394</f>
        <v>10</v>
      </c>
      <c r="Q394" s="23">
        <f>MP!J394</f>
        <v>1</v>
      </c>
      <c r="R394" s="132">
        <f>MP!L394</f>
        <v>1</v>
      </c>
      <c r="S394" s="24">
        <f t="shared" si="20"/>
        <v>9.2580000000000009</v>
      </c>
      <c r="T394" s="23">
        <f t="shared" si="21"/>
        <v>5</v>
      </c>
      <c r="U394" s="44" t="str">
        <f t="shared" si="22"/>
        <v xml:space="preserve"> </v>
      </c>
      <c r="V394" s="129">
        <f t="shared" si="23"/>
        <v>1</v>
      </c>
    </row>
    <row r="395" spans="1:22" ht="13.5" customHeight="1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49">
        <v>9.9499999999999993</v>
      </c>
      <c r="G395" s="26">
        <f>TPPhys2!H395</f>
        <v>10.91</v>
      </c>
      <c r="H395" s="23">
        <f>TPPhys2!I395</f>
        <v>2</v>
      </c>
      <c r="I395" s="132">
        <f>TPPhys2!K395</f>
        <v>1</v>
      </c>
      <c r="J395" s="26">
        <f>TPChim2!H395</f>
        <v>12.17</v>
      </c>
      <c r="K395" s="23">
        <f>TPChim2!I395</f>
        <v>2</v>
      </c>
      <c r="L395" s="132">
        <f>TPChim2!K395</f>
        <v>1</v>
      </c>
      <c r="M395" s="26">
        <f>Info2!J395</f>
        <v>5.166666666666667</v>
      </c>
      <c r="N395" s="23">
        <f>Info2!K395</f>
        <v>0</v>
      </c>
      <c r="O395" s="132">
        <f>Info2!M395</f>
        <v>1</v>
      </c>
      <c r="P395" s="26">
        <f>MP!I395</f>
        <v>17</v>
      </c>
      <c r="Q395" s="23">
        <f>MP!J395</f>
        <v>1</v>
      </c>
      <c r="R395" s="132">
        <f>MP!L395</f>
        <v>1</v>
      </c>
      <c r="S395" s="24">
        <f t="shared" si="20"/>
        <v>10.082666666666666</v>
      </c>
      <c r="T395" s="23">
        <f t="shared" si="21"/>
        <v>9</v>
      </c>
      <c r="U395" s="44" t="str">
        <f t="shared" si="22"/>
        <v>acquise</v>
      </c>
      <c r="V395" s="129">
        <f t="shared" si="23"/>
        <v>1</v>
      </c>
    </row>
    <row r="396" spans="1:22" ht="13.5" customHeight="1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49">
        <v>11.956</v>
      </c>
      <c r="G396" s="26">
        <f>TPPhys2!H396</f>
        <v>10.57</v>
      </c>
      <c r="H396" s="23">
        <f>TPPhys2!I396</f>
        <v>2</v>
      </c>
      <c r="I396" s="132">
        <f>TPPhys2!K396</f>
        <v>1</v>
      </c>
      <c r="J396" s="26">
        <f>TPChim2!H396</f>
        <v>16</v>
      </c>
      <c r="K396" s="23">
        <f>TPChim2!I396</f>
        <v>2</v>
      </c>
      <c r="L396" s="132">
        <f>TPChim2!K396</f>
        <v>1</v>
      </c>
      <c r="M396" s="26">
        <f>Info2!J396</f>
        <v>7.4</v>
      </c>
      <c r="N396" s="23">
        <f>Info2!K396</f>
        <v>0</v>
      </c>
      <c r="O396" s="132">
        <f>Info2!M396</f>
        <v>1</v>
      </c>
      <c r="P396" s="26">
        <f>MP!I396</f>
        <v>11</v>
      </c>
      <c r="Q396" s="23">
        <f>MP!J396</f>
        <v>1</v>
      </c>
      <c r="R396" s="132">
        <f>MP!L396</f>
        <v>1</v>
      </c>
      <c r="S396" s="24">
        <f t="shared" si="20"/>
        <v>10.474</v>
      </c>
      <c r="T396" s="23">
        <f t="shared" si="21"/>
        <v>9</v>
      </c>
      <c r="U396" s="44" t="str">
        <f t="shared" si="22"/>
        <v>acquise</v>
      </c>
      <c r="V396" s="129">
        <f t="shared" si="23"/>
        <v>1</v>
      </c>
    </row>
    <row r="397" spans="1:22" ht="13.5" customHeight="1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92">
        <v>10.065999999999999</v>
      </c>
      <c r="G397" s="26">
        <f>TPPhys2!H397</f>
        <v>10.75</v>
      </c>
      <c r="H397" s="23">
        <f>TPPhys2!I397</f>
        <v>2</v>
      </c>
      <c r="I397" s="132">
        <f>TPPhys2!K397</f>
        <v>1</v>
      </c>
      <c r="J397" s="26">
        <f>TPChim2!H397</f>
        <v>12.5</v>
      </c>
      <c r="K397" s="23">
        <f>TPChim2!I397</f>
        <v>2</v>
      </c>
      <c r="L397" s="132">
        <f>TPChim2!K397</f>
        <v>1</v>
      </c>
      <c r="M397" s="26">
        <f>Info2!J397</f>
        <v>10</v>
      </c>
      <c r="N397" s="23">
        <f>Info2!K397</f>
        <v>4</v>
      </c>
      <c r="O397" s="132">
        <f>Info2!M397</f>
        <v>1</v>
      </c>
      <c r="P397" s="26">
        <f>MP!I397</f>
        <v>10</v>
      </c>
      <c r="Q397" s="23">
        <f>MP!J397</f>
        <v>1</v>
      </c>
      <c r="R397" s="132">
        <f>MP!L397</f>
        <v>1</v>
      </c>
      <c r="S397" s="24">
        <f t="shared" si="20"/>
        <v>10.65</v>
      </c>
      <c r="T397" s="23">
        <f t="shared" si="21"/>
        <v>9</v>
      </c>
      <c r="U397" s="44" t="str">
        <f t="shared" si="22"/>
        <v>acquise</v>
      </c>
      <c r="V397" s="129">
        <f t="shared" si="23"/>
        <v>1</v>
      </c>
    </row>
    <row r="398" spans="1:22" ht="13.5" customHeight="1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92">
        <v>10.032</v>
      </c>
      <c r="G398" s="26">
        <f>TPPhys2!H398</f>
        <v>10</v>
      </c>
      <c r="H398" s="23">
        <f>TPPhys2!I398</f>
        <v>2</v>
      </c>
      <c r="I398" s="132">
        <f>TPPhys2!K398</f>
        <v>1</v>
      </c>
      <c r="J398" s="26">
        <f>TPChim2!H398</f>
        <v>11.17</v>
      </c>
      <c r="K398" s="23">
        <f>TPChim2!I398</f>
        <v>2</v>
      </c>
      <c r="L398" s="132">
        <f>TPChim2!K398</f>
        <v>1</v>
      </c>
      <c r="M398" s="26">
        <f>Info2!J398</f>
        <v>8.8000000000000007</v>
      </c>
      <c r="N398" s="23">
        <f>Info2!K398</f>
        <v>0</v>
      </c>
      <c r="O398" s="132">
        <f>Info2!M398</f>
        <v>1</v>
      </c>
      <c r="P398" s="26">
        <f>MP!I398</f>
        <v>12.5</v>
      </c>
      <c r="Q398" s="23">
        <f>MP!J398</f>
        <v>1</v>
      </c>
      <c r="R398" s="132">
        <f>MP!L398</f>
        <v>1</v>
      </c>
      <c r="S398" s="24">
        <f t="shared" ref="S398:S420" si="24">(G398+J398+M398*2+P398)/5</f>
        <v>10.254000000000001</v>
      </c>
      <c r="T398" s="23">
        <f t="shared" ref="T398:T420" si="25">IF(S398&gt;=9.995,9,H398+K398+N398+Q398)</f>
        <v>9</v>
      </c>
      <c r="U398" s="44" t="str">
        <f t="shared" ref="U398:U420" si="26">IF(T398=9,"acquise"," ")</f>
        <v>acquise</v>
      </c>
      <c r="V398" s="129">
        <f t="shared" ref="V398:V420" si="27">IF(OR(I398=2,L398=2,O398=2,R398=2),2,1)</f>
        <v>1</v>
      </c>
    </row>
    <row r="399" spans="1:22" ht="13.5" customHeight="1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49">
        <v>10.574000000000002</v>
      </c>
      <c r="G399" s="26">
        <f>TPPhys2!H399</f>
        <v>10.41</v>
      </c>
      <c r="H399" s="23">
        <f>TPPhys2!I399</f>
        <v>2</v>
      </c>
      <c r="I399" s="132">
        <f>TPPhys2!K399</f>
        <v>1</v>
      </c>
      <c r="J399" s="26">
        <f>TPChim2!H399</f>
        <v>13.5</v>
      </c>
      <c r="K399" s="23">
        <f>TPChim2!I399</f>
        <v>2</v>
      </c>
      <c r="L399" s="132">
        <f>TPChim2!K399</f>
        <v>1</v>
      </c>
      <c r="M399" s="26">
        <f>Info2!J399</f>
        <v>7</v>
      </c>
      <c r="N399" s="23">
        <f>Info2!K399</f>
        <v>0</v>
      </c>
      <c r="O399" s="132">
        <f>Info2!M399</f>
        <v>1</v>
      </c>
      <c r="P399" s="26">
        <f>MP!I399</f>
        <v>13.5</v>
      </c>
      <c r="Q399" s="23">
        <f>MP!J399</f>
        <v>1</v>
      </c>
      <c r="R399" s="132">
        <f>MP!L399</f>
        <v>1</v>
      </c>
      <c r="S399" s="24">
        <f t="shared" si="24"/>
        <v>10.282</v>
      </c>
      <c r="T399" s="23">
        <f t="shared" si="25"/>
        <v>9</v>
      </c>
      <c r="U399" s="44" t="str">
        <f t="shared" si="26"/>
        <v>acquise</v>
      </c>
      <c r="V399" s="129">
        <f t="shared" si="27"/>
        <v>1</v>
      </c>
    </row>
    <row r="400" spans="1:22" ht="13.5" customHeight="1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92">
        <v>10.481999999999999</v>
      </c>
      <c r="G400" s="26">
        <f>TPPhys2!H400</f>
        <v>10.02</v>
      </c>
      <c r="H400" s="23">
        <f>TPPhys2!I400</f>
        <v>2</v>
      </c>
      <c r="I400" s="132">
        <f>TPPhys2!K400</f>
        <v>1</v>
      </c>
      <c r="J400" s="26">
        <f>TPChim2!H400</f>
        <v>11.5</v>
      </c>
      <c r="K400" s="23">
        <f>TPChim2!I400</f>
        <v>2</v>
      </c>
      <c r="L400" s="132">
        <f>TPChim2!K400</f>
        <v>1</v>
      </c>
      <c r="M400" s="26">
        <f>Info2!J400</f>
        <v>7.1</v>
      </c>
      <c r="N400" s="23">
        <f>Info2!K400</f>
        <v>0</v>
      </c>
      <c r="O400" s="132">
        <f>Info2!M400</f>
        <v>1</v>
      </c>
      <c r="P400" s="26">
        <f>MP!I400</f>
        <v>10.5</v>
      </c>
      <c r="Q400" s="23">
        <f>MP!J400</f>
        <v>1</v>
      </c>
      <c r="R400" s="132">
        <f>MP!L400</f>
        <v>1</v>
      </c>
      <c r="S400" s="24">
        <f t="shared" si="24"/>
        <v>9.2439999999999998</v>
      </c>
      <c r="T400" s="23">
        <f t="shared" si="25"/>
        <v>5</v>
      </c>
      <c r="U400" s="44" t="str">
        <f t="shared" si="26"/>
        <v xml:space="preserve"> </v>
      </c>
      <c r="V400" s="129">
        <f t="shared" si="27"/>
        <v>1</v>
      </c>
    </row>
    <row r="401" spans="1:22" ht="13.5" customHeight="1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92">
        <v>10.256</v>
      </c>
      <c r="G401" s="26">
        <f>TPPhys2!H401</f>
        <v>11</v>
      </c>
      <c r="H401" s="23">
        <f>TPPhys2!I401</f>
        <v>2</v>
      </c>
      <c r="I401" s="132">
        <f>TPPhys2!K401</f>
        <v>1</v>
      </c>
      <c r="J401" s="26">
        <f>TPChim2!H401</f>
        <v>12</v>
      </c>
      <c r="K401" s="23">
        <f>TPChim2!I401</f>
        <v>2</v>
      </c>
      <c r="L401" s="132">
        <f>TPChim2!K401</f>
        <v>1</v>
      </c>
      <c r="M401" s="26">
        <f>Info2!J401</f>
        <v>7.6</v>
      </c>
      <c r="N401" s="23">
        <f>Info2!K401</f>
        <v>0</v>
      </c>
      <c r="O401" s="132">
        <f>Info2!M401</f>
        <v>1</v>
      </c>
      <c r="P401" s="26">
        <f>MP!I401</f>
        <v>9</v>
      </c>
      <c r="Q401" s="23">
        <f>MP!J401</f>
        <v>0</v>
      </c>
      <c r="R401" s="132">
        <f>MP!L401</f>
        <v>1</v>
      </c>
      <c r="S401" s="24">
        <f t="shared" si="24"/>
        <v>9.4400000000000013</v>
      </c>
      <c r="T401" s="23">
        <f t="shared" si="25"/>
        <v>4</v>
      </c>
      <c r="U401" s="44" t="str">
        <f t="shared" si="26"/>
        <v xml:space="preserve"> </v>
      </c>
      <c r="V401" s="129">
        <f t="shared" si="27"/>
        <v>1</v>
      </c>
    </row>
    <row r="402" spans="1:22" ht="13.5" customHeight="1">
      <c r="A402" s="23">
        <v>390</v>
      </c>
      <c r="B402" s="294" t="s">
        <v>801</v>
      </c>
      <c r="C402" s="200" t="s">
        <v>277</v>
      </c>
      <c r="D402" s="200" t="s">
        <v>83</v>
      </c>
      <c r="E402" s="247" t="s">
        <v>1677</v>
      </c>
      <c r="F402" s="92">
        <v>10.400666666666666</v>
      </c>
      <c r="G402" s="26">
        <f>TPPhys2!H402</f>
        <v>10.326000000000001</v>
      </c>
      <c r="H402" s="23">
        <f>TPPhys2!I402</f>
        <v>2</v>
      </c>
      <c r="I402" s="132">
        <f>TPPhys2!K402</f>
        <v>1</v>
      </c>
      <c r="J402" s="26">
        <f>TPChim2!H402</f>
        <v>10.25</v>
      </c>
      <c r="K402" s="23">
        <f>TPChim2!I402</f>
        <v>2</v>
      </c>
      <c r="L402" s="132">
        <f>TPChim2!K402</f>
        <v>1</v>
      </c>
      <c r="M402" s="26">
        <f>Info2!J402</f>
        <v>10.875</v>
      </c>
      <c r="N402" s="23">
        <f>Info2!K402</f>
        <v>4</v>
      </c>
      <c r="O402" s="132">
        <f>Info2!M402</f>
        <v>1</v>
      </c>
      <c r="P402" s="26">
        <f>MP!I402</f>
        <v>9.25</v>
      </c>
      <c r="Q402" s="23">
        <f>MP!J402</f>
        <v>0</v>
      </c>
      <c r="R402" s="132">
        <f>MP!L402</f>
        <v>1</v>
      </c>
      <c r="S402" s="24">
        <f t="shared" si="24"/>
        <v>10.315200000000001</v>
      </c>
      <c r="T402" s="23">
        <f t="shared" si="25"/>
        <v>9</v>
      </c>
      <c r="U402" s="44" t="str">
        <f t="shared" si="26"/>
        <v>acquise</v>
      </c>
      <c r="V402" s="129">
        <f t="shared" si="27"/>
        <v>1</v>
      </c>
    </row>
    <row r="403" spans="1:22" ht="13.5" customHeight="1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2">
        <v>10.286666666666667</v>
      </c>
      <c r="G403" s="26">
        <f>TPPhys2!H403</f>
        <v>13.5</v>
      </c>
      <c r="H403" s="23">
        <f>TPPhys2!I403</f>
        <v>2</v>
      </c>
      <c r="I403" s="132">
        <f>TPPhys2!K403</f>
        <v>1</v>
      </c>
      <c r="J403" s="26">
        <f>TPChim2!H403</f>
        <v>14</v>
      </c>
      <c r="K403" s="23">
        <f>TPChim2!I403</f>
        <v>2</v>
      </c>
      <c r="L403" s="132">
        <f>TPChim2!K403</f>
        <v>1</v>
      </c>
      <c r="M403" s="26">
        <f>Info2!J403</f>
        <v>8.1666666666666661</v>
      </c>
      <c r="N403" s="23">
        <f>Info2!K403</f>
        <v>0</v>
      </c>
      <c r="O403" s="132">
        <f>Info2!M403</f>
        <v>1</v>
      </c>
      <c r="P403" s="26">
        <f>MP!I403</f>
        <v>11.5</v>
      </c>
      <c r="Q403" s="23">
        <f>MP!J403</f>
        <v>1</v>
      </c>
      <c r="R403" s="132">
        <f>MP!L403</f>
        <v>1</v>
      </c>
      <c r="S403" s="24">
        <f t="shared" si="24"/>
        <v>11.066666666666666</v>
      </c>
      <c r="T403" s="23">
        <f t="shared" si="25"/>
        <v>9</v>
      </c>
      <c r="U403" s="44" t="str">
        <f t="shared" si="26"/>
        <v>acquise</v>
      </c>
      <c r="V403" s="129">
        <f t="shared" si="27"/>
        <v>1</v>
      </c>
    </row>
    <row r="404" spans="1:22" ht="13.5" customHeight="1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92">
        <v>8.4833333333333325</v>
      </c>
      <c r="G404" s="26">
        <f>TPPhys2!H404</f>
        <v>10.75</v>
      </c>
      <c r="H404" s="23">
        <f>TPPhys2!I404</f>
        <v>2</v>
      </c>
      <c r="I404" s="132">
        <f>TPPhys2!K404</f>
        <v>1</v>
      </c>
      <c r="J404" s="26">
        <f>TPChim2!H404</f>
        <v>12</v>
      </c>
      <c r="K404" s="23">
        <f>TPChim2!I404</f>
        <v>2</v>
      </c>
      <c r="L404" s="132">
        <f>TPChim2!K404</f>
        <v>1</v>
      </c>
      <c r="M404" s="26">
        <f>Info2!J404</f>
        <v>7.1</v>
      </c>
      <c r="N404" s="23">
        <f>Info2!K404</f>
        <v>0</v>
      </c>
      <c r="O404" s="132">
        <f>Info2!M404</f>
        <v>1</v>
      </c>
      <c r="P404" s="26">
        <f>MP!I404</f>
        <v>11</v>
      </c>
      <c r="Q404" s="23">
        <f>MP!J404</f>
        <v>1</v>
      </c>
      <c r="R404" s="132">
        <f>MP!L404</f>
        <v>1</v>
      </c>
      <c r="S404" s="24">
        <f t="shared" si="24"/>
        <v>9.59</v>
      </c>
      <c r="T404" s="23">
        <f t="shared" si="25"/>
        <v>5</v>
      </c>
      <c r="U404" s="44" t="str">
        <f t="shared" si="26"/>
        <v xml:space="preserve"> </v>
      </c>
      <c r="V404" s="129">
        <f t="shared" si="27"/>
        <v>1</v>
      </c>
    </row>
    <row r="405" spans="1:22" ht="13.5" customHeight="1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49">
        <v>10.124666666666666</v>
      </c>
      <c r="G405" s="26">
        <f>TPPhys2!H405</f>
        <v>10.16</v>
      </c>
      <c r="H405" s="23">
        <f>TPPhys2!I405</f>
        <v>2</v>
      </c>
      <c r="I405" s="132">
        <f>TPPhys2!K405</f>
        <v>1</v>
      </c>
      <c r="J405" s="26">
        <f>TPChim2!H405</f>
        <v>14.83</v>
      </c>
      <c r="K405" s="23">
        <f>TPChim2!I405</f>
        <v>2</v>
      </c>
      <c r="L405" s="132">
        <f>TPChim2!K405</f>
        <v>1</v>
      </c>
      <c r="M405" s="26">
        <f>Info2!J405</f>
        <v>9.9980000000000011</v>
      </c>
      <c r="N405" s="23">
        <f>Info2!K405</f>
        <v>4</v>
      </c>
      <c r="O405" s="132">
        <f>Info2!M405</f>
        <v>1</v>
      </c>
      <c r="P405" s="26">
        <f>MP!I405</f>
        <v>10</v>
      </c>
      <c r="Q405" s="23">
        <f>MP!J405</f>
        <v>1</v>
      </c>
      <c r="R405" s="132">
        <f>MP!L405</f>
        <v>1</v>
      </c>
      <c r="S405" s="24">
        <f t="shared" si="24"/>
        <v>10.997200000000001</v>
      </c>
      <c r="T405" s="23">
        <f t="shared" si="25"/>
        <v>9</v>
      </c>
      <c r="U405" s="44" t="str">
        <f t="shared" si="26"/>
        <v>acquise</v>
      </c>
      <c r="V405" s="129">
        <f t="shared" si="27"/>
        <v>1</v>
      </c>
    </row>
    <row r="406" spans="1:22" ht="13.5" customHeight="1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2">
        <v>6.352666666666666</v>
      </c>
      <c r="G406" s="26">
        <f>TPPhys2!H406</f>
        <v>10.25</v>
      </c>
      <c r="H406" s="23">
        <f>TPPhys2!I406</f>
        <v>2</v>
      </c>
      <c r="I406" s="132">
        <f>TPPhys2!K406</f>
        <v>1</v>
      </c>
      <c r="J406" s="26">
        <f>TPChim2!H406</f>
        <v>10</v>
      </c>
      <c r="K406" s="23">
        <f>TPChim2!I406</f>
        <v>2</v>
      </c>
      <c r="L406" s="132">
        <f>TPChim2!K406</f>
        <v>1</v>
      </c>
      <c r="M406" s="26">
        <f>Info2!J406</f>
        <v>11.75</v>
      </c>
      <c r="N406" s="23">
        <f>Info2!K406</f>
        <v>4</v>
      </c>
      <c r="O406" s="132">
        <f>Info2!M406</f>
        <v>1</v>
      </c>
      <c r="P406" s="26">
        <f>MP!I406</f>
        <v>10</v>
      </c>
      <c r="Q406" s="23">
        <f>MP!J406</f>
        <v>1</v>
      </c>
      <c r="R406" s="132">
        <f>MP!L406</f>
        <v>1</v>
      </c>
      <c r="S406" s="24">
        <f t="shared" si="24"/>
        <v>10.75</v>
      </c>
      <c r="T406" s="23">
        <f t="shared" si="25"/>
        <v>9</v>
      </c>
      <c r="U406" s="44" t="str">
        <f t="shared" si="26"/>
        <v>acquise</v>
      </c>
      <c r="V406" s="129">
        <f t="shared" si="27"/>
        <v>1</v>
      </c>
    </row>
    <row r="407" spans="1:22" ht="13.5" customHeight="1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92">
        <v>10.814</v>
      </c>
      <c r="G407" s="26">
        <f>TPPhys2!H407</f>
        <v>5.99</v>
      </c>
      <c r="H407" s="23">
        <f>TPPhys2!I407</f>
        <v>0</v>
      </c>
      <c r="I407" s="132">
        <f>TPPhys2!K407</f>
        <v>1</v>
      </c>
      <c r="J407" s="26">
        <f>TPChim2!H407</f>
        <v>10.66</v>
      </c>
      <c r="K407" s="23">
        <f>TPChim2!I407</f>
        <v>2</v>
      </c>
      <c r="L407" s="132">
        <f>TPChim2!K407</f>
        <v>1</v>
      </c>
      <c r="M407" s="26">
        <f>Info2!J407</f>
        <v>11</v>
      </c>
      <c r="N407" s="23">
        <f>Info2!K407</f>
        <v>4</v>
      </c>
      <c r="O407" s="132">
        <f>Info2!M407</f>
        <v>1</v>
      </c>
      <c r="P407" s="26">
        <f>MP!I407</f>
        <v>8</v>
      </c>
      <c r="Q407" s="23">
        <f>MP!J407</f>
        <v>0</v>
      </c>
      <c r="R407" s="132">
        <f>MP!L407</f>
        <v>1</v>
      </c>
      <c r="S407" s="24">
        <f t="shared" si="24"/>
        <v>9.33</v>
      </c>
      <c r="T407" s="23">
        <f t="shared" si="25"/>
        <v>6</v>
      </c>
      <c r="U407" s="44" t="str">
        <f t="shared" si="26"/>
        <v xml:space="preserve"> </v>
      </c>
      <c r="V407" s="129">
        <f t="shared" si="27"/>
        <v>1</v>
      </c>
    </row>
    <row r="408" spans="1:22" ht="13.5" customHeight="1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92">
        <v>10.032666666666668</v>
      </c>
      <c r="G408" s="26">
        <f>TPPhys2!H408</f>
        <v>10.07</v>
      </c>
      <c r="H408" s="23">
        <f>TPPhys2!I408</f>
        <v>2</v>
      </c>
      <c r="I408" s="132">
        <f>TPPhys2!K408</f>
        <v>1</v>
      </c>
      <c r="J408" s="26">
        <f>TPChim2!H408</f>
        <v>13.5</v>
      </c>
      <c r="K408" s="23">
        <f>TPChim2!I408</f>
        <v>2</v>
      </c>
      <c r="L408" s="132">
        <f>TPChim2!K408</f>
        <v>1</v>
      </c>
      <c r="M408" s="26">
        <f>Info2!J408</f>
        <v>10.001999999999999</v>
      </c>
      <c r="N408" s="23">
        <f>Info2!K408</f>
        <v>4</v>
      </c>
      <c r="O408" s="132">
        <f>Info2!M408</f>
        <v>1</v>
      </c>
      <c r="P408" s="26">
        <f>MP!I408</f>
        <v>10.5</v>
      </c>
      <c r="Q408" s="23">
        <f>MP!J408</f>
        <v>1</v>
      </c>
      <c r="R408" s="132">
        <f>MP!L408</f>
        <v>1</v>
      </c>
      <c r="S408" s="24">
        <f t="shared" si="24"/>
        <v>10.8148</v>
      </c>
      <c r="T408" s="23">
        <f t="shared" si="25"/>
        <v>9</v>
      </c>
      <c r="U408" s="44" t="str">
        <f t="shared" si="26"/>
        <v>acquise</v>
      </c>
      <c r="V408" s="129">
        <f t="shared" si="27"/>
        <v>1</v>
      </c>
    </row>
    <row r="409" spans="1:22" ht="13.5" customHeight="1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49">
        <v>11.282</v>
      </c>
      <c r="G409" s="26">
        <f>TPPhys2!H409</f>
        <v>10.5</v>
      </c>
      <c r="H409" s="23">
        <f>TPPhys2!I409</f>
        <v>2</v>
      </c>
      <c r="I409" s="132">
        <f>TPPhys2!K409</f>
        <v>1</v>
      </c>
      <c r="J409" s="26">
        <f>TPChim2!H409</f>
        <v>11.67</v>
      </c>
      <c r="K409" s="23">
        <f>TPChim2!I409</f>
        <v>2</v>
      </c>
      <c r="L409" s="132">
        <f>TPChim2!K409</f>
        <v>1</v>
      </c>
      <c r="M409" s="26">
        <f>Info2!J409</f>
        <v>9.5</v>
      </c>
      <c r="N409" s="23">
        <f>Info2!K409</f>
        <v>0</v>
      </c>
      <c r="O409" s="132">
        <f>Info2!M409</f>
        <v>1</v>
      </c>
      <c r="P409" s="26">
        <f>MP!I409</f>
        <v>10</v>
      </c>
      <c r="Q409" s="23">
        <f>MP!J409</f>
        <v>1</v>
      </c>
      <c r="R409" s="132">
        <f>MP!L409</f>
        <v>1</v>
      </c>
      <c r="S409" s="24">
        <f t="shared" si="24"/>
        <v>10.234</v>
      </c>
      <c r="T409" s="23">
        <f t="shared" si="25"/>
        <v>9</v>
      </c>
      <c r="U409" s="44" t="str">
        <f t="shared" si="26"/>
        <v>acquise</v>
      </c>
      <c r="V409" s="129">
        <f t="shared" si="27"/>
        <v>1</v>
      </c>
    </row>
    <row r="410" spans="1:22" ht="13.5" customHeight="1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49">
        <v>7.2819999999999991</v>
      </c>
      <c r="G410" s="26">
        <f>TPPhys2!H410</f>
        <v>9.59</v>
      </c>
      <c r="H410" s="23">
        <f>TPPhys2!I410</f>
        <v>0</v>
      </c>
      <c r="I410" s="132">
        <f>TPPhys2!K410</f>
        <v>1</v>
      </c>
      <c r="J410" s="26">
        <f>TPChim2!H410</f>
        <v>14.91</v>
      </c>
      <c r="K410" s="23">
        <f>TPChim2!I410</f>
        <v>2</v>
      </c>
      <c r="L410" s="132">
        <f>TPChim2!K410</f>
        <v>1</v>
      </c>
      <c r="M410" s="26">
        <f>Info2!J410</f>
        <v>7.3</v>
      </c>
      <c r="N410" s="23">
        <f>Info2!K410</f>
        <v>0</v>
      </c>
      <c r="O410" s="132">
        <f>Info2!M410</f>
        <v>1</v>
      </c>
      <c r="P410" s="26">
        <f>MP!I410</f>
        <v>11.5</v>
      </c>
      <c r="Q410" s="23">
        <f>MP!J410</f>
        <v>1</v>
      </c>
      <c r="R410" s="132">
        <f>MP!L410</f>
        <v>1</v>
      </c>
      <c r="S410" s="24">
        <f t="shared" si="24"/>
        <v>10.120000000000001</v>
      </c>
      <c r="T410" s="23">
        <f t="shared" si="25"/>
        <v>9</v>
      </c>
      <c r="U410" s="44" t="str">
        <f t="shared" si="26"/>
        <v>acquise</v>
      </c>
      <c r="V410" s="129">
        <f t="shared" si="27"/>
        <v>1</v>
      </c>
    </row>
    <row r="411" spans="1:22" ht="13.5" customHeight="1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49">
        <v>11.89</v>
      </c>
      <c r="G411" s="26">
        <f>TPPhys2!H411</f>
        <v>4.67</v>
      </c>
      <c r="H411" s="23">
        <f>TPPhys2!I411</f>
        <v>0</v>
      </c>
      <c r="I411" s="132">
        <f>TPPhys2!K411</f>
        <v>1</v>
      </c>
      <c r="J411" s="26">
        <f>TPChim2!H411</f>
        <v>12</v>
      </c>
      <c r="K411" s="23">
        <f>TPChim2!I411</f>
        <v>2</v>
      </c>
      <c r="L411" s="132">
        <f>TPChim2!K411</f>
        <v>1</v>
      </c>
      <c r="M411" s="26">
        <f>Info2!J411</f>
        <v>11.8</v>
      </c>
      <c r="N411" s="23">
        <f>Info2!K411</f>
        <v>4</v>
      </c>
      <c r="O411" s="132">
        <f>Info2!M411</f>
        <v>1</v>
      </c>
      <c r="P411" s="26">
        <f>MP!I411</f>
        <v>10</v>
      </c>
      <c r="Q411" s="23">
        <f>MP!J411</f>
        <v>1</v>
      </c>
      <c r="R411" s="132">
        <f>MP!L411</f>
        <v>1</v>
      </c>
      <c r="S411" s="24">
        <f t="shared" si="24"/>
        <v>10.054</v>
      </c>
      <c r="T411" s="23">
        <f t="shared" si="25"/>
        <v>9</v>
      </c>
      <c r="U411" s="44" t="str">
        <f t="shared" si="26"/>
        <v>acquise</v>
      </c>
      <c r="V411" s="129">
        <f t="shared" si="27"/>
        <v>1</v>
      </c>
    </row>
    <row r="412" spans="1:22" ht="13.5" customHeight="1">
      <c r="A412" s="23">
        <v>400</v>
      </c>
      <c r="B412" s="340" t="s">
        <v>802</v>
      </c>
      <c r="C412" s="206" t="s">
        <v>579</v>
      </c>
      <c r="D412" s="206" t="s">
        <v>803</v>
      </c>
      <c r="E412" s="247" t="s">
        <v>1678</v>
      </c>
      <c r="F412" s="49">
        <v>9.0419999999999998</v>
      </c>
      <c r="G412" s="26">
        <f>TPPhys2!H412</f>
        <v>10</v>
      </c>
      <c r="H412" s="23">
        <f>TPPhys2!I412</f>
        <v>2</v>
      </c>
      <c r="I412" s="132">
        <f>TPPhys2!K412</f>
        <v>1</v>
      </c>
      <c r="J412" s="26">
        <f>TPChim2!H412</f>
        <v>13.83</v>
      </c>
      <c r="K412" s="23">
        <f>TPChim2!I412</f>
        <v>2</v>
      </c>
      <c r="L412" s="132">
        <f>TPChim2!K412</f>
        <v>1</v>
      </c>
      <c r="M412" s="26">
        <f>Info2!J412</f>
        <v>8.4674999999999994</v>
      </c>
      <c r="N412" s="23">
        <f>Info2!K412</f>
        <v>0</v>
      </c>
      <c r="O412" s="132">
        <f>Info2!M412</f>
        <v>1</v>
      </c>
      <c r="P412" s="26">
        <f>MP!I412</f>
        <v>10</v>
      </c>
      <c r="Q412" s="23">
        <f>MP!J412</f>
        <v>1</v>
      </c>
      <c r="R412" s="132">
        <f>MP!L412</f>
        <v>1</v>
      </c>
      <c r="S412" s="24">
        <f t="shared" si="24"/>
        <v>10.153</v>
      </c>
      <c r="T412" s="23">
        <f t="shared" si="25"/>
        <v>9</v>
      </c>
      <c r="U412" s="44" t="str">
        <f t="shared" si="26"/>
        <v>acquise</v>
      </c>
      <c r="V412" s="129">
        <f t="shared" si="27"/>
        <v>1</v>
      </c>
    </row>
    <row r="413" spans="1:22" ht="13.5" customHeight="1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92">
        <v>10.000666666666666</v>
      </c>
      <c r="G413" s="26">
        <f>TPPhys2!H413</f>
        <v>10.08</v>
      </c>
      <c r="H413" s="23">
        <f>TPPhys2!I413</f>
        <v>2</v>
      </c>
      <c r="I413" s="132">
        <f>TPPhys2!K413</f>
        <v>1</v>
      </c>
      <c r="J413" s="26">
        <f>TPChim2!H413</f>
        <v>7.416666666666667</v>
      </c>
      <c r="K413" s="23">
        <f>TPChim2!I413</f>
        <v>0</v>
      </c>
      <c r="L413" s="132">
        <f>TPChim2!K413</f>
        <v>1</v>
      </c>
      <c r="M413" s="26">
        <f>Info2!J413</f>
        <v>10</v>
      </c>
      <c r="N413" s="23">
        <f>Info2!K413</f>
        <v>4</v>
      </c>
      <c r="O413" s="132">
        <f>Info2!M413</f>
        <v>1</v>
      </c>
      <c r="P413" s="26">
        <f>MP!I413</f>
        <v>13.5</v>
      </c>
      <c r="Q413" s="23">
        <f>MP!J413</f>
        <v>1</v>
      </c>
      <c r="R413" s="132">
        <f>MP!L413</f>
        <v>1</v>
      </c>
      <c r="S413" s="24">
        <f t="shared" si="24"/>
        <v>10.199333333333334</v>
      </c>
      <c r="T413" s="23">
        <f t="shared" si="25"/>
        <v>9</v>
      </c>
      <c r="U413" s="44" t="str">
        <f t="shared" si="26"/>
        <v>acquise</v>
      </c>
      <c r="V413" s="129">
        <f t="shared" si="27"/>
        <v>1</v>
      </c>
    </row>
    <row r="414" spans="1:22" ht="13.5" customHeight="1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2">
        <v>9.548</v>
      </c>
      <c r="G414" s="26">
        <f>TPPhys2!H414</f>
        <v>11.25</v>
      </c>
      <c r="H414" s="23">
        <f>TPPhys2!I414</f>
        <v>2</v>
      </c>
      <c r="I414" s="132">
        <f>TPPhys2!K414</f>
        <v>1</v>
      </c>
      <c r="J414" s="26">
        <f>TPChim2!H414</f>
        <v>13.833333333333334</v>
      </c>
      <c r="K414" s="23">
        <f>TPChim2!I414</f>
        <v>2</v>
      </c>
      <c r="L414" s="132">
        <f>TPChim2!K414</f>
        <v>1</v>
      </c>
      <c r="M414" s="26">
        <f>Info2!J414</f>
        <v>7.833333333333333</v>
      </c>
      <c r="N414" s="23">
        <f>Info2!K414</f>
        <v>0</v>
      </c>
      <c r="O414" s="132">
        <f>Info2!M414</f>
        <v>1</v>
      </c>
      <c r="P414" s="26">
        <f>MP!I414</f>
        <v>10</v>
      </c>
      <c r="Q414" s="23">
        <f>MP!J414</f>
        <v>1</v>
      </c>
      <c r="R414" s="132">
        <f>MP!L414</f>
        <v>1</v>
      </c>
      <c r="S414" s="24">
        <f t="shared" si="24"/>
        <v>10.15</v>
      </c>
      <c r="T414" s="23">
        <f t="shared" si="25"/>
        <v>9</v>
      </c>
      <c r="U414" s="44" t="str">
        <f t="shared" si="26"/>
        <v>acquise</v>
      </c>
      <c r="V414" s="129">
        <f t="shared" si="27"/>
        <v>1</v>
      </c>
    </row>
    <row r="415" spans="1:22" ht="13.5" customHeight="1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49">
        <v>9.1900000000000013</v>
      </c>
      <c r="G415" s="26">
        <f>TPPhys2!H415</f>
        <v>10.17</v>
      </c>
      <c r="H415" s="23">
        <f>TPPhys2!I415</f>
        <v>2</v>
      </c>
      <c r="I415" s="132">
        <f>TPPhys2!K415</f>
        <v>1</v>
      </c>
      <c r="J415" s="26">
        <f>TPChim2!H415</f>
        <v>10</v>
      </c>
      <c r="K415" s="23">
        <f>TPChim2!I415</f>
        <v>2</v>
      </c>
      <c r="L415" s="132">
        <f>TPChim2!K415</f>
        <v>1</v>
      </c>
      <c r="M415" s="26">
        <f>Info2!J415</f>
        <v>10</v>
      </c>
      <c r="N415" s="23">
        <f>Info2!K415</f>
        <v>4</v>
      </c>
      <c r="O415" s="132">
        <f>Info2!M415</f>
        <v>1</v>
      </c>
      <c r="P415" s="26">
        <f>MP!I415</f>
        <v>12.25</v>
      </c>
      <c r="Q415" s="23">
        <f>MP!J415</f>
        <v>1</v>
      </c>
      <c r="R415" s="132">
        <f>MP!L415</f>
        <v>1</v>
      </c>
      <c r="S415" s="24">
        <f t="shared" si="24"/>
        <v>10.484</v>
      </c>
      <c r="T415" s="23">
        <f t="shared" si="25"/>
        <v>9</v>
      </c>
      <c r="U415" s="44" t="str">
        <f t="shared" si="26"/>
        <v>acquise</v>
      </c>
      <c r="V415" s="129">
        <f t="shared" si="27"/>
        <v>1</v>
      </c>
    </row>
    <row r="416" spans="1:22" ht="13.5" customHeight="1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49">
        <v>12.65</v>
      </c>
      <c r="G416" s="26">
        <f>TPPhys2!H416</f>
        <v>8.92</v>
      </c>
      <c r="H416" s="23">
        <f>TPPhys2!I416</f>
        <v>0</v>
      </c>
      <c r="I416" s="132">
        <f>TPPhys2!K416</f>
        <v>1</v>
      </c>
      <c r="J416" s="26">
        <f>TPChim2!H416</f>
        <v>14.58</v>
      </c>
      <c r="K416" s="23">
        <f>TPChim2!I416</f>
        <v>2</v>
      </c>
      <c r="L416" s="132">
        <f>TPChim2!K416</f>
        <v>1</v>
      </c>
      <c r="M416" s="26">
        <f>Info2!J416</f>
        <v>6.2</v>
      </c>
      <c r="N416" s="23">
        <f>Info2!K416</f>
        <v>0</v>
      </c>
      <c r="O416" s="132">
        <f>Info2!M416</f>
        <v>1</v>
      </c>
      <c r="P416" s="26">
        <f>MP!I416</f>
        <v>15.5</v>
      </c>
      <c r="Q416" s="23">
        <f>MP!J416</f>
        <v>1</v>
      </c>
      <c r="R416" s="132">
        <f>MP!L416</f>
        <v>1</v>
      </c>
      <c r="S416" s="24">
        <f t="shared" si="24"/>
        <v>10.28</v>
      </c>
      <c r="T416" s="23">
        <f t="shared" si="25"/>
        <v>9</v>
      </c>
      <c r="U416" s="44" t="str">
        <f t="shared" si="26"/>
        <v>acquise</v>
      </c>
      <c r="V416" s="129">
        <f t="shared" si="27"/>
        <v>1</v>
      </c>
    </row>
    <row r="417" spans="1:22" ht="13.5" customHeight="1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2">
        <v>10.899333333333335</v>
      </c>
      <c r="G417" s="26">
        <f>TPPhys2!H417</f>
        <v>10</v>
      </c>
      <c r="H417" s="23">
        <f>TPPhys2!I417</f>
        <v>2</v>
      </c>
      <c r="I417" s="132">
        <f>TPPhys2!K417</f>
        <v>1</v>
      </c>
      <c r="J417" s="26">
        <f>TPChim2!H417</f>
        <v>10.6</v>
      </c>
      <c r="K417" s="23">
        <f>TPChim2!I417</f>
        <v>2</v>
      </c>
      <c r="L417" s="132">
        <f>TPChim2!K417</f>
        <v>1</v>
      </c>
      <c r="M417" s="26">
        <f>Info2!J417</f>
        <v>8.5</v>
      </c>
      <c r="N417" s="23">
        <f>Info2!K417</f>
        <v>0</v>
      </c>
      <c r="O417" s="132">
        <f>Info2!M417</f>
        <v>1</v>
      </c>
      <c r="P417" s="26">
        <f>MP!I417</f>
        <v>14.5</v>
      </c>
      <c r="Q417" s="23">
        <f>MP!J417</f>
        <v>1</v>
      </c>
      <c r="R417" s="132">
        <f>MP!L417</f>
        <v>1</v>
      </c>
      <c r="S417" s="24">
        <f t="shared" si="24"/>
        <v>10.42</v>
      </c>
      <c r="T417" s="23">
        <f t="shared" si="25"/>
        <v>9</v>
      </c>
      <c r="U417" s="44" t="str">
        <f t="shared" si="26"/>
        <v>acquise</v>
      </c>
      <c r="V417" s="129">
        <f t="shared" si="27"/>
        <v>1</v>
      </c>
    </row>
    <row r="418" spans="1:22" ht="13.5" customHeight="1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92">
        <v>11.800666666666666</v>
      </c>
      <c r="G418" s="26">
        <f>TPPhys2!H418</f>
        <v>10.833333333333332</v>
      </c>
      <c r="H418" s="23">
        <f>TPPhys2!I418</f>
        <v>2</v>
      </c>
      <c r="I418" s="132">
        <f>TPPhys2!K418</f>
        <v>1</v>
      </c>
      <c r="J418" s="26">
        <f>TPChim2!H418</f>
        <v>13</v>
      </c>
      <c r="K418" s="23">
        <f>TPChim2!I418</f>
        <v>2</v>
      </c>
      <c r="L418" s="132">
        <f>TPChim2!K418</f>
        <v>1</v>
      </c>
      <c r="M418" s="26">
        <f>Info2!J418</f>
        <v>7.833333333333333</v>
      </c>
      <c r="N418" s="23">
        <f>Info2!K418</f>
        <v>0</v>
      </c>
      <c r="O418" s="132">
        <f>Info2!M418</f>
        <v>1</v>
      </c>
      <c r="P418" s="26">
        <f>MP!I418</f>
        <v>12.5</v>
      </c>
      <c r="Q418" s="23">
        <f>MP!J418</f>
        <v>1</v>
      </c>
      <c r="R418" s="132">
        <f>MP!L418</f>
        <v>1</v>
      </c>
      <c r="S418" s="24">
        <f t="shared" si="24"/>
        <v>10.4</v>
      </c>
      <c r="T418" s="23">
        <f t="shared" si="25"/>
        <v>9</v>
      </c>
      <c r="U418" s="44" t="str">
        <f t="shared" si="26"/>
        <v>acquise</v>
      </c>
      <c r="V418" s="129">
        <f t="shared" si="27"/>
        <v>1</v>
      </c>
    </row>
    <row r="419" spans="1:22" ht="13.5" customHeight="1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49">
        <v>11.071999999999999</v>
      </c>
      <c r="G419" s="26">
        <f>TPPhys2!H419</f>
        <v>12.34</v>
      </c>
      <c r="H419" s="23">
        <f>TPPhys2!I419</f>
        <v>2</v>
      </c>
      <c r="I419" s="132">
        <f>TPPhys2!K419</f>
        <v>1</v>
      </c>
      <c r="J419" s="26">
        <f>TPChim2!H419</f>
        <v>14.33</v>
      </c>
      <c r="K419" s="23">
        <f>TPChim2!I419</f>
        <v>2</v>
      </c>
      <c r="L419" s="132">
        <f>TPChim2!K419</f>
        <v>1</v>
      </c>
      <c r="M419" s="26">
        <f>Info2!J419</f>
        <v>10.75</v>
      </c>
      <c r="N419" s="23">
        <f>Info2!K419</f>
        <v>4</v>
      </c>
      <c r="O419" s="132">
        <f>Info2!M419</f>
        <v>1</v>
      </c>
      <c r="P419" s="26">
        <f>MP!I419</f>
        <v>10</v>
      </c>
      <c r="Q419" s="23">
        <f>MP!J419</f>
        <v>1</v>
      </c>
      <c r="R419" s="132">
        <f>MP!L419</f>
        <v>1</v>
      </c>
      <c r="S419" s="24">
        <f t="shared" si="24"/>
        <v>11.634</v>
      </c>
      <c r="T419" s="23">
        <f t="shared" si="25"/>
        <v>9</v>
      </c>
      <c r="U419" s="44" t="str">
        <f t="shared" si="26"/>
        <v>acquise</v>
      </c>
      <c r="V419" s="129">
        <f t="shared" si="27"/>
        <v>1</v>
      </c>
    </row>
    <row r="420" spans="1:22" ht="12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G420" s="26">
        <f>TPPhys2!H420</f>
        <v>9.83</v>
      </c>
      <c r="H420" s="23">
        <f>TPPhys2!I420</f>
        <v>0</v>
      </c>
      <c r="I420" s="132">
        <f>TPPhys2!K420</f>
        <v>1</v>
      </c>
      <c r="J420" s="26">
        <f>TPChim2!H420</f>
        <v>13.036666666666667</v>
      </c>
      <c r="K420" s="23">
        <f>TPChim2!I420</f>
        <v>2</v>
      </c>
      <c r="L420" s="132">
        <f>TPChim2!K420</f>
        <v>1</v>
      </c>
      <c r="M420" s="26">
        <f>Info2!J420</f>
        <v>7.15</v>
      </c>
      <c r="N420" s="23">
        <f>Info2!K420</f>
        <v>0</v>
      </c>
      <c r="O420" s="132">
        <f>Info2!M420</f>
        <v>1</v>
      </c>
      <c r="P420" s="26">
        <f>MP!I420</f>
        <v>14.5</v>
      </c>
      <c r="Q420" s="23">
        <f>MP!J420</f>
        <v>1</v>
      </c>
      <c r="R420" s="132">
        <f>MP!L420</f>
        <v>1</v>
      </c>
      <c r="S420" s="24">
        <f t="shared" si="24"/>
        <v>10.333333333333334</v>
      </c>
      <c r="T420" s="23">
        <f t="shared" si="25"/>
        <v>9</v>
      </c>
      <c r="U420" s="44" t="str">
        <f t="shared" si="26"/>
        <v>acquise</v>
      </c>
      <c r="V420" s="129">
        <f t="shared" si="27"/>
        <v>1</v>
      </c>
    </row>
    <row r="421" spans="1:22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G421" s="26">
        <f>TPPhys2!H421</f>
        <v>10.5</v>
      </c>
      <c r="H421" s="23">
        <f>TPPhys2!I421</f>
        <v>2</v>
      </c>
      <c r="I421" s="132">
        <f>TPPhys2!K421</f>
        <v>1</v>
      </c>
      <c r="J421" s="26">
        <f>TPChim2!H421</f>
        <v>12.66</v>
      </c>
      <c r="K421" s="23">
        <f>TPChim2!I421</f>
        <v>2</v>
      </c>
      <c r="L421" s="132">
        <f>TPChim2!K421</f>
        <v>1</v>
      </c>
      <c r="M421" s="26">
        <f>Info2!J421</f>
        <v>7.3</v>
      </c>
      <c r="N421" s="23">
        <f>Info2!K421</f>
        <v>0</v>
      </c>
      <c r="O421" s="132">
        <f>Info2!M421</f>
        <v>1</v>
      </c>
      <c r="P421" s="26">
        <f>MP!I421</f>
        <v>10</v>
      </c>
      <c r="Q421" s="23">
        <f>MP!J421</f>
        <v>1</v>
      </c>
      <c r="R421" s="132">
        <f>MP!L421</f>
        <v>1</v>
      </c>
      <c r="S421" s="24">
        <f t="shared" ref="S421" si="28">(G421+J421+M421*2+P421)/5</f>
        <v>9.5519999999999996</v>
      </c>
      <c r="T421" s="23">
        <f t="shared" ref="T421" si="29">IF(S421&gt;=9.995,9,H421+K421+N421+Q421)</f>
        <v>5</v>
      </c>
      <c r="U421" s="44" t="str">
        <f t="shared" ref="U421" si="30">IF(T421=9,"acquise"," ")</f>
        <v xml:space="preserve"> </v>
      </c>
      <c r="V421" s="129">
        <f t="shared" ref="V421" si="31">IF(OR(I421=2,L421=2,O421=2,R421=2),2,1)</f>
        <v>1</v>
      </c>
    </row>
    <row r="422" spans="1:22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G422" s="26">
        <f>TPPhys2!H422</f>
        <v>11</v>
      </c>
      <c r="H422" s="23">
        <f>TPPhys2!I422</f>
        <v>2</v>
      </c>
      <c r="I422" s="132">
        <f>TPPhys2!K422</f>
        <v>1</v>
      </c>
      <c r="J422" s="26">
        <f>TPChim2!H422</f>
        <v>14.25</v>
      </c>
      <c r="K422" s="23">
        <f>TPChim2!I422</f>
        <v>2</v>
      </c>
      <c r="L422" s="132">
        <f>TPChim2!K422</f>
        <v>1</v>
      </c>
      <c r="M422" s="26">
        <f>Info2!J422</f>
        <v>10.02</v>
      </c>
      <c r="N422" s="23">
        <f>Info2!K422</f>
        <v>4</v>
      </c>
      <c r="O422" s="132">
        <f>Info2!M422</f>
        <v>1</v>
      </c>
      <c r="P422" s="26">
        <f>MP!I422</f>
        <v>13.5</v>
      </c>
      <c r="Q422" s="23">
        <f>MP!J422</f>
        <v>1</v>
      </c>
      <c r="R422" s="132">
        <f>MP!L422</f>
        <v>1</v>
      </c>
      <c r="S422" s="24">
        <f t="shared" ref="S422:S424" si="32">(G422+J422+M422*2+P422)/5</f>
        <v>11.757999999999999</v>
      </c>
      <c r="T422" s="23">
        <f t="shared" ref="T422:T424" si="33">IF(S422&gt;=9.995,9,H422+K422+N422+Q422)</f>
        <v>9</v>
      </c>
      <c r="U422" s="44" t="str">
        <f t="shared" ref="U422:U424" si="34">IF(T422=9,"acquise"," ")</f>
        <v>acquise</v>
      </c>
      <c r="V422" s="129">
        <f t="shared" ref="V422:V424" si="35">IF(OR(I422=2,L422=2,O422=2,R422=2),2,1)</f>
        <v>1</v>
      </c>
    </row>
    <row r="423" spans="1:22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G423" s="26">
        <f>TPPhys2!H423</f>
        <v>12.25</v>
      </c>
      <c r="H423" s="23">
        <f>TPPhys2!I423</f>
        <v>2</v>
      </c>
      <c r="I423" s="132">
        <f>TPPhys2!K423</f>
        <v>1</v>
      </c>
      <c r="J423" s="26">
        <f>TPChim2!H423</f>
        <v>14</v>
      </c>
      <c r="K423" s="23">
        <f>TPChim2!I423</f>
        <v>2</v>
      </c>
      <c r="L423" s="132">
        <f>TPChim2!K423</f>
        <v>1</v>
      </c>
      <c r="M423" s="26">
        <f>Info2!J423</f>
        <v>14.13</v>
      </c>
      <c r="N423" s="23">
        <f>Info2!K423</f>
        <v>4</v>
      </c>
      <c r="O423" s="132">
        <f>Info2!M423</f>
        <v>1</v>
      </c>
      <c r="P423" s="26">
        <f>MP!I423</f>
        <v>12</v>
      </c>
      <c r="Q423" s="23">
        <f>MP!J423</f>
        <v>1</v>
      </c>
      <c r="R423" s="132">
        <f>MP!L423</f>
        <v>1</v>
      </c>
      <c r="S423" s="24">
        <f t="shared" si="32"/>
        <v>13.302000000000001</v>
      </c>
      <c r="T423" s="23">
        <f t="shared" si="33"/>
        <v>9</v>
      </c>
      <c r="U423" s="44" t="str">
        <f t="shared" si="34"/>
        <v>acquise</v>
      </c>
      <c r="V423" s="129">
        <f t="shared" si="35"/>
        <v>1</v>
      </c>
    </row>
    <row r="424" spans="1:22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G424" s="26">
        <f>TPPhys2!H424</f>
        <v>11.25</v>
      </c>
      <c r="H424" s="23">
        <f>TPPhys2!I424</f>
        <v>2</v>
      </c>
      <c r="I424" s="132">
        <f>TPPhys2!K424</f>
        <v>1</v>
      </c>
      <c r="J424" s="26">
        <f>TPChim2!H424</f>
        <v>16</v>
      </c>
      <c r="K424" s="23">
        <f>TPChim2!I424</f>
        <v>2</v>
      </c>
      <c r="L424" s="132">
        <f>TPChim2!K424</f>
        <v>1</v>
      </c>
      <c r="M424" s="26">
        <f>Info2!J424</f>
        <v>10.66</v>
      </c>
      <c r="N424" s="23">
        <f>Info2!K424</f>
        <v>4</v>
      </c>
      <c r="O424" s="132">
        <f>Info2!M424</f>
        <v>1</v>
      </c>
      <c r="P424" s="26">
        <f>MP!I424</f>
        <v>0</v>
      </c>
      <c r="Q424" s="23">
        <f>MP!J424</f>
        <v>0</v>
      </c>
      <c r="R424" s="132">
        <f>MP!L424</f>
        <v>1</v>
      </c>
      <c r="S424" s="24">
        <f t="shared" si="32"/>
        <v>9.7140000000000004</v>
      </c>
      <c r="T424" s="23">
        <f t="shared" si="33"/>
        <v>8</v>
      </c>
      <c r="U424" s="44" t="str">
        <f t="shared" si="34"/>
        <v xml:space="preserve"> </v>
      </c>
      <c r="V424" s="129">
        <f t="shared" si="35"/>
        <v>1</v>
      </c>
    </row>
  </sheetData>
  <autoFilter ref="A12:V419"/>
  <sortState ref="B13:E420">
    <sortCondition ref="C13:C420"/>
    <sortCondition ref="D13:D420"/>
  </sortState>
  <mergeCells count="4">
    <mergeCell ref="F8:S8"/>
    <mergeCell ref="D10:S10"/>
    <mergeCell ref="C6:S6"/>
    <mergeCell ref="C8:D8"/>
  </mergeCells>
  <pageMargins left="0.19685039370078741" right="0.19685039370078741" top="0.59055118110236227" bottom="0.59055118110236227" header="0.11811023622047245" footer="0.31496062992125984"/>
  <pageSetup paperSize="9" orientation="portrait" horizontalDpi="300" verticalDpi="300" r:id="rId1"/>
  <headerFooter alignWithMargins="0">
    <oddFooter>&amp;C&amp;8&amp;P&amp;R&amp;"Arial,Italique"&amp;8PVJMDNP-UEM12-S2-1516-Session Normale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Q424"/>
  <sheetViews>
    <sheetView topLeftCell="A385" workbookViewId="0">
      <selection activeCell="B424" sqref="B424"/>
    </sheetView>
  </sheetViews>
  <sheetFormatPr baseColWidth="10" defaultColWidth="10" defaultRowHeight="11.25"/>
  <cols>
    <col min="1" max="1" width="4.7109375" style="7" customWidth="1"/>
    <col min="2" max="2" width="15.7109375" style="7" customWidth="1"/>
    <col min="3" max="4" width="16.7109375" style="7" customWidth="1"/>
    <col min="5" max="5" width="8.7109375" style="7" customWidth="1"/>
    <col min="6" max="6" width="5.7109375" style="7" hidden="1" customWidth="1"/>
    <col min="7" max="9" width="7.7109375" style="7" customWidth="1"/>
    <col min="10" max="10" width="7.42578125" style="7" customWidth="1"/>
    <col min="11" max="11" width="4.7109375" style="7" customWidth="1"/>
    <col min="12" max="12" width="12" style="7" customWidth="1"/>
    <col min="13" max="16384" width="10" style="7"/>
  </cols>
  <sheetData>
    <row r="1" spans="1:13" s="4" customFormat="1" ht="12.75" customHeight="1">
      <c r="A1" s="3" t="s">
        <v>0</v>
      </c>
      <c r="J1" s="3"/>
      <c r="L1" s="5" t="s">
        <v>53</v>
      </c>
    </row>
    <row r="2" spans="1:13" s="4" customFormat="1" ht="12.75" customHeight="1">
      <c r="A2" s="1" t="s">
        <v>1</v>
      </c>
    </row>
    <row r="3" spans="1:13" s="4" customFormat="1" ht="12.75" customHeight="1">
      <c r="A3" s="1" t="s">
        <v>2</v>
      </c>
    </row>
    <row r="4" spans="1:13" s="4" customFormat="1" ht="18" customHeight="1">
      <c r="A4" s="2" t="s">
        <v>3</v>
      </c>
      <c r="B4" s="6"/>
      <c r="C4" s="6"/>
    </row>
    <row r="5" spans="1:13" s="4" customFormat="1" ht="12.75" customHeight="1">
      <c r="A5" s="2"/>
      <c r="B5" s="6"/>
      <c r="C5" s="6"/>
    </row>
    <row r="6" spans="1:13" s="4" customFormat="1" ht="24" customHeight="1">
      <c r="C6" s="434" t="s">
        <v>15</v>
      </c>
      <c r="D6" s="435"/>
      <c r="E6" s="435"/>
      <c r="F6" s="435"/>
      <c r="G6" s="435"/>
      <c r="H6" s="435"/>
      <c r="I6" s="435"/>
      <c r="J6" s="435"/>
      <c r="K6" s="436"/>
    </row>
    <row r="7" spans="1:13" ht="12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s="10" customFormat="1" ht="18" customHeight="1">
      <c r="A8" s="8"/>
      <c r="B8" s="8"/>
      <c r="C8" s="430" t="s">
        <v>16</v>
      </c>
      <c r="D8" s="432"/>
      <c r="E8" s="9"/>
      <c r="F8" s="430" t="s">
        <v>441</v>
      </c>
      <c r="G8" s="431"/>
      <c r="H8" s="431"/>
      <c r="I8" s="431"/>
      <c r="J8" s="431"/>
      <c r="K8" s="432"/>
      <c r="L8" s="37"/>
    </row>
    <row r="9" spans="1:13" ht="12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18" customHeight="1">
      <c r="A10" s="4"/>
      <c r="B10" s="4"/>
      <c r="C10" s="4"/>
      <c r="D10" s="433" t="s">
        <v>39</v>
      </c>
      <c r="E10" s="433"/>
      <c r="F10" s="433"/>
      <c r="G10" s="433"/>
      <c r="H10" s="433"/>
      <c r="I10" s="433"/>
      <c r="J10" s="433"/>
      <c r="K10" s="433"/>
      <c r="L10" s="38"/>
    </row>
    <row r="11" spans="1:13" ht="12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3" s="22" customFormat="1" ht="36" customHeight="1">
      <c r="A12" s="14" t="s">
        <v>4</v>
      </c>
      <c r="B12" s="15" t="s">
        <v>5</v>
      </c>
      <c r="C12" s="16" t="s">
        <v>6</v>
      </c>
      <c r="D12" s="17" t="s">
        <v>7</v>
      </c>
      <c r="E12" s="18" t="s">
        <v>8</v>
      </c>
      <c r="F12" s="19" t="s">
        <v>52</v>
      </c>
      <c r="G12" s="21" t="s">
        <v>56</v>
      </c>
      <c r="H12" s="21" t="s">
        <v>462</v>
      </c>
      <c r="I12" s="21" t="s">
        <v>463</v>
      </c>
      <c r="J12" s="21" t="s">
        <v>42</v>
      </c>
      <c r="K12" s="21" t="s">
        <v>43</v>
      </c>
      <c r="L12" s="34" t="s">
        <v>13</v>
      </c>
      <c r="M12" s="128" t="s">
        <v>440</v>
      </c>
    </row>
    <row r="13" spans="1:13" ht="13.5" customHeight="1">
      <c r="A13" s="23">
        <v>1</v>
      </c>
      <c r="B13" s="178">
        <v>1433017018</v>
      </c>
      <c r="C13" s="180" t="s">
        <v>666</v>
      </c>
      <c r="D13" s="326" t="s">
        <v>192</v>
      </c>
      <c r="E13" s="117" t="s">
        <v>428</v>
      </c>
      <c r="F13" s="92">
        <v>10</v>
      </c>
      <c r="G13" s="26">
        <f>'MST2'!I13</f>
        <v>3</v>
      </c>
      <c r="H13" s="133">
        <f>'MST2'!J13</f>
        <v>0</v>
      </c>
      <c r="I13" s="134">
        <f>'MST2'!L13</f>
        <v>1</v>
      </c>
      <c r="J13" s="31">
        <f>G13</f>
        <v>3</v>
      </c>
      <c r="K13" s="23">
        <f>IF(J13&gt;=10,1,0)</f>
        <v>0</v>
      </c>
      <c r="L13" s="44" t="str">
        <f t="shared" ref="L13" si="0">IF(K13=1,"acquise"," ")</f>
        <v xml:space="preserve"> </v>
      </c>
      <c r="M13" s="129">
        <f>IF(K13=2,2,1)</f>
        <v>1</v>
      </c>
    </row>
    <row r="14" spans="1:13" ht="13.5" customHeight="1">
      <c r="A14" s="23">
        <v>2</v>
      </c>
      <c r="B14" s="175">
        <v>1533006763</v>
      </c>
      <c r="C14" s="177" t="s">
        <v>491</v>
      </c>
      <c r="D14" s="324" t="s">
        <v>492</v>
      </c>
      <c r="E14" s="117" t="s">
        <v>1676</v>
      </c>
      <c r="F14" s="49">
        <v>10.5</v>
      </c>
      <c r="G14" s="26">
        <f>'MST2'!I14</f>
        <v>13</v>
      </c>
      <c r="H14" s="133">
        <f>'MST2'!J14</f>
        <v>1</v>
      </c>
      <c r="I14" s="134">
        <f>'MST2'!L14</f>
        <v>1</v>
      </c>
      <c r="J14" s="31">
        <f t="shared" ref="J14:J77" si="1">G14</f>
        <v>13</v>
      </c>
      <c r="K14" s="23">
        <f t="shared" ref="K14:K77" si="2">IF(J14&gt;=10,1,0)</f>
        <v>1</v>
      </c>
      <c r="L14" s="44" t="str">
        <f t="shared" ref="L14:L77" si="3">IF(K14=1,"acquise"," ")</f>
        <v>acquise</v>
      </c>
      <c r="M14" s="129">
        <f t="shared" ref="M14:M77" si="4">IF(K14=2,2,1)</f>
        <v>1</v>
      </c>
    </row>
    <row r="15" spans="1:13" ht="13.5" customHeight="1">
      <c r="A15" s="23">
        <v>3</v>
      </c>
      <c r="B15" s="277" t="s">
        <v>58</v>
      </c>
      <c r="C15" s="99" t="s">
        <v>59</v>
      </c>
      <c r="D15" s="100" t="s">
        <v>60</v>
      </c>
      <c r="E15" s="117" t="s">
        <v>434</v>
      </c>
      <c r="F15" s="49">
        <v>11</v>
      </c>
      <c r="G15" s="26">
        <f>'MST2'!I15</f>
        <v>10</v>
      </c>
      <c r="H15" s="133">
        <f>'MST2'!J15</f>
        <v>1</v>
      </c>
      <c r="I15" s="134">
        <f>'MST2'!L15</f>
        <v>1</v>
      </c>
      <c r="J15" s="31">
        <f t="shared" si="1"/>
        <v>10</v>
      </c>
      <c r="K15" s="23">
        <f t="shared" si="2"/>
        <v>1</v>
      </c>
      <c r="L15" s="44" t="str">
        <f t="shared" si="3"/>
        <v>acquise</v>
      </c>
      <c r="M15" s="129">
        <f t="shared" si="4"/>
        <v>1</v>
      </c>
    </row>
    <row r="16" spans="1:13" ht="13.5" customHeight="1">
      <c r="A16" s="23">
        <v>4</v>
      </c>
      <c r="B16" s="279">
        <v>1433000807</v>
      </c>
      <c r="C16" s="52" t="s">
        <v>371</v>
      </c>
      <c r="D16" s="51" t="s">
        <v>372</v>
      </c>
      <c r="E16" s="118" t="s">
        <v>433</v>
      </c>
      <c r="F16" s="49">
        <v>11</v>
      </c>
      <c r="G16" s="26">
        <f>'MST2'!I16</f>
        <v>10.5</v>
      </c>
      <c r="H16" s="133">
        <f>'MST2'!J16</f>
        <v>1</v>
      </c>
      <c r="I16" s="134">
        <f>'MST2'!L16</f>
        <v>1</v>
      </c>
      <c r="J16" s="31">
        <f t="shared" si="1"/>
        <v>10.5</v>
      </c>
      <c r="K16" s="23">
        <f t="shared" si="2"/>
        <v>1</v>
      </c>
      <c r="L16" s="44" t="str">
        <f t="shared" si="3"/>
        <v>acquise</v>
      </c>
      <c r="M16" s="129">
        <f t="shared" si="4"/>
        <v>1</v>
      </c>
    </row>
    <row r="17" spans="1:13" ht="13.5" customHeight="1">
      <c r="A17" s="23">
        <v>5</v>
      </c>
      <c r="B17" s="279">
        <v>1433005614</v>
      </c>
      <c r="C17" s="52" t="s">
        <v>288</v>
      </c>
      <c r="D17" s="51" t="s">
        <v>289</v>
      </c>
      <c r="E17" s="118" t="s">
        <v>433</v>
      </c>
      <c r="F17" s="92">
        <v>10.5</v>
      </c>
      <c r="G17" s="26">
        <f>'MST2'!I17</f>
        <v>11</v>
      </c>
      <c r="H17" s="133">
        <f>'MST2'!J17</f>
        <v>1</v>
      </c>
      <c r="I17" s="134">
        <f>'MST2'!L17</f>
        <v>1</v>
      </c>
      <c r="J17" s="31">
        <f t="shared" si="1"/>
        <v>11</v>
      </c>
      <c r="K17" s="23">
        <f t="shared" si="2"/>
        <v>1</v>
      </c>
      <c r="L17" s="44" t="str">
        <f t="shared" si="3"/>
        <v>acquise</v>
      </c>
      <c r="M17" s="129">
        <f t="shared" si="4"/>
        <v>1</v>
      </c>
    </row>
    <row r="18" spans="1:13" ht="13.5" customHeight="1">
      <c r="A18" s="23">
        <v>6</v>
      </c>
      <c r="B18" s="178">
        <v>1433017739</v>
      </c>
      <c r="C18" s="180" t="s">
        <v>633</v>
      </c>
      <c r="D18" s="326" t="s">
        <v>177</v>
      </c>
      <c r="E18" s="117" t="s">
        <v>428</v>
      </c>
      <c r="F18" s="92">
        <v>11</v>
      </c>
      <c r="G18" s="26">
        <f>'MST2'!I18</f>
        <v>10</v>
      </c>
      <c r="H18" s="133">
        <f>'MST2'!J18</f>
        <v>1</v>
      </c>
      <c r="I18" s="134">
        <f>'MST2'!L18</f>
        <v>1</v>
      </c>
      <c r="J18" s="31">
        <f t="shared" si="1"/>
        <v>10</v>
      </c>
      <c r="K18" s="23">
        <f t="shared" si="2"/>
        <v>1</v>
      </c>
      <c r="L18" s="44" t="str">
        <f t="shared" si="3"/>
        <v>acquise</v>
      </c>
      <c r="M18" s="129">
        <f t="shared" si="4"/>
        <v>1</v>
      </c>
    </row>
    <row r="19" spans="1:13" ht="13.5" customHeight="1">
      <c r="A19" s="23">
        <v>7</v>
      </c>
      <c r="B19" s="279">
        <v>1334054874</v>
      </c>
      <c r="C19" s="52" t="s">
        <v>290</v>
      </c>
      <c r="D19" s="51" t="s">
        <v>68</v>
      </c>
      <c r="E19" s="117" t="s">
        <v>429</v>
      </c>
      <c r="F19" s="92">
        <v>14</v>
      </c>
      <c r="G19" s="26">
        <f>'MST2'!I19</f>
        <v>11</v>
      </c>
      <c r="H19" s="133">
        <f>'MST2'!J19</f>
        <v>1</v>
      </c>
      <c r="I19" s="134">
        <f>'MST2'!L19</f>
        <v>1</v>
      </c>
      <c r="J19" s="31">
        <f t="shared" si="1"/>
        <v>11</v>
      </c>
      <c r="K19" s="23">
        <f t="shared" si="2"/>
        <v>1</v>
      </c>
      <c r="L19" s="44" t="str">
        <f t="shared" si="3"/>
        <v>acquise</v>
      </c>
      <c r="M19" s="129">
        <f t="shared" si="4"/>
        <v>1</v>
      </c>
    </row>
    <row r="20" spans="1:13" ht="13.5" customHeight="1">
      <c r="A20" s="23">
        <v>8</v>
      </c>
      <c r="B20" s="178">
        <v>123011242</v>
      </c>
      <c r="C20" s="180" t="s">
        <v>639</v>
      </c>
      <c r="D20" s="326" t="s">
        <v>640</v>
      </c>
      <c r="E20" s="117" t="s">
        <v>428</v>
      </c>
      <c r="F20" s="49">
        <v>13</v>
      </c>
      <c r="G20" s="26">
        <f>'MST2'!I20</f>
        <v>13</v>
      </c>
      <c r="H20" s="133">
        <f>'MST2'!J20</f>
        <v>1</v>
      </c>
      <c r="I20" s="134">
        <f>'MST2'!L20</f>
        <v>1</v>
      </c>
      <c r="J20" s="31">
        <f t="shared" si="1"/>
        <v>13</v>
      </c>
      <c r="K20" s="23">
        <f t="shared" si="2"/>
        <v>1</v>
      </c>
      <c r="L20" s="44" t="str">
        <f t="shared" si="3"/>
        <v>acquise</v>
      </c>
      <c r="M20" s="129">
        <f t="shared" si="4"/>
        <v>1</v>
      </c>
    </row>
    <row r="21" spans="1:13" ht="13.5" customHeight="1">
      <c r="A21" s="23">
        <v>9</v>
      </c>
      <c r="B21" s="279">
        <v>1333016516</v>
      </c>
      <c r="C21" s="99" t="s">
        <v>62</v>
      </c>
      <c r="D21" s="100" t="s">
        <v>63</v>
      </c>
      <c r="E21" s="119" t="s">
        <v>433</v>
      </c>
      <c r="F21" s="49">
        <v>10.5</v>
      </c>
      <c r="G21" s="26">
        <f>'MST2'!I21</f>
        <v>14</v>
      </c>
      <c r="H21" s="133">
        <f>'MST2'!J21</f>
        <v>1</v>
      </c>
      <c r="I21" s="134">
        <f>'MST2'!L21</f>
        <v>1</v>
      </c>
      <c r="J21" s="31">
        <f t="shared" si="1"/>
        <v>14</v>
      </c>
      <c r="K21" s="23">
        <f t="shared" si="2"/>
        <v>1</v>
      </c>
      <c r="L21" s="44" t="str">
        <f t="shared" si="3"/>
        <v>acquise</v>
      </c>
      <c r="M21" s="129">
        <f t="shared" si="4"/>
        <v>1</v>
      </c>
    </row>
    <row r="22" spans="1:13" ht="13.5" customHeight="1">
      <c r="A22" s="23">
        <v>10</v>
      </c>
      <c r="B22" s="279">
        <v>1333000881</v>
      </c>
      <c r="C22" s="52" t="s">
        <v>291</v>
      </c>
      <c r="D22" s="51" t="s">
        <v>292</v>
      </c>
      <c r="E22" s="117" t="s">
        <v>434</v>
      </c>
      <c r="F22" s="92">
        <v>12.5</v>
      </c>
      <c r="G22" s="26">
        <f>'MST2'!I22</f>
        <v>13</v>
      </c>
      <c r="H22" s="133">
        <f>'MST2'!J22</f>
        <v>1</v>
      </c>
      <c r="I22" s="134">
        <f>'MST2'!L22</f>
        <v>1</v>
      </c>
      <c r="J22" s="31">
        <f t="shared" si="1"/>
        <v>13</v>
      </c>
      <c r="K22" s="23">
        <f t="shared" si="2"/>
        <v>1</v>
      </c>
      <c r="L22" s="44" t="str">
        <f t="shared" si="3"/>
        <v>acquise</v>
      </c>
      <c r="M22" s="129">
        <f t="shared" si="4"/>
        <v>1</v>
      </c>
    </row>
    <row r="23" spans="1:13" ht="13.5" customHeight="1">
      <c r="A23" s="23">
        <v>11</v>
      </c>
      <c r="B23" s="175">
        <v>1433018125</v>
      </c>
      <c r="C23" s="177" t="s">
        <v>594</v>
      </c>
      <c r="D23" s="324" t="s">
        <v>595</v>
      </c>
      <c r="E23" s="117" t="s">
        <v>428</v>
      </c>
      <c r="F23" s="92">
        <v>13.5</v>
      </c>
      <c r="G23" s="26">
        <f>'MST2'!I23</f>
        <v>10</v>
      </c>
      <c r="H23" s="133">
        <f>'MST2'!J23</f>
        <v>1</v>
      </c>
      <c r="I23" s="134">
        <f>'MST2'!L23</f>
        <v>1</v>
      </c>
      <c r="J23" s="31">
        <f t="shared" si="1"/>
        <v>10</v>
      </c>
      <c r="K23" s="23">
        <f t="shared" si="2"/>
        <v>1</v>
      </c>
      <c r="L23" s="44" t="str">
        <f t="shared" si="3"/>
        <v>acquise</v>
      </c>
      <c r="M23" s="129">
        <f t="shared" si="4"/>
        <v>1</v>
      </c>
    </row>
    <row r="24" spans="1:13" ht="13.5" customHeight="1">
      <c r="A24" s="23">
        <v>12</v>
      </c>
      <c r="B24" s="175">
        <v>1533012510</v>
      </c>
      <c r="C24" s="177" t="s">
        <v>667</v>
      </c>
      <c r="D24" s="324" t="s">
        <v>668</v>
      </c>
      <c r="E24" s="117" t="s">
        <v>428</v>
      </c>
      <c r="F24" s="92">
        <v>12.5</v>
      </c>
      <c r="G24" s="26">
        <f>'MST2'!I24</f>
        <v>6</v>
      </c>
      <c r="H24" s="133">
        <f>'MST2'!J24</f>
        <v>0</v>
      </c>
      <c r="I24" s="134">
        <f>'MST2'!L24</f>
        <v>1</v>
      </c>
      <c r="J24" s="31">
        <f t="shared" si="1"/>
        <v>6</v>
      </c>
      <c r="K24" s="23">
        <f t="shared" si="2"/>
        <v>0</v>
      </c>
      <c r="L24" s="44" t="str">
        <f t="shared" si="3"/>
        <v xml:space="preserve"> </v>
      </c>
      <c r="M24" s="129">
        <f t="shared" si="4"/>
        <v>1</v>
      </c>
    </row>
    <row r="25" spans="1:13" ht="13.5" customHeight="1">
      <c r="A25" s="23">
        <v>13</v>
      </c>
      <c r="B25" s="282">
        <v>123004012</v>
      </c>
      <c r="C25" s="306" t="s">
        <v>66</v>
      </c>
      <c r="D25" s="328" t="s">
        <v>557</v>
      </c>
      <c r="E25" s="239" t="s">
        <v>431</v>
      </c>
      <c r="F25" s="92">
        <v>10</v>
      </c>
      <c r="G25" s="26">
        <f>'MST2'!I25</f>
        <v>12</v>
      </c>
      <c r="H25" s="133">
        <f>'MST2'!J25</f>
        <v>1</v>
      </c>
      <c r="I25" s="134">
        <f>'MST2'!L25</f>
        <v>1</v>
      </c>
      <c r="J25" s="31">
        <f t="shared" si="1"/>
        <v>12</v>
      </c>
      <c r="K25" s="23">
        <f t="shared" si="2"/>
        <v>1</v>
      </c>
      <c r="L25" s="44" t="str">
        <f t="shared" si="3"/>
        <v>acquise</v>
      </c>
      <c r="M25" s="129">
        <f t="shared" si="4"/>
        <v>1</v>
      </c>
    </row>
    <row r="26" spans="1:13" ht="13.5" customHeight="1">
      <c r="A26" s="23">
        <v>14</v>
      </c>
      <c r="B26" s="175">
        <v>1533019464</v>
      </c>
      <c r="C26" s="177" t="s">
        <v>600</v>
      </c>
      <c r="D26" s="324" t="s">
        <v>199</v>
      </c>
      <c r="E26" s="117" t="s">
        <v>429</v>
      </c>
      <c r="F26" s="49">
        <v>12</v>
      </c>
      <c r="G26" s="26">
        <f>'MST2'!I26</f>
        <v>9.5</v>
      </c>
      <c r="H26" s="133">
        <f>'MST2'!J26</f>
        <v>0</v>
      </c>
      <c r="I26" s="134">
        <f>'MST2'!L26</f>
        <v>1</v>
      </c>
      <c r="J26" s="31">
        <f t="shared" si="1"/>
        <v>9.5</v>
      </c>
      <c r="K26" s="23">
        <f t="shared" si="2"/>
        <v>0</v>
      </c>
      <c r="L26" s="44" t="str">
        <f t="shared" si="3"/>
        <v xml:space="preserve"> </v>
      </c>
      <c r="M26" s="129">
        <f t="shared" si="4"/>
        <v>1</v>
      </c>
    </row>
    <row r="27" spans="1:13" ht="13.5" customHeight="1">
      <c r="A27" s="23">
        <v>15</v>
      </c>
      <c r="B27" s="175">
        <v>1533012539</v>
      </c>
      <c r="C27" s="177" t="s">
        <v>538</v>
      </c>
      <c r="D27" s="324" t="s">
        <v>317</v>
      </c>
      <c r="E27" s="117" t="s">
        <v>429</v>
      </c>
      <c r="F27" s="92">
        <v>13.5</v>
      </c>
      <c r="G27" s="26">
        <f>'MST2'!I27</f>
        <v>10</v>
      </c>
      <c r="H27" s="133">
        <f>'MST2'!J27</f>
        <v>1</v>
      </c>
      <c r="I27" s="134">
        <f>'MST2'!L27</f>
        <v>1</v>
      </c>
      <c r="J27" s="31">
        <f t="shared" si="1"/>
        <v>10</v>
      </c>
      <c r="K27" s="23">
        <f t="shared" si="2"/>
        <v>1</v>
      </c>
      <c r="L27" s="44" t="str">
        <f t="shared" si="3"/>
        <v>acquise</v>
      </c>
      <c r="M27" s="129">
        <f t="shared" si="4"/>
        <v>1</v>
      </c>
    </row>
    <row r="28" spans="1:13" ht="13.5" customHeight="1">
      <c r="A28" s="23">
        <v>16</v>
      </c>
      <c r="B28" s="279">
        <v>1333015719</v>
      </c>
      <c r="C28" s="52" t="s">
        <v>293</v>
      </c>
      <c r="D28" s="51" t="s">
        <v>138</v>
      </c>
      <c r="E28" s="117" t="s">
        <v>434</v>
      </c>
      <c r="F28" s="92">
        <v>10</v>
      </c>
      <c r="G28" s="26">
        <f>'MST2'!I28</f>
        <v>13</v>
      </c>
      <c r="H28" s="133">
        <f>'MST2'!J28</f>
        <v>1</v>
      </c>
      <c r="I28" s="134">
        <f>'MST2'!L28</f>
        <v>1</v>
      </c>
      <c r="J28" s="31">
        <f t="shared" si="1"/>
        <v>13</v>
      </c>
      <c r="K28" s="23">
        <f t="shared" si="2"/>
        <v>1</v>
      </c>
      <c r="L28" s="44" t="str">
        <f t="shared" si="3"/>
        <v>acquise</v>
      </c>
      <c r="M28" s="129">
        <f t="shared" si="4"/>
        <v>1</v>
      </c>
    </row>
    <row r="29" spans="1:13" ht="13.5" customHeight="1">
      <c r="A29" s="23">
        <v>17</v>
      </c>
      <c r="B29" s="356" t="s">
        <v>706</v>
      </c>
      <c r="C29" s="336" t="s">
        <v>707</v>
      </c>
      <c r="D29" s="345" t="s">
        <v>79</v>
      </c>
      <c r="E29" s="204" t="s">
        <v>436</v>
      </c>
      <c r="F29" s="92">
        <v>13.5</v>
      </c>
      <c r="G29" s="26">
        <f>'MST2'!I29</f>
        <v>10</v>
      </c>
      <c r="H29" s="133">
        <f>'MST2'!J29</f>
        <v>1</v>
      </c>
      <c r="I29" s="134">
        <f>'MST2'!L29</f>
        <v>1</v>
      </c>
      <c r="J29" s="31">
        <f t="shared" si="1"/>
        <v>10</v>
      </c>
      <c r="K29" s="23">
        <f t="shared" si="2"/>
        <v>1</v>
      </c>
      <c r="L29" s="44" t="str">
        <f t="shared" si="3"/>
        <v>acquise</v>
      </c>
      <c r="M29" s="129">
        <f t="shared" si="4"/>
        <v>1</v>
      </c>
    </row>
    <row r="30" spans="1:13" ht="13.5" customHeight="1">
      <c r="A30" s="23">
        <v>18</v>
      </c>
      <c r="B30" s="289">
        <v>123003488</v>
      </c>
      <c r="C30" s="99" t="s">
        <v>71</v>
      </c>
      <c r="D30" s="100" t="s">
        <v>72</v>
      </c>
      <c r="E30" s="118" t="s">
        <v>433</v>
      </c>
      <c r="F30" s="49">
        <v>13</v>
      </c>
      <c r="G30" s="26">
        <f>'MST2'!I30</f>
        <v>13</v>
      </c>
      <c r="H30" s="133">
        <f>'MST2'!J30</f>
        <v>1</v>
      </c>
      <c r="I30" s="134">
        <f>'MST2'!L30</f>
        <v>1</v>
      </c>
      <c r="J30" s="31">
        <f t="shared" si="1"/>
        <v>13</v>
      </c>
      <c r="K30" s="23">
        <f t="shared" si="2"/>
        <v>1</v>
      </c>
      <c r="L30" s="44" t="str">
        <f t="shared" si="3"/>
        <v>acquise</v>
      </c>
      <c r="M30" s="129">
        <f t="shared" si="4"/>
        <v>1</v>
      </c>
    </row>
    <row r="31" spans="1:13" ht="13.5" customHeight="1">
      <c r="A31" s="23">
        <v>19</v>
      </c>
      <c r="B31" s="277" t="s">
        <v>73</v>
      </c>
      <c r="C31" s="99" t="s">
        <v>74</v>
      </c>
      <c r="D31" s="100" t="s">
        <v>75</v>
      </c>
      <c r="E31" s="117" t="s">
        <v>429</v>
      </c>
      <c r="F31" s="49">
        <v>10</v>
      </c>
      <c r="G31" s="26">
        <f>'MST2'!I31</f>
        <v>13.5</v>
      </c>
      <c r="H31" s="133">
        <f>'MST2'!J31</f>
        <v>1</v>
      </c>
      <c r="I31" s="134">
        <f>'MST2'!L31</f>
        <v>1</v>
      </c>
      <c r="J31" s="31">
        <f t="shared" si="1"/>
        <v>13.5</v>
      </c>
      <c r="K31" s="23">
        <f t="shared" si="2"/>
        <v>1</v>
      </c>
      <c r="L31" s="44" t="str">
        <f t="shared" si="3"/>
        <v>acquise</v>
      </c>
      <c r="M31" s="129">
        <f t="shared" si="4"/>
        <v>1</v>
      </c>
    </row>
    <row r="32" spans="1:13" ht="13.5" customHeight="1">
      <c r="A32" s="23">
        <v>20</v>
      </c>
      <c r="B32" s="181">
        <v>1333016483</v>
      </c>
      <c r="C32" s="183" t="s">
        <v>550</v>
      </c>
      <c r="D32" s="299" t="s">
        <v>373</v>
      </c>
      <c r="E32" s="117" t="s">
        <v>1676</v>
      </c>
      <c r="F32" s="92">
        <v>17</v>
      </c>
      <c r="G32" s="26">
        <f>'MST2'!I32</f>
        <v>14.5</v>
      </c>
      <c r="H32" s="133">
        <f>'MST2'!J32</f>
        <v>1</v>
      </c>
      <c r="I32" s="134">
        <f>'MST2'!L32</f>
        <v>1</v>
      </c>
      <c r="J32" s="31">
        <f t="shared" si="1"/>
        <v>14.5</v>
      </c>
      <c r="K32" s="23">
        <f t="shared" si="2"/>
        <v>1</v>
      </c>
      <c r="L32" s="44" t="str">
        <f t="shared" si="3"/>
        <v>acquise</v>
      </c>
      <c r="M32" s="129">
        <f t="shared" si="4"/>
        <v>1</v>
      </c>
    </row>
    <row r="33" spans="1:13" ht="13.5" customHeight="1">
      <c r="A33" s="23">
        <v>21</v>
      </c>
      <c r="B33" s="340" t="s">
        <v>708</v>
      </c>
      <c r="C33" s="335" t="s">
        <v>709</v>
      </c>
      <c r="D33" s="344" t="s">
        <v>64</v>
      </c>
      <c r="E33" s="242" t="s">
        <v>432</v>
      </c>
      <c r="F33" s="49">
        <v>10</v>
      </c>
      <c r="G33" s="26">
        <f>'MST2'!I33</f>
        <v>12</v>
      </c>
      <c r="H33" s="133">
        <f>'MST2'!J33</f>
        <v>1</v>
      </c>
      <c r="I33" s="134">
        <f>'MST2'!L33</f>
        <v>1</v>
      </c>
      <c r="J33" s="31">
        <f t="shared" si="1"/>
        <v>12</v>
      </c>
      <c r="K33" s="23">
        <f t="shared" si="2"/>
        <v>1</v>
      </c>
      <c r="L33" s="44" t="str">
        <f t="shared" si="3"/>
        <v>acquise</v>
      </c>
      <c r="M33" s="129">
        <f t="shared" si="4"/>
        <v>1</v>
      </c>
    </row>
    <row r="34" spans="1:13" ht="13.5" customHeight="1">
      <c r="A34" s="23">
        <v>22</v>
      </c>
      <c r="B34" s="289">
        <v>123003378</v>
      </c>
      <c r="C34" s="99" t="s">
        <v>78</v>
      </c>
      <c r="D34" s="100" t="s">
        <v>79</v>
      </c>
      <c r="E34" s="117" t="s">
        <v>429</v>
      </c>
      <c r="F34" s="92">
        <v>13</v>
      </c>
      <c r="G34" s="26">
        <f>'MST2'!I34</f>
        <v>12</v>
      </c>
      <c r="H34" s="133">
        <f>'MST2'!J34</f>
        <v>1</v>
      </c>
      <c r="I34" s="134">
        <f>'MST2'!L34</f>
        <v>1</v>
      </c>
      <c r="J34" s="31">
        <f t="shared" si="1"/>
        <v>12</v>
      </c>
      <c r="K34" s="23">
        <f t="shared" si="2"/>
        <v>1</v>
      </c>
      <c r="L34" s="44" t="str">
        <f t="shared" si="3"/>
        <v>acquise</v>
      </c>
      <c r="M34" s="129">
        <f t="shared" si="4"/>
        <v>1</v>
      </c>
    </row>
    <row r="35" spans="1:13" ht="13.5" customHeight="1">
      <c r="A35" s="23">
        <v>23</v>
      </c>
      <c r="B35" s="186">
        <v>123002925</v>
      </c>
      <c r="C35" s="183" t="s">
        <v>78</v>
      </c>
      <c r="D35" s="299" t="s">
        <v>212</v>
      </c>
      <c r="E35" s="117" t="s">
        <v>428</v>
      </c>
      <c r="F35" s="92">
        <v>13.5</v>
      </c>
      <c r="G35" s="26">
        <f>'MST2'!I35</f>
        <v>12</v>
      </c>
      <c r="H35" s="133">
        <f>'MST2'!J35</f>
        <v>1</v>
      </c>
      <c r="I35" s="134">
        <f>'MST2'!L35</f>
        <v>1</v>
      </c>
      <c r="J35" s="31">
        <f t="shared" si="1"/>
        <v>12</v>
      </c>
      <c r="K35" s="23">
        <f t="shared" si="2"/>
        <v>1</v>
      </c>
      <c r="L35" s="44" t="str">
        <f t="shared" si="3"/>
        <v>acquise</v>
      </c>
      <c r="M35" s="129">
        <f t="shared" si="4"/>
        <v>1</v>
      </c>
    </row>
    <row r="36" spans="1:13" ht="13.5" customHeight="1">
      <c r="A36" s="23">
        <v>24</v>
      </c>
      <c r="B36" s="175">
        <v>1533005854</v>
      </c>
      <c r="C36" s="177" t="s">
        <v>688</v>
      </c>
      <c r="D36" s="324" t="s">
        <v>299</v>
      </c>
      <c r="E36" s="117" t="s">
        <v>1676</v>
      </c>
      <c r="F36" s="92">
        <v>14</v>
      </c>
      <c r="G36" s="26">
        <f>'MST2'!I36</f>
        <v>4</v>
      </c>
      <c r="H36" s="133">
        <f>'MST2'!J36</f>
        <v>0</v>
      </c>
      <c r="I36" s="134">
        <f>'MST2'!L36</f>
        <v>1</v>
      </c>
      <c r="J36" s="31">
        <f t="shared" si="1"/>
        <v>4</v>
      </c>
      <c r="K36" s="23">
        <f t="shared" si="2"/>
        <v>0</v>
      </c>
      <c r="L36" s="44" t="str">
        <f t="shared" si="3"/>
        <v xml:space="preserve"> </v>
      </c>
      <c r="M36" s="129">
        <f t="shared" si="4"/>
        <v>1</v>
      </c>
    </row>
    <row r="37" spans="1:13" ht="13.5" customHeight="1">
      <c r="A37" s="23">
        <v>25</v>
      </c>
      <c r="B37" s="282" t="s">
        <v>710</v>
      </c>
      <c r="C37" s="306" t="s">
        <v>711</v>
      </c>
      <c r="D37" s="328" t="s">
        <v>221</v>
      </c>
      <c r="E37" s="243" t="s">
        <v>429</v>
      </c>
      <c r="F37" s="92">
        <v>13</v>
      </c>
      <c r="G37" s="26">
        <f>'MST2'!I37</f>
        <v>13</v>
      </c>
      <c r="H37" s="133">
        <f>'MST2'!J37</f>
        <v>1</v>
      </c>
      <c r="I37" s="134">
        <f>'MST2'!L37</f>
        <v>1</v>
      </c>
      <c r="J37" s="31">
        <f t="shared" si="1"/>
        <v>13</v>
      </c>
      <c r="K37" s="23">
        <f t="shared" si="2"/>
        <v>1</v>
      </c>
      <c r="L37" s="44" t="str">
        <f t="shared" si="3"/>
        <v>acquise</v>
      </c>
      <c r="M37" s="129">
        <f t="shared" si="4"/>
        <v>1</v>
      </c>
    </row>
    <row r="38" spans="1:13" ht="13.5" customHeight="1">
      <c r="A38" s="23">
        <v>26</v>
      </c>
      <c r="B38" s="340" t="s">
        <v>712</v>
      </c>
      <c r="C38" s="335" t="s">
        <v>713</v>
      </c>
      <c r="D38" s="344" t="s">
        <v>198</v>
      </c>
      <c r="E38" s="244" t="s">
        <v>433</v>
      </c>
      <c r="F38" s="92">
        <v>13</v>
      </c>
      <c r="G38" s="26">
        <f>'MST2'!I38</f>
        <v>14</v>
      </c>
      <c r="H38" s="133">
        <f>'MST2'!J38</f>
        <v>1</v>
      </c>
      <c r="I38" s="134">
        <f>'MST2'!L38</f>
        <v>1</v>
      </c>
      <c r="J38" s="31">
        <f t="shared" si="1"/>
        <v>14</v>
      </c>
      <c r="K38" s="23">
        <f t="shared" si="2"/>
        <v>1</v>
      </c>
      <c r="L38" s="44" t="str">
        <f t="shared" si="3"/>
        <v>acquise</v>
      </c>
      <c r="M38" s="129">
        <f t="shared" si="4"/>
        <v>1</v>
      </c>
    </row>
    <row r="39" spans="1:13" ht="13.5" customHeight="1">
      <c r="A39" s="23">
        <v>27</v>
      </c>
      <c r="B39" s="175">
        <v>1533012525</v>
      </c>
      <c r="C39" s="177" t="s">
        <v>631</v>
      </c>
      <c r="D39" s="324" t="s">
        <v>632</v>
      </c>
      <c r="E39" s="117" t="s">
        <v>428</v>
      </c>
      <c r="F39" s="92">
        <v>12</v>
      </c>
      <c r="G39" s="26">
        <f>'MST2'!I39</f>
        <v>6</v>
      </c>
      <c r="H39" s="133">
        <f>'MST2'!J39</f>
        <v>0</v>
      </c>
      <c r="I39" s="134">
        <f>'MST2'!L39</f>
        <v>1</v>
      </c>
      <c r="J39" s="31">
        <f t="shared" si="1"/>
        <v>6</v>
      </c>
      <c r="K39" s="23">
        <f t="shared" si="2"/>
        <v>0</v>
      </c>
      <c r="L39" s="44" t="str">
        <f t="shared" si="3"/>
        <v xml:space="preserve"> </v>
      </c>
      <c r="M39" s="129">
        <f t="shared" si="4"/>
        <v>1</v>
      </c>
    </row>
    <row r="40" spans="1:13" ht="13.5" customHeight="1">
      <c r="A40" s="23">
        <v>28</v>
      </c>
      <c r="B40" s="279">
        <v>1333011568</v>
      </c>
      <c r="C40" s="52" t="s">
        <v>374</v>
      </c>
      <c r="D40" s="51" t="s">
        <v>375</v>
      </c>
      <c r="E40" s="117" t="s">
        <v>434</v>
      </c>
      <c r="F40" s="92">
        <v>15</v>
      </c>
      <c r="G40" s="26">
        <f>'MST2'!I40</f>
        <v>12</v>
      </c>
      <c r="H40" s="133">
        <f>'MST2'!J40</f>
        <v>1</v>
      </c>
      <c r="I40" s="134">
        <f>'MST2'!L40</f>
        <v>1</v>
      </c>
      <c r="J40" s="31">
        <f t="shared" si="1"/>
        <v>12</v>
      </c>
      <c r="K40" s="23">
        <f t="shared" si="2"/>
        <v>1</v>
      </c>
      <c r="L40" s="44" t="str">
        <f t="shared" si="3"/>
        <v>acquise</v>
      </c>
      <c r="M40" s="129">
        <f t="shared" si="4"/>
        <v>1</v>
      </c>
    </row>
    <row r="41" spans="1:13" ht="13.5" customHeight="1">
      <c r="A41" s="23">
        <v>29</v>
      </c>
      <c r="B41" s="175">
        <v>1533014031</v>
      </c>
      <c r="C41" s="177" t="s">
        <v>374</v>
      </c>
      <c r="D41" s="324" t="s">
        <v>92</v>
      </c>
      <c r="E41" s="117" t="s">
        <v>429</v>
      </c>
      <c r="F41" s="92">
        <v>10</v>
      </c>
      <c r="G41" s="26">
        <f>'MST2'!I41</f>
        <v>12</v>
      </c>
      <c r="H41" s="133">
        <f>'MST2'!J41</f>
        <v>1</v>
      </c>
      <c r="I41" s="134">
        <f>'MST2'!L41</f>
        <v>1</v>
      </c>
      <c r="J41" s="31">
        <f t="shared" si="1"/>
        <v>12</v>
      </c>
      <c r="K41" s="23">
        <f t="shared" si="2"/>
        <v>1</v>
      </c>
      <c r="L41" s="44" t="str">
        <f t="shared" si="3"/>
        <v>acquise</v>
      </c>
      <c r="M41" s="129">
        <f t="shared" si="4"/>
        <v>1</v>
      </c>
    </row>
    <row r="42" spans="1:13" ht="13.5" customHeight="1">
      <c r="A42" s="23">
        <v>30</v>
      </c>
      <c r="B42" s="175">
        <v>1533012543</v>
      </c>
      <c r="C42" s="177" t="s">
        <v>641</v>
      </c>
      <c r="D42" s="324" t="s">
        <v>642</v>
      </c>
      <c r="E42" s="117" t="s">
        <v>428</v>
      </c>
      <c r="F42" s="92">
        <v>13</v>
      </c>
      <c r="G42" s="26">
        <f>'MST2'!I42</f>
        <v>12</v>
      </c>
      <c r="H42" s="133">
        <f>'MST2'!J42</f>
        <v>1</v>
      </c>
      <c r="I42" s="134">
        <f>'MST2'!L42</f>
        <v>1</v>
      </c>
      <c r="J42" s="31">
        <f t="shared" si="1"/>
        <v>12</v>
      </c>
      <c r="K42" s="23">
        <f t="shared" si="2"/>
        <v>1</v>
      </c>
      <c r="L42" s="44" t="str">
        <f t="shared" si="3"/>
        <v>acquise</v>
      </c>
      <c r="M42" s="129">
        <f t="shared" si="4"/>
        <v>1</v>
      </c>
    </row>
    <row r="43" spans="1:13" ht="13.5" customHeight="1">
      <c r="A43" s="23">
        <v>31</v>
      </c>
      <c r="B43" s="289">
        <v>1333006646</v>
      </c>
      <c r="C43" s="99" t="s">
        <v>81</v>
      </c>
      <c r="D43" s="100" t="s">
        <v>82</v>
      </c>
      <c r="E43" s="120" t="s">
        <v>434</v>
      </c>
      <c r="F43" s="49">
        <v>12</v>
      </c>
      <c r="G43" s="26">
        <f>'MST2'!I43</f>
        <v>12</v>
      </c>
      <c r="H43" s="133">
        <f>'MST2'!J43</f>
        <v>1</v>
      </c>
      <c r="I43" s="134">
        <f>'MST2'!L43</f>
        <v>1</v>
      </c>
      <c r="J43" s="31">
        <f t="shared" si="1"/>
        <v>12</v>
      </c>
      <c r="K43" s="23">
        <f t="shared" si="2"/>
        <v>1</v>
      </c>
      <c r="L43" s="44" t="str">
        <f t="shared" si="3"/>
        <v>acquise</v>
      </c>
      <c r="M43" s="129">
        <f t="shared" si="4"/>
        <v>1</v>
      </c>
    </row>
    <row r="44" spans="1:13" ht="13.5" customHeight="1">
      <c r="A44" s="23">
        <v>32</v>
      </c>
      <c r="B44" s="279">
        <v>1433007175</v>
      </c>
      <c r="C44" s="52" t="s">
        <v>376</v>
      </c>
      <c r="D44" s="51" t="s">
        <v>377</v>
      </c>
      <c r="E44" s="117" t="s">
        <v>434</v>
      </c>
      <c r="F44" s="49">
        <v>12</v>
      </c>
      <c r="G44" s="26">
        <f>'MST2'!I44</f>
        <v>6</v>
      </c>
      <c r="H44" s="133">
        <f>'MST2'!J44</f>
        <v>0</v>
      </c>
      <c r="I44" s="134">
        <f>'MST2'!L44</f>
        <v>1</v>
      </c>
      <c r="J44" s="31">
        <f t="shared" si="1"/>
        <v>6</v>
      </c>
      <c r="K44" s="23">
        <f t="shared" si="2"/>
        <v>0</v>
      </c>
      <c r="L44" s="44" t="str">
        <f t="shared" si="3"/>
        <v xml:space="preserve"> </v>
      </c>
      <c r="M44" s="129">
        <f t="shared" si="4"/>
        <v>1</v>
      </c>
    </row>
    <row r="45" spans="1:13" ht="13.5" customHeight="1">
      <c r="A45" s="23">
        <v>33</v>
      </c>
      <c r="B45" s="289">
        <v>123000712</v>
      </c>
      <c r="C45" s="99" t="s">
        <v>84</v>
      </c>
      <c r="D45" s="100" t="s">
        <v>85</v>
      </c>
      <c r="E45" s="117" t="s">
        <v>434</v>
      </c>
      <c r="F45" s="92">
        <v>12</v>
      </c>
      <c r="G45" s="26">
        <f>'MST2'!I45</f>
        <v>13.5</v>
      </c>
      <c r="H45" s="133">
        <f>'MST2'!J45</f>
        <v>1</v>
      </c>
      <c r="I45" s="134">
        <f>'MST2'!L45</f>
        <v>1</v>
      </c>
      <c r="J45" s="31">
        <f t="shared" si="1"/>
        <v>13.5</v>
      </c>
      <c r="K45" s="23">
        <f t="shared" si="2"/>
        <v>1</v>
      </c>
      <c r="L45" s="44" t="str">
        <f t="shared" si="3"/>
        <v>acquise</v>
      </c>
      <c r="M45" s="129">
        <f t="shared" si="4"/>
        <v>1</v>
      </c>
    </row>
    <row r="46" spans="1:13" ht="13.5" customHeight="1">
      <c r="A46" s="23">
        <v>34</v>
      </c>
      <c r="B46" s="279">
        <v>1333004753</v>
      </c>
      <c r="C46" s="52" t="s">
        <v>294</v>
      </c>
      <c r="D46" s="51" t="s">
        <v>295</v>
      </c>
      <c r="E46" s="118" t="s">
        <v>433</v>
      </c>
      <c r="F46" s="92">
        <v>14</v>
      </c>
      <c r="G46" s="26">
        <f>'MST2'!I46</f>
        <v>14</v>
      </c>
      <c r="H46" s="133">
        <f>'MST2'!J46</f>
        <v>1</v>
      </c>
      <c r="I46" s="134">
        <f>'MST2'!L46</f>
        <v>1</v>
      </c>
      <c r="J46" s="31">
        <f t="shared" si="1"/>
        <v>14</v>
      </c>
      <c r="K46" s="23">
        <f t="shared" si="2"/>
        <v>1</v>
      </c>
      <c r="L46" s="44" t="str">
        <f t="shared" si="3"/>
        <v>acquise</v>
      </c>
      <c r="M46" s="129">
        <f t="shared" si="4"/>
        <v>1</v>
      </c>
    </row>
    <row r="47" spans="1:13" ht="13.5" customHeight="1">
      <c r="A47" s="23">
        <v>35</v>
      </c>
      <c r="B47" s="175">
        <v>1533011550</v>
      </c>
      <c r="C47" s="177" t="s">
        <v>525</v>
      </c>
      <c r="D47" s="324" t="s">
        <v>526</v>
      </c>
      <c r="E47" s="117" t="s">
        <v>428</v>
      </c>
      <c r="F47" s="49">
        <v>6</v>
      </c>
      <c r="G47" s="26">
        <f>'MST2'!I47</f>
        <v>11</v>
      </c>
      <c r="H47" s="133">
        <f>'MST2'!J47</f>
        <v>1</v>
      </c>
      <c r="I47" s="134">
        <f>'MST2'!L47</f>
        <v>1</v>
      </c>
      <c r="J47" s="31">
        <f t="shared" si="1"/>
        <v>11</v>
      </c>
      <c r="K47" s="23">
        <f t="shared" si="2"/>
        <v>1</v>
      </c>
      <c r="L47" s="44" t="str">
        <f t="shared" si="3"/>
        <v>acquise</v>
      </c>
      <c r="M47" s="129">
        <f t="shared" si="4"/>
        <v>1</v>
      </c>
    </row>
    <row r="48" spans="1:13" ht="13.5" customHeight="1">
      <c r="A48" s="23">
        <v>36</v>
      </c>
      <c r="B48" s="279">
        <v>1333006010</v>
      </c>
      <c r="C48" s="52" t="s">
        <v>296</v>
      </c>
      <c r="D48" s="51" t="s">
        <v>378</v>
      </c>
      <c r="E48" s="117" t="s">
        <v>429</v>
      </c>
      <c r="F48" s="92">
        <v>13.5</v>
      </c>
      <c r="G48" s="26">
        <f>'MST2'!I48</f>
        <v>13.5</v>
      </c>
      <c r="H48" s="133">
        <f>'MST2'!J48</f>
        <v>1</v>
      </c>
      <c r="I48" s="134">
        <f>'MST2'!L48</f>
        <v>1</v>
      </c>
      <c r="J48" s="31">
        <f t="shared" si="1"/>
        <v>13.5</v>
      </c>
      <c r="K48" s="23">
        <f t="shared" si="2"/>
        <v>1</v>
      </c>
      <c r="L48" s="44" t="str">
        <f t="shared" si="3"/>
        <v>acquise</v>
      </c>
      <c r="M48" s="129">
        <f t="shared" si="4"/>
        <v>1</v>
      </c>
    </row>
    <row r="49" spans="1:13" ht="13.5" customHeight="1">
      <c r="A49" s="23">
        <v>37</v>
      </c>
      <c r="B49" s="175">
        <v>1533004202</v>
      </c>
      <c r="C49" s="177" t="s">
        <v>654</v>
      </c>
      <c r="D49" s="324" t="s">
        <v>655</v>
      </c>
      <c r="E49" s="117" t="s">
        <v>1676</v>
      </c>
      <c r="F49" s="92">
        <v>12</v>
      </c>
      <c r="G49" s="26">
        <f>'MST2'!I49</f>
        <v>11.5</v>
      </c>
      <c r="H49" s="133">
        <f>'MST2'!J49</f>
        <v>1</v>
      </c>
      <c r="I49" s="134">
        <f>'MST2'!L49</f>
        <v>1</v>
      </c>
      <c r="J49" s="31">
        <f t="shared" si="1"/>
        <v>11.5</v>
      </c>
      <c r="K49" s="23">
        <f t="shared" si="2"/>
        <v>1</v>
      </c>
      <c r="L49" s="44" t="str">
        <f t="shared" si="3"/>
        <v>acquise</v>
      </c>
      <c r="M49" s="129">
        <f t="shared" si="4"/>
        <v>1</v>
      </c>
    </row>
    <row r="50" spans="1:13" ht="13.5" customHeight="1">
      <c r="A50" s="23">
        <v>38</v>
      </c>
      <c r="B50" s="289">
        <v>1333011714</v>
      </c>
      <c r="C50" s="99" t="s">
        <v>87</v>
      </c>
      <c r="D50" s="100" t="s">
        <v>88</v>
      </c>
      <c r="E50" s="118" t="s">
        <v>433</v>
      </c>
      <c r="F50" s="49">
        <v>13</v>
      </c>
      <c r="G50" s="26">
        <f>'MST2'!I50</f>
        <v>14.5</v>
      </c>
      <c r="H50" s="133">
        <f>'MST2'!J50</f>
        <v>1</v>
      </c>
      <c r="I50" s="134">
        <f>'MST2'!L50</f>
        <v>1</v>
      </c>
      <c r="J50" s="31">
        <f t="shared" si="1"/>
        <v>14.5</v>
      </c>
      <c r="K50" s="23">
        <f t="shared" si="2"/>
        <v>1</v>
      </c>
      <c r="L50" s="44" t="str">
        <f t="shared" si="3"/>
        <v>acquise</v>
      </c>
      <c r="M50" s="129">
        <f t="shared" si="4"/>
        <v>1</v>
      </c>
    </row>
    <row r="51" spans="1:13" ht="13.5" customHeight="1">
      <c r="A51" s="23">
        <v>39</v>
      </c>
      <c r="B51" s="357" t="s">
        <v>714</v>
      </c>
      <c r="C51" s="341" t="s">
        <v>715</v>
      </c>
      <c r="D51" s="347" t="s">
        <v>60</v>
      </c>
      <c r="E51" s="246" t="s">
        <v>434</v>
      </c>
      <c r="F51" s="92">
        <v>10.5</v>
      </c>
      <c r="G51" s="26">
        <f>'MST2'!I51</f>
        <v>10</v>
      </c>
      <c r="H51" s="133">
        <f>'MST2'!J51</f>
        <v>1</v>
      </c>
      <c r="I51" s="134">
        <f>'MST2'!L51</f>
        <v>1</v>
      </c>
      <c r="J51" s="31">
        <f t="shared" si="1"/>
        <v>10</v>
      </c>
      <c r="K51" s="23">
        <f t="shared" si="2"/>
        <v>1</v>
      </c>
      <c r="L51" s="44" t="str">
        <f t="shared" si="3"/>
        <v>acquise</v>
      </c>
      <c r="M51" s="129">
        <f t="shared" si="4"/>
        <v>1</v>
      </c>
    </row>
    <row r="52" spans="1:13" ht="13.5" customHeight="1">
      <c r="A52" s="23">
        <v>40</v>
      </c>
      <c r="B52" s="294" t="s">
        <v>716</v>
      </c>
      <c r="C52" s="306" t="s">
        <v>717</v>
      </c>
      <c r="D52" s="328" t="s">
        <v>138</v>
      </c>
      <c r="E52" s="247" t="s">
        <v>1677</v>
      </c>
      <c r="F52" s="49">
        <v>14</v>
      </c>
      <c r="G52" s="26">
        <f>'MST2'!I52</f>
        <v>11</v>
      </c>
      <c r="H52" s="133">
        <f>'MST2'!J52</f>
        <v>1</v>
      </c>
      <c r="I52" s="134">
        <f>'MST2'!L52</f>
        <v>1</v>
      </c>
      <c r="J52" s="31">
        <f t="shared" si="1"/>
        <v>11</v>
      </c>
      <c r="K52" s="23">
        <f t="shared" si="2"/>
        <v>1</v>
      </c>
      <c r="L52" s="44" t="str">
        <f t="shared" si="3"/>
        <v>acquise</v>
      </c>
      <c r="M52" s="129">
        <f t="shared" si="4"/>
        <v>1</v>
      </c>
    </row>
    <row r="53" spans="1:13" ht="13.5" customHeight="1">
      <c r="A53" s="23">
        <v>41</v>
      </c>
      <c r="B53" s="279">
        <v>1333026522</v>
      </c>
      <c r="C53" s="52" t="s">
        <v>379</v>
      </c>
      <c r="D53" s="51" t="s">
        <v>380</v>
      </c>
      <c r="E53" s="117" t="s">
        <v>429</v>
      </c>
      <c r="F53" s="49">
        <v>13.5</v>
      </c>
      <c r="G53" s="26">
        <f>'MST2'!I53</f>
        <v>11.5</v>
      </c>
      <c r="H53" s="133">
        <f>'MST2'!J53</f>
        <v>1</v>
      </c>
      <c r="I53" s="134">
        <f>'MST2'!L53</f>
        <v>1</v>
      </c>
      <c r="J53" s="31">
        <f t="shared" si="1"/>
        <v>11.5</v>
      </c>
      <c r="K53" s="23">
        <f t="shared" si="2"/>
        <v>1</v>
      </c>
      <c r="L53" s="44" t="str">
        <f t="shared" si="3"/>
        <v>acquise</v>
      </c>
      <c r="M53" s="129">
        <f t="shared" si="4"/>
        <v>1</v>
      </c>
    </row>
    <row r="54" spans="1:13" ht="13.5" customHeight="1">
      <c r="A54" s="23">
        <v>42</v>
      </c>
      <c r="B54" s="175">
        <v>1533015821</v>
      </c>
      <c r="C54" s="177" t="s">
        <v>576</v>
      </c>
      <c r="D54" s="324" t="s">
        <v>357</v>
      </c>
      <c r="E54" s="117" t="s">
        <v>428</v>
      </c>
      <c r="F54" s="49">
        <v>10</v>
      </c>
      <c r="G54" s="26">
        <f>'MST2'!I54</f>
        <v>8</v>
      </c>
      <c r="H54" s="133">
        <f>'MST2'!J54</f>
        <v>0</v>
      </c>
      <c r="I54" s="134">
        <f>'MST2'!L54</f>
        <v>1</v>
      </c>
      <c r="J54" s="31">
        <f t="shared" si="1"/>
        <v>8</v>
      </c>
      <c r="K54" s="23">
        <f t="shared" si="2"/>
        <v>0</v>
      </c>
      <c r="L54" s="44" t="str">
        <f t="shared" si="3"/>
        <v xml:space="preserve"> </v>
      </c>
      <c r="M54" s="129">
        <f t="shared" si="4"/>
        <v>1</v>
      </c>
    </row>
    <row r="55" spans="1:13" ht="13.5" customHeight="1">
      <c r="A55" s="23">
        <v>43</v>
      </c>
      <c r="B55" s="282" t="s">
        <v>718</v>
      </c>
      <c r="C55" s="306" t="s">
        <v>90</v>
      </c>
      <c r="D55" s="328" t="s">
        <v>373</v>
      </c>
      <c r="E55" s="246" t="s">
        <v>434</v>
      </c>
      <c r="F55" s="92">
        <v>12</v>
      </c>
      <c r="G55" s="26">
        <f>'MST2'!I55</f>
        <v>10</v>
      </c>
      <c r="H55" s="133">
        <f>'MST2'!J55</f>
        <v>1</v>
      </c>
      <c r="I55" s="134">
        <f>'MST2'!L55</f>
        <v>1</v>
      </c>
      <c r="J55" s="31">
        <f t="shared" si="1"/>
        <v>10</v>
      </c>
      <c r="K55" s="23">
        <f t="shared" si="2"/>
        <v>1</v>
      </c>
      <c r="L55" s="44" t="str">
        <f t="shared" si="3"/>
        <v>acquise</v>
      </c>
      <c r="M55" s="129">
        <f t="shared" si="4"/>
        <v>1</v>
      </c>
    </row>
    <row r="56" spans="1:13" ht="13.5" customHeight="1">
      <c r="A56" s="23">
        <v>44</v>
      </c>
      <c r="B56" s="279">
        <v>1433010412</v>
      </c>
      <c r="C56" s="52" t="s">
        <v>381</v>
      </c>
      <c r="D56" s="51" t="s">
        <v>382</v>
      </c>
      <c r="E56" s="117" t="s">
        <v>429</v>
      </c>
      <c r="F56" s="92">
        <v>14.5</v>
      </c>
      <c r="G56" s="26">
        <f>'MST2'!I56</f>
        <v>12</v>
      </c>
      <c r="H56" s="133">
        <f>'MST2'!J56</f>
        <v>1</v>
      </c>
      <c r="I56" s="134">
        <f>'MST2'!L56</f>
        <v>1</v>
      </c>
      <c r="J56" s="31">
        <f t="shared" si="1"/>
        <v>12</v>
      </c>
      <c r="K56" s="23">
        <f t="shared" si="2"/>
        <v>1</v>
      </c>
      <c r="L56" s="44" t="str">
        <f t="shared" si="3"/>
        <v>acquise</v>
      </c>
      <c r="M56" s="129">
        <f t="shared" si="4"/>
        <v>1</v>
      </c>
    </row>
    <row r="57" spans="1:13" ht="13.5" customHeight="1">
      <c r="A57" s="23">
        <v>45</v>
      </c>
      <c r="B57" s="294" t="s">
        <v>719</v>
      </c>
      <c r="C57" s="306" t="s">
        <v>381</v>
      </c>
      <c r="D57" s="328" t="s">
        <v>72</v>
      </c>
      <c r="E57" s="247" t="s">
        <v>1678</v>
      </c>
      <c r="F57" s="92">
        <v>10</v>
      </c>
      <c r="G57" s="26">
        <f>'MST2'!I57</f>
        <v>7</v>
      </c>
      <c r="H57" s="133">
        <f>'MST2'!J57</f>
        <v>0</v>
      </c>
      <c r="I57" s="134">
        <f>'MST2'!L57</f>
        <v>1</v>
      </c>
      <c r="J57" s="31">
        <f t="shared" si="1"/>
        <v>7</v>
      </c>
      <c r="K57" s="23">
        <f t="shared" si="2"/>
        <v>0</v>
      </c>
      <c r="L57" s="44" t="str">
        <f t="shared" si="3"/>
        <v xml:space="preserve"> </v>
      </c>
      <c r="M57" s="129">
        <f t="shared" si="4"/>
        <v>1</v>
      </c>
    </row>
    <row r="58" spans="1:13" ht="13.5" customHeight="1">
      <c r="A58" s="23">
        <v>46</v>
      </c>
      <c r="B58" s="175">
        <v>1533009327</v>
      </c>
      <c r="C58" s="177" t="s">
        <v>626</v>
      </c>
      <c r="D58" s="324" t="s">
        <v>93</v>
      </c>
      <c r="E58" s="117" t="s">
        <v>428</v>
      </c>
      <c r="F58" s="49">
        <v>10</v>
      </c>
      <c r="G58" s="26">
        <f>'MST2'!I58</f>
        <v>8.5</v>
      </c>
      <c r="H58" s="133">
        <f>'MST2'!J58</f>
        <v>0</v>
      </c>
      <c r="I58" s="134">
        <f>'MST2'!L58</f>
        <v>1</v>
      </c>
      <c r="J58" s="31">
        <f t="shared" si="1"/>
        <v>8.5</v>
      </c>
      <c r="K58" s="23">
        <f t="shared" si="2"/>
        <v>0</v>
      </c>
      <c r="L58" s="44" t="str">
        <f t="shared" si="3"/>
        <v xml:space="preserve"> </v>
      </c>
      <c r="M58" s="129">
        <f t="shared" si="4"/>
        <v>1</v>
      </c>
    </row>
    <row r="59" spans="1:13" ht="13.5" customHeight="1">
      <c r="A59" s="23">
        <v>47</v>
      </c>
      <c r="B59" s="282" t="s">
        <v>720</v>
      </c>
      <c r="C59" s="306" t="s">
        <v>721</v>
      </c>
      <c r="D59" s="328" t="s">
        <v>113</v>
      </c>
      <c r="E59" s="242" t="s">
        <v>432</v>
      </c>
      <c r="F59" s="92">
        <v>10</v>
      </c>
      <c r="G59" s="26">
        <f>'MST2'!I59</f>
        <v>11.5</v>
      </c>
      <c r="H59" s="133">
        <f>'MST2'!J59</f>
        <v>1</v>
      </c>
      <c r="I59" s="134">
        <f>'MST2'!L59</f>
        <v>1</v>
      </c>
      <c r="J59" s="31">
        <f t="shared" si="1"/>
        <v>11.5</v>
      </c>
      <c r="K59" s="23">
        <f t="shared" si="2"/>
        <v>1</v>
      </c>
      <c r="L59" s="44" t="str">
        <f t="shared" si="3"/>
        <v>acquise</v>
      </c>
      <c r="M59" s="129">
        <f t="shared" si="4"/>
        <v>1</v>
      </c>
    </row>
    <row r="60" spans="1:13" ht="13.5" customHeight="1">
      <c r="A60" s="23">
        <v>48</v>
      </c>
      <c r="B60" s="178">
        <v>1433010258</v>
      </c>
      <c r="C60" s="180" t="s">
        <v>607</v>
      </c>
      <c r="D60" s="326" t="s">
        <v>225</v>
      </c>
      <c r="E60" s="117" t="s">
        <v>1676</v>
      </c>
      <c r="F60" s="49">
        <v>11.5</v>
      </c>
      <c r="G60" s="26">
        <f>'MST2'!I60</f>
        <v>12</v>
      </c>
      <c r="H60" s="133">
        <f>'MST2'!J60</f>
        <v>1</v>
      </c>
      <c r="I60" s="134">
        <f>'MST2'!L60</f>
        <v>1</v>
      </c>
      <c r="J60" s="31">
        <f t="shared" si="1"/>
        <v>12</v>
      </c>
      <c r="K60" s="23">
        <f t="shared" si="2"/>
        <v>1</v>
      </c>
      <c r="L60" s="44" t="str">
        <f t="shared" si="3"/>
        <v>acquise</v>
      </c>
      <c r="M60" s="129">
        <f t="shared" si="4"/>
        <v>1</v>
      </c>
    </row>
    <row r="61" spans="1:13" ht="13.5" customHeight="1">
      <c r="A61" s="23">
        <v>49</v>
      </c>
      <c r="B61" s="175">
        <v>1533011503</v>
      </c>
      <c r="C61" s="177" t="s">
        <v>643</v>
      </c>
      <c r="D61" s="324" t="s">
        <v>555</v>
      </c>
      <c r="E61" s="117" t="s">
        <v>429</v>
      </c>
      <c r="F61" s="92">
        <v>13.5</v>
      </c>
      <c r="G61" s="26">
        <f>'MST2'!I61</f>
        <v>10</v>
      </c>
      <c r="H61" s="133">
        <f>'MST2'!J61</f>
        <v>1</v>
      </c>
      <c r="I61" s="134">
        <f>'MST2'!L61</f>
        <v>1</v>
      </c>
      <c r="J61" s="31">
        <f t="shared" si="1"/>
        <v>10</v>
      </c>
      <c r="K61" s="23">
        <f t="shared" si="2"/>
        <v>1</v>
      </c>
      <c r="L61" s="44" t="str">
        <f t="shared" si="3"/>
        <v>acquise</v>
      </c>
      <c r="M61" s="129">
        <f t="shared" si="4"/>
        <v>1</v>
      </c>
    </row>
    <row r="62" spans="1:13" ht="13.5" customHeight="1">
      <c r="A62" s="23">
        <v>50</v>
      </c>
      <c r="B62" s="175">
        <v>1533019462</v>
      </c>
      <c r="C62" s="177" t="s">
        <v>531</v>
      </c>
      <c r="D62" s="324" t="s">
        <v>299</v>
      </c>
      <c r="E62" s="117" t="s">
        <v>429</v>
      </c>
      <c r="F62" s="49">
        <v>12</v>
      </c>
      <c r="G62" s="26">
        <f>'MST2'!I62</f>
        <v>12.5</v>
      </c>
      <c r="H62" s="133">
        <f>'MST2'!J62</f>
        <v>1</v>
      </c>
      <c r="I62" s="134">
        <f>'MST2'!L62</f>
        <v>1</v>
      </c>
      <c r="J62" s="31">
        <f t="shared" si="1"/>
        <v>12.5</v>
      </c>
      <c r="K62" s="23">
        <f t="shared" si="2"/>
        <v>1</v>
      </c>
      <c r="L62" s="44" t="str">
        <f t="shared" si="3"/>
        <v>acquise</v>
      </c>
      <c r="M62" s="129">
        <f t="shared" si="4"/>
        <v>1</v>
      </c>
    </row>
    <row r="63" spans="1:13" ht="13.5" customHeight="1">
      <c r="A63" s="23">
        <v>51</v>
      </c>
      <c r="B63" s="175">
        <v>1533010439</v>
      </c>
      <c r="C63" s="177" t="s">
        <v>596</v>
      </c>
      <c r="D63" s="324" t="s">
        <v>597</v>
      </c>
      <c r="E63" s="117" t="s">
        <v>1676</v>
      </c>
      <c r="F63" s="92">
        <v>10</v>
      </c>
      <c r="G63" s="26">
        <f>'MST2'!I63</f>
        <v>10</v>
      </c>
      <c r="H63" s="133">
        <f>'MST2'!J63</f>
        <v>1</v>
      </c>
      <c r="I63" s="134">
        <f>'MST2'!L63</f>
        <v>1</v>
      </c>
      <c r="J63" s="31">
        <f t="shared" si="1"/>
        <v>10</v>
      </c>
      <c r="K63" s="23">
        <f t="shared" si="2"/>
        <v>1</v>
      </c>
      <c r="L63" s="44" t="str">
        <f t="shared" si="3"/>
        <v>acquise</v>
      </c>
      <c r="M63" s="129">
        <f t="shared" si="4"/>
        <v>1</v>
      </c>
    </row>
    <row r="64" spans="1:13" ht="13.5" customHeight="1">
      <c r="A64" s="23">
        <v>52</v>
      </c>
      <c r="B64" s="175">
        <v>1533003693</v>
      </c>
      <c r="C64" s="177" t="s">
        <v>562</v>
      </c>
      <c r="D64" s="324" t="s">
        <v>327</v>
      </c>
      <c r="E64" s="117" t="s">
        <v>1676</v>
      </c>
      <c r="F64" s="92">
        <v>11</v>
      </c>
      <c r="G64" s="26">
        <f>'MST2'!I64</f>
        <v>16.5</v>
      </c>
      <c r="H64" s="133">
        <f>'MST2'!J64</f>
        <v>1</v>
      </c>
      <c r="I64" s="134">
        <f>'MST2'!L64</f>
        <v>1</v>
      </c>
      <c r="J64" s="31">
        <f t="shared" si="1"/>
        <v>16.5</v>
      </c>
      <c r="K64" s="23">
        <f t="shared" si="2"/>
        <v>1</v>
      </c>
      <c r="L64" s="44" t="str">
        <f t="shared" si="3"/>
        <v>acquise</v>
      </c>
      <c r="M64" s="129">
        <f t="shared" si="4"/>
        <v>1</v>
      </c>
    </row>
    <row r="65" spans="1:13" ht="13.5" customHeight="1">
      <c r="A65" s="23">
        <v>53</v>
      </c>
      <c r="B65" s="175">
        <v>1533023336</v>
      </c>
      <c r="C65" s="177" t="s">
        <v>562</v>
      </c>
      <c r="D65" s="324" t="s">
        <v>331</v>
      </c>
      <c r="E65" s="117" t="s">
        <v>429</v>
      </c>
      <c r="F65" s="49">
        <v>10</v>
      </c>
      <c r="G65" s="26">
        <f>'MST2'!I65</f>
        <v>11.5</v>
      </c>
      <c r="H65" s="133">
        <f>'MST2'!J65</f>
        <v>1</v>
      </c>
      <c r="I65" s="134">
        <f>'MST2'!L65</f>
        <v>1</v>
      </c>
      <c r="J65" s="31">
        <f t="shared" si="1"/>
        <v>11.5</v>
      </c>
      <c r="K65" s="23">
        <f t="shared" si="2"/>
        <v>1</v>
      </c>
      <c r="L65" s="44" t="str">
        <f t="shared" si="3"/>
        <v>acquise</v>
      </c>
      <c r="M65" s="129">
        <f t="shared" si="4"/>
        <v>1</v>
      </c>
    </row>
    <row r="66" spans="1:13" ht="13.5" customHeight="1">
      <c r="A66" s="23">
        <v>54</v>
      </c>
      <c r="B66" s="279">
        <v>1433011170</v>
      </c>
      <c r="C66" s="52" t="s">
        <v>383</v>
      </c>
      <c r="D66" s="51" t="s">
        <v>250</v>
      </c>
      <c r="E66" s="117" t="s">
        <v>434</v>
      </c>
      <c r="F66" s="49">
        <v>10</v>
      </c>
      <c r="G66" s="26">
        <f>'MST2'!I66</f>
        <v>10</v>
      </c>
      <c r="H66" s="133">
        <f>'MST2'!J66</f>
        <v>1</v>
      </c>
      <c r="I66" s="134">
        <f>'MST2'!L66</f>
        <v>1</v>
      </c>
      <c r="J66" s="31">
        <f t="shared" si="1"/>
        <v>10</v>
      </c>
      <c r="K66" s="23">
        <f t="shared" si="2"/>
        <v>1</v>
      </c>
      <c r="L66" s="44" t="str">
        <f t="shared" si="3"/>
        <v>acquise</v>
      </c>
      <c r="M66" s="129">
        <f t="shared" si="4"/>
        <v>1</v>
      </c>
    </row>
    <row r="67" spans="1:13" ht="13.5" customHeight="1">
      <c r="A67" s="23">
        <v>55</v>
      </c>
      <c r="B67" s="289">
        <v>123012584</v>
      </c>
      <c r="C67" s="99" t="s">
        <v>96</v>
      </c>
      <c r="D67" s="100" t="s">
        <v>77</v>
      </c>
      <c r="E67" s="118" t="s">
        <v>433</v>
      </c>
      <c r="F67" s="92">
        <v>15</v>
      </c>
      <c r="G67" s="26">
        <f>'MST2'!I67</f>
        <v>10</v>
      </c>
      <c r="H67" s="133">
        <f>'MST2'!J67</f>
        <v>1</v>
      </c>
      <c r="I67" s="134">
        <f>'MST2'!L67</f>
        <v>1</v>
      </c>
      <c r="J67" s="31">
        <f t="shared" si="1"/>
        <v>10</v>
      </c>
      <c r="K67" s="23">
        <f t="shared" si="2"/>
        <v>1</v>
      </c>
      <c r="L67" s="44" t="str">
        <f t="shared" si="3"/>
        <v>acquise</v>
      </c>
      <c r="M67" s="129">
        <f t="shared" si="4"/>
        <v>1</v>
      </c>
    </row>
    <row r="68" spans="1:13" ht="13.5" customHeight="1">
      <c r="A68" s="23">
        <v>56</v>
      </c>
      <c r="B68" s="175">
        <v>1533011473</v>
      </c>
      <c r="C68" s="177" t="s">
        <v>614</v>
      </c>
      <c r="D68" s="324" t="s">
        <v>76</v>
      </c>
      <c r="E68" s="117" t="s">
        <v>429</v>
      </c>
      <c r="F68" s="49">
        <v>10</v>
      </c>
      <c r="G68" s="26">
        <f>'MST2'!I68</f>
        <v>11</v>
      </c>
      <c r="H68" s="133">
        <f>'MST2'!J68</f>
        <v>1</v>
      </c>
      <c r="I68" s="134">
        <f>'MST2'!L68</f>
        <v>1</v>
      </c>
      <c r="J68" s="31">
        <f t="shared" si="1"/>
        <v>11</v>
      </c>
      <c r="K68" s="23">
        <f t="shared" si="2"/>
        <v>1</v>
      </c>
      <c r="L68" s="44" t="str">
        <f t="shared" si="3"/>
        <v>acquise</v>
      </c>
      <c r="M68" s="129">
        <f t="shared" si="4"/>
        <v>1</v>
      </c>
    </row>
    <row r="69" spans="1:13" ht="13.5" customHeight="1">
      <c r="A69" s="23">
        <v>57</v>
      </c>
      <c r="B69" s="175">
        <v>1533011076</v>
      </c>
      <c r="C69" s="177" t="s">
        <v>656</v>
      </c>
      <c r="D69" s="324" t="s">
        <v>94</v>
      </c>
      <c r="E69" s="117" t="s">
        <v>429</v>
      </c>
      <c r="F69" s="92">
        <v>10</v>
      </c>
      <c r="G69" s="26">
        <f>'MST2'!I69</f>
        <v>11.5</v>
      </c>
      <c r="H69" s="133">
        <f>'MST2'!J69</f>
        <v>1</v>
      </c>
      <c r="I69" s="134">
        <f>'MST2'!L69</f>
        <v>1</v>
      </c>
      <c r="J69" s="31">
        <f t="shared" si="1"/>
        <v>11.5</v>
      </c>
      <c r="K69" s="23">
        <f t="shared" si="2"/>
        <v>1</v>
      </c>
      <c r="L69" s="44" t="str">
        <f t="shared" si="3"/>
        <v>acquise</v>
      </c>
      <c r="M69" s="129">
        <f t="shared" si="4"/>
        <v>1</v>
      </c>
    </row>
    <row r="70" spans="1:13" ht="13.5" customHeight="1">
      <c r="A70" s="23">
        <v>58</v>
      </c>
      <c r="B70" s="279">
        <v>1433004654</v>
      </c>
      <c r="C70" s="52" t="s">
        <v>438</v>
      </c>
      <c r="D70" s="51" t="s">
        <v>131</v>
      </c>
      <c r="E70" s="121" t="s">
        <v>434</v>
      </c>
      <c r="F70" s="92">
        <v>15.5</v>
      </c>
      <c r="G70" s="26">
        <f>'MST2'!I70</f>
        <v>11</v>
      </c>
      <c r="H70" s="133">
        <f>'MST2'!J70</f>
        <v>1</v>
      </c>
      <c r="I70" s="134">
        <f>'MST2'!L70</f>
        <v>1</v>
      </c>
      <c r="J70" s="31">
        <f t="shared" si="1"/>
        <v>11</v>
      </c>
      <c r="K70" s="23">
        <f t="shared" si="2"/>
        <v>1</v>
      </c>
      <c r="L70" s="44" t="str">
        <f t="shared" si="3"/>
        <v>acquise</v>
      </c>
      <c r="M70" s="129">
        <f t="shared" si="4"/>
        <v>1</v>
      </c>
    </row>
    <row r="71" spans="1:13" ht="13.5" customHeight="1">
      <c r="A71" s="23">
        <v>59</v>
      </c>
      <c r="B71" s="175">
        <v>1533001044</v>
      </c>
      <c r="C71" s="177" t="s">
        <v>517</v>
      </c>
      <c r="D71" s="324" t="s">
        <v>518</v>
      </c>
      <c r="E71" s="117" t="s">
        <v>429</v>
      </c>
      <c r="F71" s="92">
        <v>11</v>
      </c>
      <c r="G71" s="26">
        <f>'MST2'!I71</f>
        <v>9</v>
      </c>
      <c r="H71" s="133">
        <f>'MST2'!J71</f>
        <v>0</v>
      </c>
      <c r="I71" s="134">
        <f>'MST2'!L71</f>
        <v>1</v>
      </c>
      <c r="J71" s="31">
        <f t="shared" si="1"/>
        <v>9</v>
      </c>
      <c r="K71" s="23">
        <f t="shared" si="2"/>
        <v>0</v>
      </c>
      <c r="L71" s="44" t="str">
        <f t="shared" si="3"/>
        <v xml:space="preserve"> </v>
      </c>
      <c r="M71" s="129">
        <f t="shared" si="4"/>
        <v>1</v>
      </c>
    </row>
    <row r="72" spans="1:13" ht="13.5" customHeight="1">
      <c r="A72" s="23">
        <v>60</v>
      </c>
      <c r="B72" s="175">
        <v>1533004322</v>
      </c>
      <c r="C72" s="177" t="s">
        <v>623</v>
      </c>
      <c r="D72" s="324" t="s">
        <v>77</v>
      </c>
      <c r="E72" s="117" t="s">
        <v>428</v>
      </c>
      <c r="F72" s="92">
        <v>11</v>
      </c>
      <c r="G72" s="26">
        <f>'MST2'!I72</f>
        <v>10</v>
      </c>
      <c r="H72" s="133">
        <f>'MST2'!J72</f>
        <v>1</v>
      </c>
      <c r="I72" s="134">
        <f>'MST2'!L72</f>
        <v>1</v>
      </c>
      <c r="J72" s="31">
        <f t="shared" si="1"/>
        <v>10</v>
      </c>
      <c r="K72" s="23">
        <f t="shared" si="2"/>
        <v>1</v>
      </c>
      <c r="L72" s="44" t="str">
        <f t="shared" si="3"/>
        <v>acquise</v>
      </c>
      <c r="M72" s="129">
        <f t="shared" si="4"/>
        <v>1</v>
      </c>
    </row>
    <row r="73" spans="1:13" ht="13.5" customHeight="1">
      <c r="A73" s="23">
        <v>61</v>
      </c>
      <c r="B73" s="175">
        <v>1533009697</v>
      </c>
      <c r="C73" s="177" t="s">
        <v>551</v>
      </c>
      <c r="D73" s="324" t="s">
        <v>552</v>
      </c>
      <c r="E73" s="117" t="s">
        <v>428</v>
      </c>
      <c r="F73" s="92">
        <v>10</v>
      </c>
      <c r="G73" s="26">
        <f>'MST2'!I73</f>
        <v>12</v>
      </c>
      <c r="H73" s="133">
        <f>'MST2'!J73</f>
        <v>1</v>
      </c>
      <c r="I73" s="134">
        <f>'MST2'!L73</f>
        <v>1</v>
      </c>
      <c r="J73" s="31">
        <f t="shared" si="1"/>
        <v>12</v>
      </c>
      <c r="K73" s="23">
        <f t="shared" si="2"/>
        <v>1</v>
      </c>
      <c r="L73" s="44" t="str">
        <f t="shared" si="3"/>
        <v>acquise</v>
      </c>
      <c r="M73" s="129">
        <f t="shared" si="4"/>
        <v>1</v>
      </c>
    </row>
    <row r="74" spans="1:13" ht="13.5" customHeight="1">
      <c r="A74" s="23">
        <v>62</v>
      </c>
      <c r="B74" s="175">
        <v>1533009756</v>
      </c>
      <c r="C74" s="177" t="s">
        <v>621</v>
      </c>
      <c r="D74" s="324" t="s">
        <v>378</v>
      </c>
      <c r="E74" s="117" t="s">
        <v>429</v>
      </c>
      <c r="F74" s="92">
        <v>12</v>
      </c>
      <c r="G74" s="26">
        <f>'MST2'!I74</f>
        <v>14</v>
      </c>
      <c r="H74" s="133">
        <f>'MST2'!J74</f>
        <v>1</v>
      </c>
      <c r="I74" s="134">
        <f>'MST2'!L74</f>
        <v>1</v>
      </c>
      <c r="J74" s="31">
        <f t="shared" si="1"/>
        <v>14</v>
      </c>
      <c r="K74" s="23">
        <f t="shared" si="2"/>
        <v>1</v>
      </c>
      <c r="L74" s="44" t="str">
        <f t="shared" si="3"/>
        <v>acquise</v>
      </c>
      <c r="M74" s="129">
        <f t="shared" si="4"/>
        <v>1</v>
      </c>
    </row>
    <row r="75" spans="1:13" ht="13.5" customHeight="1">
      <c r="A75" s="23">
        <v>63</v>
      </c>
      <c r="B75" s="279">
        <v>123011918</v>
      </c>
      <c r="C75" s="52" t="s">
        <v>298</v>
      </c>
      <c r="D75" s="51" t="s">
        <v>83</v>
      </c>
      <c r="E75" s="117" t="s">
        <v>429</v>
      </c>
      <c r="F75" s="49">
        <v>13</v>
      </c>
      <c r="G75" s="26">
        <f>'MST2'!I75</f>
        <v>13.5</v>
      </c>
      <c r="H75" s="133">
        <f>'MST2'!J75</f>
        <v>1</v>
      </c>
      <c r="I75" s="134">
        <f>'MST2'!L75</f>
        <v>1</v>
      </c>
      <c r="J75" s="31">
        <f t="shared" si="1"/>
        <v>13.5</v>
      </c>
      <c r="K75" s="23">
        <f t="shared" si="2"/>
        <v>1</v>
      </c>
      <c r="L75" s="44" t="str">
        <f t="shared" si="3"/>
        <v>acquise</v>
      </c>
      <c r="M75" s="129">
        <f t="shared" si="4"/>
        <v>1</v>
      </c>
    </row>
    <row r="76" spans="1:13" ht="13.5" customHeight="1">
      <c r="A76" s="23">
        <v>64</v>
      </c>
      <c r="B76" s="178">
        <v>1433006291</v>
      </c>
      <c r="C76" s="180" t="s">
        <v>386</v>
      </c>
      <c r="D76" s="326" t="s">
        <v>527</v>
      </c>
      <c r="E76" s="117" t="s">
        <v>429</v>
      </c>
      <c r="F76" s="49">
        <v>11</v>
      </c>
      <c r="G76" s="26">
        <f>'MST2'!I76</f>
        <v>12</v>
      </c>
      <c r="H76" s="133">
        <f>'MST2'!J76</f>
        <v>1</v>
      </c>
      <c r="I76" s="134">
        <f>'MST2'!L76</f>
        <v>1</v>
      </c>
      <c r="J76" s="31">
        <f t="shared" si="1"/>
        <v>12</v>
      </c>
      <c r="K76" s="23">
        <f t="shared" si="2"/>
        <v>1</v>
      </c>
      <c r="L76" s="44" t="str">
        <f t="shared" si="3"/>
        <v>acquise</v>
      </c>
      <c r="M76" s="129">
        <f t="shared" si="4"/>
        <v>1</v>
      </c>
    </row>
    <row r="77" spans="1:13" ht="13.5" customHeight="1">
      <c r="A77" s="23">
        <v>65</v>
      </c>
      <c r="B77" s="178">
        <v>1433006412</v>
      </c>
      <c r="C77" s="180" t="s">
        <v>386</v>
      </c>
      <c r="D77" s="326" t="s">
        <v>519</v>
      </c>
      <c r="E77" s="117" t="s">
        <v>428</v>
      </c>
      <c r="F77" s="49">
        <v>13</v>
      </c>
      <c r="G77" s="26">
        <f>'MST2'!I77</f>
        <v>11</v>
      </c>
      <c r="H77" s="133">
        <f>'MST2'!J77</f>
        <v>1</v>
      </c>
      <c r="I77" s="134">
        <f>'MST2'!L77</f>
        <v>1</v>
      </c>
      <c r="J77" s="31">
        <f t="shared" si="1"/>
        <v>11</v>
      </c>
      <c r="K77" s="23">
        <f t="shared" si="2"/>
        <v>1</v>
      </c>
      <c r="L77" s="44" t="str">
        <f t="shared" si="3"/>
        <v>acquise</v>
      </c>
      <c r="M77" s="129">
        <f t="shared" si="4"/>
        <v>1</v>
      </c>
    </row>
    <row r="78" spans="1:13" ht="13.5" customHeight="1">
      <c r="A78" s="23">
        <v>66</v>
      </c>
      <c r="B78" s="279">
        <v>123008134</v>
      </c>
      <c r="C78" s="52" t="s">
        <v>300</v>
      </c>
      <c r="D78" s="51" t="s">
        <v>126</v>
      </c>
      <c r="E78" s="122" t="s">
        <v>428</v>
      </c>
      <c r="F78" s="49">
        <v>12</v>
      </c>
      <c r="G78" s="26">
        <f>'MST2'!I78</f>
        <v>13</v>
      </c>
      <c r="H78" s="133">
        <f>'MST2'!J78</f>
        <v>1</v>
      </c>
      <c r="I78" s="134">
        <f>'MST2'!L78</f>
        <v>1</v>
      </c>
      <c r="J78" s="31">
        <f t="shared" ref="J78:J141" si="5">G78</f>
        <v>13</v>
      </c>
      <c r="K78" s="23">
        <f t="shared" ref="K78:K141" si="6">IF(J78&gt;=10,1,0)</f>
        <v>1</v>
      </c>
      <c r="L78" s="44" t="str">
        <f t="shared" ref="L78:L141" si="7">IF(K78=1,"acquise"," ")</f>
        <v>acquise</v>
      </c>
      <c r="M78" s="129">
        <f t="shared" ref="M78:M141" si="8">IF(K78=2,2,1)</f>
        <v>1</v>
      </c>
    </row>
    <row r="79" spans="1:13" ht="13.5" customHeight="1">
      <c r="A79" s="23">
        <v>67</v>
      </c>
      <c r="B79" s="175">
        <v>1533006859</v>
      </c>
      <c r="C79" s="177" t="s">
        <v>651</v>
      </c>
      <c r="D79" s="324" t="s">
        <v>652</v>
      </c>
      <c r="E79" s="117" t="s">
        <v>1676</v>
      </c>
      <c r="F79" s="92">
        <v>10</v>
      </c>
      <c r="G79" s="26">
        <f>'MST2'!I79</f>
        <v>10</v>
      </c>
      <c r="H79" s="133">
        <f>'MST2'!J79</f>
        <v>1</v>
      </c>
      <c r="I79" s="134">
        <f>'MST2'!L79</f>
        <v>1</v>
      </c>
      <c r="J79" s="31">
        <f t="shared" si="5"/>
        <v>10</v>
      </c>
      <c r="K79" s="23">
        <f t="shared" si="6"/>
        <v>1</v>
      </c>
      <c r="L79" s="44" t="str">
        <f t="shared" si="7"/>
        <v>acquise</v>
      </c>
      <c r="M79" s="129">
        <f t="shared" si="8"/>
        <v>1</v>
      </c>
    </row>
    <row r="80" spans="1:13" ht="13.5" customHeight="1">
      <c r="A80" s="23">
        <v>68</v>
      </c>
      <c r="B80" s="279">
        <v>1333003198</v>
      </c>
      <c r="C80" s="52" t="s">
        <v>301</v>
      </c>
      <c r="D80" s="51" t="s">
        <v>302</v>
      </c>
      <c r="E80" s="117" t="s">
        <v>429</v>
      </c>
      <c r="F80" s="49">
        <v>13.5</v>
      </c>
      <c r="G80" s="26">
        <f>'MST2'!I80</f>
        <v>10</v>
      </c>
      <c r="H80" s="133">
        <f>'MST2'!J80</f>
        <v>1</v>
      </c>
      <c r="I80" s="134">
        <f>'MST2'!L80</f>
        <v>1</v>
      </c>
      <c r="J80" s="31">
        <f t="shared" si="5"/>
        <v>10</v>
      </c>
      <c r="K80" s="23">
        <f t="shared" si="6"/>
        <v>1</v>
      </c>
      <c r="L80" s="44" t="str">
        <f t="shared" si="7"/>
        <v>acquise</v>
      </c>
      <c r="M80" s="129">
        <f t="shared" si="8"/>
        <v>1</v>
      </c>
    </row>
    <row r="81" spans="1:13" ht="13.5" customHeight="1">
      <c r="A81" s="23">
        <v>69</v>
      </c>
      <c r="B81" s="279">
        <v>1433003071</v>
      </c>
      <c r="C81" s="52" t="s">
        <v>387</v>
      </c>
      <c r="D81" s="51" t="s">
        <v>388</v>
      </c>
      <c r="E81" s="117" t="s">
        <v>434</v>
      </c>
      <c r="F81" s="49">
        <v>10</v>
      </c>
      <c r="G81" s="26">
        <f>'MST2'!I81</f>
        <v>12</v>
      </c>
      <c r="H81" s="133">
        <f>'MST2'!J81</f>
        <v>1</v>
      </c>
      <c r="I81" s="134">
        <f>'MST2'!L81</f>
        <v>1</v>
      </c>
      <c r="J81" s="31">
        <f t="shared" si="5"/>
        <v>12</v>
      </c>
      <c r="K81" s="23">
        <f t="shared" si="6"/>
        <v>1</v>
      </c>
      <c r="L81" s="44" t="str">
        <f t="shared" si="7"/>
        <v>acquise</v>
      </c>
      <c r="M81" s="129">
        <f t="shared" si="8"/>
        <v>1</v>
      </c>
    </row>
    <row r="82" spans="1:13" ht="13.5" customHeight="1">
      <c r="A82" s="23">
        <v>70</v>
      </c>
      <c r="B82" s="340" t="s">
        <v>722</v>
      </c>
      <c r="C82" s="335" t="s">
        <v>723</v>
      </c>
      <c r="D82" s="344" t="s">
        <v>128</v>
      </c>
      <c r="E82" s="246" t="s">
        <v>434</v>
      </c>
      <c r="F82" s="49">
        <v>10.5</v>
      </c>
      <c r="G82" s="26">
        <f>'MST2'!I82</f>
        <v>10</v>
      </c>
      <c r="H82" s="133">
        <f>'MST2'!J82</f>
        <v>1</v>
      </c>
      <c r="I82" s="134">
        <f>'MST2'!L82</f>
        <v>1</v>
      </c>
      <c r="J82" s="31">
        <f t="shared" si="5"/>
        <v>10</v>
      </c>
      <c r="K82" s="23">
        <f t="shared" si="6"/>
        <v>1</v>
      </c>
      <c r="L82" s="44" t="str">
        <f t="shared" si="7"/>
        <v>acquise</v>
      </c>
      <c r="M82" s="129">
        <f t="shared" si="8"/>
        <v>1</v>
      </c>
    </row>
    <row r="83" spans="1:13" ht="13.5" customHeight="1">
      <c r="A83" s="23">
        <v>71</v>
      </c>
      <c r="B83" s="282">
        <v>123015012</v>
      </c>
      <c r="C83" s="306" t="s">
        <v>303</v>
      </c>
      <c r="D83" s="328" t="s">
        <v>163</v>
      </c>
      <c r="E83" s="239" t="s">
        <v>1679</v>
      </c>
      <c r="F83" s="92">
        <v>13</v>
      </c>
      <c r="G83" s="26">
        <f>'MST2'!I83</f>
        <v>13.5</v>
      </c>
      <c r="H83" s="133">
        <f>'MST2'!J83</f>
        <v>1</v>
      </c>
      <c r="I83" s="134">
        <f>'MST2'!L83</f>
        <v>1</v>
      </c>
      <c r="J83" s="31">
        <f t="shared" si="5"/>
        <v>13.5</v>
      </c>
      <c r="K83" s="23">
        <f t="shared" si="6"/>
        <v>1</v>
      </c>
      <c r="L83" s="44" t="str">
        <f t="shared" si="7"/>
        <v>acquise</v>
      </c>
      <c r="M83" s="129">
        <f t="shared" si="8"/>
        <v>1</v>
      </c>
    </row>
    <row r="84" spans="1:13" ht="13.5" customHeight="1">
      <c r="A84" s="23">
        <v>72</v>
      </c>
      <c r="B84" s="279">
        <v>123014995</v>
      </c>
      <c r="C84" s="52" t="s">
        <v>303</v>
      </c>
      <c r="D84" s="51" t="s">
        <v>304</v>
      </c>
      <c r="E84" s="117" t="s">
        <v>429</v>
      </c>
      <c r="F84" s="49">
        <v>12.5</v>
      </c>
      <c r="G84" s="26">
        <f>'MST2'!I84</f>
        <v>12.5</v>
      </c>
      <c r="H84" s="133">
        <f>'MST2'!J84</f>
        <v>1</v>
      </c>
      <c r="I84" s="134">
        <f>'MST2'!L84</f>
        <v>1</v>
      </c>
      <c r="J84" s="31">
        <f t="shared" si="5"/>
        <v>12.5</v>
      </c>
      <c r="K84" s="23">
        <f t="shared" si="6"/>
        <v>1</v>
      </c>
      <c r="L84" s="44" t="str">
        <f t="shared" si="7"/>
        <v>acquise</v>
      </c>
      <c r="M84" s="129">
        <f t="shared" si="8"/>
        <v>1</v>
      </c>
    </row>
    <row r="85" spans="1:13" ht="13.5" customHeight="1">
      <c r="A85" s="23">
        <v>73</v>
      </c>
      <c r="B85" s="289">
        <v>123015349</v>
      </c>
      <c r="C85" s="99" t="s">
        <v>101</v>
      </c>
      <c r="D85" s="100" t="s">
        <v>102</v>
      </c>
      <c r="E85" s="117" t="s">
        <v>429</v>
      </c>
      <c r="F85" s="49">
        <v>13</v>
      </c>
      <c r="G85" s="26">
        <f>'MST2'!I85</f>
        <v>10</v>
      </c>
      <c r="H85" s="133">
        <f>'MST2'!J85</f>
        <v>1</v>
      </c>
      <c r="I85" s="134">
        <f>'MST2'!L85</f>
        <v>1</v>
      </c>
      <c r="J85" s="31">
        <f t="shared" si="5"/>
        <v>10</v>
      </c>
      <c r="K85" s="23">
        <f t="shared" si="6"/>
        <v>1</v>
      </c>
      <c r="L85" s="44" t="str">
        <f t="shared" si="7"/>
        <v>acquise</v>
      </c>
      <c r="M85" s="129">
        <f t="shared" si="8"/>
        <v>1</v>
      </c>
    </row>
    <row r="86" spans="1:13" ht="13.5" customHeight="1">
      <c r="A86" s="23">
        <v>74</v>
      </c>
      <c r="B86" s="282" t="s">
        <v>724</v>
      </c>
      <c r="C86" s="306" t="s">
        <v>725</v>
      </c>
      <c r="D86" s="328" t="s">
        <v>138</v>
      </c>
      <c r="E86" s="244" t="s">
        <v>433</v>
      </c>
      <c r="F86" s="49">
        <v>13.5</v>
      </c>
      <c r="G86" s="26">
        <f>'MST2'!I86</f>
        <v>12</v>
      </c>
      <c r="H86" s="133">
        <f>'MST2'!J86</f>
        <v>1</v>
      </c>
      <c r="I86" s="134">
        <f>'MST2'!L86</f>
        <v>1</v>
      </c>
      <c r="J86" s="31">
        <f t="shared" si="5"/>
        <v>12</v>
      </c>
      <c r="K86" s="23">
        <f t="shared" si="6"/>
        <v>1</v>
      </c>
      <c r="L86" s="44" t="str">
        <f t="shared" si="7"/>
        <v>acquise</v>
      </c>
      <c r="M86" s="129">
        <f t="shared" si="8"/>
        <v>1</v>
      </c>
    </row>
    <row r="87" spans="1:13" ht="13.5" customHeight="1">
      <c r="A87" s="23">
        <v>75</v>
      </c>
      <c r="B87" s="175">
        <v>1533017936</v>
      </c>
      <c r="C87" s="177" t="s">
        <v>512</v>
      </c>
      <c r="D87" s="324" t="s">
        <v>513</v>
      </c>
      <c r="E87" s="117" t="s">
        <v>428</v>
      </c>
      <c r="F87" s="49">
        <v>10.5</v>
      </c>
      <c r="G87" s="26">
        <f>'MST2'!I87</f>
        <v>13</v>
      </c>
      <c r="H87" s="133">
        <f>'MST2'!J87</f>
        <v>1</v>
      </c>
      <c r="I87" s="134">
        <f>'MST2'!L87</f>
        <v>1</v>
      </c>
      <c r="J87" s="31">
        <f t="shared" si="5"/>
        <v>13</v>
      </c>
      <c r="K87" s="23">
        <f t="shared" si="6"/>
        <v>1</v>
      </c>
      <c r="L87" s="44" t="str">
        <f t="shared" si="7"/>
        <v>acquise</v>
      </c>
      <c r="M87" s="129">
        <f t="shared" si="8"/>
        <v>1</v>
      </c>
    </row>
    <row r="88" spans="1:13" ht="13.5" customHeight="1">
      <c r="A88" s="23">
        <v>76</v>
      </c>
      <c r="B88" s="277" t="s">
        <v>105</v>
      </c>
      <c r="C88" s="99" t="s">
        <v>106</v>
      </c>
      <c r="D88" s="100" t="s">
        <v>107</v>
      </c>
      <c r="E88" s="118" t="s">
        <v>433</v>
      </c>
      <c r="F88" s="92">
        <v>13.5</v>
      </c>
      <c r="G88" s="26">
        <f>'MST2'!I88</f>
        <v>11</v>
      </c>
      <c r="H88" s="133">
        <f>'MST2'!J88</f>
        <v>1</v>
      </c>
      <c r="I88" s="134">
        <f>'MST2'!L88</f>
        <v>1</v>
      </c>
      <c r="J88" s="31">
        <f t="shared" si="5"/>
        <v>11</v>
      </c>
      <c r="K88" s="23">
        <f t="shared" si="6"/>
        <v>1</v>
      </c>
      <c r="L88" s="44" t="str">
        <f t="shared" si="7"/>
        <v>acquise</v>
      </c>
      <c r="M88" s="129">
        <f t="shared" si="8"/>
        <v>1</v>
      </c>
    </row>
    <row r="89" spans="1:13" ht="13.5" customHeight="1">
      <c r="A89" s="23">
        <v>77</v>
      </c>
      <c r="B89" s="175">
        <v>1533005921</v>
      </c>
      <c r="C89" s="177" t="s">
        <v>565</v>
      </c>
      <c r="D89" s="324" t="s">
        <v>566</v>
      </c>
      <c r="E89" s="117" t="s">
        <v>1676</v>
      </c>
      <c r="F89" s="92">
        <v>12</v>
      </c>
      <c r="G89" s="26">
        <f>'MST2'!I89</f>
        <v>10.5</v>
      </c>
      <c r="H89" s="133">
        <f>'MST2'!J89</f>
        <v>1</v>
      </c>
      <c r="I89" s="134">
        <f>'MST2'!L89</f>
        <v>1</v>
      </c>
      <c r="J89" s="31">
        <f t="shared" si="5"/>
        <v>10.5</v>
      </c>
      <c r="K89" s="23">
        <f t="shared" si="6"/>
        <v>1</v>
      </c>
      <c r="L89" s="44" t="str">
        <f t="shared" si="7"/>
        <v>acquise</v>
      </c>
      <c r="M89" s="129">
        <f t="shared" si="8"/>
        <v>1</v>
      </c>
    </row>
    <row r="90" spans="1:13" ht="13.5" customHeight="1">
      <c r="A90" s="23">
        <v>78</v>
      </c>
      <c r="B90" s="178">
        <v>1433009353</v>
      </c>
      <c r="C90" s="180" t="s">
        <v>598</v>
      </c>
      <c r="D90" s="326" t="s">
        <v>124</v>
      </c>
      <c r="E90" s="117" t="s">
        <v>429</v>
      </c>
      <c r="F90" s="49">
        <v>10</v>
      </c>
      <c r="G90" s="26">
        <f>'MST2'!I90</f>
        <v>13</v>
      </c>
      <c r="H90" s="133">
        <f>'MST2'!J90</f>
        <v>1</v>
      </c>
      <c r="I90" s="134">
        <f>'MST2'!L90</f>
        <v>1</v>
      </c>
      <c r="J90" s="31">
        <f t="shared" si="5"/>
        <v>13</v>
      </c>
      <c r="K90" s="23">
        <f t="shared" si="6"/>
        <v>1</v>
      </c>
      <c r="L90" s="44" t="str">
        <f t="shared" si="7"/>
        <v>acquise</v>
      </c>
      <c r="M90" s="129">
        <f t="shared" si="8"/>
        <v>1</v>
      </c>
    </row>
    <row r="91" spans="1:13" ht="13.5" customHeight="1">
      <c r="A91" s="23">
        <v>79</v>
      </c>
      <c r="B91" s="289">
        <v>123002486</v>
      </c>
      <c r="C91" s="99" t="s">
        <v>108</v>
      </c>
      <c r="D91" s="100" t="s">
        <v>77</v>
      </c>
      <c r="E91" s="48" t="s">
        <v>1680</v>
      </c>
      <c r="F91" s="49">
        <v>12</v>
      </c>
      <c r="G91" s="26">
        <f>'MST2'!I91</f>
        <v>13</v>
      </c>
      <c r="H91" s="133">
        <f>'MST2'!J91</f>
        <v>1</v>
      </c>
      <c r="I91" s="134">
        <f>'MST2'!L91</f>
        <v>1</v>
      </c>
      <c r="J91" s="31">
        <f t="shared" si="5"/>
        <v>13</v>
      </c>
      <c r="K91" s="23">
        <f t="shared" si="6"/>
        <v>1</v>
      </c>
      <c r="L91" s="44" t="str">
        <f t="shared" si="7"/>
        <v>acquise</v>
      </c>
      <c r="M91" s="129">
        <f t="shared" si="8"/>
        <v>1</v>
      </c>
    </row>
    <row r="92" spans="1:13" ht="13.5" customHeight="1">
      <c r="A92" s="23">
        <v>80</v>
      </c>
      <c r="B92" s="289">
        <v>123006121</v>
      </c>
      <c r="C92" s="99" t="s">
        <v>109</v>
      </c>
      <c r="D92" s="100" t="s">
        <v>110</v>
      </c>
      <c r="E92" s="117" t="s">
        <v>429</v>
      </c>
      <c r="F92" s="92">
        <v>12</v>
      </c>
      <c r="G92" s="26">
        <f>'MST2'!I92</f>
        <v>13.5</v>
      </c>
      <c r="H92" s="133">
        <f>'MST2'!J92</f>
        <v>1</v>
      </c>
      <c r="I92" s="134">
        <f>'MST2'!L92</f>
        <v>1</v>
      </c>
      <c r="J92" s="31">
        <f t="shared" si="5"/>
        <v>13.5</v>
      </c>
      <c r="K92" s="23">
        <f t="shared" si="6"/>
        <v>1</v>
      </c>
      <c r="L92" s="44" t="str">
        <f t="shared" si="7"/>
        <v>acquise</v>
      </c>
      <c r="M92" s="129">
        <f t="shared" si="8"/>
        <v>1</v>
      </c>
    </row>
    <row r="93" spans="1:13" ht="13.5" customHeight="1">
      <c r="A93" s="23">
        <v>81</v>
      </c>
      <c r="B93" s="289">
        <v>1333006122</v>
      </c>
      <c r="C93" s="99" t="s">
        <v>109</v>
      </c>
      <c r="D93" s="100" t="s">
        <v>92</v>
      </c>
      <c r="E93" s="121" t="s">
        <v>431</v>
      </c>
      <c r="F93" s="49">
        <v>12.5</v>
      </c>
      <c r="G93" s="26">
        <f>'MST2'!I93</f>
        <v>14</v>
      </c>
      <c r="H93" s="133">
        <f>'MST2'!J93</f>
        <v>1</v>
      </c>
      <c r="I93" s="134">
        <f>'MST2'!L93</f>
        <v>1</v>
      </c>
      <c r="J93" s="31">
        <f t="shared" si="5"/>
        <v>14</v>
      </c>
      <c r="K93" s="23">
        <f t="shared" si="6"/>
        <v>1</v>
      </c>
      <c r="L93" s="44" t="str">
        <f t="shared" si="7"/>
        <v>acquise</v>
      </c>
      <c r="M93" s="129">
        <f t="shared" si="8"/>
        <v>1</v>
      </c>
    </row>
    <row r="94" spans="1:13" ht="13.5" customHeight="1">
      <c r="A94" s="23">
        <v>82</v>
      </c>
      <c r="B94" s="279">
        <v>1333003996</v>
      </c>
      <c r="C94" s="52" t="s">
        <v>389</v>
      </c>
      <c r="D94" s="51" t="s">
        <v>97</v>
      </c>
      <c r="E94" s="118" t="s">
        <v>433</v>
      </c>
      <c r="F94" s="92">
        <v>12</v>
      </c>
      <c r="G94" s="26">
        <f>'MST2'!I94</f>
        <v>14</v>
      </c>
      <c r="H94" s="133">
        <f>'MST2'!J94</f>
        <v>1</v>
      </c>
      <c r="I94" s="134">
        <f>'MST2'!L94</f>
        <v>1</v>
      </c>
      <c r="J94" s="31">
        <f t="shared" si="5"/>
        <v>14</v>
      </c>
      <c r="K94" s="23">
        <f t="shared" si="6"/>
        <v>1</v>
      </c>
      <c r="L94" s="44" t="str">
        <f t="shared" si="7"/>
        <v>acquise</v>
      </c>
      <c r="M94" s="129">
        <f t="shared" si="8"/>
        <v>1</v>
      </c>
    </row>
    <row r="95" spans="1:13" ht="13.5" customHeight="1">
      <c r="A95" s="23">
        <v>83</v>
      </c>
      <c r="B95" s="340" t="s">
        <v>726</v>
      </c>
      <c r="C95" s="335" t="s">
        <v>727</v>
      </c>
      <c r="D95" s="344" t="s">
        <v>513</v>
      </c>
      <c r="E95" s="248" t="s">
        <v>433</v>
      </c>
      <c r="F95" s="92">
        <v>13</v>
      </c>
      <c r="G95" s="26">
        <f>'MST2'!I95</f>
        <v>10</v>
      </c>
      <c r="H95" s="133">
        <f>'MST2'!J95</f>
        <v>1</v>
      </c>
      <c r="I95" s="134">
        <f>'MST2'!L95</f>
        <v>1</v>
      </c>
      <c r="J95" s="31">
        <f t="shared" si="5"/>
        <v>10</v>
      </c>
      <c r="K95" s="23">
        <f t="shared" si="6"/>
        <v>1</v>
      </c>
      <c r="L95" s="44" t="str">
        <f t="shared" si="7"/>
        <v>acquise</v>
      </c>
      <c r="M95" s="129">
        <f t="shared" si="8"/>
        <v>1</v>
      </c>
    </row>
    <row r="96" spans="1:13" ht="13.5" customHeight="1">
      <c r="A96" s="23">
        <v>84</v>
      </c>
      <c r="B96" s="175">
        <v>1533003442</v>
      </c>
      <c r="C96" s="177" t="s">
        <v>521</v>
      </c>
      <c r="D96" s="324" t="s">
        <v>522</v>
      </c>
      <c r="E96" s="117" t="s">
        <v>429</v>
      </c>
      <c r="F96" s="92">
        <v>10</v>
      </c>
      <c r="G96" s="26">
        <f>'MST2'!I96</f>
        <v>12.5</v>
      </c>
      <c r="H96" s="133">
        <f>'MST2'!J96</f>
        <v>1</v>
      </c>
      <c r="I96" s="134">
        <f>'MST2'!L96</f>
        <v>1</v>
      </c>
      <c r="J96" s="31">
        <f t="shared" si="5"/>
        <v>12.5</v>
      </c>
      <c r="K96" s="23">
        <f t="shared" si="6"/>
        <v>1</v>
      </c>
      <c r="L96" s="44" t="str">
        <f t="shared" si="7"/>
        <v>acquise</v>
      </c>
      <c r="M96" s="129">
        <f t="shared" si="8"/>
        <v>1</v>
      </c>
    </row>
    <row r="97" spans="1:13" ht="13.5" customHeight="1">
      <c r="A97" s="23">
        <v>85</v>
      </c>
      <c r="B97" s="279">
        <v>1333008143</v>
      </c>
      <c r="C97" s="52" t="s">
        <v>305</v>
      </c>
      <c r="D97" s="51" t="s">
        <v>67</v>
      </c>
      <c r="E97" s="117" t="s">
        <v>434</v>
      </c>
      <c r="F97" s="92">
        <v>12</v>
      </c>
      <c r="G97" s="26">
        <f>'MST2'!I97</f>
        <v>11</v>
      </c>
      <c r="H97" s="133">
        <f>'MST2'!J97</f>
        <v>1</v>
      </c>
      <c r="I97" s="134">
        <f>'MST2'!L97</f>
        <v>1</v>
      </c>
      <c r="J97" s="31">
        <f t="shared" si="5"/>
        <v>11</v>
      </c>
      <c r="K97" s="23">
        <f t="shared" si="6"/>
        <v>1</v>
      </c>
      <c r="L97" s="44" t="str">
        <f t="shared" si="7"/>
        <v>acquise</v>
      </c>
      <c r="M97" s="129">
        <f t="shared" si="8"/>
        <v>1</v>
      </c>
    </row>
    <row r="98" spans="1:13" ht="13.5" customHeight="1">
      <c r="A98" s="23">
        <v>86</v>
      </c>
      <c r="B98" s="178">
        <v>1433008806</v>
      </c>
      <c r="C98" s="180" t="s">
        <v>549</v>
      </c>
      <c r="D98" s="326" t="s">
        <v>103</v>
      </c>
      <c r="E98" s="117" t="s">
        <v>428</v>
      </c>
      <c r="F98" s="92">
        <v>10</v>
      </c>
      <c r="G98" s="26">
        <f>'MST2'!I98</f>
        <v>11.5</v>
      </c>
      <c r="H98" s="133">
        <f>'MST2'!J98</f>
        <v>1</v>
      </c>
      <c r="I98" s="134">
        <f>'MST2'!L98</f>
        <v>1</v>
      </c>
      <c r="J98" s="31">
        <f t="shared" si="5"/>
        <v>11.5</v>
      </c>
      <c r="K98" s="23">
        <f t="shared" si="6"/>
        <v>1</v>
      </c>
      <c r="L98" s="44" t="str">
        <f t="shared" si="7"/>
        <v>acquise</v>
      </c>
      <c r="M98" s="129">
        <f t="shared" si="8"/>
        <v>1</v>
      </c>
    </row>
    <row r="99" spans="1:13" ht="13.5" customHeight="1">
      <c r="A99" s="23">
        <v>87</v>
      </c>
      <c r="B99" s="175">
        <v>1533019171</v>
      </c>
      <c r="C99" s="177" t="s">
        <v>689</v>
      </c>
      <c r="D99" s="324" t="s">
        <v>690</v>
      </c>
      <c r="E99" s="117" t="s">
        <v>1676</v>
      </c>
      <c r="F99" s="92">
        <v>12</v>
      </c>
      <c r="G99" s="26">
        <f>'MST2'!I99</f>
        <v>10</v>
      </c>
      <c r="H99" s="133">
        <f>'MST2'!J99</f>
        <v>1</v>
      </c>
      <c r="I99" s="134">
        <f>'MST2'!L99</f>
        <v>1</v>
      </c>
      <c r="J99" s="31">
        <f t="shared" si="5"/>
        <v>10</v>
      </c>
      <c r="K99" s="23">
        <f t="shared" si="6"/>
        <v>1</v>
      </c>
      <c r="L99" s="44" t="str">
        <f t="shared" si="7"/>
        <v>acquise</v>
      </c>
      <c r="M99" s="129">
        <f t="shared" si="8"/>
        <v>1</v>
      </c>
    </row>
    <row r="100" spans="1:13" ht="13.5" customHeight="1">
      <c r="A100" s="23">
        <v>88</v>
      </c>
      <c r="B100" s="294" t="s">
        <v>728</v>
      </c>
      <c r="C100" s="306" t="s">
        <v>112</v>
      </c>
      <c r="D100" s="328" t="s">
        <v>135</v>
      </c>
      <c r="E100" s="247" t="s">
        <v>1678</v>
      </c>
      <c r="F100" s="49">
        <v>10</v>
      </c>
      <c r="G100" s="26">
        <f>'MST2'!I100</f>
        <v>10</v>
      </c>
      <c r="H100" s="133">
        <f>'MST2'!J100</f>
        <v>1</v>
      </c>
      <c r="I100" s="134">
        <f>'MST2'!L100</f>
        <v>1</v>
      </c>
      <c r="J100" s="31">
        <f t="shared" si="5"/>
        <v>10</v>
      </c>
      <c r="K100" s="23">
        <f t="shared" si="6"/>
        <v>1</v>
      </c>
      <c r="L100" s="44" t="str">
        <f t="shared" si="7"/>
        <v>acquise</v>
      </c>
      <c r="M100" s="129">
        <f t="shared" si="8"/>
        <v>1</v>
      </c>
    </row>
    <row r="101" spans="1:13" ht="13.5" customHeight="1">
      <c r="A101" s="23">
        <v>89</v>
      </c>
      <c r="B101" s="289">
        <v>123009941</v>
      </c>
      <c r="C101" s="99" t="s">
        <v>114</v>
      </c>
      <c r="D101" s="100" t="s">
        <v>115</v>
      </c>
      <c r="E101" s="118" t="s">
        <v>428</v>
      </c>
      <c r="F101" s="92">
        <v>10</v>
      </c>
      <c r="G101" s="26">
        <f>'MST2'!I101</f>
        <v>10.5</v>
      </c>
      <c r="H101" s="133">
        <f>'MST2'!J101</f>
        <v>1</v>
      </c>
      <c r="I101" s="134">
        <f>'MST2'!L101</f>
        <v>1</v>
      </c>
      <c r="J101" s="31">
        <f t="shared" si="5"/>
        <v>10.5</v>
      </c>
      <c r="K101" s="23">
        <f t="shared" si="6"/>
        <v>1</v>
      </c>
      <c r="L101" s="44" t="str">
        <f t="shared" si="7"/>
        <v>acquise</v>
      </c>
      <c r="M101" s="129">
        <f t="shared" si="8"/>
        <v>1</v>
      </c>
    </row>
    <row r="102" spans="1:13" ht="13.5" customHeight="1">
      <c r="A102" s="23">
        <v>90</v>
      </c>
      <c r="B102" s="289">
        <v>123005662</v>
      </c>
      <c r="C102" s="99" t="s">
        <v>116</v>
      </c>
      <c r="D102" s="100" t="s">
        <v>117</v>
      </c>
      <c r="E102" s="118" t="s">
        <v>433</v>
      </c>
      <c r="F102" s="92">
        <v>10</v>
      </c>
      <c r="G102" s="26">
        <f>'MST2'!I102</f>
        <v>13</v>
      </c>
      <c r="H102" s="133">
        <f>'MST2'!J102</f>
        <v>1</v>
      </c>
      <c r="I102" s="134">
        <f>'MST2'!L102</f>
        <v>1</v>
      </c>
      <c r="J102" s="31">
        <f t="shared" si="5"/>
        <v>13</v>
      </c>
      <c r="K102" s="23">
        <f t="shared" si="6"/>
        <v>1</v>
      </c>
      <c r="L102" s="44" t="str">
        <f t="shared" si="7"/>
        <v>acquise</v>
      </c>
      <c r="M102" s="129">
        <f t="shared" si="8"/>
        <v>1</v>
      </c>
    </row>
    <row r="103" spans="1:13" ht="13.5" customHeight="1">
      <c r="A103" s="23">
        <v>91</v>
      </c>
      <c r="B103" s="282">
        <v>123020144</v>
      </c>
      <c r="C103" s="306" t="s">
        <v>729</v>
      </c>
      <c r="D103" s="328" t="s">
        <v>595</v>
      </c>
      <c r="E103" s="247" t="s">
        <v>1678</v>
      </c>
      <c r="F103" s="49">
        <v>14</v>
      </c>
      <c r="G103" s="26">
        <f>'MST2'!I103</f>
        <v>13</v>
      </c>
      <c r="H103" s="133">
        <f>'MST2'!J103</f>
        <v>1</v>
      </c>
      <c r="I103" s="134">
        <f>'MST2'!L103</f>
        <v>1</v>
      </c>
      <c r="J103" s="31">
        <f t="shared" si="5"/>
        <v>13</v>
      </c>
      <c r="K103" s="23">
        <f t="shared" si="6"/>
        <v>1</v>
      </c>
      <c r="L103" s="44" t="str">
        <f t="shared" si="7"/>
        <v>acquise</v>
      </c>
      <c r="M103" s="129">
        <f t="shared" si="8"/>
        <v>1</v>
      </c>
    </row>
    <row r="104" spans="1:13" ht="13.5" customHeight="1">
      <c r="A104" s="23">
        <v>92</v>
      </c>
      <c r="B104" s="175">
        <v>1533005287</v>
      </c>
      <c r="C104" s="177" t="s">
        <v>601</v>
      </c>
      <c r="D104" s="324" t="s">
        <v>602</v>
      </c>
      <c r="E104" s="117" t="s">
        <v>429</v>
      </c>
      <c r="F104" s="92">
        <v>13.5</v>
      </c>
      <c r="G104" s="26">
        <f>'MST2'!I104</f>
        <v>13</v>
      </c>
      <c r="H104" s="133">
        <f>'MST2'!J104</f>
        <v>1</v>
      </c>
      <c r="I104" s="134">
        <f>'MST2'!L104</f>
        <v>1</v>
      </c>
      <c r="J104" s="31">
        <f t="shared" si="5"/>
        <v>13</v>
      </c>
      <c r="K104" s="23">
        <f t="shared" si="6"/>
        <v>1</v>
      </c>
      <c r="L104" s="44" t="str">
        <f t="shared" si="7"/>
        <v>acquise</v>
      </c>
      <c r="M104" s="129">
        <f t="shared" si="8"/>
        <v>1</v>
      </c>
    </row>
    <row r="105" spans="1:13" ht="13.5" customHeight="1">
      <c r="A105" s="23">
        <v>93</v>
      </c>
      <c r="B105" s="279">
        <v>123016442</v>
      </c>
      <c r="C105" s="52" t="s">
        <v>306</v>
      </c>
      <c r="D105" s="51" t="s">
        <v>297</v>
      </c>
      <c r="E105" s="117" t="s">
        <v>434</v>
      </c>
      <c r="F105" s="92">
        <v>11</v>
      </c>
      <c r="G105" s="26">
        <f>'MST2'!I105</f>
        <v>14</v>
      </c>
      <c r="H105" s="133">
        <f>'MST2'!J105</f>
        <v>1</v>
      </c>
      <c r="I105" s="134">
        <f>'MST2'!L105</f>
        <v>1</v>
      </c>
      <c r="J105" s="31">
        <f t="shared" si="5"/>
        <v>14</v>
      </c>
      <c r="K105" s="23">
        <f t="shared" si="6"/>
        <v>1</v>
      </c>
      <c r="L105" s="44" t="str">
        <f t="shared" si="7"/>
        <v>acquise</v>
      </c>
      <c r="M105" s="129">
        <f t="shared" si="8"/>
        <v>1</v>
      </c>
    </row>
    <row r="106" spans="1:13" ht="13.5" customHeight="1">
      <c r="A106" s="23">
        <v>94</v>
      </c>
      <c r="B106" s="175">
        <v>1531090856</v>
      </c>
      <c r="C106" s="177" t="s">
        <v>542</v>
      </c>
      <c r="D106" s="324" t="s">
        <v>608</v>
      </c>
      <c r="E106" s="117" t="s">
        <v>429</v>
      </c>
      <c r="F106" s="92">
        <v>13</v>
      </c>
      <c r="G106" s="26">
        <f>'MST2'!I106</f>
        <v>11</v>
      </c>
      <c r="H106" s="133">
        <f>'MST2'!J106</f>
        <v>1</v>
      </c>
      <c r="I106" s="134">
        <f>'MST2'!L106</f>
        <v>1</v>
      </c>
      <c r="J106" s="31">
        <f t="shared" si="5"/>
        <v>11</v>
      </c>
      <c r="K106" s="23">
        <f t="shared" si="6"/>
        <v>1</v>
      </c>
      <c r="L106" s="44" t="str">
        <f t="shared" si="7"/>
        <v>acquise</v>
      </c>
      <c r="M106" s="129">
        <f t="shared" si="8"/>
        <v>1</v>
      </c>
    </row>
    <row r="107" spans="1:13" ht="13.5" customHeight="1">
      <c r="A107" s="23">
        <v>95</v>
      </c>
      <c r="B107" s="175">
        <v>1533003764</v>
      </c>
      <c r="C107" s="177" t="s">
        <v>542</v>
      </c>
      <c r="D107" s="324" t="s">
        <v>543</v>
      </c>
      <c r="E107" s="117" t="s">
        <v>429</v>
      </c>
      <c r="F107" s="49">
        <v>15</v>
      </c>
      <c r="G107" s="26">
        <f>'MST2'!I107</f>
        <v>11</v>
      </c>
      <c r="H107" s="133">
        <f>'MST2'!J107</f>
        <v>1</v>
      </c>
      <c r="I107" s="134">
        <f>'MST2'!L107</f>
        <v>1</v>
      </c>
      <c r="J107" s="31">
        <f t="shared" si="5"/>
        <v>11</v>
      </c>
      <c r="K107" s="23">
        <f t="shared" si="6"/>
        <v>1</v>
      </c>
      <c r="L107" s="44" t="str">
        <f t="shared" si="7"/>
        <v>acquise</v>
      </c>
      <c r="M107" s="129">
        <f t="shared" si="8"/>
        <v>1</v>
      </c>
    </row>
    <row r="108" spans="1:13" ht="13.5" customHeight="1">
      <c r="A108" s="23">
        <v>96</v>
      </c>
      <c r="B108" s="178">
        <v>1433013964</v>
      </c>
      <c r="C108" s="180" t="s">
        <v>553</v>
      </c>
      <c r="D108" s="326" t="s">
        <v>201</v>
      </c>
      <c r="E108" s="117" t="s">
        <v>428</v>
      </c>
      <c r="F108" s="92">
        <v>13.5</v>
      </c>
      <c r="G108" s="26">
        <f>'MST2'!I108</f>
        <v>10.5</v>
      </c>
      <c r="H108" s="133">
        <f>'MST2'!J108</f>
        <v>1</v>
      </c>
      <c r="I108" s="134">
        <f>'MST2'!L108</f>
        <v>1</v>
      </c>
      <c r="J108" s="31">
        <f t="shared" si="5"/>
        <v>10.5</v>
      </c>
      <c r="K108" s="23">
        <f t="shared" si="6"/>
        <v>1</v>
      </c>
      <c r="L108" s="44" t="str">
        <f t="shared" si="7"/>
        <v>acquise</v>
      </c>
      <c r="M108" s="129">
        <f t="shared" si="8"/>
        <v>1</v>
      </c>
    </row>
    <row r="109" spans="1:13" ht="13.5" customHeight="1">
      <c r="A109" s="23">
        <v>97</v>
      </c>
      <c r="B109" s="279">
        <v>1433009474</v>
      </c>
      <c r="C109" s="52" t="s">
        <v>307</v>
      </c>
      <c r="D109" s="51" t="s">
        <v>308</v>
      </c>
      <c r="E109" s="118" t="s">
        <v>428</v>
      </c>
      <c r="F109" s="92">
        <v>14</v>
      </c>
      <c r="G109" s="26">
        <f>'MST2'!I109</f>
        <v>12</v>
      </c>
      <c r="H109" s="133">
        <f>'MST2'!J109</f>
        <v>1</v>
      </c>
      <c r="I109" s="134">
        <f>'MST2'!L109</f>
        <v>1</v>
      </c>
      <c r="J109" s="31">
        <f t="shared" si="5"/>
        <v>12</v>
      </c>
      <c r="K109" s="23">
        <f t="shared" si="6"/>
        <v>1</v>
      </c>
      <c r="L109" s="44" t="str">
        <f t="shared" si="7"/>
        <v>acquise</v>
      </c>
      <c r="M109" s="129">
        <f t="shared" si="8"/>
        <v>1</v>
      </c>
    </row>
    <row r="110" spans="1:13" ht="13.5" customHeight="1">
      <c r="A110" s="23">
        <v>98</v>
      </c>
      <c r="B110" s="289">
        <v>1333004969</v>
      </c>
      <c r="C110" s="99" t="s">
        <v>119</v>
      </c>
      <c r="D110" s="100" t="s">
        <v>120</v>
      </c>
      <c r="E110" s="408" t="s">
        <v>434</v>
      </c>
      <c r="F110" s="92">
        <v>12</v>
      </c>
      <c r="G110" s="26">
        <f>'MST2'!I110</f>
        <v>10</v>
      </c>
      <c r="H110" s="133">
        <f>'MST2'!J110</f>
        <v>1</v>
      </c>
      <c r="I110" s="134">
        <f>'MST2'!L110</f>
        <v>1</v>
      </c>
      <c r="J110" s="31">
        <f t="shared" si="5"/>
        <v>10</v>
      </c>
      <c r="K110" s="23">
        <f t="shared" si="6"/>
        <v>1</v>
      </c>
      <c r="L110" s="44" t="str">
        <f t="shared" si="7"/>
        <v>acquise</v>
      </c>
      <c r="M110" s="129">
        <f t="shared" si="8"/>
        <v>1</v>
      </c>
    </row>
    <row r="111" spans="1:13" ht="13.5" customHeight="1">
      <c r="A111" s="23">
        <v>99</v>
      </c>
      <c r="B111" s="178">
        <v>1433007062</v>
      </c>
      <c r="C111" s="180" t="s">
        <v>119</v>
      </c>
      <c r="D111" s="326" t="s">
        <v>92</v>
      </c>
      <c r="E111" s="117" t="s">
        <v>429</v>
      </c>
      <c r="F111" s="49">
        <v>13</v>
      </c>
      <c r="G111" s="26">
        <f>'MST2'!I111</f>
        <v>14</v>
      </c>
      <c r="H111" s="133">
        <f>'MST2'!J111</f>
        <v>1</v>
      </c>
      <c r="I111" s="134">
        <f>'MST2'!L111</f>
        <v>1</v>
      </c>
      <c r="J111" s="31">
        <f t="shared" si="5"/>
        <v>14</v>
      </c>
      <c r="K111" s="23">
        <f t="shared" si="6"/>
        <v>1</v>
      </c>
      <c r="L111" s="44" t="str">
        <f t="shared" si="7"/>
        <v>acquise</v>
      </c>
      <c r="M111" s="129">
        <f t="shared" si="8"/>
        <v>1</v>
      </c>
    </row>
    <row r="112" spans="1:13" ht="13.5" customHeight="1">
      <c r="A112" s="23">
        <v>100</v>
      </c>
      <c r="B112" s="358" t="s">
        <v>730</v>
      </c>
      <c r="C112" s="210" t="s">
        <v>309</v>
      </c>
      <c r="D112" s="346" t="s">
        <v>67</v>
      </c>
      <c r="E112" s="246" t="s">
        <v>1678</v>
      </c>
      <c r="F112" s="49">
        <v>14</v>
      </c>
      <c r="G112" s="26">
        <f>'MST2'!I112</f>
        <v>10</v>
      </c>
      <c r="H112" s="133">
        <f>'MST2'!J112</f>
        <v>1</v>
      </c>
      <c r="I112" s="134">
        <f>'MST2'!L112</f>
        <v>1</v>
      </c>
      <c r="J112" s="31">
        <f t="shared" si="5"/>
        <v>10</v>
      </c>
      <c r="K112" s="23">
        <f t="shared" si="6"/>
        <v>1</v>
      </c>
      <c r="L112" s="44" t="str">
        <f t="shared" si="7"/>
        <v>acquise</v>
      </c>
      <c r="M112" s="129">
        <f t="shared" si="8"/>
        <v>1</v>
      </c>
    </row>
    <row r="113" spans="1:17" ht="13.5" customHeight="1">
      <c r="A113" s="23">
        <v>101</v>
      </c>
      <c r="B113" s="279">
        <v>1333007462</v>
      </c>
      <c r="C113" s="52" t="s">
        <v>309</v>
      </c>
      <c r="D113" s="51" t="s">
        <v>209</v>
      </c>
      <c r="E113" s="117" t="s">
        <v>434</v>
      </c>
      <c r="F113" s="49">
        <v>14</v>
      </c>
      <c r="G113" s="26">
        <f>'MST2'!I113</f>
        <v>14</v>
      </c>
      <c r="H113" s="133">
        <f>'MST2'!J113</f>
        <v>1</v>
      </c>
      <c r="I113" s="134">
        <f>'MST2'!L113</f>
        <v>1</v>
      </c>
      <c r="J113" s="31">
        <f t="shared" si="5"/>
        <v>14</v>
      </c>
      <c r="K113" s="23">
        <f t="shared" si="6"/>
        <v>1</v>
      </c>
      <c r="L113" s="44" t="str">
        <f t="shared" si="7"/>
        <v>acquise</v>
      </c>
      <c r="M113" s="129">
        <f t="shared" si="8"/>
        <v>1</v>
      </c>
    </row>
    <row r="114" spans="1:17" ht="13.5" customHeight="1">
      <c r="A114" s="23">
        <v>102</v>
      </c>
      <c r="B114" s="277" t="s">
        <v>121</v>
      </c>
      <c r="C114" s="99" t="s">
        <v>122</v>
      </c>
      <c r="D114" s="100" t="s">
        <v>123</v>
      </c>
      <c r="E114" s="118" t="s">
        <v>433</v>
      </c>
      <c r="F114" s="92">
        <v>13</v>
      </c>
      <c r="G114" s="26">
        <f>'MST2'!I114</f>
        <v>11</v>
      </c>
      <c r="H114" s="133">
        <f>'MST2'!J114</f>
        <v>1</v>
      </c>
      <c r="I114" s="134">
        <f>'MST2'!L114</f>
        <v>1</v>
      </c>
      <c r="J114" s="31">
        <f t="shared" si="5"/>
        <v>11</v>
      </c>
      <c r="K114" s="23">
        <f t="shared" si="6"/>
        <v>1</v>
      </c>
      <c r="L114" s="44" t="str">
        <f t="shared" si="7"/>
        <v>acquise</v>
      </c>
      <c r="M114" s="129">
        <f t="shared" si="8"/>
        <v>1</v>
      </c>
    </row>
    <row r="115" spans="1:17" ht="13.5" customHeight="1">
      <c r="A115" s="23">
        <v>103</v>
      </c>
      <c r="B115" s="294">
        <v>123012055</v>
      </c>
      <c r="C115" s="306" t="s">
        <v>731</v>
      </c>
      <c r="D115" s="328" t="s">
        <v>67</v>
      </c>
      <c r="E115" s="204" t="s">
        <v>436</v>
      </c>
      <c r="F115" s="49">
        <v>11</v>
      </c>
      <c r="G115" s="26">
        <f>'MST2'!I115</f>
        <v>10</v>
      </c>
      <c r="H115" s="133">
        <f>'MST2'!J115</f>
        <v>1</v>
      </c>
      <c r="I115" s="134">
        <f>'MST2'!L115</f>
        <v>1</v>
      </c>
      <c r="J115" s="31">
        <f t="shared" si="5"/>
        <v>10</v>
      </c>
      <c r="K115" s="23">
        <f t="shared" si="6"/>
        <v>1</v>
      </c>
      <c r="L115" s="44" t="str">
        <f t="shared" si="7"/>
        <v>acquise</v>
      </c>
      <c r="M115" s="129">
        <f t="shared" si="8"/>
        <v>1</v>
      </c>
    </row>
    <row r="116" spans="1:17" ht="13.5" customHeight="1">
      <c r="A116" s="23">
        <v>104</v>
      </c>
      <c r="B116" s="178">
        <v>1433000987</v>
      </c>
      <c r="C116" s="180" t="s">
        <v>615</v>
      </c>
      <c r="D116" s="326" t="s">
        <v>616</v>
      </c>
      <c r="E116" s="117" t="s">
        <v>1676</v>
      </c>
      <c r="F116" s="92">
        <v>10.5</v>
      </c>
      <c r="G116" s="26">
        <f>'MST2'!I116</f>
        <v>11</v>
      </c>
      <c r="H116" s="133">
        <f>'MST2'!J116</f>
        <v>1</v>
      </c>
      <c r="I116" s="134">
        <f>'MST2'!L116</f>
        <v>1</v>
      </c>
      <c r="J116" s="31">
        <f t="shared" si="5"/>
        <v>11</v>
      </c>
      <c r="K116" s="23">
        <f t="shared" si="6"/>
        <v>1</v>
      </c>
      <c r="L116" s="44" t="str">
        <f t="shared" si="7"/>
        <v>acquise</v>
      </c>
      <c r="M116" s="129">
        <f t="shared" si="8"/>
        <v>1</v>
      </c>
    </row>
    <row r="117" spans="1:17" ht="13.5" customHeight="1">
      <c r="A117" s="23">
        <v>105</v>
      </c>
      <c r="B117" s="279">
        <v>1433009252</v>
      </c>
      <c r="C117" s="52" t="s">
        <v>310</v>
      </c>
      <c r="D117" s="51" t="s">
        <v>311</v>
      </c>
      <c r="E117" s="117" t="s">
        <v>434</v>
      </c>
      <c r="F117" s="92">
        <v>13</v>
      </c>
      <c r="G117" s="26">
        <f>'MST2'!I117</f>
        <v>11</v>
      </c>
      <c r="H117" s="133">
        <f>'MST2'!J117</f>
        <v>1</v>
      </c>
      <c r="I117" s="134">
        <f>'MST2'!L117</f>
        <v>1</v>
      </c>
      <c r="J117" s="31">
        <f t="shared" si="5"/>
        <v>11</v>
      </c>
      <c r="K117" s="23">
        <f t="shared" si="6"/>
        <v>1</v>
      </c>
      <c r="L117" s="44" t="str">
        <f t="shared" si="7"/>
        <v>acquise</v>
      </c>
      <c r="M117" s="129">
        <f t="shared" si="8"/>
        <v>1</v>
      </c>
    </row>
    <row r="118" spans="1:17" ht="13.5" customHeight="1">
      <c r="A118" s="23">
        <v>106</v>
      </c>
      <c r="B118" s="289">
        <v>1333012941</v>
      </c>
      <c r="C118" s="99" t="s">
        <v>125</v>
      </c>
      <c r="D118" s="100" t="s">
        <v>126</v>
      </c>
      <c r="E118" s="118" t="s">
        <v>433</v>
      </c>
      <c r="F118" s="49">
        <v>11</v>
      </c>
      <c r="G118" s="26">
        <f>'MST2'!I118</f>
        <v>13.5</v>
      </c>
      <c r="H118" s="133">
        <f>'MST2'!J118</f>
        <v>1</v>
      </c>
      <c r="I118" s="134">
        <f>'MST2'!L118</f>
        <v>1</v>
      </c>
      <c r="J118" s="31">
        <f t="shared" si="5"/>
        <v>13.5</v>
      </c>
      <c r="K118" s="23">
        <f t="shared" si="6"/>
        <v>1</v>
      </c>
      <c r="L118" s="44" t="str">
        <f t="shared" si="7"/>
        <v>acquise</v>
      </c>
      <c r="M118" s="129">
        <f t="shared" si="8"/>
        <v>1</v>
      </c>
    </row>
    <row r="119" spans="1:17" ht="13.5" customHeight="1">
      <c r="A119" s="23">
        <v>107</v>
      </c>
      <c r="B119" s="279">
        <v>1433007023</v>
      </c>
      <c r="C119" s="52" t="s">
        <v>390</v>
      </c>
      <c r="D119" s="51" t="s">
        <v>327</v>
      </c>
      <c r="E119" s="118" t="s">
        <v>433</v>
      </c>
      <c r="F119" s="92">
        <v>14</v>
      </c>
      <c r="G119" s="26">
        <f>'MST2'!I119</f>
        <v>10.5</v>
      </c>
      <c r="H119" s="133">
        <f>'MST2'!J119</f>
        <v>1</v>
      </c>
      <c r="I119" s="134">
        <f>'MST2'!L119</f>
        <v>1</v>
      </c>
      <c r="J119" s="31">
        <f t="shared" si="5"/>
        <v>10.5</v>
      </c>
      <c r="K119" s="23">
        <f t="shared" si="6"/>
        <v>1</v>
      </c>
      <c r="L119" s="44" t="str">
        <f t="shared" si="7"/>
        <v>acquise</v>
      </c>
      <c r="M119" s="129">
        <f t="shared" si="8"/>
        <v>1</v>
      </c>
    </row>
    <row r="120" spans="1:17" ht="13.5" customHeight="1">
      <c r="A120" s="23">
        <v>108</v>
      </c>
      <c r="B120" s="175">
        <v>1533015363</v>
      </c>
      <c r="C120" s="177" t="s">
        <v>680</v>
      </c>
      <c r="D120" s="324" t="s">
        <v>681</v>
      </c>
      <c r="E120" s="117" t="s">
        <v>428</v>
      </c>
      <c r="F120" s="92">
        <v>12</v>
      </c>
      <c r="G120" s="26">
        <f>'MST2'!I120</f>
        <v>8</v>
      </c>
      <c r="H120" s="133">
        <f>'MST2'!J120</f>
        <v>0</v>
      </c>
      <c r="I120" s="134">
        <f>'MST2'!L120</f>
        <v>1</v>
      </c>
      <c r="J120" s="31">
        <f t="shared" si="5"/>
        <v>8</v>
      </c>
      <c r="K120" s="23">
        <f t="shared" si="6"/>
        <v>0</v>
      </c>
      <c r="L120" s="44" t="str">
        <f t="shared" si="7"/>
        <v xml:space="preserve"> </v>
      </c>
      <c r="M120" s="129">
        <f t="shared" si="8"/>
        <v>1</v>
      </c>
    </row>
    <row r="121" spans="1:17" ht="13.5" customHeight="1">
      <c r="A121" s="23">
        <v>109</v>
      </c>
      <c r="B121" s="282">
        <v>123009823</v>
      </c>
      <c r="C121" s="306" t="s">
        <v>732</v>
      </c>
      <c r="D121" s="328" t="s">
        <v>733</v>
      </c>
      <c r="E121" s="243" t="s">
        <v>434</v>
      </c>
      <c r="F121" s="92">
        <v>10.5</v>
      </c>
      <c r="G121" s="26">
        <f>'MST2'!I121</f>
        <v>16</v>
      </c>
      <c r="H121" s="133">
        <f>'MST2'!J121</f>
        <v>1</v>
      </c>
      <c r="I121" s="134">
        <f>'MST2'!L121</f>
        <v>1</v>
      </c>
      <c r="J121" s="31">
        <f t="shared" si="5"/>
        <v>16</v>
      </c>
      <c r="K121" s="23">
        <f t="shared" si="6"/>
        <v>1</v>
      </c>
      <c r="L121" s="44" t="str">
        <f t="shared" si="7"/>
        <v>acquise</v>
      </c>
      <c r="M121" s="129">
        <f t="shared" si="8"/>
        <v>1</v>
      </c>
    </row>
    <row r="122" spans="1:17" ht="13.5" customHeight="1">
      <c r="A122" s="23">
        <v>110</v>
      </c>
      <c r="B122" s="178">
        <v>1433004674</v>
      </c>
      <c r="C122" s="180" t="s">
        <v>580</v>
      </c>
      <c r="D122" s="326" t="s">
        <v>581</v>
      </c>
      <c r="E122" s="117" t="s">
        <v>428</v>
      </c>
      <c r="F122" s="92">
        <v>13.5</v>
      </c>
      <c r="G122" s="26">
        <f>'MST2'!I122</f>
        <v>11</v>
      </c>
      <c r="H122" s="133">
        <f>'MST2'!J122</f>
        <v>1</v>
      </c>
      <c r="I122" s="134">
        <f>'MST2'!L122</f>
        <v>1</v>
      </c>
      <c r="J122" s="31">
        <f t="shared" si="5"/>
        <v>11</v>
      </c>
      <c r="K122" s="23">
        <f t="shared" si="6"/>
        <v>1</v>
      </c>
      <c r="L122" s="44" t="str">
        <f t="shared" si="7"/>
        <v>acquise</v>
      </c>
      <c r="M122" s="129">
        <f t="shared" si="8"/>
        <v>1</v>
      </c>
      <c r="N122" s="29"/>
      <c r="O122" s="29"/>
      <c r="P122" s="29"/>
      <c r="Q122" s="29"/>
    </row>
    <row r="123" spans="1:17" ht="13.5" customHeight="1">
      <c r="A123" s="23">
        <v>111</v>
      </c>
      <c r="B123" s="175">
        <v>1533010441</v>
      </c>
      <c r="C123" s="177" t="s">
        <v>561</v>
      </c>
      <c r="D123" s="324" t="s">
        <v>76</v>
      </c>
      <c r="E123" s="117" t="s">
        <v>428</v>
      </c>
      <c r="F123" s="92">
        <v>13</v>
      </c>
      <c r="G123" s="26">
        <f>'MST2'!I123</f>
        <v>12</v>
      </c>
      <c r="H123" s="133">
        <f>'MST2'!J123</f>
        <v>1</v>
      </c>
      <c r="I123" s="134">
        <f>'MST2'!L123</f>
        <v>1</v>
      </c>
      <c r="J123" s="31">
        <f t="shared" si="5"/>
        <v>12</v>
      </c>
      <c r="K123" s="23">
        <f t="shared" si="6"/>
        <v>1</v>
      </c>
      <c r="L123" s="44" t="str">
        <f t="shared" si="7"/>
        <v>acquise</v>
      </c>
      <c r="M123" s="129">
        <f t="shared" si="8"/>
        <v>1</v>
      </c>
    </row>
    <row r="124" spans="1:17" ht="13.5" customHeight="1">
      <c r="A124" s="23">
        <v>112</v>
      </c>
      <c r="B124" s="294" t="s">
        <v>734</v>
      </c>
      <c r="C124" s="306" t="s">
        <v>735</v>
      </c>
      <c r="D124" s="328" t="s">
        <v>80</v>
      </c>
      <c r="E124" s="247" t="s">
        <v>1678</v>
      </c>
      <c r="F124" s="49">
        <v>15</v>
      </c>
      <c r="G124" s="26">
        <f>'MST2'!I124</f>
        <v>10</v>
      </c>
      <c r="H124" s="133">
        <f>'MST2'!J124</f>
        <v>1</v>
      </c>
      <c r="I124" s="134">
        <f>'MST2'!L124</f>
        <v>1</v>
      </c>
      <c r="J124" s="31">
        <f t="shared" si="5"/>
        <v>10</v>
      </c>
      <c r="K124" s="23">
        <f t="shared" si="6"/>
        <v>1</v>
      </c>
      <c r="L124" s="44" t="str">
        <f t="shared" si="7"/>
        <v>acquise</v>
      </c>
      <c r="M124" s="129">
        <f t="shared" si="8"/>
        <v>1</v>
      </c>
    </row>
    <row r="125" spans="1:17" ht="13.5" customHeight="1">
      <c r="A125" s="23">
        <v>113</v>
      </c>
      <c r="B125" s="175">
        <v>1533014512</v>
      </c>
      <c r="C125" s="177" t="s">
        <v>544</v>
      </c>
      <c r="D125" s="324" t="s">
        <v>412</v>
      </c>
      <c r="E125" s="117" t="s">
        <v>1676</v>
      </c>
      <c r="F125" s="92">
        <v>13.5</v>
      </c>
      <c r="G125" s="26">
        <f>'MST2'!I125</f>
        <v>10</v>
      </c>
      <c r="H125" s="133">
        <f>'MST2'!J125</f>
        <v>1</v>
      </c>
      <c r="I125" s="134">
        <f>'MST2'!L125</f>
        <v>1</v>
      </c>
      <c r="J125" s="31">
        <f t="shared" si="5"/>
        <v>10</v>
      </c>
      <c r="K125" s="23">
        <f t="shared" si="6"/>
        <v>1</v>
      </c>
      <c r="L125" s="44" t="str">
        <f t="shared" si="7"/>
        <v>acquise</v>
      </c>
      <c r="M125" s="129">
        <f t="shared" si="8"/>
        <v>1</v>
      </c>
    </row>
    <row r="126" spans="1:17" ht="13.5" customHeight="1">
      <c r="A126" s="23">
        <v>114</v>
      </c>
      <c r="B126" s="277" t="s">
        <v>129</v>
      </c>
      <c r="C126" s="99" t="s">
        <v>130</v>
      </c>
      <c r="D126" s="100" t="s">
        <v>131</v>
      </c>
      <c r="E126" s="117" t="s">
        <v>429</v>
      </c>
      <c r="F126" s="92">
        <v>13.5</v>
      </c>
      <c r="G126" s="26">
        <f>'MST2'!I126</f>
        <v>10</v>
      </c>
      <c r="H126" s="133">
        <f>'MST2'!J126</f>
        <v>1</v>
      </c>
      <c r="I126" s="134">
        <f>'MST2'!L126</f>
        <v>1</v>
      </c>
      <c r="J126" s="31">
        <f t="shared" si="5"/>
        <v>10</v>
      </c>
      <c r="K126" s="23">
        <f t="shared" si="6"/>
        <v>1</v>
      </c>
      <c r="L126" s="44" t="str">
        <f t="shared" si="7"/>
        <v>acquise</v>
      </c>
      <c r="M126" s="129">
        <f t="shared" si="8"/>
        <v>1</v>
      </c>
    </row>
    <row r="127" spans="1:17" ht="13.5" customHeight="1">
      <c r="A127" s="23">
        <v>115</v>
      </c>
      <c r="B127" s="289">
        <v>123014723</v>
      </c>
      <c r="C127" s="99" t="s">
        <v>132</v>
      </c>
      <c r="D127" s="100" t="s">
        <v>133</v>
      </c>
      <c r="E127" s="117" t="s">
        <v>434</v>
      </c>
      <c r="F127" s="49">
        <v>14</v>
      </c>
      <c r="G127" s="26">
        <f>'MST2'!I127</f>
        <v>10</v>
      </c>
      <c r="H127" s="133">
        <f>'MST2'!J127</f>
        <v>1</v>
      </c>
      <c r="I127" s="134">
        <f>'MST2'!L127</f>
        <v>1</v>
      </c>
      <c r="J127" s="31">
        <f t="shared" si="5"/>
        <v>10</v>
      </c>
      <c r="K127" s="23">
        <f t="shared" si="6"/>
        <v>1</v>
      </c>
      <c r="L127" s="44" t="str">
        <f t="shared" si="7"/>
        <v>acquise</v>
      </c>
      <c r="M127" s="129">
        <f t="shared" si="8"/>
        <v>1</v>
      </c>
    </row>
    <row r="128" spans="1:17" ht="13.5" customHeight="1">
      <c r="A128" s="23">
        <v>116</v>
      </c>
      <c r="B128" s="279">
        <v>123000650</v>
      </c>
      <c r="C128" s="52" t="s">
        <v>132</v>
      </c>
      <c r="D128" s="51" t="s">
        <v>118</v>
      </c>
      <c r="E128" s="117" t="s">
        <v>429</v>
      </c>
      <c r="F128" s="92">
        <v>10</v>
      </c>
      <c r="G128" s="26">
        <f>'MST2'!I128</f>
        <v>10</v>
      </c>
      <c r="H128" s="133">
        <f>'MST2'!J128</f>
        <v>1</v>
      </c>
      <c r="I128" s="134">
        <f>'MST2'!L128</f>
        <v>1</v>
      </c>
      <c r="J128" s="31">
        <f t="shared" si="5"/>
        <v>10</v>
      </c>
      <c r="K128" s="23">
        <f t="shared" si="6"/>
        <v>1</v>
      </c>
      <c r="L128" s="44" t="str">
        <f t="shared" si="7"/>
        <v>acquise</v>
      </c>
      <c r="M128" s="129">
        <f t="shared" si="8"/>
        <v>1</v>
      </c>
    </row>
    <row r="129" spans="1:13" ht="13.5" customHeight="1">
      <c r="A129" s="23">
        <v>117</v>
      </c>
      <c r="B129" s="289">
        <v>1333014992</v>
      </c>
      <c r="C129" s="99" t="s">
        <v>134</v>
      </c>
      <c r="D129" s="100" t="s">
        <v>135</v>
      </c>
      <c r="E129" s="118" t="s">
        <v>428</v>
      </c>
      <c r="F129" s="49">
        <v>14</v>
      </c>
      <c r="G129" s="26">
        <f>'MST2'!I129</f>
        <v>12</v>
      </c>
      <c r="H129" s="133">
        <f>'MST2'!J129</f>
        <v>1</v>
      </c>
      <c r="I129" s="134">
        <f>'MST2'!L129</f>
        <v>1</v>
      </c>
      <c r="J129" s="31">
        <f t="shared" si="5"/>
        <v>12</v>
      </c>
      <c r="K129" s="23">
        <f t="shared" si="6"/>
        <v>1</v>
      </c>
      <c r="L129" s="44" t="str">
        <f t="shared" si="7"/>
        <v>acquise</v>
      </c>
      <c r="M129" s="129">
        <f t="shared" si="8"/>
        <v>1</v>
      </c>
    </row>
    <row r="130" spans="1:13" ht="13.5" customHeight="1">
      <c r="A130" s="23">
        <v>118</v>
      </c>
      <c r="B130" s="289">
        <v>1333009392</v>
      </c>
      <c r="C130" s="99" t="s">
        <v>136</v>
      </c>
      <c r="D130" s="100" t="s">
        <v>137</v>
      </c>
      <c r="E130" s="117" t="s">
        <v>434</v>
      </c>
      <c r="F130" s="49">
        <v>12</v>
      </c>
      <c r="G130" s="26">
        <f>'MST2'!I130</f>
        <v>8</v>
      </c>
      <c r="H130" s="133">
        <f>'MST2'!J130</f>
        <v>0</v>
      </c>
      <c r="I130" s="134">
        <f>'MST2'!L130</f>
        <v>1</v>
      </c>
      <c r="J130" s="31">
        <f t="shared" si="5"/>
        <v>8</v>
      </c>
      <c r="K130" s="23">
        <f t="shared" si="6"/>
        <v>0</v>
      </c>
      <c r="L130" s="44" t="str">
        <f t="shared" si="7"/>
        <v xml:space="preserve"> </v>
      </c>
      <c r="M130" s="129">
        <f t="shared" si="8"/>
        <v>1</v>
      </c>
    </row>
    <row r="131" spans="1:13" ht="13.5" customHeight="1">
      <c r="A131" s="23">
        <v>119</v>
      </c>
      <c r="B131" s="175">
        <v>1533014506</v>
      </c>
      <c r="C131" s="177" t="s">
        <v>556</v>
      </c>
      <c r="D131" s="324" t="s">
        <v>557</v>
      </c>
      <c r="E131" s="117" t="s">
        <v>429</v>
      </c>
      <c r="F131" s="92">
        <v>11</v>
      </c>
      <c r="G131" s="26">
        <f>'MST2'!I131</f>
        <v>15.5</v>
      </c>
      <c r="H131" s="133">
        <f>'MST2'!J131</f>
        <v>1</v>
      </c>
      <c r="I131" s="134">
        <f>'MST2'!L131</f>
        <v>1</v>
      </c>
      <c r="J131" s="31">
        <f t="shared" si="5"/>
        <v>15.5</v>
      </c>
      <c r="K131" s="23">
        <f t="shared" si="6"/>
        <v>1</v>
      </c>
      <c r="L131" s="44" t="str">
        <f t="shared" si="7"/>
        <v>acquise</v>
      </c>
      <c r="M131" s="129">
        <f t="shared" si="8"/>
        <v>1</v>
      </c>
    </row>
    <row r="132" spans="1:13" ht="13.5" customHeight="1">
      <c r="A132" s="23">
        <v>120</v>
      </c>
      <c r="B132" s="282">
        <v>123000696</v>
      </c>
      <c r="C132" s="306" t="s">
        <v>736</v>
      </c>
      <c r="D132" s="328" t="s">
        <v>737</v>
      </c>
      <c r="E132" s="239" t="s">
        <v>1681</v>
      </c>
      <c r="F132" s="92">
        <v>10</v>
      </c>
      <c r="G132" s="26">
        <f>'MST2'!I132</f>
        <v>13</v>
      </c>
      <c r="H132" s="133">
        <f>'MST2'!J132</f>
        <v>1</v>
      </c>
      <c r="I132" s="134">
        <f>'MST2'!L132</f>
        <v>1</v>
      </c>
      <c r="J132" s="31">
        <f t="shared" si="5"/>
        <v>13</v>
      </c>
      <c r="K132" s="23">
        <f t="shared" si="6"/>
        <v>1</v>
      </c>
      <c r="L132" s="44" t="str">
        <f t="shared" si="7"/>
        <v>acquise</v>
      </c>
      <c r="M132" s="129">
        <f t="shared" si="8"/>
        <v>1</v>
      </c>
    </row>
    <row r="133" spans="1:13" ht="13.5" customHeight="1">
      <c r="A133" s="23">
        <v>121</v>
      </c>
      <c r="B133" s="279">
        <v>1331076104</v>
      </c>
      <c r="C133" s="52" t="s">
        <v>315</v>
      </c>
      <c r="D133" s="51" t="s">
        <v>313</v>
      </c>
      <c r="E133" s="117" t="s">
        <v>434</v>
      </c>
      <c r="F133" s="49">
        <v>14</v>
      </c>
      <c r="G133" s="26">
        <f>'MST2'!I133</f>
        <v>13</v>
      </c>
      <c r="H133" s="133">
        <f>'MST2'!J133</f>
        <v>1</v>
      </c>
      <c r="I133" s="134">
        <f>'MST2'!L133</f>
        <v>1</v>
      </c>
      <c r="J133" s="31">
        <f t="shared" si="5"/>
        <v>13</v>
      </c>
      <c r="K133" s="23">
        <f t="shared" si="6"/>
        <v>1</v>
      </c>
      <c r="L133" s="44" t="str">
        <f t="shared" si="7"/>
        <v>acquise</v>
      </c>
      <c r="M133" s="129">
        <f t="shared" si="8"/>
        <v>1</v>
      </c>
    </row>
    <row r="134" spans="1:13" ht="13.5" customHeight="1">
      <c r="A134" s="23">
        <v>122</v>
      </c>
      <c r="B134" s="279">
        <v>1333005582</v>
      </c>
      <c r="C134" s="52" t="s">
        <v>316</v>
      </c>
      <c r="D134" s="51" t="s">
        <v>83</v>
      </c>
      <c r="E134" s="117" t="s">
        <v>434</v>
      </c>
      <c r="F134" s="49">
        <v>10</v>
      </c>
      <c r="G134" s="26">
        <f>'MST2'!I134</f>
        <v>10</v>
      </c>
      <c r="H134" s="133">
        <f>'MST2'!J134</f>
        <v>1</v>
      </c>
      <c r="I134" s="134">
        <f>'MST2'!L134</f>
        <v>1</v>
      </c>
      <c r="J134" s="31">
        <f t="shared" si="5"/>
        <v>10</v>
      </c>
      <c r="K134" s="23">
        <f t="shared" si="6"/>
        <v>1</v>
      </c>
      <c r="L134" s="44" t="str">
        <f t="shared" si="7"/>
        <v>acquise</v>
      </c>
      <c r="M134" s="129">
        <f t="shared" si="8"/>
        <v>1</v>
      </c>
    </row>
    <row r="135" spans="1:13" ht="13.5" customHeight="1">
      <c r="A135" s="23">
        <v>123</v>
      </c>
      <c r="B135" s="175">
        <v>1533001417</v>
      </c>
      <c r="C135" s="177" t="s">
        <v>500</v>
      </c>
      <c r="D135" s="324" t="s">
        <v>501</v>
      </c>
      <c r="E135" s="117" t="s">
        <v>428</v>
      </c>
      <c r="F135" s="92">
        <v>11</v>
      </c>
      <c r="G135" s="26">
        <f>'MST2'!I135</f>
        <v>10</v>
      </c>
      <c r="H135" s="133">
        <f>'MST2'!J135</f>
        <v>1</v>
      </c>
      <c r="I135" s="134">
        <f>'MST2'!L135</f>
        <v>1</v>
      </c>
      <c r="J135" s="31">
        <f t="shared" si="5"/>
        <v>10</v>
      </c>
      <c r="K135" s="23">
        <f t="shared" si="6"/>
        <v>1</v>
      </c>
      <c r="L135" s="44" t="str">
        <f t="shared" si="7"/>
        <v>acquise</v>
      </c>
      <c r="M135" s="129">
        <f t="shared" si="8"/>
        <v>1</v>
      </c>
    </row>
    <row r="136" spans="1:13" ht="13.5" customHeight="1">
      <c r="A136" s="23">
        <v>124</v>
      </c>
      <c r="B136" s="175">
        <v>1533008068</v>
      </c>
      <c r="C136" s="177" t="s">
        <v>691</v>
      </c>
      <c r="D136" s="324" t="s">
        <v>692</v>
      </c>
      <c r="E136" s="117" t="s">
        <v>429</v>
      </c>
      <c r="F136" s="92">
        <v>11</v>
      </c>
      <c r="G136" s="26">
        <f>'MST2'!I136</f>
        <v>8</v>
      </c>
      <c r="H136" s="133">
        <f>'MST2'!J136</f>
        <v>0</v>
      </c>
      <c r="I136" s="134">
        <f>'MST2'!L136</f>
        <v>1</v>
      </c>
      <c r="J136" s="31">
        <f t="shared" si="5"/>
        <v>8</v>
      </c>
      <c r="K136" s="23">
        <f t="shared" si="6"/>
        <v>0</v>
      </c>
      <c r="L136" s="44" t="str">
        <f t="shared" si="7"/>
        <v xml:space="preserve"> </v>
      </c>
      <c r="M136" s="129">
        <f t="shared" si="8"/>
        <v>1</v>
      </c>
    </row>
    <row r="137" spans="1:13" ht="13.5" customHeight="1">
      <c r="A137" s="23">
        <v>125</v>
      </c>
      <c r="B137" s="175">
        <v>1533012502</v>
      </c>
      <c r="C137" s="177" t="s">
        <v>582</v>
      </c>
      <c r="D137" s="324" t="s">
        <v>583</v>
      </c>
      <c r="E137" s="117" t="s">
        <v>1676</v>
      </c>
      <c r="F137" s="49">
        <v>11</v>
      </c>
      <c r="G137" s="26">
        <f>'MST2'!I137</f>
        <v>5</v>
      </c>
      <c r="H137" s="133">
        <f>'MST2'!J137</f>
        <v>0</v>
      </c>
      <c r="I137" s="134">
        <f>'MST2'!L137</f>
        <v>1</v>
      </c>
      <c r="J137" s="31">
        <f t="shared" si="5"/>
        <v>5</v>
      </c>
      <c r="K137" s="23">
        <f t="shared" si="6"/>
        <v>0</v>
      </c>
      <c r="L137" s="44" t="str">
        <f t="shared" si="7"/>
        <v xml:space="preserve"> </v>
      </c>
      <c r="M137" s="129">
        <f t="shared" si="8"/>
        <v>1</v>
      </c>
    </row>
    <row r="138" spans="1:13" ht="13.5" customHeight="1">
      <c r="A138" s="23">
        <v>126</v>
      </c>
      <c r="B138" s="175">
        <v>1533005852</v>
      </c>
      <c r="C138" s="177" t="s">
        <v>609</v>
      </c>
      <c r="D138" s="324" t="s">
        <v>610</v>
      </c>
      <c r="E138" s="117" t="s">
        <v>429</v>
      </c>
      <c r="F138" s="92">
        <v>13.5</v>
      </c>
      <c r="G138" s="26">
        <f>'MST2'!I138</f>
        <v>8</v>
      </c>
      <c r="H138" s="133">
        <f>'MST2'!J138</f>
        <v>0</v>
      </c>
      <c r="I138" s="134">
        <f>'MST2'!L138</f>
        <v>1</v>
      </c>
      <c r="J138" s="31">
        <f t="shared" si="5"/>
        <v>8</v>
      </c>
      <c r="K138" s="23">
        <f t="shared" si="6"/>
        <v>0</v>
      </c>
      <c r="L138" s="44" t="str">
        <f t="shared" si="7"/>
        <v xml:space="preserve"> </v>
      </c>
      <c r="M138" s="129">
        <f t="shared" si="8"/>
        <v>1</v>
      </c>
    </row>
    <row r="139" spans="1:13" ht="13.5" customHeight="1">
      <c r="A139" s="23">
        <v>127</v>
      </c>
      <c r="B139" s="178">
        <v>113010674</v>
      </c>
      <c r="C139" s="180" t="s">
        <v>685</v>
      </c>
      <c r="D139" s="326" t="s">
        <v>135</v>
      </c>
      <c r="E139" s="117" t="s">
        <v>1676</v>
      </c>
      <c r="F139" s="92">
        <v>14.5</v>
      </c>
      <c r="G139" s="26">
        <f>'MST2'!I139</f>
        <v>13</v>
      </c>
      <c r="H139" s="133">
        <f>'MST2'!J139</f>
        <v>1</v>
      </c>
      <c r="I139" s="134">
        <f>'MST2'!L139</f>
        <v>1</v>
      </c>
      <c r="J139" s="31">
        <f t="shared" si="5"/>
        <v>13</v>
      </c>
      <c r="K139" s="23">
        <f t="shared" si="6"/>
        <v>1</v>
      </c>
      <c r="L139" s="44" t="str">
        <f t="shared" si="7"/>
        <v>acquise</v>
      </c>
      <c r="M139" s="129">
        <f t="shared" si="8"/>
        <v>1</v>
      </c>
    </row>
    <row r="140" spans="1:13" ht="13.5" customHeight="1">
      <c r="A140" s="23">
        <v>128</v>
      </c>
      <c r="B140" s="175">
        <v>1533018365</v>
      </c>
      <c r="C140" s="177" t="s">
        <v>586</v>
      </c>
      <c r="D140" s="324" t="s">
        <v>269</v>
      </c>
      <c r="E140" s="117" t="s">
        <v>428</v>
      </c>
      <c r="F140" s="92">
        <v>15</v>
      </c>
      <c r="G140" s="26">
        <f>'MST2'!I140</f>
        <v>7</v>
      </c>
      <c r="H140" s="133">
        <f>'MST2'!J140</f>
        <v>0</v>
      </c>
      <c r="I140" s="134">
        <f>'MST2'!L140</f>
        <v>1</v>
      </c>
      <c r="J140" s="31">
        <f t="shared" si="5"/>
        <v>7</v>
      </c>
      <c r="K140" s="23">
        <f t="shared" si="6"/>
        <v>0</v>
      </c>
      <c r="L140" s="44" t="str">
        <f t="shared" si="7"/>
        <v xml:space="preserve"> </v>
      </c>
      <c r="M140" s="129">
        <f t="shared" si="8"/>
        <v>1</v>
      </c>
    </row>
    <row r="141" spans="1:13" ht="13.5" customHeight="1">
      <c r="A141" s="23">
        <v>129</v>
      </c>
      <c r="B141" s="178">
        <v>1433010325</v>
      </c>
      <c r="C141" s="180" t="s">
        <v>659</v>
      </c>
      <c r="D141" s="326" t="s">
        <v>660</v>
      </c>
      <c r="E141" s="117" t="s">
        <v>1676</v>
      </c>
      <c r="F141" s="49">
        <v>14</v>
      </c>
      <c r="G141" s="26">
        <f>'MST2'!I141</f>
        <v>10</v>
      </c>
      <c r="H141" s="133">
        <f>'MST2'!J141</f>
        <v>1</v>
      </c>
      <c r="I141" s="134">
        <f>'MST2'!L141</f>
        <v>1</v>
      </c>
      <c r="J141" s="31">
        <f t="shared" si="5"/>
        <v>10</v>
      </c>
      <c r="K141" s="23">
        <f t="shared" si="6"/>
        <v>1</v>
      </c>
      <c r="L141" s="44" t="str">
        <f t="shared" si="7"/>
        <v>acquise</v>
      </c>
      <c r="M141" s="129">
        <f t="shared" si="8"/>
        <v>1</v>
      </c>
    </row>
    <row r="142" spans="1:13" ht="13.5" customHeight="1">
      <c r="A142" s="23">
        <v>130</v>
      </c>
      <c r="B142" s="289">
        <v>1333010273</v>
      </c>
      <c r="C142" s="99" t="s">
        <v>139</v>
      </c>
      <c r="D142" s="100" t="s">
        <v>140</v>
      </c>
      <c r="E142" s="119" t="s">
        <v>436</v>
      </c>
      <c r="F142" s="92">
        <v>12</v>
      </c>
      <c r="G142" s="26">
        <f>'MST2'!I142</f>
        <v>13</v>
      </c>
      <c r="H142" s="133">
        <f>'MST2'!J142</f>
        <v>1</v>
      </c>
      <c r="I142" s="134">
        <f>'MST2'!L142</f>
        <v>1</v>
      </c>
      <c r="J142" s="31">
        <f t="shared" ref="J142:J205" si="9">G142</f>
        <v>13</v>
      </c>
      <c r="K142" s="23">
        <f t="shared" ref="K142:K205" si="10">IF(J142&gt;=10,1,0)</f>
        <v>1</v>
      </c>
      <c r="L142" s="44" t="str">
        <f t="shared" ref="L142:L205" si="11">IF(K142=1,"acquise"," ")</f>
        <v>acquise</v>
      </c>
      <c r="M142" s="129">
        <f t="shared" ref="M142:M205" si="12">IF(K142=2,2,1)</f>
        <v>1</v>
      </c>
    </row>
    <row r="143" spans="1:13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92">
        <v>16.5</v>
      </c>
      <c r="G143" s="26">
        <f>'MST2'!I143</f>
        <v>14</v>
      </c>
      <c r="H143" s="133">
        <f>'MST2'!J143</f>
        <v>1</v>
      </c>
      <c r="I143" s="134">
        <f>'MST2'!L143</f>
        <v>1</v>
      </c>
      <c r="J143" s="31">
        <f t="shared" si="9"/>
        <v>14</v>
      </c>
      <c r="K143" s="23">
        <f t="shared" si="10"/>
        <v>1</v>
      </c>
      <c r="L143" s="44" t="str">
        <f t="shared" si="11"/>
        <v>acquise</v>
      </c>
      <c r="M143" s="129">
        <f t="shared" si="12"/>
        <v>1</v>
      </c>
    </row>
    <row r="144" spans="1:13" ht="13.5" customHeight="1">
      <c r="A144" s="23">
        <v>132</v>
      </c>
      <c r="B144" s="175">
        <v>1533009575</v>
      </c>
      <c r="C144" s="177" t="s">
        <v>139</v>
      </c>
      <c r="D144" s="324" t="s">
        <v>644</v>
      </c>
      <c r="E144" s="117" t="s">
        <v>1676</v>
      </c>
      <c r="F144" s="49">
        <v>10.5</v>
      </c>
      <c r="G144" s="26">
        <f>'MST2'!I144</f>
        <v>6</v>
      </c>
      <c r="H144" s="133">
        <f>'MST2'!J144</f>
        <v>0</v>
      </c>
      <c r="I144" s="134">
        <f>'MST2'!L144</f>
        <v>1</v>
      </c>
      <c r="J144" s="31">
        <f t="shared" si="9"/>
        <v>6</v>
      </c>
      <c r="K144" s="23">
        <f t="shared" si="10"/>
        <v>0</v>
      </c>
      <c r="L144" s="44" t="str">
        <f t="shared" si="11"/>
        <v xml:space="preserve"> </v>
      </c>
      <c r="M144" s="129">
        <f t="shared" si="12"/>
        <v>1</v>
      </c>
    </row>
    <row r="145" spans="1:13" ht="13.5" customHeight="1">
      <c r="A145" s="23">
        <v>133</v>
      </c>
      <c r="B145" s="279">
        <v>123022369</v>
      </c>
      <c r="C145" s="52" t="s">
        <v>139</v>
      </c>
      <c r="D145" s="51" t="s">
        <v>233</v>
      </c>
      <c r="E145" s="117" t="s">
        <v>429</v>
      </c>
      <c r="F145" s="49">
        <v>13.5</v>
      </c>
      <c r="G145" s="26">
        <f>'MST2'!I145</f>
        <v>10</v>
      </c>
      <c r="H145" s="133">
        <f>'MST2'!J145</f>
        <v>1</v>
      </c>
      <c r="I145" s="134">
        <f>'MST2'!L145</f>
        <v>1</v>
      </c>
      <c r="J145" s="31">
        <f t="shared" si="9"/>
        <v>10</v>
      </c>
      <c r="K145" s="23">
        <f t="shared" si="10"/>
        <v>1</v>
      </c>
      <c r="L145" s="44" t="str">
        <f t="shared" si="11"/>
        <v>acquise</v>
      </c>
      <c r="M145" s="129">
        <f t="shared" si="12"/>
        <v>1</v>
      </c>
    </row>
    <row r="146" spans="1:13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92">
        <v>11</v>
      </c>
      <c r="G146" s="26">
        <f>'MST2'!I146</f>
        <v>8.5</v>
      </c>
      <c r="H146" s="133">
        <f>'MST2'!J146</f>
        <v>0</v>
      </c>
      <c r="I146" s="134">
        <f>'MST2'!L146</f>
        <v>1</v>
      </c>
      <c r="J146" s="31">
        <f t="shared" si="9"/>
        <v>8.5</v>
      </c>
      <c r="K146" s="23">
        <f t="shared" si="10"/>
        <v>0</v>
      </c>
      <c r="L146" s="44" t="str">
        <f t="shared" si="11"/>
        <v xml:space="preserve"> </v>
      </c>
      <c r="M146" s="129">
        <f t="shared" si="12"/>
        <v>1</v>
      </c>
    </row>
    <row r="147" spans="1:13" ht="13.5" customHeight="1">
      <c r="A147" s="23">
        <v>135</v>
      </c>
      <c r="B147" s="279">
        <v>1433002779</v>
      </c>
      <c r="C147" s="52" t="s">
        <v>318</v>
      </c>
      <c r="D147" s="51" t="s">
        <v>319</v>
      </c>
      <c r="E147" s="118" t="s">
        <v>428</v>
      </c>
      <c r="F147" s="92">
        <v>13</v>
      </c>
      <c r="G147" s="26">
        <f>'MST2'!I147</f>
        <v>8</v>
      </c>
      <c r="H147" s="133">
        <f>'MST2'!J147</f>
        <v>0</v>
      </c>
      <c r="I147" s="134">
        <f>'MST2'!L147</f>
        <v>1</v>
      </c>
      <c r="J147" s="31">
        <f t="shared" si="9"/>
        <v>8</v>
      </c>
      <c r="K147" s="23">
        <f t="shared" si="10"/>
        <v>0</v>
      </c>
      <c r="L147" s="44" t="str">
        <f t="shared" si="11"/>
        <v xml:space="preserve"> </v>
      </c>
      <c r="M147" s="129">
        <f t="shared" si="12"/>
        <v>1</v>
      </c>
    </row>
    <row r="148" spans="1:13" ht="13.5" customHeight="1">
      <c r="A148" s="23">
        <v>136</v>
      </c>
      <c r="B148" s="279">
        <v>1333009010</v>
      </c>
      <c r="C148" s="52" t="s">
        <v>320</v>
      </c>
      <c r="D148" s="51" t="s">
        <v>321</v>
      </c>
      <c r="E148" s="122" t="s">
        <v>430</v>
      </c>
      <c r="F148" s="92">
        <v>10</v>
      </c>
      <c r="G148" s="26">
        <f>'MST2'!I148</f>
        <v>11</v>
      </c>
      <c r="H148" s="133">
        <f>'MST2'!J148</f>
        <v>1</v>
      </c>
      <c r="I148" s="134">
        <f>'MST2'!L148</f>
        <v>1</v>
      </c>
      <c r="J148" s="31">
        <f t="shared" si="9"/>
        <v>11</v>
      </c>
      <c r="K148" s="23">
        <f t="shared" si="10"/>
        <v>1</v>
      </c>
      <c r="L148" s="44" t="str">
        <f t="shared" si="11"/>
        <v>acquise</v>
      </c>
      <c r="M148" s="129">
        <f t="shared" si="12"/>
        <v>1</v>
      </c>
    </row>
    <row r="149" spans="1:13" ht="13.5" customHeight="1">
      <c r="A149" s="23">
        <v>137</v>
      </c>
      <c r="B149" s="175">
        <v>1533024016</v>
      </c>
      <c r="C149" s="177" t="s">
        <v>320</v>
      </c>
      <c r="D149" s="324" t="s">
        <v>603</v>
      </c>
      <c r="E149" s="117" t="s">
        <v>428</v>
      </c>
      <c r="F149" s="49">
        <v>11</v>
      </c>
      <c r="G149" s="26">
        <f>'MST2'!I149</f>
        <v>8</v>
      </c>
      <c r="H149" s="133">
        <f>'MST2'!J149</f>
        <v>0</v>
      </c>
      <c r="I149" s="134">
        <f>'MST2'!L149</f>
        <v>1</v>
      </c>
      <c r="J149" s="31">
        <f t="shared" si="9"/>
        <v>8</v>
      </c>
      <c r="K149" s="23">
        <f t="shared" si="10"/>
        <v>0</v>
      </c>
      <c r="L149" s="44" t="str">
        <f t="shared" si="11"/>
        <v xml:space="preserve"> </v>
      </c>
      <c r="M149" s="129">
        <f t="shared" si="12"/>
        <v>1</v>
      </c>
    </row>
    <row r="150" spans="1:13" ht="13.5" customHeight="1">
      <c r="A150" s="23">
        <v>138</v>
      </c>
      <c r="B150" s="277" t="s">
        <v>142</v>
      </c>
      <c r="C150" s="99" t="s">
        <v>143</v>
      </c>
      <c r="D150" s="100" t="s">
        <v>144</v>
      </c>
      <c r="E150" s="118" t="s">
        <v>433</v>
      </c>
      <c r="F150" s="92">
        <v>10</v>
      </c>
      <c r="G150" s="26">
        <f>'MST2'!I150</f>
        <v>11.5</v>
      </c>
      <c r="H150" s="133">
        <f>'MST2'!J150</f>
        <v>1</v>
      </c>
      <c r="I150" s="134">
        <f>'MST2'!L150</f>
        <v>1</v>
      </c>
      <c r="J150" s="31">
        <f t="shared" si="9"/>
        <v>11.5</v>
      </c>
      <c r="K150" s="23">
        <f t="shared" si="10"/>
        <v>1</v>
      </c>
      <c r="L150" s="44" t="str">
        <f t="shared" si="11"/>
        <v>acquise</v>
      </c>
      <c r="M150" s="129">
        <f t="shared" si="12"/>
        <v>1</v>
      </c>
    </row>
    <row r="151" spans="1:13" ht="13.5" customHeight="1">
      <c r="A151" s="23">
        <v>139</v>
      </c>
      <c r="B151" s="279">
        <v>1331011779</v>
      </c>
      <c r="C151" s="52" t="s">
        <v>322</v>
      </c>
      <c r="D151" s="51" t="s">
        <v>137</v>
      </c>
      <c r="E151" s="117" t="s">
        <v>429</v>
      </c>
      <c r="F151" s="49">
        <v>10</v>
      </c>
      <c r="G151" s="26">
        <f>'MST2'!I151</f>
        <v>14.5</v>
      </c>
      <c r="H151" s="133">
        <f>'MST2'!J151</f>
        <v>1</v>
      </c>
      <c r="I151" s="134">
        <f>'MST2'!L151</f>
        <v>1</v>
      </c>
      <c r="J151" s="31">
        <f t="shared" si="9"/>
        <v>14.5</v>
      </c>
      <c r="K151" s="23">
        <f t="shared" si="10"/>
        <v>1</v>
      </c>
      <c r="L151" s="44" t="str">
        <f t="shared" si="11"/>
        <v>acquise</v>
      </c>
      <c r="M151" s="129">
        <f t="shared" si="12"/>
        <v>1</v>
      </c>
    </row>
    <row r="152" spans="1:13" ht="13.5" customHeight="1">
      <c r="A152" s="23">
        <v>140</v>
      </c>
      <c r="B152" s="279">
        <v>123002858</v>
      </c>
      <c r="C152" s="52" t="s">
        <v>323</v>
      </c>
      <c r="D152" s="51" t="s">
        <v>82</v>
      </c>
      <c r="E152" s="117" t="s">
        <v>434</v>
      </c>
      <c r="F152" s="92">
        <v>12</v>
      </c>
      <c r="G152" s="26">
        <f>'MST2'!I152</f>
        <v>14</v>
      </c>
      <c r="H152" s="133">
        <f>'MST2'!J152</f>
        <v>1</v>
      </c>
      <c r="I152" s="134">
        <f>'MST2'!L152</f>
        <v>1</v>
      </c>
      <c r="J152" s="31">
        <f t="shared" si="9"/>
        <v>14</v>
      </c>
      <c r="K152" s="23">
        <f t="shared" si="10"/>
        <v>1</v>
      </c>
      <c r="L152" s="44" t="str">
        <f t="shared" si="11"/>
        <v>acquise</v>
      </c>
      <c r="M152" s="129">
        <f t="shared" si="12"/>
        <v>1</v>
      </c>
    </row>
    <row r="153" spans="1:13" ht="13.5" customHeight="1">
      <c r="A153" s="23">
        <v>141</v>
      </c>
      <c r="B153" s="181">
        <v>1333009336</v>
      </c>
      <c r="C153" s="183" t="s">
        <v>569</v>
      </c>
      <c r="D153" s="299" t="s">
        <v>357</v>
      </c>
      <c r="E153" s="117" t="s">
        <v>1676</v>
      </c>
      <c r="F153" s="92">
        <v>13.5</v>
      </c>
      <c r="G153" s="26">
        <f>'MST2'!I153</f>
        <v>13.5</v>
      </c>
      <c r="H153" s="133">
        <f>'MST2'!J153</f>
        <v>1</v>
      </c>
      <c r="I153" s="134">
        <f>'MST2'!L153</f>
        <v>1</v>
      </c>
      <c r="J153" s="31">
        <f t="shared" si="9"/>
        <v>13.5</v>
      </c>
      <c r="K153" s="23">
        <f t="shared" si="10"/>
        <v>1</v>
      </c>
      <c r="L153" s="44" t="str">
        <f t="shared" si="11"/>
        <v>acquise</v>
      </c>
      <c r="M153" s="129">
        <f t="shared" si="12"/>
        <v>1</v>
      </c>
    </row>
    <row r="154" spans="1:13" ht="13.5" customHeight="1">
      <c r="A154" s="23">
        <v>142</v>
      </c>
      <c r="B154" s="175">
        <v>1533004234</v>
      </c>
      <c r="C154" s="177" t="s">
        <v>674</v>
      </c>
      <c r="D154" s="324" t="s">
        <v>138</v>
      </c>
      <c r="E154" s="117" t="s">
        <v>429</v>
      </c>
      <c r="F154" s="92">
        <v>8</v>
      </c>
      <c r="G154" s="26">
        <f>'MST2'!I154</f>
        <v>11.5</v>
      </c>
      <c r="H154" s="133">
        <f>'MST2'!J154</f>
        <v>1</v>
      </c>
      <c r="I154" s="134">
        <f>'MST2'!L154</f>
        <v>1</v>
      </c>
      <c r="J154" s="31">
        <f t="shared" si="9"/>
        <v>11.5</v>
      </c>
      <c r="K154" s="23">
        <f t="shared" si="10"/>
        <v>1</v>
      </c>
      <c r="L154" s="44" t="str">
        <f t="shared" si="11"/>
        <v>acquise</v>
      </c>
      <c r="M154" s="129">
        <f t="shared" si="12"/>
        <v>1</v>
      </c>
    </row>
    <row r="155" spans="1:13" ht="13.5" customHeight="1">
      <c r="A155" s="23">
        <v>143</v>
      </c>
      <c r="B155" s="175">
        <v>1533010467</v>
      </c>
      <c r="C155" s="177" t="s">
        <v>686</v>
      </c>
      <c r="D155" s="324" t="s">
        <v>209</v>
      </c>
      <c r="E155" s="117" t="s">
        <v>428</v>
      </c>
      <c r="F155" s="49">
        <v>10</v>
      </c>
      <c r="G155" s="26">
        <f>'MST2'!I155</f>
        <v>8</v>
      </c>
      <c r="H155" s="133">
        <f>'MST2'!J155</f>
        <v>0</v>
      </c>
      <c r="I155" s="134">
        <f>'MST2'!L155</f>
        <v>1</v>
      </c>
      <c r="J155" s="31">
        <f t="shared" si="9"/>
        <v>8</v>
      </c>
      <c r="K155" s="23">
        <f t="shared" si="10"/>
        <v>0</v>
      </c>
      <c r="L155" s="44" t="str">
        <f t="shared" si="11"/>
        <v xml:space="preserve"> </v>
      </c>
      <c r="M155" s="129">
        <f t="shared" si="12"/>
        <v>1</v>
      </c>
    </row>
    <row r="156" spans="1:13" ht="13.5" customHeight="1">
      <c r="A156" s="23">
        <v>144</v>
      </c>
      <c r="B156" s="289">
        <v>123000973</v>
      </c>
      <c r="C156" s="99" t="s">
        <v>147</v>
      </c>
      <c r="D156" s="100" t="s">
        <v>148</v>
      </c>
      <c r="E156" s="121" t="s">
        <v>431</v>
      </c>
      <c r="F156" s="49">
        <v>13</v>
      </c>
      <c r="G156" s="26">
        <f>'MST2'!I156</f>
        <v>13.5</v>
      </c>
      <c r="H156" s="133">
        <f>'MST2'!J156</f>
        <v>1</v>
      </c>
      <c r="I156" s="134">
        <f>'MST2'!L156</f>
        <v>1</v>
      </c>
      <c r="J156" s="31">
        <f t="shared" si="9"/>
        <v>13.5</v>
      </c>
      <c r="K156" s="23">
        <f t="shared" si="10"/>
        <v>1</v>
      </c>
      <c r="L156" s="44" t="str">
        <f t="shared" si="11"/>
        <v>acquise</v>
      </c>
      <c r="M156" s="129">
        <f t="shared" si="12"/>
        <v>1</v>
      </c>
    </row>
    <row r="157" spans="1:13" ht="13.5" customHeight="1">
      <c r="A157" s="23">
        <v>145</v>
      </c>
      <c r="B157" s="340" t="s">
        <v>738</v>
      </c>
      <c r="C157" s="335" t="s">
        <v>149</v>
      </c>
      <c r="D157" s="344" t="s">
        <v>739</v>
      </c>
      <c r="E157" s="244" t="s">
        <v>436</v>
      </c>
      <c r="F157" s="49">
        <v>13</v>
      </c>
      <c r="G157" s="26">
        <f>'MST2'!I157</f>
        <v>10</v>
      </c>
      <c r="H157" s="133">
        <f>'MST2'!J157</f>
        <v>1</v>
      </c>
      <c r="I157" s="134">
        <f>'MST2'!L157</f>
        <v>1</v>
      </c>
      <c r="J157" s="31">
        <f t="shared" si="9"/>
        <v>10</v>
      </c>
      <c r="K157" s="23">
        <f t="shared" si="10"/>
        <v>1</v>
      </c>
      <c r="L157" s="44" t="str">
        <f t="shared" si="11"/>
        <v>acquise</v>
      </c>
      <c r="M157" s="129">
        <f t="shared" si="12"/>
        <v>1</v>
      </c>
    </row>
    <row r="158" spans="1:13" ht="13.5" customHeight="1">
      <c r="A158" s="23">
        <v>146</v>
      </c>
      <c r="B158" s="289">
        <v>123013689</v>
      </c>
      <c r="C158" s="99" t="s">
        <v>150</v>
      </c>
      <c r="D158" s="100" t="s">
        <v>151</v>
      </c>
      <c r="E158" s="118" t="s">
        <v>428</v>
      </c>
      <c r="F158" s="49">
        <v>10</v>
      </c>
      <c r="G158" s="26">
        <f>'MST2'!I158</f>
        <v>10</v>
      </c>
      <c r="H158" s="133">
        <f>'MST2'!J158</f>
        <v>1</v>
      </c>
      <c r="I158" s="134">
        <f>'MST2'!L158</f>
        <v>1</v>
      </c>
      <c r="J158" s="31">
        <f t="shared" si="9"/>
        <v>10</v>
      </c>
      <c r="K158" s="23">
        <f t="shared" si="10"/>
        <v>1</v>
      </c>
      <c r="L158" s="44" t="str">
        <f t="shared" si="11"/>
        <v>acquise</v>
      </c>
      <c r="M158" s="129">
        <f t="shared" si="12"/>
        <v>1</v>
      </c>
    </row>
    <row r="159" spans="1:13" ht="13.5" customHeight="1">
      <c r="A159" s="23">
        <v>147</v>
      </c>
      <c r="B159" s="279">
        <v>1333013058</v>
      </c>
      <c r="C159" s="52" t="s">
        <v>391</v>
      </c>
      <c r="D159" s="51" t="s">
        <v>392</v>
      </c>
      <c r="E159" s="117" t="s">
        <v>429</v>
      </c>
      <c r="F159" s="49">
        <v>12</v>
      </c>
      <c r="G159" s="26">
        <f>'MST2'!I159</f>
        <v>11</v>
      </c>
      <c r="H159" s="133">
        <f>'MST2'!J159</f>
        <v>1</v>
      </c>
      <c r="I159" s="134">
        <f>'MST2'!L159</f>
        <v>1</v>
      </c>
      <c r="J159" s="31">
        <f t="shared" si="9"/>
        <v>11</v>
      </c>
      <c r="K159" s="23">
        <f t="shared" si="10"/>
        <v>1</v>
      </c>
      <c r="L159" s="44" t="str">
        <f t="shared" si="11"/>
        <v>acquise</v>
      </c>
      <c r="M159" s="129">
        <f t="shared" si="12"/>
        <v>1</v>
      </c>
    </row>
    <row r="160" spans="1:13" ht="13.5" customHeight="1">
      <c r="A160" s="23">
        <v>148</v>
      </c>
      <c r="B160" s="340" t="s">
        <v>740</v>
      </c>
      <c r="C160" s="335" t="s">
        <v>152</v>
      </c>
      <c r="D160" s="344" t="s">
        <v>555</v>
      </c>
      <c r="E160" s="204" t="s">
        <v>436</v>
      </c>
      <c r="F160" s="49">
        <v>13.5</v>
      </c>
      <c r="G160" s="26">
        <f>'MST2'!I160</f>
        <v>13</v>
      </c>
      <c r="H160" s="133">
        <f>'MST2'!J160</f>
        <v>1</v>
      </c>
      <c r="I160" s="134">
        <f>'MST2'!L160</f>
        <v>1</v>
      </c>
      <c r="J160" s="31">
        <f t="shared" si="9"/>
        <v>13</v>
      </c>
      <c r="K160" s="23">
        <f t="shared" si="10"/>
        <v>1</v>
      </c>
      <c r="L160" s="44" t="str">
        <f t="shared" si="11"/>
        <v>acquise</v>
      </c>
      <c r="M160" s="129">
        <f t="shared" si="12"/>
        <v>1</v>
      </c>
    </row>
    <row r="161" spans="1:13" ht="13.5" customHeight="1">
      <c r="A161" s="23">
        <v>149</v>
      </c>
      <c r="B161" s="340" t="s">
        <v>741</v>
      </c>
      <c r="C161" s="335" t="s">
        <v>742</v>
      </c>
      <c r="D161" s="344" t="s">
        <v>124</v>
      </c>
      <c r="E161" s="247" t="s">
        <v>1677</v>
      </c>
      <c r="F161" s="49">
        <v>14</v>
      </c>
      <c r="G161" s="26">
        <f>'MST2'!I161</f>
        <v>14</v>
      </c>
      <c r="H161" s="133">
        <f>'MST2'!J161</f>
        <v>1</v>
      </c>
      <c r="I161" s="134">
        <f>'MST2'!L161</f>
        <v>1</v>
      </c>
      <c r="J161" s="31">
        <f t="shared" si="9"/>
        <v>14</v>
      </c>
      <c r="K161" s="23">
        <f t="shared" si="10"/>
        <v>1</v>
      </c>
      <c r="L161" s="44" t="str">
        <f t="shared" si="11"/>
        <v>acquise</v>
      </c>
      <c r="M161" s="129">
        <f t="shared" si="12"/>
        <v>1</v>
      </c>
    </row>
    <row r="162" spans="1:13" ht="13.5" customHeight="1">
      <c r="A162" s="23">
        <v>150</v>
      </c>
      <c r="B162" s="340" t="s">
        <v>743</v>
      </c>
      <c r="C162" s="335" t="s">
        <v>742</v>
      </c>
      <c r="D162" s="344" t="s">
        <v>314</v>
      </c>
      <c r="E162" s="244" t="s">
        <v>433</v>
      </c>
      <c r="F162" s="92">
        <v>13</v>
      </c>
      <c r="G162" s="26">
        <f>'MST2'!I162</f>
        <v>12</v>
      </c>
      <c r="H162" s="133">
        <f>'MST2'!J162</f>
        <v>1</v>
      </c>
      <c r="I162" s="134">
        <f>'MST2'!L162</f>
        <v>1</v>
      </c>
      <c r="J162" s="31">
        <f t="shared" si="9"/>
        <v>12</v>
      </c>
      <c r="K162" s="23">
        <f t="shared" si="10"/>
        <v>1</v>
      </c>
      <c r="L162" s="44" t="str">
        <f t="shared" si="11"/>
        <v>acquise</v>
      </c>
      <c r="M162" s="129">
        <f t="shared" si="12"/>
        <v>1</v>
      </c>
    </row>
    <row r="163" spans="1:13" ht="13.5" customHeight="1">
      <c r="A163" s="23">
        <v>151</v>
      </c>
      <c r="B163" s="282" t="s">
        <v>744</v>
      </c>
      <c r="C163" s="306" t="s">
        <v>745</v>
      </c>
      <c r="D163" s="328" t="s">
        <v>746</v>
      </c>
      <c r="E163" s="247" t="s">
        <v>1677</v>
      </c>
      <c r="F163" s="92">
        <v>11.5</v>
      </c>
      <c r="G163" s="26">
        <f>'MST2'!I163</f>
        <v>13</v>
      </c>
      <c r="H163" s="133">
        <f>'MST2'!J163</f>
        <v>1</v>
      </c>
      <c r="I163" s="134">
        <f>'MST2'!L163</f>
        <v>1</v>
      </c>
      <c r="J163" s="31">
        <f t="shared" si="9"/>
        <v>13</v>
      </c>
      <c r="K163" s="23">
        <f t="shared" si="10"/>
        <v>1</v>
      </c>
      <c r="L163" s="44" t="str">
        <f t="shared" si="11"/>
        <v>acquise</v>
      </c>
      <c r="M163" s="129">
        <f t="shared" si="12"/>
        <v>1</v>
      </c>
    </row>
    <row r="164" spans="1:13" ht="13.5" customHeight="1">
      <c r="A164" s="23">
        <v>152</v>
      </c>
      <c r="B164" s="181">
        <v>1333008955</v>
      </c>
      <c r="C164" s="183" t="s">
        <v>153</v>
      </c>
      <c r="D164" s="299" t="s">
        <v>622</v>
      </c>
      <c r="E164" s="117" t="s">
        <v>428</v>
      </c>
      <c r="F164" s="49">
        <v>7</v>
      </c>
      <c r="G164" s="26">
        <f>'MST2'!I164</f>
        <v>11</v>
      </c>
      <c r="H164" s="133">
        <f>'MST2'!J164</f>
        <v>1</v>
      </c>
      <c r="I164" s="134">
        <f>'MST2'!L164</f>
        <v>1</v>
      </c>
      <c r="J164" s="31">
        <f t="shared" si="9"/>
        <v>11</v>
      </c>
      <c r="K164" s="23">
        <f t="shared" si="10"/>
        <v>1</v>
      </c>
      <c r="L164" s="44" t="str">
        <f t="shared" si="11"/>
        <v>acquise</v>
      </c>
      <c r="M164" s="129">
        <f t="shared" si="12"/>
        <v>1</v>
      </c>
    </row>
    <row r="165" spans="1:13" ht="13.5" customHeight="1">
      <c r="A165" s="23">
        <v>153</v>
      </c>
      <c r="B165" s="289">
        <v>1333008886</v>
      </c>
      <c r="C165" s="99" t="s">
        <v>153</v>
      </c>
      <c r="D165" s="100" t="s">
        <v>154</v>
      </c>
      <c r="E165" s="118" t="s">
        <v>433</v>
      </c>
      <c r="F165" s="92">
        <v>8.5</v>
      </c>
      <c r="G165" s="26">
        <f>'MST2'!I165</f>
        <v>12</v>
      </c>
      <c r="H165" s="133">
        <f>'MST2'!J165</f>
        <v>1</v>
      </c>
      <c r="I165" s="134">
        <f>'MST2'!L165</f>
        <v>1</v>
      </c>
      <c r="J165" s="31">
        <f t="shared" si="9"/>
        <v>12</v>
      </c>
      <c r="K165" s="23">
        <f t="shared" si="10"/>
        <v>1</v>
      </c>
      <c r="L165" s="44" t="str">
        <f t="shared" si="11"/>
        <v>acquise</v>
      </c>
      <c r="M165" s="129">
        <f t="shared" si="12"/>
        <v>1</v>
      </c>
    </row>
    <row r="166" spans="1:13" ht="13.5" customHeight="1">
      <c r="A166" s="23">
        <v>154</v>
      </c>
      <c r="B166" s="279">
        <v>123020341</v>
      </c>
      <c r="C166" s="52" t="s">
        <v>325</v>
      </c>
      <c r="D166" s="51" t="s">
        <v>326</v>
      </c>
      <c r="E166" s="118" t="s">
        <v>428</v>
      </c>
      <c r="F166" s="49">
        <v>10</v>
      </c>
      <c r="G166" s="26">
        <f>'MST2'!I166</f>
        <v>14.5</v>
      </c>
      <c r="H166" s="133">
        <f>'MST2'!J166</f>
        <v>1</v>
      </c>
      <c r="I166" s="134">
        <f>'MST2'!L166</f>
        <v>1</v>
      </c>
      <c r="J166" s="31">
        <f t="shared" si="9"/>
        <v>14.5</v>
      </c>
      <c r="K166" s="23">
        <f t="shared" si="10"/>
        <v>1</v>
      </c>
      <c r="L166" s="44" t="str">
        <f t="shared" si="11"/>
        <v>acquise</v>
      </c>
      <c r="M166" s="129">
        <f t="shared" si="12"/>
        <v>1</v>
      </c>
    </row>
    <row r="167" spans="1:13" ht="13.5" customHeight="1">
      <c r="A167" s="23">
        <v>155</v>
      </c>
      <c r="B167" s="279">
        <v>1433014926</v>
      </c>
      <c r="C167" s="52" t="s">
        <v>155</v>
      </c>
      <c r="D167" s="51" t="s">
        <v>393</v>
      </c>
      <c r="E167" s="118" t="s">
        <v>428</v>
      </c>
      <c r="F167" s="49">
        <v>14</v>
      </c>
      <c r="G167" s="26">
        <f>'MST2'!I167</f>
        <v>11.5</v>
      </c>
      <c r="H167" s="133">
        <f>'MST2'!J167</f>
        <v>1</v>
      </c>
      <c r="I167" s="134">
        <f>'MST2'!L167</f>
        <v>1</v>
      </c>
      <c r="J167" s="31">
        <f t="shared" si="9"/>
        <v>11.5</v>
      </c>
      <c r="K167" s="23">
        <f t="shared" si="10"/>
        <v>1</v>
      </c>
      <c r="L167" s="44" t="str">
        <f t="shared" si="11"/>
        <v>acquise</v>
      </c>
      <c r="M167" s="129">
        <f t="shared" si="12"/>
        <v>1</v>
      </c>
    </row>
    <row r="168" spans="1:13" ht="13.5" customHeight="1">
      <c r="A168" s="23">
        <v>156</v>
      </c>
      <c r="B168" s="175">
        <v>1533012503</v>
      </c>
      <c r="C168" s="177" t="s">
        <v>535</v>
      </c>
      <c r="D168" s="324" t="s">
        <v>313</v>
      </c>
      <c r="E168" s="117" t="s">
        <v>429</v>
      </c>
      <c r="F168" s="92">
        <v>10</v>
      </c>
      <c r="G168" s="26">
        <f>'MST2'!I168</f>
        <v>12</v>
      </c>
      <c r="H168" s="133">
        <f>'MST2'!J168</f>
        <v>1</v>
      </c>
      <c r="I168" s="134">
        <f>'MST2'!L168</f>
        <v>1</v>
      </c>
      <c r="J168" s="31">
        <f t="shared" si="9"/>
        <v>12</v>
      </c>
      <c r="K168" s="23">
        <f t="shared" si="10"/>
        <v>1</v>
      </c>
      <c r="L168" s="44" t="str">
        <f t="shared" si="11"/>
        <v>acquise</v>
      </c>
      <c r="M168" s="129">
        <f t="shared" si="12"/>
        <v>1</v>
      </c>
    </row>
    <row r="169" spans="1:13" ht="13.5" customHeight="1">
      <c r="A169" s="23">
        <v>157</v>
      </c>
      <c r="B169" s="289">
        <v>123004901</v>
      </c>
      <c r="C169" s="99" t="s">
        <v>156</v>
      </c>
      <c r="D169" s="100" t="s">
        <v>157</v>
      </c>
      <c r="E169" s="118" t="s">
        <v>428</v>
      </c>
      <c r="F169" s="92">
        <v>13</v>
      </c>
      <c r="G169" s="26">
        <f>'MST2'!I169</f>
        <v>14.5</v>
      </c>
      <c r="H169" s="133">
        <f>'MST2'!J169</f>
        <v>1</v>
      </c>
      <c r="I169" s="134">
        <f>'MST2'!L169</f>
        <v>1</v>
      </c>
      <c r="J169" s="31">
        <f t="shared" si="9"/>
        <v>14.5</v>
      </c>
      <c r="K169" s="23">
        <f t="shared" si="10"/>
        <v>1</v>
      </c>
      <c r="L169" s="44" t="str">
        <f t="shared" si="11"/>
        <v>acquise</v>
      </c>
      <c r="M169" s="129">
        <f t="shared" si="12"/>
        <v>1</v>
      </c>
    </row>
    <row r="170" spans="1:13" ht="13.5" customHeight="1">
      <c r="A170" s="23">
        <v>158</v>
      </c>
      <c r="B170" s="181">
        <v>1333011470</v>
      </c>
      <c r="C170" s="183" t="s">
        <v>682</v>
      </c>
      <c r="D170" s="299" t="s">
        <v>683</v>
      </c>
      <c r="E170" s="117" t="s">
        <v>428</v>
      </c>
      <c r="F170" s="49">
        <v>8</v>
      </c>
      <c r="G170" s="26">
        <f>'MST2'!I170</f>
        <v>10</v>
      </c>
      <c r="H170" s="133">
        <f>'MST2'!J170</f>
        <v>1</v>
      </c>
      <c r="I170" s="134">
        <f>'MST2'!L170</f>
        <v>1</v>
      </c>
      <c r="J170" s="31">
        <f t="shared" si="9"/>
        <v>10</v>
      </c>
      <c r="K170" s="23">
        <f t="shared" si="10"/>
        <v>1</v>
      </c>
      <c r="L170" s="44" t="str">
        <f t="shared" si="11"/>
        <v>acquise</v>
      </c>
      <c r="M170" s="129">
        <f t="shared" si="12"/>
        <v>1</v>
      </c>
    </row>
    <row r="171" spans="1:13" ht="13.5" customHeight="1">
      <c r="A171" s="23">
        <v>159</v>
      </c>
      <c r="B171" s="279">
        <v>1433010476</v>
      </c>
      <c r="C171" s="52" t="s">
        <v>158</v>
      </c>
      <c r="D171" s="51" t="s">
        <v>124</v>
      </c>
      <c r="E171" s="117" t="s">
        <v>434</v>
      </c>
      <c r="F171" s="49">
        <v>11</v>
      </c>
      <c r="G171" s="26">
        <f>'MST2'!I171</f>
        <v>11</v>
      </c>
      <c r="H171" s="133">
        <f>'MST2'!J171</f>
        <v>1</v>
      </c>
      <c r="I171" s="134">
        <f>'MST2'!L171</f>
        <v>1</v>
      </c>
      <c r="J171" s="31">
        <f t="shared" si="9"/>
        <v>11</v>
      </c>
      <c r="K171" s="23">
        <f t="shared" si="10"/>
        <v>1</v>
      </c>
      <c r="L171" s="44" t="str">
        <f t="shared" si="11"/>
        <v>acquise</v>
      </c>
      <c r="M171" s="129">
        <f t="shared" si="12"/>
        <v>1</v>
      </c>
    </row>
    <row r="172" spans="1:13" ht="13.5" customHeight="1">
      <c r="A172" s="23">
        <v>160</v>
      </c>
      <c r="B172" s="289">
        <v>123009039</v>
      </c>
      <c r="C172" s="99" t="s">
        <v>158</v>
      </c>
      <c r="D172" s="100" t="s">
        <v>67</v>
      </c>
      <c r="E172" s="117" t="s">
        <v>434</v>
      </c>
      <c r="F172" s="49">
        <v>10</v>
      </c>
      <c r="G172" s="26">
        <f>'MST2'!I172</f>
        <v>15</v>
      </c>
      <c r="H172" s="133">
        <f>'MST2'!J172</f>
        <v>1</v>
      </c>
      <c r="I172" s="134">
        <f>'MST2'!L172</f>
        <v>1</v>
      </c>
      <c r="J172" s="31">
        <f t="shared" si="9"/>
        <v>15</v>
      </c>
      <c r="K172" s="23">
        <f t="shared" si="10"/>
        <v>1</v>
      </c>
      <c r="L172" s="44" t="str">
        <f t="shared" si="11"/>
        <v>acquise</v>
      </c>
      <c r="M172" s="129">
        <f t="shared" si="12"/>
        <v>1</v>
      </c>
    </row>
    <row r="173" spans="1:13" ht="13.5" customHeight="1">
      <c r="A173" s="23">
        <v>161</v>
      </c>
      <c r="B173" s="175">
        <v>1533010444</v>
      </c>
      <c r="C173" s="177" t="s">
        <v>558</v>
      </c>
      <c r="D173" s="324" t="s">
        <v>64</v>
      </c>
      <c r="E173" s="117" t="s">
        <v>1676</v>
      </c>
      <c r="F173" s="92">
        <v>11.5</v>
      </c>
      <c r="G173" s="26">
        <f>'MST2'!I173</f>
        <v>11.5</v>
      </c>
      <c r="H173" s="133">
        <f>'MST2'!J173</f>
        <v>1</v>
      </c>
      <c r="I173" s="134">
        <f>'MST2'!L173</f>
        <v>1</v>
      </c>
      <c r="J173" s="31">
        <f t="shared" si="9"/>
        <v>11.5</v>
      </c>
      <c r="K173" s="23">
        <f t="shared" si="10"/>
        <v>1</v>
      </c>
      <c r="L173" s="44" t="str">
        <f t="shared" si="11"/>
        <v>acquise</v>
      </c>
      <c r="M173" s="129">
        <f t="shared" si="12"/>
        <v>1</v>
      </c>
    </row>
    <row r="174" spans="1:13" ht="13.5" customHeight="1">
      <c r="A174" s="23">
        <v>162</v>
      </c>
      <c r="B174" s="279">
        <v>1333009403</v>
      </c>
      <c r="C174" s="52" t="s">
        <v>330</v>
      </c>
      <c r="D174" s="51" t="s">
        <v>331</v>
      </c>
      <c r="E174" s="118" t="s">
        <v>433</v>
      </c>
      <c r="F174" s="49">
        <v>10</v>
      </c>
      <c r="G174" s="26">
        <f>'MST2'!I174</f>
        <v>12</v>
      </c>
      <c r="H174" s="133">
        <f>'MST2'!J174</f>
        <v>1</v>
      </c>
      <c r="I174" s="134">
        <f>'MST2'!L174</f>
        <v>1</v>
      </c>
      <c r="J174" s="31">
        <f t="shared" si="9"/>
        <v>12</v>
      </c>
      <c r="K174" s="23">
        <f t="shared" si="10"/>
        <v>1</v>
      </c>
      <c r="L174" s="44" t="str">
        <f t="shared" si="11"/>
        <v>acquise</v>
      </c>
      <c r="M174" s="129">
        <f t="shared" si="12"/>
        <v>1</v>
      </c>
    </row>
    <row r="175" spans="1:13" ht="13.5" customHeight="1">
      <c r="A175" s="23">
        <v>163</v>
      </c>
      <c r="B175" s="289">
        <v>123003419</v>
      </c>
      <c r="C175" s="99" t="s">
        <v>159</v>
      </c>
      <c r="D175" s="100" t="s">
        <v>92</v>
      </c>
      <c r="E175" s="118" t="s">
        <v>433</v>
      </c>
      <c r="F175" s="49">
        <v>14.5</v>
      </c>
      <c r="G175" s="26">
        <f>'MST2'!I175</f>
        <v>13.5</v>
      </c>
      <c r="H175" s="133">
        <f>'MST2'!J175</f>
        <v>1</v>
      </c>
      <c r="I175" s="134">
        <f>'MST2'!L175</f>
        <v>1</v>
      </c>
      <c r="J175" s="31">
        <f t="shared" si="9"/>
        <v>13.5</v>
      </c>
      <c r="K175" s="23">
        <f t="shared" si="10"/>
        <v>1</v>
      </c>
      <c r="L175" s="44" t="str">
        <f t="shared" si="11"/>
        <v>acquise</v>
      </c>
      <c r="M175" s="129">
        <f t="shared" si="12"/>
        <v>1</v>
      </c>
    </row>
    <row r="176" spans="1:13" ht="13.5" customHeight="1">
      <c r="A176" s="23">
        <v>164</v>
      </c>
      <c r="B176" s="279">
        <v>1333007545</v>
      </c>
      <c r="C176" s="52" t="s">
        <v>332</v>
      </c>
      <c r="D176" s="51" t="s">
        <v>228</v>
      </c>
      <c r="E176" s="118" t="s">
        <v>433</v>
      </c>
      <c r="F176" s="49">
        <v>14</v>
      </c>
      <c r="G176" s="26">
        <f>'MST2'!I176</f>
        <v>13</v>
      </c>
      <c r="H176" s="133">
        <f>'MST2'!J176</f>
        <v>1</v>
      </c>
      <c r="I176" s="134">
        <f>'MST2'!L176</f>
        <v>1</v>
      </c>
      <c r="J176" s="31">
        <f t="shared" si="9"/>
        <v>13</v>
      </c>
      <c r="K176" s="23">
        <f t="shared" si="10"/>
        <v>1</v>
      </c>
      <c r="L176" s="44" t="str">
        <f t="shared" si="11"/>
        <v>acquise</v>
      </c>
      <c r="M176" s="129">
        <f t="shared" si="12"/>
        <v>1</v>
      </c>
    </row>
    <row r="177" spans="1:13" ht="13.5" customHeight="1">
      <c r="A177" s="23">
        <v>165</v>
      </c>
      <c r="B177" s="294">
        <v>123006162</v>
      </c>
      <c r="C177" s="306" t="s">
        <v>747</v>
      </c>
      <c r="D177" s="328" t="s">
        <v>135</v>
      </c>
      <c r="E177" s="247" t="s">
        <v>1678</v>
      </c>
      <c r="F177" s="49">
        <v>10</v>
      </c>
      <c r="G177" s="26">
        <f>'MST2'!I177</f>
        <v>13.5</v>
      </c>
      <c r="H177" s="133">
        <f>'MST2'!J177</f>
        <v>1</v>
      </c>
      <c r="I177" s="134">
        <f>'MST2'!L177</f>
        <v>1</v>
      </c>
      <c r="J177" s="31">
        <f t="shared" si="9"/>
        <v>13.5</v>
      </c>
      <c r="K177" s="23">
        <f t="shared" si="10"/>
        <v>1</v>
      </c>
      <c r="L177" s="44" t="str">
        <f t="shared" si="11"/>
        <v>acquise</v>
      </c>
      <c r="M177" s="129">
        <f t="shared" si="12"/>
        <v>1</v>
      </c>
    </row>
    <row r="178" spans="1:13" ht="13.5" customHeight="1">
      <c r="A178" s="23">
        <v>166</v>
      </c>
      <c r="B178" s="175">
        <v>1533003446</v>
      </c>
      <c r="C178" s="177" t="s">
        <v>333</v>
      </c>
      <c r="D178" s="324" t="s">
        <v>523</v>
      </c>
      <c r="E178" s="117" t="s">
        <v>428</v>
      </c>
      <c r="F178" s="92">
        <v>11</v>
      </c>
      <c r="G178" s="26">
        <f>'MST2'!I178</f>
        <v>10</v>
      </c>
      <c r="H178" s="133">
        <f>'MST2'!J178</f>
        <v>1</v>
      </c>
      <c r="I178" s="134">
        <f>'MST2'!L178</f>
        <v>1</v>
      </c>
      <c r="J178" s="31">
        <f t="shared" si="9"/>
        <v>10</v>
      </c>
      <c r="K178" s="23">
        <f t="shared" si="10"/>
        <v>1</v>
      </c>
      <c r="L178" s="44" t="str">
        <f t="shared" si="11"/>
        <v>acquise</v>
      </c>
      <c r="M178" s="129">
        <f t="shared" si="12"/>
        <v>1</v>
      </c>
    </row>
    <row r="179" spans="1:13" ht="13.5" customHeight="1">
      <c r="A179" s="23">
        <v>167</v>
      </c>
      <c r="B179" s="279">
        <v>1433005511</v>
      </c>
      <c r="C179" s="52" t="s">
        <v>333</v>
      </c>
      <c r="D179" s="51" t="s">
        <v>209</v>
      </c>
      <c r="E179" s="118" t="s">
        <v>428</v>
      </c>
      <c r="F179" s="49">
        <v>12.5</v>
      </c>
      <c r="G179" s="26">
        <f>'MST2'!I179</f>
        <v>12</v>
      </c>
      <c r="H179" s="133">
        <f>'MST2'!J179</f>
        <v>1</v>
      </c>
      <c r="I179" s="134">
        <f>'MST2'!L179</f>
        <v>1</v>
      </c>
      <c r="J179" s="31">
        <f t="shared" si="9"/>
        <v>12</v>
      </c>
      <c r="K179" s="23">
        <f t="shared" si="10"/>
        <v>1</v>
      </c>
      <c r="L179" s="44" t="str">
        <f t="shared" si="11"/>
        <v>acquise</v>
      </c>
      <c r="M179" s="129">
        <f t="shared" si="12"/>
        <v>1</v>
      </c>
    </row>
    <row r="180" spans="1:13" ht="13.5" customHeight="1">
      <c r="A180" s="23">
        <v>168</v>
      </c>
      <c r="B180" s="289">
        <v>123011453</v>
      </c>
      <c r="C180" s="99" t="s">
        <v>162</v>
      </c>
      <c r="D180" s="100" t="s">
        <v>163</v>
      </c>
      <c r="E180" s="121" t="s">
        <v>431</v>
      </c>
      <c r="F180" s="92">
        <v>13.5</v>
      </c>
      <c r="G180" s="26">
        <f>'MST2'!I180</f>
        <v>13</v>
      </c>
      <c r="H180" s="133">
        <f>'MST2'!J180</f>
        <v>1</v>
      </c>
      <c r="I180" s="134">
        <f>'MST2'!L180</f>
        <v>1</v>
      </c>
      <c r="J180" s="31">
        <f t="shared" si="9"/>
        <v>13</v>
      </c>
      <c r="K180" s="23">
        <f t="shared" si="10"/>
        <v>1</v>
      </c>
      <c r="L180" s="44" t="str">
        <f t="shared" si="11"/>
        <v>acquise</v>
      </c>
      <c r="M180" s="129">
        <f t="shared" si="12"/>
        <v>1</v>
      </c>
    </row>
    <row r="181" spans="1:13" ht="13.5" customHeight="1">
      <c r="A181" s="23">
        <v>169</v>
      </c>
      <c r="B181" s="289">
        <v>123011613</v>
      </c>
      <c r="C181" s="99" t="s">
        <v>162</v>
      </c>
      <c r="D181" s="100" t="s">
        <v>164</v>
      </c>
      <c r="E181" s="118" t="s">
        <v>428</v>
      </c>
      <c r="F181" s="92">
        <v>13</v>
      </c>
      <c r="G181" s="26">
        <f>'MST2'!I181</f>
        <v>12</v>
      </c>
      <c r="H181" s="133">
        <f>'MST2'!J181</f>
        <v>1</v>
      </c>
      <c r="I181" s="134">
        <f>'MST2'!L181</f>
        <v>1</v>
      </c>
      <c r="J181" s="31">
        <f t="shared" si="9"/>
        <v>12</v>
      </c>
      <c r="K181" s="23">
        <f t="shared" si="10"/>
        <v>1</v>
      </c>
      <c r="L181" s="44" t="str">
        <f t="shared" si="11"/>
        <v>acquise</v>
      </c>
      <c r="M181" s="129">
        <f t="shared" si="12"/>
        <v>1</v>
      </c>
    </row>
    <row r="182" spans="1:13" ht="13.5" customHeight="1">
      <c r="A182" s="23">
        <v>170</v>
      </c>
      <c r="B182" s="175">
        <v>1533009246</v>
      </c>
      <c r="C182" s="177" t="s">
        <v>604</v>
      </c>
      <c r="D182" s="324" t="s">
        <v>184</v>
      </c>
      <c r="E182" s="117" t="s">
        <v>1677</v>
      </c>
      <c r="F182" s="92">
        <v>10</v>
      </c>
      <c r="G182" s="26">
        <f>'MST2'!I182</f>
        <v>10</v>
      </c>
      <c r="H182" s="133">
        <f>'MST2'!J182</f>
        <v>1</v>
      </c>
      <c r="I182" s="134">
        <f>'MST2'!L182</f>
        <v>1</v>
      </c>
      <c r="J182" s="31">
        <f t="shared" si="9"/>
        <v>10</v>
      </c>
      <c r="K182" s="23">
        <f t="shared" si="10"/>
        <v>1</v>
      </c>
      <c r="L182" s="44" t="str">
        <f t="shared" si="11"/>
        <v>acquise</v>
      </c>
      <c r="M182" s="129">
        <f t="shared" si="12"/>
        <v>1</v>
      </c>
    </row>
    <row r="183" spans="1:13" ht="13.5" customHeight="1">
      <c r="A183" s="23">
        <v>171</v>
      </c>
      <c r="B183" s="279">
        <v>1333003392</v>
      </c>
      <c r="C183" s="52" t="s">
        <v>394</v>
      </c>
      <c r="D183" s="51" t="s">
        <v>247</v>
      </c>
      <c r="E183" s="117" t="s">
        <v>434</v>
      </c>
      <c r="F183" s="49">
        <v>11</v>
      </c>
      <c r="G183" s="26">
        <f>'MST2'!I183</f>
        <v>10</v>
      </c>
      <c r="H183" s="133">
        <f>'MST2'!J183</f>
        <v>1</v>
      </c>
      <c r="I183" s="134">
        <f>'MST2'!L183</f>
        <v>1</v>
      </c>
      <c r="J183" s="31">
        <f t="shared" si="9"/>
        <v>10</v>
      </c>
      <c r="K183" s="23">
        <f t="shared" si="10"/>
        <v>1</v>
      </c>
      <c r="L183" s="44" t="str">
        <f t="shared" si="11"/>
        <v>acquise</v>
      </c>
      <c r="M183" s="129">
        <f t="shared" si="12"/>
        <v>1</v>
      </c>
    </row>
    <row r="184" spans="1:13" ht="13.5" customHeight="1">
      <c r="A184" s="23">
        <v>172</v>
      </c>
      <c r="B184" s="279" t="s">
        <v>395</v>
      </c>
      <c r="C184" s="52" t="s">
        <v>396</v>
      </c>
      <c r="D184" s="51" t="s">
        <v>397</v>
      </c>
      <c r="E184" s="118" t="s">
        <v>428</v>
      </c>
      <c r="F184" s="92">
        <v>11</v>
      </c>
      <c r="G184" s="26">
        <f>'MST2'!I184</f>
        <v>12.5</v>
      </c>
      <c r="H184" s="133">
        <f>'MST2'!J184</f>
        <v>1</v>
      </c>
      <c r="I184" s="134">
        <f>'MST2'!L184</f>
        <v>1</v>
      </c>
      <c r="J184" s="31">
        <f t="shared" si="9"/>
        <v>12.5</v>
      </c>
      <c r="K184" s="23">
        <f t="shared" si="10"/>
        <v>1</v>
      </c>
      <c r="L184" s="44" t="str">
        <f t="shared" si="11"/>
        <v>acquise</v>
      </c>
      <c r="M184" s="129">
        <f t="shared" si="12"/>
        <v>1</v>
      </c>
    </row>
    <row r="185" spans="1:13" ht="13.5" customHeight="1">
      <c r="A185" s="23">
        <v>173</v>
      </c>
      <c r="B185" s="175">
        <v>1533008501</v>
      </c>
      <c r="C185" s="177" t="s">
        <v>510</v>
      </c>
      <c r="D185" s="324" t="s">
        <v>511</v>
      </c>
      <c r="E185" s="117" t="s">
        <v>428</v>
      </c>
      <c r="F185" s="92">
        <v>12</v>
      </c>
      <c r="G185" s="26">
        <f>'MST2'!I185</f>
        <v>12.5</v>
      </c>
      <c r="H185" s="133">
        <f>'MST2'!J185</f>
        <v>1</v>
      </c>
      <c r="I185" s="134">
        <f>'MST2'!L185</f>
        <v>1</v>
      </c>
      <c r="J185" s="31">
        <f t="shared" si="9"/>
        <v>12.5</v>
      </c>
      <c r="K185" s="23">
        <f t="shared" si="10"/>
        <v>1</v>
      </c>
      <c r="L185" s="44" t="str">
        <f t="shared" si="11"/>
        <v>acquise</v>
      </c>
      <c r="M185" s="129">
        <f t="shared" si="12"/>
        <v>1</v>
      </c>
    </row>
    <row r="186" spans="1:13" ht="13.5" customHeight="1">
      <c r="A186" s="23">
        <v>174</v>
      </c>
      <c r="B186" s="175">
        <v>1533003209</v>
      </c>
      <c r="C186" s="177" t="s">
        <v>647</v>
      </c>
      <c r="D186" s="324" t="s">
        <v>648</v>
      </c>
      <c r="E186" s="117" t="s">
        <v>1676</v>
      </c>
      <c r="F186" s="92">
        <v>12</v>
      </c>
      <c r="G186" s="26">
        <f>'MST2'!I186</f>
        <v>16</v>
      </c>
      <c r="H186" s="133">
        <f>'MST2'!J186</f>
        <v>1</v>
      </c>
      <c r="I186" s="134">
        <f>'MST2'!L186</f>
        <v>1</v>
      </c>
      <c r="J186" s="31">
        <f t="shared" si="9"/>
        <v>16</v>
      </c>
      <c r="K186" s="23">
        <f t="shared" si="10"/>
        <v>1</v>
      </c>
      <c r="L186" s="44" t="str">
        <f t="shared" si="11"/>
        <v>acquise</v>
      </c>
      <c r="M186" s="129">
        <f t="shared" si="12"/>
        <v>1</v>
      </c>
    </row>
    <row r="187" spans="1:13" ht="13.5" customHeight="1">
      <c r="A187" s="23">
        <v>175</v>
      </c>
      <c r="B187" s="181">
        <v>1333020295</v>
      </c>
      <c r="C187" s="183" t="s">
        <v>693</v>
      </c>
      <c r="D187" s="299" t="s">
        <v>694</v>
      </c>
      <c r="E187" s="117" t="s">
        <v>428</v>
      </c>
      <c r="F187" s="92">
        <v>13</v>
      </c>
      <c r="G187" s="26">
        <f>'MST2'!I187</f>
        <v>13.5</v>
      </c>
      <c r="H187" s="133">
        <f>'MST2'!J187</f>
        <v>1</v>
      </c>
      <c r="I187" s="134">
        <f>'MST2'!L187</f>
        <v>1</v>
      </c>
      <c r="J187" s="31">
        <f t="shared" si="9"/>
        <v>13.5</v>
      </c>
      <c r="K187" s="23">
        <f t="shared" si="10"/>
        <v>1</v>
      </c>
      <c r="L187" s="44" t="str">
        <f t="shared" si="11"/>
        <v>acquise</v>
      </c>
      <c r="M187" s="129">
        <f t="shared" si="12"/>
        <v>1</v>
      </c>
    </row>
    <row r="188" spans="1:13" ht="13.5" customHeight="1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14.5</v>
      </c>
      <c r="G188" s="26">
        <f>'MST2'!I188</f>
        <v>11.5</v>
      </c>
      <c r="H188" s="133">
        <f>'MST2'!J188</f>
        <v>1</v>
      </c>
      <c r="I188" s="134">
        <f>'MST2'!L188</f>
        <v>1</v>
      </c>
      <c r="J188" s="31">
        <f t="shared" si="9"/>
        <v>11.5</v>
      </c>
      <c r="K188" s="23">
        <f t="shared" si="10"/>
        <v>1</v>
      </c>
      <c r="L188" s="44" t="str">
        <f t="shared" si="11"/>
        <v>acquise</v>
      </c>
      <c r="M188" s="129">
        <f t="shared" si="12"/>
        <v>1</v>
      </c>
    </row>
    <row r="189" spans="1:13" ht="13.5" customHeight="1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2">
        <v>12</v>
      </c>
      <c r="G189" s="26">
        <f>'MST2'!I189</f>
        <v>11</v>
      </c>
      <c r="H189" s="133">
        <f>'MST2'!J189</f>
        <v>1</v>
      </c>
      <c r="I189" s="134">
        <f>'MST2'!L189</f>
        <v>1</v>
      </c>
      <c r="J189" s="31">
        <f t="shared" si="9"/>
        <v>11</v>
      </c>
      <c r="K189" s="23">
        <f t="shared" si="10"/>
        <v>1</v>
      </c>
      <c r="L189" s="44" t="str">
        <f t="shared" si="11"/>
        <v>acquise</v>
      </c>
      <c r="M189" s="129">
        <f t="shared" si="12"/>
        <v>1</v>
      </c>
    </row>
    <row r="190" spans="1:13" ht="13.5" customHeight="1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11.5</v>
      </c>
      <c r="G190" s="26">
        <f>'MST2'!I190</f>
        <v>12</v>
      </c>
      <c r="H190" s="133">
        <f>'MST2'!J190</f>
        <v>1</v>
      </c>
      <c r="I190" s="134">
        <f>'MST2'!L190</f>
        <v>1</v>
      </c>
      <c r="J190" s="31">
        <f t="shared" si="9"/>
        <v>12</v>
      </c>
      <c r="K190" s="23">
        <f t="shared" si="10"/>
        <v>1</v>
      </c>
      <c r="L190" s="44" t="str">
        <f t="shared" si="11"/>
        <v>acquise</v>
      </c>
      <c r="M190" s="129">
        <f t="shared" si="12"/>
        <v>1</v>
      </c>
    </row>
    <row r="191" spans="1:13" ht="13.5" customHeight="1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49">
        <v>12</v>
      </c>
      <c r="G191" s="26">
        <f>'MST2'!I191</f>
        <v>10</v>
      </c>
      <c r="H191" s="133">
        <f>'MST2'!J191</f>
        <v>1</v>
      </c>
      <c r="I191" s="134">
        <f>'MST2'!L191</f>
        <v>1</v>
      </c>
      <c r="J191" s="31">
        <f t="shared" si="9"/>
        <v>10</v>
      </c>
      <c r="K191" s="23">
        <f t="shared" si="10"/>
        <v>1</v>
      </c>
      <c r="L191" s="44" t="str">
        <f t="shared" si="11"/>
        <v>acquise</v>
      </c>
      <c r="M191" s="129">
        <f t="shared" si="12"/>
        <v>1</v>
      </c>
    </row>
    <row r="192" spans="1:13" ht="13.5" customHeight="1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49">
        <v>12.5</v>
      </c>
      <c r="G192" s="26">
        <f>'MST2'!I192</f>
        <v>12</v>
      </c>
      <c r="H192" s="133">
        <f>'MST2'!J192</f>
        <v>1</v>
      </c>
      <c r="I192" s="134">
        <f>'MST2'!L192</f>
        <v>1</v>
      </c>
      <c r="J192" s="31">
        <f t="shared" si="9"/>
        <v>12</v>
      </c>
      <c r="K192" s="23">
        <f t="shared" si="10"/>
        <v>1</v>
      </c>
      <c r="L192" s="44" t="str">
        <f t="shared" si="11"/>
        <v>acquise</v>
      </c>
      <c r="M192" s="129">
        <f t="shared" si="12"/>
        <v>1</v>
      </c>
    </row>
    <row r="193" spans="1:13" ht="13.5" customHeight="1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92">
        <v>14.5</v>
      </c>
      <c r="G193" s="26">
        <f>'MST2'!I193</f>
        <v>10</v>
      </c>
      <c r="H193" s="133">
        <f>'MST2'!J193</f>
        <v>1</v>
      </c>
      <c r="I193" s="134">
        <f>'MST2'!L193</f>
        <v>1</v>
      </c>
      <c r="J193" s="31">
        <f t="shared" si="9"/>
        <v>10</v>
      </c>
      <c r="K193" s="23">
        <f t="shared" si="10"/>
        <v>1</v>
      </c>
      <c r="L193" s="44" t="str">
        <f t="shared" si="11"/>
        <v>acquise</v>
      </c>
      <c r="M193" s="129">
        <f t="shared" si="12"/>
        <v>1</v>
      </c>
    </row>
    <row r="194" spans="1:13" ht="13.5" customHeight="1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49">
        <v>14</v>
      </c>
      <c r="G194" s="26">
        <f>'MST2'!I194</f>
        <v>12</v>
      </c>
      <c r="H194" s="133">
        <f>'MST2'!J194</f>
        <v>1</v>
      </c>
      <c r="I194" s="134">
        <f>'MST2'!L194</f>
        <v>1</v>
      </c>
      <c r="J194" s="31">
        <f t="shared" si="9"/>
        <v>12</v>
      </c>
      <c r="K194" s="23">
        <f t="shared" si="10"/>
        <v>1</v>
      </c>
      <c r="L194" s="44" t="str">
        <f t="shared" si="11"/>
        <v>acquise</v>
      </c>
      <c r="M194" s="129">
        <f t="shared" si="12"/>
        <v>1</v>
      </c>
    </row>
    <row r="195" spans="1:13" ht="13.5" customHeight="1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12</v>
      </c>
      <c r="G195" s="26">
        <f>'MST2'!I195</f>
        <v>10</v>
      </c>
      <c r="H195" s="133">
        <f>'MST2'!J195</f>
        <v>1</v>
      </c>
      <c r="I195" s="134">
        <f>'MST2'!L195</f>
        <v>1</v>
      </c>
      <c r="J195" s="31">
        <f t="shared" si="9"/>
        <v>10</v>
      </c>
      <c r="K195" s="23">
        <f t="shared" si="10"/>
        <v>1</v>
      </c>
      <c r="L195" s="44" t="str">
        <f t="shared" si="11"/>
        <v>acquise</v>
      </c>
      <c r="M195" s="129">
        <f t="shared" si="12"/>
        <v>1</v>
      </c>
    </row>
    <row r="196" spans="1:13" ht="13.5" customHeight="1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92">
        <v>12</v>
      </c>
      <c r="G196" s="26">
        <f>'MST2'!I196</f>
        <v>12</v>
      </c>
      <c r="H196" s="133">
        <f>'MST2'!J196</f>
        <v>1</v>
      </c>
      <c r="I196" s="134">
        <f>'MST2'!L196</f>
        <v>1</v>
      </c>
      <c r="J196" s="31">
        <f t="shared" si="9"/>
        <v>12</v>
      </c>
      <c r="K196" s="23">
        <f t="shared" si="10"/>
        <v>1</v>
      </c>
      <c r="L196" s="44" t="str">
        <f t="shared" si="11"/>
        <v>acquise</v>
      </c>
      <c r="M196" s="129">
        <f t="shared" si="12"/>
        <v>1</v>
      </c>
    </row>
    <row r="197" spans="1:13" ht="13.5" customHeight="1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49">
        <v>11</v>
      </c>
      <c r="G197" s="26">
        <f>'MST2'!I197</f>
        <v>13</v>
      </c>
      <c r="H197" s="133">
        <f>'MST2'!J197</f>
        <v>1</v>
      </c>
      <c r="I197" s="134">
        <f>'MST2'!L197</f>
        <v>1</v>
      </c>
      <c r="J197" s="31">
        <f t="shared" si="9"/>
        <v>13</v>
      </c>
      <c r="K197" s="23">
        <f t="shared" si="10"/>
        <v>1</v>
      </c>
      <c r="L197" s="44" t="str">
        <f t="shared" si="11"/>
        <v>acquise</v>
      </c>
      <c r="M197" s="129">
        <f t="shared" si="12"/>
        <v>1</v>
      </c>
    </row>
    <row r="198" spans="1:13" ht="13.5" customHeight="1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92">
        <v>15</v>
      </c>
      <c r="G198" s="26">
        <f>'MST2'!I198</f>
        <v>12</v>
      </c>
      <c r="H198" s="133">
        <f>'MST2'!J198</f>
        <v>1</v>
      </c>
      <c r="I198" s="134">
        <f>'MST2'!L198</f>
        <v>1</v>
      </c>
      <c r="J198" s="31">
        <f t="shared" si="9"/>
        <v>12</v>
      </c>
      <c r="K198" s="23">
        <f t="shared" si="10"/>
        <v>1</v>
      </c>
      <c r="L198" s="44" t="str">
        <f t="shared" si="11"/>
        <v>acquise</v>
      </c>
      <c r="M198" s="129">
        <f t="shared" si="12"/>
        <v>1</v>
      </c>
    </row>
    <row r="199" spans="1:13" ht="13.5" customHeight="1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2">
        <v>12</v>
      </c>
      <c r="G199" s="26">
        <f>'MST2'!I199</f>
        <v>14</v>
      </c>
      <c r="H199" s="133">
        <f>'MST2'!J199</f>
        <v>1</v>
      </c>
      <c r="I199" s="134">
        <f>'MST2'!L199</f>
        <v>1</v>
      </c>
      <c r="J199" s="31">
        <f t="shared" si="9"/>
        <v>14</v>
      </c>
      <c r="K199" s="23">
        <f t="shared" si="10"/>
        <v>1</v>
      </c>
      <c r="L199" s="44" t="str">
        <f t="shared" si="11"/>
        <v>acquise</v>
      </c>
      <c r="M199" s="129">
        <f t="shared" si="12"/>
        <v>1</v>
      </c>
    </row>
    <row r="200" spans="1:13" ht="13.5" customHeight="1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12</v>
      </c>
      <c r="G200" s="26">
        <f>'MST2'!I200</f>
        <v>10</v>
      </c>
      <c r="H200" s="133">
        <f>'MST2'!J200</f>
        <v>1</v>
      </c>
      <c r="I200" s="134">
        <f>'MST2'!L200</f>
        <v>1</v>
      </c>
      <c r="J200" s="31">
        <f t="shared" si="9"/>
        <v>10</v>
      </c>
      <c r="K200" s="23">
        <f t="shared" si="10"/>
        <v>1</v>
      </c>
      <c r="L200" s="44" t="str">
        <f t="shared" si="11"/>
        <v>acquise</v>
      </c>
      <c r="M200" s="129">
        <f t="shared" si="12"/>
        <v>1</v>
      </c>
    </row>
    <row r="201" spans="1:13" ht="13.5" customHeight="1">
      <c r="A201" s="23">
        <v>189</v>
      </c>
      <c r="B201" s="282" t="s">
        <v>748</v>
      </c>
      <c r="C201" s="305" t="s">
        <v>749</v>
      </c>
      <c r="D201" s="306" t="s">
        <v>145</v>
      </c>
      <c r="E201" s="247" t="s">
        <v>1678</v>
      </c>
      <c r="F201" s="92">
        <v>14</v>
      </c>
      <c r="G201" s="26">
        <f>'MST2'!I201</f>
        <v>12</v>
      </c>
      <c r="H201" s="133">
        <f>'MST2'!J201</f>
        <v>1</v>
      </c>
      <c r="I201" s="134">
        <f>'MST2'!L201</f>
        <v>1</v>
      </c>
      <c r="J201" s="31">
        <f t="shared" si="9"/>
        <v>12</v>
      </c>
      <c r="K201" s="23">
        <f t="shared" si="10"/>
        <v>1</v>
      </c>
      <c r="L201" s="44" t="str">
        <f t="shared" si="11"/>
        <v>acquise</v>
      </c>
      <c r="M201" s="129">
        <f t="shared" si="12"/>
        <v>1</v>
      </c>
    </row>
    <row r="202" spans="1:13" ht="13.5" customHeight="1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92">
        <v>13.5</v>
      </c>
      <c r="G202" s="26">
        <f>'MST2'!I202</f>
        <v>10</v>
      </c>
      <c r="H202" s="133">
        <f>'MST2'!J202</f>
        <v>1</v>
      </c>
      <c r="I202" s="134">
        <f>'MST2'!L202</f>
        <v>1</v>
      </c>
      <c r="J202" s="31">
        <f t="shared" si="9"/>
        <v>10</v>
      </c>
      <c r="K202" s="23">
        <f t="shared" si="10"/>
        <v>1</v>
      </c>
      <c r="L202" s="44" t="str">
        <f t="shared" si="11"/>
        <v>acquise</v>
      </c>
      <c r="M202" s="129">
        <f t="shared" si="12"/>
        <v>1</v>
      </c>
    </row>
    <row r="203" spans="1:13" ht="13.5" customHeight="1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49">
        <v>13</v>
      </c>
      <c r="G203" s="26">
        <f>'MST2'!I203</f>
        <v>13.5</v>
      </c>
      <c r="H203" s="133">
        <f>'MST2'!J203</f>
        <v>1</v>
      </c>
      <c r="I203" s="134">
        <f>'MST2'!L203</f>
        <v>1</v>
      </c>
      <c r="J203" s="31">
        <f t="shared" si="9"/>
        <v>13.5</v>
      </c>
      <c r="K203" s="23">
        <f t="shared" si="10"/>
        <v>1</v>
      </c>
      <c r="L203" s="44" t="str">
        <f t="shared" si="11"/>
        <v>acquise</v>
      </c>
      <c r="M203" s="129">
        <f t="shared" si="12"/>
        <v>1</v>
      </c>
    </row>
    <row r="204" spans="1:13" ht="13.5" customHeight="1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92">
        <v>12</v>
      </c>
      <c r="G204" s="26">
        <f>'MST2'!I204</f>
        <v>11</v>
      </c>
      <c r="H204" s="133">
        <f>'MST2'!J204</f>
        <v>1</v>
      </c>
      <c r="I204" s="134">
        <f>'MST2'!L204</f>
        <v>1</v>
      </c>
      <c r="J204" s="31">
        <f t="shared" si="9"/>
        <v>11</v>
      </c>
      <c r="K204" s="23">
        <f t="shared" si="10"/>
        <v>1</v>
      </c>
      <c r="L204" s="44" t="str">
        <f t="shared" si="11"/>
        <v>acquise</v>
      </c>
      <c r="M204" s="129">
        <f t="shared" si="12"/>
        <v>1</v>
      </c>
    </row>
    <row r="205" spans="1:13" ht="13.5" customHeight="1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92">
        <v>11</v>
      </c>
      <c r="G205" s="26">
        <f>'MST2'!I205</f>
        <v>8</v>
      </c>
      <c r="H205" s="133">
        <f>'MST2'!J205</f>
        <v>0</v>
      </c>
      <c r="I205" s="134">
        <f>'MST2'!L205</f>
        <v>1</v>
      </c>
      <c r="J205" s="31">
        <f t="shared" si="9"/>
        <v>8</v>
      </c>
      <c r="K205" s="23">
        <f t="shared" si="10"/>
        <v>0</v>
      </c>
      <c r="L205" s="44" t="str">
        <f t="shared" si="11"/>
        <v xml:space="preserve"> </v>
      </c>
      <c r="M205" s="129">
        <f t="shared" si="12"/>
        <v>1</v>
      </c>
    </row>
    <row r="206" spans="1:13" ht="13.5" customHeight="1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49">
        <v>12</v>
      </c>
      <c r="G206" s="26">
        <f>'MST2'!I206</f>
        <v>11</v>
      </c>
      <c r="H206" s="133">
        <f>'MST2'!J206</f>
        <v>1</v>
      </c>
      <c r="I206" s="134">
        <f>'MST2'!L206</f>
        <v>1</v>
      </c>
      <c r="J206" s="31">
        <f t="shared" ref="J206:J269" si="13">G206</f>
        <v>11</v>
      </c>
      <c r="K206" s="23">
        <f t="shared" ref="K206:K269" si="14">IF(J206&gt;=10,1,0)</f>
        <v>1</v>
      </c>
      <c r="L206" s="44" t="str">
        <f t="shared" ref="L206:L269" si="15">IF(K206=1,"acquise"," ")</f>
        <v>acquise</v>
      </c>
      <c r="M206" s="129">
        <f t="shared" ref="M206:M269" si="16">IF(K206=2,2,1)</f>
        <v>1</v>
      </c>
    </row>
    <row r="207" spans="1:13" ht="13.5" customHeight="1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92">
        <v>13</v>
      </c>
      <c r="G207" s="26">
        <f>'MST2'!I207</f>
        <v>13</v>
      </c>
      <c r="H207" s="133">
        <f>'MST2'!J207</f>
        <v>1</v>
      </c>
      <c r="I207" s="134">
        <f>'MST2'!L207</f>
        <v>1</v>
      </c>
      <c r="J207" s="31">
        <f t="shared" si="13"/>
        <v>13</v>
      </c>
      <c r="K207" s="23">
        <f t="shared" si="14"/>
        <v>1</v>
      </c>
      <c r="L207" s="44" t="str">
        <f t="shared" si="15"/>
        <v>acquise</v>
      </c>
      <c r="M207" s="129">
        <f t="shared" si="16"/>
        <v>1</v>
      </c>
    </row>
    <row r="208" spans="1:13" ht="13.5" customHeight="1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92">
        <v>12</v>
      </c>
      <c r="G208" s="26">
        <f>'MST2'!I208</f>
        <v>13</v>
      </c>
      <c r="H208" s="133">
        <f>'MST2'!J208</f>
        <v>1</v>
      </c>
      <c r="I208" s="134">
        <f>'MST2'!L208</f>
        <v>1</v>
      </c>
      <c r="J208" s="31">
        <f t="shared" si="13"/>
        <v>13</v>
      </c>
      <c r="K208" s="23">
        <f t="shared" si="14"/>
        <v>1</v>
      </c>
      <c r="L208" s="44" t="str">
        <f t="shared" si="15"/>
        <v>acquise</v>
      </c>
      <c r="M208" s="129">
        <f t="shared" si="16"/>
        <v>1</v>
      </c>
    </row>
    <row r="209" spans="1:13" ht="13.5" customHeight="1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10</v>
      </c>
      <c r="G209" s="26">
        <f>'MST2'!I209</f>
        <v>15</v>
      </c>
      <c r="H209" s="133">
        <f>'MST2'!J209</f>
        <v>1</v>
      </c>
      <c r="I209" s="134">
        <f>'MST2'!L209</f>
        <v>1</v>
      </c>
      <c r="J209" s="31">
        <f t="shared" si="13"/>
        <v>15</v>
      </c>
      <c r="K209" s="23">
        <f t="shared" si="14"/>
        <v>1</v>
      </c>
      <c r="L209" s="44" t="str">
        <f t="shared" si="15"/>
        <v>acquise</v>
      </c>
      <c r="M209" s="129">
        <f t="shared" si="16"/>
        <v>1</v>
      </c>
    </row>
    <row r="210" spans="1:13" ht="13.5" customHeight="1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14</v>
      </c>
      <c r="G210" s="26">
        <f>'MST2'!I210</f>
        <v>12</v>
      </c>
      <c r="H210" s="133">
        <f>'MST2'!J210</f>
        <v>1</v>
      </c>
      <c r="I210" s="134">
        <f>'MST2'!L210</f>
        <v>1</v>
      </c>
      <c r="J210" s="31">
        <f t="shared" si="13"/>
        <v>12</v>
      </c>
      <c r="K210" s="23">
        <f t="shared" si="14"/>
        <v>1</v>
      </c>
      <c r="L210" s="44" t="str">
        <f t="shared" si="15"/>
        <v>acquise</v>
      </c>
      <c r="M210" s="129">
        <f t="shared" si="16"/>
        <v>1</v>
      </c>
    </row>
    <row r="211" spans="1:13" ht="13.5" customHeight="1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49">
        <v>10</v>
      </c>
      <c r="G211" s="26">
        <f>'MST2'!I211</f>
        <v>8</v>
      </c>
      <c r="H211" s="133">
        <f>'MST2'!J211</f>
        <v>0</v>
      </c>
      <c r="I211" s="134">
        <f>'MST2'!L211</f>
        <v>1</v>
      </c>
      <c r="J211" s="31">
        <f t="shared" si="13"/>
        <v>8</v>
      </c>
      <c r="K211" s="23">
        <f t="shared" si="14"/>
        <v>0</v>
      </c>
      <c r="L211" s="44" t="str">
        <f t="shared" si="15"/>
        <v xml:space="preserve"> </v>
      </c>
      <c r="M211" s="129">
        <f t="shared" si="16"/>
        <v>1</v>
      </c>
    </row>
    <row r="212" spans="1:13" ht="13.5" customHeight="1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49">
        <v>12.5</v>
      </c>
      <c r="G212" s="26">
        <f>'MST2'!I212</f>
        <v>10</v>
      </c>
      <c r="H212" s="133">
        <f>'MST2'!J212</f>
        <v>1</v>
      </c>
      <c r="I212" s="134">
        <f>'MST2'!L212</f>
        <v>1</v>
      </c>
      <c r="J212" s="31">
        <f t="shared" si="13"/>
        <v>10</v>
      </c>
      <c r="K212" s="23">
        <f t="shared" si="14"/>
        <v>1</v>
      </c>
      <c r="L212" s="44" t="str">
        <f t="shared" si="15"/>
        <v>acquise</v>
      </c>
      <c r="M212" s="129">
        <f t="shared" si="16"/>
        <v>1</v>
      </c>
    </row>
    <row r="213" spans="1:13" ht="13.5" customHeight="1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11.5</v>
      </c>
      <c r="G213" s="26">
        <f>'MST2'!I213</f>
        <v>12</v>
      </c>
      <c r="H213" s="133">
        <f>'MST2'!J213</f>
        <v>1</v>
      </c>
      <c r="I213" s="134">
        <f>'MST2'!L213</f>
        <v>1</v>
      </c>
      <c r="J213" s="31">
        <f t="shared" si="13"/>
        <v>12</v>
      </c>
      <c r="K213" s="23">
        <f t="shared" si="14"/>
        <v>1</v>
      </c>
      <c r="L213" s="44" t="str">
        <f t="shared" si="15"/>
        <v>acquise</v>
      </c>
      <c r="M213" s="129">
        <f t="shared" si="16"/>
        <v>1</v>
      </c>
    </row>
    <row r="214" spans="1:13" ht="13.5" customHeight="1">
      <c r="A214" s="23">
        <v>202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49">
        <v>10</v>
      </c>
      <c r="G214" s="26">
        <f>'MST2'!I214</f>
        <v>10</v>
      </c>
      <c r="H214" s="133">
        <f>'MST2'!J214</f>
        <v>1</v>
      </c>
      <c r="I214" s="134">
        <f>'MST2'!L214</f>
        <v>1</v>
      </c>
      <c r="J214" s="31">
        <f t="shared" si="13"/>
        <v>10</v>
      </c>
      <c r="K214" s="23">
        <f t="shared" si="14"/>
        <v>1</v>
      </c>
      <c r="L214" s="44" t="str">
        <f t="shared" si="15"/>
        <v>acquise</v>
      </c>
      <c r="M214" s="129">
        <f t="shared" si="16"/>
        <v>1</v>
      </c>
    </row>
    <row r="215" spans="1:13" ht="13.5" customHeight="1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92">
        <v>11</v>
      </c>
      <c r="G215" s="26">
        <f>'MST2'!I215</f>
        <v>8.5</v>
      </c>
      <c r="H215" s="133">
        <f>'MST2'!J215</f>
        <v>0</v>
      </c>
      <c r="I215" s="134">
        <f>'MST2'!L215</f>
        <v>1</v>
      </c>
      <c r="J215" s="31">
        <f t="shared" si="13"/>
        <v>8.5</v>
      </c>
      <c r="K215" s="23">
        <f t="shared" si="14"/>
        <v>0</v>
      </c>
      <c r="L215" s="44" t="str">
        <f t="shared" si="15"/>
        <v xml:space="preserve"> </v>
      </c>
      <c r="M215" s="129">
        <f t="shared" si="16"/>
        <v>1</v>
      </c>
    </row>
    <row r="216" spans="1:13" ht="13.5" customHeight="1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2">
        <v>12</v>
      </c>
      <c r="G216" s="26">
        <f>'MST2'!I216</f>
        <v>13</v>
      </c>
      <c r="H216" s="133">
        <f>'MST2'!J216</f>
        <v>1</v>
      </c>
      <c r="I216" s="134">
        <f>'MST2'!L216</f>
        <v>1</v>
      </c>
      <c r="J216" s="31">
        <f t="shared" si="13"/>
        <v>13</v>
      </c>
      <c r="K216" s="23">
        <f t="shared" si="14"/>
        <v>1</v>
      </c>
      <c r="L216" s="44" t="str">
        <f t="shared" si="15"/>
        <v>acquise</v>
      </c>
      <c r="M216" s="129">
        <f t="shared" si="16"/>
        <v>1</v>
      </c>
    </row>
    <row r="217" spans="1:13" ht="13.5" customHeight="1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12</v>
      </c>
      <c r="G217" s="26">
        <f>'MST2'!I217</f>
        <v>12.5</v>
      </c>
      <c r="H217" s="133">
        <f>'MST2'!J217</f>
        <v>1</v>
      </c>
      <c r="I217" s="134">
        <f>'MST2'!L217</f>
        <v>1</v>
      </c>
      <c r="J217" s="31">
        <f t="shared" si="13"/>
        <v>12.5</v>
      </c>
      <c r="K217" s="23">
        <f t="shared" si="14"/>
        <v>1</v>
      </c>
      <c r="L217" s="44" t="str">
        <f t="shared" si="15"/>
        <v>acquise</v>
      </c>
      <c r="M217" s="129">
        <f t="shared" si="16"/>
        <v>1</v>
      </c>
    </row>
    <row r="218" spans="1:13" ht="13.5" customHeight="1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92">
        <v>12</v>
      </c>
      <c r="G218" s="26">
        <f>'MST2'!I218</f>
        <v>10</v>
      </c>
      <c r="H218" s="133">
        <f>'MST2'!J218</f>
        <v>1</v>
      </c>
      <c r="I218" s="134">
        <f>'MST2'!L218</f>
        <v>1</v>
      </c>
      <c r="J218" s="31">
        <f t="shared" si="13"/>
        <v>10</v>
      </c>
      <c r="K218" s="23">
        <f t="shared" si="14"/>
        <v>1</v>
      </c>
      <c r="L218" s="44" t="str">
        <f t="shared" si="15"/>
        <v>acquise</v>
      </c>
      <c r="M218" s="129">
        <f t="shared" si="16"/>
        <v>1</v>
      </c>
    </row>
    <row r="219" spans="1:13" ht="13.5" customHeight="1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49">
        <v>14</v>
      </c>
      <c r="G219" s="26">
        <f>'MST2'!I219</f>
        <v>13.5</v>
      </c>
      <c r="H219" s="133">
        <f>'MST2'!J219</f>
        <v>1</v>
      </c>
      <c r="I219" s="134">
        <f>'MST2'!L219</f>
        <v>1</v>
      </c>
      <c r="J219" s="31">
        <f t="shared" si="13"/>
        <v>13.5</v>
      </c>
      <c r="K219" s="23">
        <f t="shared" si="14"/>
        <v>1</v>
      </c>
      <c r="L219" s="44" t="str">
        <f t="shared" si="15"/>
        <v>acquise</v>
      </c>
      <c r="M219" s="129">
        <f t="shared" si="16"/>
        <v>1</v>
      </c>
    </row>
    <row r="220" spans="1:13" ht="13.5" customHeight="1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92">
        <v>12</v>
      </c>
      <c r="G220" s="26">
        <f>'MST2'!I220</f>
        <v>9</v>
      </c>
      <c r="H220" s="133">
        <f>'MST2'!J220</f>
        <v>0</v>
      </c>
      <c r="I220" s="134">
        <f>'MST2'!L220</f>
        <v>1</v>
      </c>
      <c r="J220" s="31">
        <f t="shared" si="13"/>
        <v>9</v>
      </c>
      <c r="K220" s="23">
        <f t="shared" si="14"/>
        <v>0</v>
      </c>
      <c r="L220" s="44" t="str">
        <f t="shared" si="15"/>
        <v xml:space="preserve"> </v>
      </c>
      <c r="M220" s="129">
        <f t="shared" si="16"/>
        <v>1</v>
      </c>
    </row>
    <row r="221" spans="1:13" ht="13.5" customHeight="1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92">
        <v>12</v>
      </c>
      <c r="G221" s="26">
        <f>'MST2'!I221</f>
        <v>6</v>
      </c>
      <c r="H221" s="133">
        <f>'MST2'!J221</f>
        <v>0</v>
      </c>
      <c r="I221" s="134">
        <f>'MST2'!L221</f>
        <v>1</v>
      </c>
      <c r="J221" s="31">
        <f t="shared" si="13"/>
        <v>6</v>
      </c>
      <c r="K221" s="23">
        <f t="shared" si="14"/>
        <v>0</v>
      </c>
      <c r="L221" s="44" t="str">
        <f t="shared" si="15"/>
        <v xml:space="preserve"> </v>
      </c>
      <c r="M221" s="129">
        <f t="shared" si="16"/>
        <v>1</v>
      </c>
    </row>
    <row r="222" spans="1:13" ht="13.5" customHeight="1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49">
        <v>10</v>
      </c>
      <c r="G222" s="26">
        <f>'MST2'!I222</f>
        <v>12</v>
      </c>
      <c r="H222" s="133">
        <f>'MST2'!J222</f>
        <v>1</v>
      </c>
      <c r="I222" s="134">
        <f>'MST2'!L222</f>
        <v>1</v>
      </c>
      <c r="J222" s="31">
        <f t="shared" si="13"/>
        <v>12</v>
      </c>
      <c r="K222" s="23">
        <f t="shared" si="14"/>
        <v>1</v>
      </c>
      <c r="L222" s="44" t="str">
        <f t="shared" si="15"/>
        <v>acquise</v>
      </c>
      <c r="M222" s="129">
        <f t="shared" si="16"/>
        <v>1</v>
      </c>
    </row>
    <row r="223" spans="1:13" ht="13.5" customHeight="1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92">
        <v>10</v>
      </c>
      <c r="G223" s="26">
        <f>'MST2'!I223</f>
        <v>13</v>
      </c>
      <c r="H223" s="133">
        <f>'MST2'!J223</f>
        <v>1</v>
      </c>
      <c r="I223" s="134">
        <f>'MST2'!L223</f>
        <v>1</v>
      </c>
      <c r="J223" s="31">
        <f t="shared" si="13"/>
        <v>13</v>
      </c>
      <c r="K223" s="23">
        <f t="shared" si="14"/>
        <v>1</v>
      </c>
      <c r="L223" s="44" t="str">
        <f t="shared" si="15"/>
        <v>acquise</v>
      </c>
      <c r="M223" s="129">
        <f t="shared" si="16"/>
        <v>1</v>
      </c>
    </row>
    <row r="224" spans="1:13" ht="13.5" customHeight="1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92">
        <v>13.5</v>
      </c>
      <c r="G224" s="26">
        <f>'MST2'!I224</f>
        <v>11</v>
      </c>
      <c r="H224" s="133">
        <f>'MST2'!J224</f>
        <v>1</v>
      </c>
      <c r="I224" s="134">
        <f>'MST2'!L224</f>
        <v>1</v>
      </c>
      <c r="J224" s="31">
        <f t="shared" si="13"/>
        <v>11</v>
      </c>
      <c r="K224" s="23">
        <f t="shared" si="14"/>
        <v>1</v>
      </c>
      <c r="L224" s="44" t="str">
        <f t="shared" si="15"/>
        <v>acquise</v>
      </c>
      <c r="M224" s="129">
        <f t="shared" si="16"/>
        <v>1</v>
      </c>
    </row>
    <row r="225" spans="1:13" ht="13.5" customHeight="1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92">
        <v>11</v>
      </c>
      <c r="G225" s="26">
        <f>'MST2'!I225</f>
        <v>13.5</v>
      </c>
      <c r="H225" s="133">
        <f>'MST2'!J225</f>
        <v>1</v>
      </c>
      <c r="I225" s="134">
        <f>'MST2'!L225</f>
        <v>1</v>
      </c>
      <c r="J225" s="31">
        <f t="shared" si="13"/>
        <v>13.5</v>
      </c>
      <c r="K225" s="23">
        <f t="shared" si="14"/>
        <v>1</v>
      </c>
      <c r="L225" s="44" t="str">
        <f t="shared" si="15"/>
        <v>acquise</v>
      </c>
      <c r="M225" s="129">
        <f t="shared" si="16"/>
        <v>1</v>
      </c>
    </row>
    <row r="226" spans="1:13" ht="13.5" customHeight="1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92">
        <v>13</v>
      </c>
      <c r="G226" s="26">
        <f>'MST2'!I226</f>
        <v>14</v>
      </c>
      <c r="H226" s="133">
        <f>'MST2'!J226</f>
        <v>1</v>
      </c>
      <c r="I226" s="134">
        <f>'MST2'!L226</f>
        <v>1</v>
      </c>
      <c r="J226" s="31">
        <f t="shared" si="13"/>
        <v>14</v>
      </c>
      <c r="K226" s="23">
        <f t="shared" si="14"/>
        <v>1</v>
      </c>
      <c r="L226" s="44" t="str">
        <f t="shared" si="15"/>
        <v>acquise</v>
      </c>
      <c r="M226" s="129">
        <f t="shared" si="16"/>
        <v>1</v>
      </c>
    </row>
    <row r="227" spans="1:13" ht="13.5" customHeight="1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49">
        <v>12</v>
      </c>
      <c r="G227" s="26">
        <f>'MST2'!I227</f>
        <v>10</v>
      </c>
      <c r="H227" s="133">
        <f>'MST2'!J227</f>
        <v>1</v>
      </c>
      <c r="I227" s="134">
        <f>'MST2'!L227</f>
        <v>1</v>
      </c>
      <c r="J227" s="31">
        <f t="shared" si="13"/>
        <v>10</v>
      </c>
      <c r="K227" s="23">
        <f t="shared" si="14"/>
        <v>1</v>
      </c>
      <c r="L227" s="44" t="str">
        <f t="shared" si="15"/>
        <v>acquise</v>
      </c>
      <c r="M227" s="129">
        <f t="shared" si="16"/>
        <v>1</v>
      </c>
    </row>
    <row r="228" spans="1:13" ht="13.5" customHeight="1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92">
        <v>14</v>
      </c>
      <c r="G228" s="26">
        <f>'MST2'!I228</f>
        <v>12</v>
      </c>
      <c r="H228" s="133">
        <f>'MST2'!J228</f>
        <v>1</v>
      </c>
      <c r="I228" s="134">
        <f>'MST2'!L228</f>
        <v>1</v>
      </c>
      <c r="J228" s="31">
        <f t="shared" si="13"/>
        <v>12</v>
      </c>
      <c r="K228" s="23">
        <f t="shared" si="14"/>
        <v>1</v>
      </c>
      <c r="L228" s="44" t="str">
        <f t="shared" si="15"/>
        <v>acquise</v>
      </c>
      <c r="M228" s="129">
        <f t="shared" si="16"/>
        <v>1</v>
      </c>
    </row>
    <row r="229" spans="1:13" ht="13.5" customHeight="1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92">
        <v>10</v>
      </c>
      <c r="G229" s="26">
        <f>'MST2'!I229</f>
        <v>11</v>
      </c>
      <c r="H229" s="133">
        <f>'MST2'!J229</f>
        <v>1</v>
      </c>
      <c r="I229" s="134">
        <f>'MST2'!L229</f>
        <v>1</v>
      </c>
      <c r="J229" s="31">
        <f t="shared" si="13"/>
        <v>11</v>
      </c>
      <c r="K229" s="23">
        <f t="shared" si="14"/>
        <v>1</v>
      </c>
      <c r="L229" s="44" t="str">
        <f t="shared" si="15"/>
        <v>acquise</v>
      </c>
      <c r="M229" s="129">
        <f t="shared" si="16"/>
        <v>1</v>
      </c>
    </row>
    <row r="230" spans="1:13" ht="13.5" customHeight="1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92">
        <v>14</v>
      </c>
      <c r="G230" s="26">
        <f>'MST2'!I230</f>
        <v>9</v>
      </c>
      <c r="H230" s="133">
        <f>'MST2'!J230</f>
        <v>0</v>
      </c>
      <c r="I230" s="134">
        <f>'MST2'!L230</f>
        <v>1</v>
      </c>
      <c r="J230" s="31">
        <f t="shared" si="13"/>
        <v>9</v>
      </c>
      <c r="K230" s="23">
        <f t="shared" si="14"/>
        <v>0</v>
      </c>
      <c r="L230" s="44" t="str">
        <f t="shared" si="15"/>
        <v xml:space="preserve"> </v>
      </c>
      <c r="M230" s="129">
        <f t="shared" si="16"/>
        <v>1</v>
      </c>
    </row>
    <row r="231" spans="1:13" ht="13.5" customHeight="1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49">
        <v>10</v>
      </c>
      <c r="G231" s="26">
        <f>'MST2'!I231</f>
        <v>14</v>
      </c>
      <c r="H231" s="133">
        <f>'MST2'!J231</f>
        <v>1</v>
      </c>
      <c r="I231" s="134">
        <f>'MST2'!L231</f>
        <v>1</v>
      </c>
      <c r="J231" s="31">
        <f t="shared" si="13"/>
        <v>14</v>
      </c>
      <c r="K231" s="23">
        <f t="shared" si="14"/>
        <v>1</v>
      </c>
      <c r="L231" s="44" t="str">
        <f t="shared" si="15"/>
        <v>acquise</v>
      </c>
      <c r="M231" s="129">
        <f t="shared" si="16"/>
        <v>1</v>
      </c>
    </row>
    <row r="232" spans="1:13" ht="13.5" customHeight="1">
      <c r="A232" s="23">
        <v>220</v>
      </c>
      <c r="B232" s="294">
        <v>123011492</v>
      </c>
      <c r="C232" s="305" t="s">
        <v>757</v>
      </c>
      <c r="D232" s="306" t="s">
        <v>100</v>
      </c>
      <c r="E232" s="246" t="s">
        <v>434</v>
      </c>
      <c r="F232" s="49">
        <v>12</v>
      </c>
      <c r="G232" s="26">
        <f>'MST2'!I232</f>
        <v>10</v>
      </c>
      <c r="H232" s="133">
        <f>'MST2'!J232</f>
        <v>1</v>
      </c>
      <c r="I232" s="134">
        <f>'MST2'!L232</f>
        <v>1</v>
      </c>
      <c r="J232" s="31">
        <f t="shared" si="13"/>
        <v>10</v>
      </c>
      <c r="K232" s="23">
        <f t="shared" si="14"/>
        <v>1</v>
      </c>
      <c r="L232" s="44" t="str">
        <f t="shared" si="15"/>
        <v>acquise</v>
      </c>
      <c r="M232" s="129">
        <f t="shared" si="16"/>
        <v>1</v>
      </c>
    </row>
    <row r="233" spans="1:13" ht="13.5" customHeight="1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2">
        <v>13</v>
      </c>
      <c r="G233" s="26">
        <f>'MST2'!I233</f>
        <v>13</v>
      </c>
      <c r="H233" s="133">
        <f>'MST2'!J233</f>
        <v>1</v>
      </c>
      <c r="I233" s="134">
        <f>'MST2'!L233</f>
        <v>1</v>
      </c>
      <c r="J233" s="31">
        <f t="shared" si="13"/>
        <v>13</v>
      </c>
      <c r="K233" s="23">
        <f t="shared" si="14"/>
        <v>1</v>
      </c>
      <c r="L233" s="44" t="str">
        <f t="shared" si="15"/>
        <v>acquise</v>
      </c>
      <c r="M233" s="129">
        <f t="shared" si="16"/>
        <v>1</v>
      </c>
    </row>
    <row r="234" spans="1:13" ht="13.5" customHeight="1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49">
        <v>10</v>
      </c>
      <c r="G234" s="26">
        <f>'MST2'!I234</f>
        <v>14</v>
      </c>
      <c r="H234" s="133">
        <f>'MST2'!J234</f>
        <v>1</v>
      </c>
      <c r="I234" s="134">
        <f>'MST2'!L234</f>
        <v>1</v>
      </c>
      <c r="J234" s="31">
        <f t="shared" si="13"/>
        <v>14</v>
      </c>
      <c r="K234" s="23">
        <f t="shared" si="14"/>
        <v>1</v>
      </c>
      <c r="L234" s="44" t="str">
        <f t="shared" si="15"/>
        <v>acquise</v>
      </c>
      <c r="M234" s="129">
        <f t="shared" si="16"/>
        <v>1</v>
      </c>
    </row>
    <row r="235" spans="1:13" ht="13.5" customHeight="1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49">
        <v>13.5</v>
      </c>
      <c r="G235" s="26">
        <f>'MST2'!I235</f>
        <v>6</v>
      </c>
      <c r="H235" s="133">
        <f>'MST2'!J235</f>
        <v>0</v>
      </c>
      <c r="I235" s="134">
        <f>'MST2'!L235</f>
        <v>1</v>
      </c>
      <c r="J235" s="31">
        <f t="shared" si="13"/>
        <v>6</v>
      </c>
      <c r="K235" s="23">
        <f t="shared" si="14"/>
        <v>0</v>
      </c>
      <c r="L235" s="44" t="str">
        <f t="shared" si="15"/>
        <v xml:space="preserve"> </v>
      </c>
      <c r="M235" s="129">
        <f t="shared" si="16"/>
        <v>1</v>
      </c>
    </row>
    <row r="236" spans="1:13" ht="13.5" customHeight="1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92">
        <v>10</v>
      </c>
      <c r="G236" s="26">
        <f>'MST2'!I236</f>
        <v>10</v>
      </c>
      <c r="H236" s="133">
        <f>'MST2'!J236</f>
        <v>1</v>
      </c>
      <c r="I236" s="134">
        <f>'MST2'!L236</f>
        <v>1</v>
      </c>
      <c r="J236" s="31">
        <f t="shared" si="13"/>
        <v>10</v>
      </c>
      <c r="K236" s="23">
        <f t="shared" si="14"/>
        <v>1</v>
      </c>
      <c r="L236" s="44" t="str">
        <f t="shared" si="15"/>
        <v>acquise</v>
      </c>
      <c r="M236" s="129">
        <f t="shared" si="16"/>
        <v>1</v>
      </c>
    </row>
    <row r="237" spans="1:13" ht="13.5" customHeight="1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49">
        <v>13</v>
      </c>
      <c r="G237" s="26">
        <f>'MST2'!I237</f>
        <v>12</v>
      </c>
      <c r="H237" s="133">
        <f>'MST2'!J237</f>
        <v>1</v>
      </c>
      <c r="I237" s="134">
        <f>'MST2'!L237</f>
        <v>1</v>
      </c>
      <c r="J237" s="31">
        <f t="shared" si="13"/>
        <v>12</v>
      </c>
      <c r="K237" s="23">
        <f t="shared" si="14"/>
        <v>1</v>
      </c>
      <c r="L237" s="44" t="str">
        <f t="shared" si="15"/>
        <v>acquise</v>
      </c>
      <c r="M237" s="129">
        <f t="shared" si="16"/>
        <v>1</v>
      </c>
    </row>
    <row r="238" spans="1:13" ht="13.5" customHeight="1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92">
        <v>13</v>
      </c>
      <c r="G238" s="26">
        <f>'MST2'!I238</f>
        <v>12</v>
      </c>
      <c r="H238" s="133">
        <f>'MST2'!J238</f>
        <v>1</v>
      </c>
      <c r="I238" s="134">
        <f>'MST2'!L238</f>
        <v>1</v>
      </c>
      <c r="J238" s="31">
        <f t="shared" si="13"/>
        <v>12</v>
      </c>
      <c r="K238" s="23">
        <f t="shared" si="14"/>
        <v>1</v>
      </c>
      <c r="L238" s="44" t="str">
        <f t="shared" si="15"/>
        <v>acquise</v>
      </c>
      <c r="M238" s="129">
        <f t="shared" si="16"/>
        <v>1</v>
      </c>
    </row>
    <row r="239" spans="1:13" ht="13.5" customHeight="1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92">
        <v>11</v>
      </c>
      <c r="G239" s="26">
        <f>'MST2'!I239</f>
        <v>0</v>
      </c>
      <c r="H239" s="133">
        <f>'MST2'!J239</f>
        <v>0</v>
      </c>
      <c r="I239" s="134">
        <f>'MST2'!L239</f>
        <v>1</v>
      </c>
      <c r="J239" s="31">
        <f t="shared" si="13"/>
        <v>0</v>
      </c>
      <c r="K239" s="23">
        <f t="shared" si="14"/>
        <v>0</v>
      </c>
      <c r="L239" s="44" t="str">
        <f t="shared" si="15"/>
        <v xml:space="preserve"> </v>
      </c>
      <c r="M239" s="129">
        <f t="shared" si="16"/>
        <v>1</v>
      </c>
    </row>
    <row r="240" spans="1:13" ht="13.5" customHeight="1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49">
        <v>13</v>
      </c>
      <c r="G240" s="26">
        <f>'MST2'!I240</f>
        <v>13</v>
      </c>
      <c r="H240" s="133">
        <f>'MST2'!J240</f>
        <v>1</v>
      </c>
      <c r="I240" s="134">
        <f>'MST2'!L240</f>
        <v>1</v>
      </c>
      <c r="J240" s="31">
        <f t="shared" si="13"/>
        <v>13</v>
      </c>
      <c r="K240" s="23">
        <f t="shared" si="14"/>
        <v>1</v>
      </c>
      <c r="L240" s="44" t="str">
        <f t="shared" si="15"/>
        <v>acquise</v>
      </c>
      <c r="M240" s="129">
        <f t="shared" si="16"/>
        <v>1</v>
      </c>
    </row>
    <row r="241" spans="1:13" ht="13.5" customHeight="1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49">
        <v>13</v>
      </c>
      <c r="G241" s="26">
        <f>'MST2'!I241</f>
        <v>10.5</v>
      </c>
      <c r="H241" s="133">
        <f>'MST2'!J241</f>
        <v>1</v>
      </c>
      <c r="I241" s="134">
        <f>'MST2'!L241</f>
        <v>1</v>
      </c>
      <c r="J241" s="31">
        <f t="shared" si="13"/>
        <v>10.5</v>
      </c>
      <c r="K241" s="23">
        <f t="shared" si="14"/>
        <v>1</v>
      </c>
      <c r="L241" s="44" t="str">
        <f t="shared" si="15"/>
        <v>acquise</v>
      </c>
      <c r="M241" s="129">
        <f t="shared" si="16"/>
        <v>1</v>
      </c>
    </row>
    <row r="242" spans="1:13" ht="13.5" customHeight="1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49">
        <v>15</v>
      </c>
      <c r="G242" s="26">
        <f>'MST2'!I242</f>
        <v>10</v>
      </c>
      <c r="H242" s="133">
        <f>'MST2'!J242</f>
        <v>1</v>
      </c>
      <c r="I242" s="134">
        <f>'MST2'!L242</f>
        <v>1</v>
      </c>
      <c r="J242" s="31">
        <f t="shared" si="13"/>
        <v>10</v>
      </c>
      <c r="K242" s="23">
        <f t="shared" si="14"/>
        <v>1</v>
      </c>
      <c r="L242" s="44" t="str">
        <f t="shared" si="15"/>
        <v>acquise</v>
      </c>
      <c r="M242" s="129">
        <f t="shared" si="16"/>
        <v>1</v>
      </c>
    </row>
    <row r="243" spans="1:13" ht="13.5" customHeight="1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49">
        <v>12</v>
      </c>
      <c r="G243" s="26">
        <f>'MST2'!I243</f>
        <v>9</v>
      </c>
      <c r="H243" s="133">
        <f>'MST2'!J243</f>
        <v>0</v>
      </c>
      <c r="I243" s="134">
        <f>'MST2'!L243</f>
        <v>1</v>
      </c>
      <c r="J243" s="31">
        <f t="shared" si="13"/>
        <v>9</v>
      </c>
      <c r="K243" s="23">
        <f t="shared" si="14"/>
        <v>0</v>
      </c>
      <c r="L243" s="44" t="str">
        <f t="shared" si="15"/>
        <v xml:space="preserve"> </v>
      </c>
      <c r="M243" s="129">
        <f t="shared" si="16"/>
        <v>1</v>
      </c>
    </row>
    <row r="244" spans="1:13" ht="13.5" customHeight="1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14</v>
      </c>
      <c r="G244" s="26">
        <f>'MST2'!I244</f>
        <v>12</v>
      </c>
      <c r="H244" s="133">
        <f>'MST2'!J244</f>
        <v>1</v>
      </c>
      <c r="I244" s="134">
        <f>'MST2'!L244</f>
        <v>1</v>
      </c>
      <c r="J244" s="31">
        <f t="shared" si="13"/>
        <v>12</v>
      </c>
      <c r="K244" s="23">
        <f t="shared" si="14"/>
        <v>1</v>
      </c>
      <c r="L244" s="44" t="str">
        <f t="shared" si="15"/>
        <v>acquise</v>
      </c>
      <c r="M244" s="129">
        <f t="shared" si="16"/>
        <v>1</v>
      </c>
    </row>
    <row r="245" spans="1:13" ht="13.5" customHeight="1">
      <c r="A245" s="23">
        <v>233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92">
        <v>10</v>
      </c>
      <c r="G245" s="26">
        <f>'MST2'!I245</f>
        <v>12</v>
      </c>
      <c r="H245" s="133">
        <f>'MST2'!J245</f>
        <v>1</v>
      </c>
      <c r="I245" s="134">
        <f>'MST2'!L245</f>
        <v>1</v>
      </c>
      <c r="J245" s="31">
        <f t="shared" si="13"/>
        <v>12</v>
      </c>
      <c r="K245" s="23">
        <f t="shared" si="14"/>
        <v>1</v>
      </c>
      <c r="L245" s="44" t="str">
        <f t="shared" si="15"/>
        <v>acquise</v>
      </c>
      <c r="M245" s="129">
        <f t="shared" si="16"/>
        <v>1</v>
      </c>
    </row>
    <row r="246" spans="1:13" ht="13.5" customHeight="1">
      <c r="A246" s="23">
        <v>234</v>
      </c>
      <c r="B246" s="294" t="s">
        <v>759</v>
      </c>
      <c r="C246" s="305" t="s">
        <v>760</v>
      </c>
      <c r="D246" s="306" t="s">
        <v>208</v>
      </c>
      <c r="E246" s="244" t="s">
        <v>428</v>
      </c>
      <c r="F246" s="49">
        <v>11</v>
      </c>
      <c r="G246" s="26">
        <f>'MST2'!I246</f>
        <v>11</v>
      </c>
      <c r="H246" s="133">
        <f>'MST2'!J246</f>
        <v>1</v>
      </c>
      <c r="I246" s="134">
        <f>'MST2'!L246</f>
        <v>1</v>
      </c>
      <c r="J246" s="31">
        <f t="shared" si="13"/>
        <v>11</v>
      </c>
      <c r="K246" s="23">
        <f t="shared" si="14"/>
        <v>1</v>
      </c>
      <c r="L246" s="44" t="str">
        <f t="shared" si="15"/>
        <v>acquise</v>
      </c>
      <c r="M246" s="129">
        <f t="shared" si="16"/>
        <v>1</v>
      </c>
    </row>
    <row r="247" spans="1:13" ht="13.5" customHeight="1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49">
        <v>12</v>
      </c>
      <c r="G247" s="26">
        <f>'MST2'!I247</f>
        <v>12</v>
      </c>
      <c r="H247" s="133">
        <f>'MST2'!J247</f>
        <v>1</v>
      </c>
      <c r="I247" s="134">
        <f>'MST2'!L247</f>
        <v>1</v>
      </c>
      <c r="J247" s="31">
        <f t="shared" si="13"/>
        <v>12</v>
      </c>
      <c r="K247" s="23">
        <f t="shared" si="14"/>
        <v>1</v>
      </c>
      <c r="L247" s="44" t="str">
        <f t="shared" si="15"/>
        <v>acquise</v>
      </c>
      <c r="M247" s="129">
        <f t="shared" si="16"/>
        <v>1</v>
      </c>
    </row>
    <row r="248" spans="1:13" ht="13.5" customHeight="1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2">
        <v>10</v>
      </c>
      <c r="G248" s="26">
        <f>'MST2'!I248</f>
        <v>12</v>
      </c>
      <c r="H248" s="133">
        <f>'MST2'!J248</f>
        <v>1</v>
      </c>
      <c r="I248" s="134">
        <f>'MST2'!L248</f>
        <v>1</v>
      </c>
      <c r="J248" s="31">
        <f t="shared" si="13"/>
        <v>12</v>
      </c>
      <c r="K248" s="23">
        <f t="shared" si="14"/>
        <v>1</v>
      </c>
      <c r="L248" s="44" t="str">
        <f t="shared" si="15"/>
        <v>acquise</v>
      </c>
      <c r="M248" s="129">
        <f t="shared" si="16"/>
        <v>1</v>
      </c>
    </row>
    <row r="249" spans="1:13" ht="13.5" customHeight="1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92">
        <v>13</v>
      </c>
      <c r="G249" s="26">
        <f>'MST2'!I249</f>
        <v>11</v>
      </c>
      <c r="H249" s="133">
        <f>'MST2'!J249</f>
        <v>1</v>
      </c>
      <c r="I249" s="134">
        <f>'MST2'!L249</f>
        <v>1</v>
      </c>
      <c r="J249" s="31">
        <f t="shared" si="13"/>
        <v>11</v>
      </c>
      <c r="K249" s="23">
        <f t="shared" si="14"/>
        <v>1</v>
      </c>
      <c r="L249" s="44" t="str">
        <f t="shared" si="15"/>
        <v>acquise</v>
      </c>
      <c r="M249" s="129">
        <f t="shared" si="16"/>
        <v>1</v>
      </c>
    </row>
    <row r="250" spans="1:13" ht="13.5" customHeight="1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92">
        <v>12</v>
      </c>
      <c r="G250" s="26">
        <f>'MST2'!I250</f>
        <v>10.5</v>
      </c>
      <c r="H250" s="133">
        <f>'MST2'!J250</f>
        <v>1</v>
      </c>
      <c r="I250" s="134">
        <f>'MST2'!L250</f>
        <v>1</v>
      </c>
      <c r="J250" s="31">
        <f t="shared" si="13"/>
        <v>10.5</v>
      </c>
      <c r="K250" s="23">
        <f t="shared" si="14"/>
        <v>1</v>
      </c>
      <c r="L250" s="44" t="str">
        <f t="shared" si="15"/>
        <v>acquise</v>
      </c>
      <c r="M250" s="129">
        <f t="shared" si="16"/>
        <v>1</v>
      </c>
    </row>
    <row r="251" spans="1:13" ht="13.5" customHeight="1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49">
        <v>13</v>
      </c>
      <c r="G251" s="26">
        <f>'MST2'!I251</f>
        <v>8</v>
      </c>
      <c r="H251" s="133">
        <f>'MST2'!J251</f>
        <v>0</v>
      </c>
      <c r="I251" s="134">
        <f>'MST2'!L251</f>
        <v>1</v>
      </c>
      <c r="J251" s="31">
        <f t="shared" si="13"/>
        <v>8</v>
      </c>
      <c r="K251" s="23">
        <f t="shared" si="14"/>
        <v>0</v>
      </c>
      <c r="L251" s="44" t="str">
        <f t="shared" si="15"/>
        <v xml:space="preserve"> </v>
      </c>
      <c r="M251" s="129">
        <f t="shared" si="16"/>
        <v>1</v>
      </c>
    </row>
    <row r="252" spans="1:13" ht="13.5" customHeight="1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49">
        <v>11.5</v>
      </c>
      <c r="G252" s="26">
        <f>'MST2'!I252</f>
        <v>3.5</v>
      </c>
      <c r="H252" s="133">
        <f>'MST2'!J252</f>
        <v>0</v>
      </c>
      <c r="I252" s="134">
        <f>'MST2'!L252</f>
        <v>1</v>
      </c>
      <c r="J252" s="31">
        <f t="shared" si="13"/>
        <v>3.5</v>
      </c>
      <c r="K252" s="23">
        <f t="shared" si="14"/>
        <v>0</v>
      </c>
      <c r="L252" s="44" t="str">
        <f t="shared" si="15"/>
        <v xml:space="preserve"> </v>
      </c>
      <c r="M252" s="129">
        <f t="shared" si="16"/>
        <v>1</v>
      </c>
    </row>
    <row r="253" spans="1:13" ht="13.5" customHeight="1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49">
        <v>15</v>
      </c>
      <c r="G253" s="26">
        <f>'MST2'!I253</f>
        <v>10</v>
      </c>
      <c r="H253" s="133">
        <f>'MST2'!J253</f>
        <v>1</v>
      </c>
      <c r="I253" s="134">
        <f>'MST2'!L253</f>
        <v>1</v>
      </c>
      <c r="J253" s="31">
        <f t="shared" si="13"/>
        <v>10</v>
      </c>
      <c r="K253" s="23">
        <f t="shared" si="14"/>
        <v>1</v>
      </c>
      <c r="L253" s="44" t="str">
        <f t="shared" si="15"/>
        <v>acquise</v>
      </c>
      <c r="M253" s="129">
        <f t="shared" si="16"/>
        <v>1</v>
      </c>
    </row>
    <row r="254" spans="1:13" ht="13.5" customHeight="1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49">
        <v>13</v>
      </c>
      <c r="G254" s="26">
        <f>'MST2'!I254</f>
        <v>12</v>
      </c>
      <c r="H254" s="133">
        <f>'MST2'!J254</f>
        <v>1</v>
      </c>
      <c r="I254" s="134">
        <f>'MST2'!L254</f>
        <v>1</v>
      </c>
      <c r="J254" s="31">
        <f t="shared" si="13"/>
        <v>12</v>
      </c>
      <c r="K254" s="23">
        <f t="shared" si="14"/>
        <v>1</v>
      </c>
      <c r="L254" s="44" t="str">
        <f t="shared" si="15"/>
        <v>acquise</v>
      </c>
      <c r="M254" s="129">
        <f t="shared" si="16"/>
        <v>1</v>
      </c>
    </row>
    <row r="255" spans="1:13" ht="13.5" customHeight="1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49">
        <v>12.5</v>
      </c>
      <c r="G255" s="26">
        <f>'MST2'!I255</f>
        <v>12</v>
      </c>
      <c r="H255" s="133">
        <f>'MST2'!J255</f>
        <v>1</v>
      </c>
      <c r="I255" s="134">
        <f>'MST2'!L255</f>
        <v>1</v>
      </c>
      <c r="J255" s="31">
        <f t="shared" si="13"/>
        <v>12</v>
      </c>
      <c r="K255" s="23">
        <f t="shared" si="14"/>
        <v>1</v>
      </c>
      <c r="L255" s="44" t="str">
        <f t="shared" si="15"/>
        <v>acquise</v>
      </c>
      <c r="M255" s="129">
        <f t="shared" si="16"/>
        <v>1</v>
      </c>
    </row>
    <row r="256" spans="1:13" ht="13.5" customHeight="1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49">
        <v>10</v>
      </c>
      <c r="G256" s="26">
        <f>'MST2'!I256</f>
        <v>12</v>
      </c>
      <c r="H256" s="133">
        <f>'MST2'!J256</f>
        <v>1</v>
      </c>
      <c r="I256" s="134">
        <f>'MST2'!L256</f>
        <v>1</v>
      </c>
      <c r="J256" s="31">
        <f t="shared" si="13"/>
        <v>12</v>
      </c>
      <c r="K256" s="23">
        <f t="shared" si="14"/>
        <v>1</v>
      </c>
      <c r="L256" s="44" t="str">
        <f t="shared" si="15"/>
        <v>acquise</v>
      </c>
      <c r="M256" s="129">
        <f t="shared" si="16"/>
        <v>1</v>
      </c>
    </row>
    <row r="257" spans="1:13" ht="13.5" customHeight="1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49">
        <v>12</v>
      </c>
      <c r="G257" s="26">
        <f>'MST2'!I257</f>
        <v>15.5</v>
      </c>
      <c r="H257" s="133">
        <f>'MST2'!J257</f>
        <v>1</v>
      </c>
      <c r="I257" s="134">
        <f>'MST2'!L257</f>
        <v>1</v>
      </c>
      <c r="J257" s="31">
        <f t="shared" si="13"/>
        <v>15.5</v>
      </c>
      <c r="K257" s="23">
        <f t="shared" si="14"/>
        <v>1</v>
      </c>
      <c r="L257" s="44" t="str">
        <f t="shared" si="15"/>
        <v>acquise</v>
      </c>
      <c r="M257" s="129">
        <f t="shared" si="16"/>
        <v>1</v>
      </c>
    </row>
    <row r="258" spans="1:13" ht="13.5" customHeight="1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49">
        <v>11</v>
      </c>
      <c r="G258" s="26">
        <f>'MST2'!I258</f>
        <v>9</v>
      </c>
      <c r="H258" s="133">
        <f>'MST2'!J258</f>
        <v>0</v>
      </c>
      <c r="I258" s="134">
        <f>'MST2'!L258</f>
        <v>1</v>
      </c>
      <c r="J258" s="31">
        <f t="shared" si="13"/>
        <v>9</v>
      </c>
      <c r="K258" s="23">
        <f t="shared" si="14"/>
        <v>0</v>
      </c>
      <c r="L258" s="44" t="str">
        <f t="shared" si="15"/>
        <v xml:space="preserve"> </v>
      </c>
      <c r="M258" s="129">
        <f t="shared" si="16"/>
        <v>1</v>
      </c>
    </row>
    <row r="259" spans="1:13" ht="13.5" customHeight="1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92">
        <v>14</v>
      </c>
      <c r="G259" s="26">
        <f>'MST2'!I259</f>
        <v>6</v>
      </c>
      <c r="H259" s="133">
        <f>'MST2'!J259</f>
        <v>0</v>
      </c>
      <c r="I259" s="134">
        <f>'MST2'!L259</f>
        <v>1</v>
      </c>
      <c r="J259" s="31">
        <f t="shared" si="13"/>
        <v>6</v>
      </c>
      <c r="K259" s="23">
        <f t="shared" si="14"/>
        <v>0</v>
      </c>
      <c r="L259" s="44" t="str">
        <f t="shared" si="15"/>
        <v xml:space="preserve"> </v>
      </c>
      <c r="M259" s="129">
        <f t="shared" si="16"/>
        <v>1</v>
      </c>
    </row>
    <row r="260" spans="1:13" ht="13.5" customHeight="1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92">
        <v>13.5</v>
      </c>
      <c r="G260" s="26">
        <f>'MST2'!I260</f>
        <v>13</v>
      </c>
      <c r="H260" s="133">
        <f>'MST2'!J260</f>
        <v>1</v>
      </c>
      <c r="I260" s="134">
        <f>'MST2'!L260</f>
        <v>1</v>
      </c>
      <c r="J260" s="31">
        <f t="shared" si="13"/>
        <v>13</v>
      </c>
      <c r="K260" s="23">
        <f t="shared" si="14"/>
        <v>1</v>
      </c>
      <c r="L260" s="44" t="str">
        <f t="shared" si="15"/>
        <v>acquise</v>
      </c>
      <c r="M260" s="129">
        <f t="shared" si="16"/>
        <v>1</v>
      </c>
    </row>
    <row r="261" spans="1:13" ht="13.5" customHeight="1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2">
        <v>10</v>
      </c>
      <c r="G261" s="26">
        <f>'MST2'!I261</f>
        <v>11</v>
      </c>
      <c r="H261" s="133">
        <f>'MST2'!J261</f>
        <v>1</v>
      </c>
      <c r="I261" s="134">
        <f>'MST2'!L261</f>
        <v>1</v>
      </c>
      <c r="J261" s="31">
        <f t="shared" si="13"/>
        <v>11</v>
      </c>
      <c r="K261" s="23">
        <f t="shared" si="14"/>
        <v>1</v>
      </c>
      <c r="L261" s="44" t="str">
        <f t="shared" si="15"/>
        <v>acquise</v>
      </c>
      <c r="M261" s="129">
        <f t="shared" si="16"/>
        <v>1</v>
      </c>
    </row>
    <row r="262" spans="1:13" ht="13.5" customHeight="1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49">
        <v>12</v>
      </c>
      <c r="G262" s="26">
        <f>'MST2'!I262</f>
        <v>10.5</v>
      </c>
      <c r="H262" s="133">
        <f>'MST2'!J262</f>
        <v>1</v>
      </c>
      <c r="I262" s="134">
        <f>'MST2'!L262</f>
        <v>1</v>
      </c>
      <c r="J262" s="31">
        <f t="shared" si="13"/>
        <v>10.5</v>
      </c>
      <c r="K262" s="23">
        <f t="shared" si="14"/>
        <v>1</v>
      </c>
      <c r="L262" s="44" t="str">
        <f t="shared" si="15"/>
        <v>acquise</v>
      </c>
      <c r="M262" s="129">
        <f t="shared" si="16"/>
        <v>1</v>
      </c>
    </row>
    <row r="263" spans="1:13" ht="13.5" customHeight="1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2">
        <v>14</v>
      </c>
      <c r="G263" s="26">
        <f>'MST2'!I263</f>
        <v>12</v>
      </c>
      <c r="H263" s="133">
        <f>'MST2'!J263</f>
        <v>1</v>
      </c>
      <c r="I263" s="134">
        <f>'MST2'!L263</f>
        <v>1</v>
      </c>
      <c r="J263" s="31">
        <f t="shared" si="13"/>
        <v>12</v>
      </c>
      <c r="K263" s="23">
        <f t="shared" si="14"/>
        <v>1</v>
      </c>
      <c r="L263" s="44" t="str">
        <f t="shared" si="15"/>
        <v>acquise</v>
      </c>
      <c r="M263" s="129">
        <f t="shared" si="16"/>
        <v>1</v>
      </c>
    </row>
    <row r="264" spans="1:13" ht="13.5" customHeight="1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92">
        <v>13</v>
      </c>
      <c r="G264" s="26">
        <f>'MST2'!I264</f>
        <v>11</v>
      </c>
      <c r="H264" s="133">
        <f>'MST2'!J264</f>
        <v>1</v>
      </c>
      <c r="I264" s="134">
        <f>'MST2'!L264</f>
        <v>1</v>
      </c>
      <c r="J264" s="31">
        <f t="shared" si="13"/>
        <v>11</v>
      </c>
      <c r="K264" s="23">
        <f t="shared" si="14"/>
        <v>1</v>
      </c>
      <c r="L264" s="44" t="str">
        <f t="shared" si="15"/>
        <v>acquise</v>
      </c>
      <c r="M264" s="129">
        <f t="shared" si="16"/>
        <v>1</v>
      </c>
    </row>
    <row r="265" spans="1:13" ht="13.5" customHeight="1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92">
        <v>14</v>
      </c>
      <c r="G265" s="26">
        <f>'MST2'!I265</f>
        <v>8</v>
      </c>
      <c r="H265" s="133">
        <f>'MST2'!J265</f>
        <v>0</v>
      </c>
      <c r="I265" s="134">
        <f>'MST2'!L265</f>
        <v>1</v>
      </c>
      <c r="J265" s="31">
        <f t="shared" si="13"/>
        <v>8</v>
      </c>
      <c r="K265" s="23">
        <f t="shared" si="14"/>
        <v>0</v>
      </c>
      <c r="L265" s="44" t="str">
        <f t="shared" si="15"/>
        <v xml:space="preserve"> </v>
      </c>
      <c r="M265" s="129">
        <f t="shared" si="16"/>
        <v>1</v>
      </c>
    </row>
    <row r="266" spans="1:13" ht="13.5" customHeight="1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92">
        <v>12</v>
      </c>
      <c r="G266" s="26">
        <f>'MST2'!I266</f>
        <v>12</v>
      </c>
      <c r="H266" s="133">
        <f>'MST2'!J266</f>
        <v>1</v>
      </c>
      <c r="I266" s="134">
        <f>'MST2'!L266</f>
        <v>1</v>
      </c>
      <c r="J266" s="31">
        <f t="shared" si="13"/>
        <v>12</v>
      </c>
      <c r="K266" s="23">
        <f t="shared" si="14"/>
        <v>1</v>
      </c>
      <c r="L266" s="44" t="str">
        <f t="shared" si="15"/>
        <v>acquise</v>
      </c>
      <c r="M266" s="129">
        <f t="shared" si="16"/>
        <v>1</v>
      </c>
    </row>
    <row r="267" spans="1:13" ht="13.5" customHeight="1">
      <c r="A267" s="23">
        <v>255</v>
      </c>
      <c r="B267" s="343" t="s">
        <v>766</v>
      </c>
      <c r="C267" s="343" t="s">
        <v>352</v>
      </c>
      <c r="D267" s="342" t="s">
        <v>100</v>
      </c>
      <c r="E267" s="204" t="s">
        <v>436</v>
      </c>
      <c r="F267" s="92">
        <v>11.33</v>
      </c>
      <c r="G267" s="26">
        <f>'MST2'!I267</f>
        <v>12.5</v>
      </c>
      <c r="H267" s="133">
        <f>'MST2'!J267</f>
        <v>1</v>
      </c>
      <c r="I267" s="134">
        <f>'MST2'!L267</f>
        <v>1</v>
      </c>
      <c r="J267" s="31">
        <f t="shared" si="13"/>
        <v>12.5</v>
      </c>
      <c r="K267" s="23">
        <f t="shared" si="14"/>
        <v>1</v>
      </c>
      <c r="L267" s="44" t="str">
        <f t="shared" si="15"/>
        <v>acquise</v>
      </c>
      <c r="M267" s="129">
        <f t="shared" si="16"/>
        <v>1</v>
      </c>
    </row>
    <row r="268" spans="1:13" ht="13.5" customHeight="1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92">
        <v>14</v>
      </c>
      <c r="G268" s="26">
        <f>'MST2'!I268</f>
        <v>13</v>
      </c>
      <c r="H268" s="133">
        <f>'MST2'!J268</f>
        <v>1</v>
      </c>
      <c r="I268" s="134">
        <f>'MST2'!L268</f>
        <v>1</v>
      </c>
      <c r="J268" s="31">
        <f t="shared" si="13"/>
        <v>13</v>
      </c>
      <c r="K268" s="23">
        <f t="shared" si="14"/>
        <v>1</v>
      </c>
      <c r="L268" s="44" t="str">
        <f t="shared" si="15"/>
        <v>acquise</v>
      </c>
      <c r="M268" s="129">
        <f t="shared" si="16"/>
        <v>1</v>
      </c>
    </row>
    <row r="269" spans="1:13" ht="13.5" customHeight="1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92">
        <v>11</v>
      </c>
      <c r="G269" s="26">
        <f>'MST2'!I269</f>
        <v>9</v>
      </c>
      <c r="H269" s="133">
        <f>'MST2'!J269</f>
        <v>0</v>
      </c>
      <c r="I269" s="134">
        <f>'MST2'!L269</f>
        <v>1</v>
      </c>
      <c r="J269" s="31">
        <f t="shared" si="13"/>
        <v>9</v>
      </c>
      <c r="K269" s="23">
        <f t="shared" si="14"/>
        <v>0</v>
      </c>
      <c r="L269" s="44" t="str">
        <f t="shared" si="15"/>
        <v xml:space="preserve"> </v>
      </c>
      <c r="M269" s="129">
        <f t="shared" si="16"/>
        <v>1</v>
      </c>
    </row>
    <row r="270" spans="1:13" ht="13.5" customHeight="1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2">
        <v>13</v>
      </c>
      <c r="G270" s="26">
        <f>'MST2'!I270</f>
        <v>12</v>
      </c>
      <c r="H270" s="133">
        <f>'MST2'!J270</f>
        <v>1</v>
      </c>
      <c r="I270" s="134">
        <f>'MST2'!L270</f>
        <v>1</v>
      </c>
      <c r="J270" s="31">
        <f t="shared" ref="J270:J333" si="17">G270</f>
        <v>12</v>
      </c>
      <c r="K270" s="23">
        <f t="shared" ref="K270:K333" si="18">IF(J270&gt;=10,1,0)</f>
        <v>1</v>
      </c>
      <c r="L270" s="44" t="str">
        <f t="shared" ref="L270:L333" si="19">IF(K270=1,"acquise"," ")</f>
        <v>acquise</v>
      </c>
      <c r="M270" s="129">
        <f t="shared" ref="M270:M333" si="20">IF(K270=2,2,1)</f>
        <v>1</v>
      </c>
    </row>
    <row r="271" spans="1:13" ht="13.5" customHeight="1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10</v>
      </c>
      <c r="G271" s="26">
        <f>'MST2'!I271</f>
        <v>11</v>
      </c>
      <c r="H271" s="133">
        <f>'MST2'!J271</f>
        <v>1</v>
      </c>
      <c r="I271" s="134">
        <f>'MST2'!L271</f>
        <v>1</v>
      </c>
      <c r="J271" s="31">
        <f t="shared" si="17"/>
        <v>11</v>
      </c>
      <c r="K271" s="23">
        <f t="shared" si="18"/>
        <v>1</v>
      </c>
      <c r="L271" s="44" t="str">
        <f t="shared" si="19"/>
        <v>acquise</v>
      </c>
      <c r="M271" s="129">
        <f t="shared" si="20"/>
        <v>1</v>
      </c>
    </row>
    <row r="272" spans="1:13" ht="13.5" customHeight="1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2">
        <v>14</v>
      </c>
      <c r="G272" s="26">
        <f>'MST2'!I272</f>
        <v>13</v>
      </c>
      <c r="H272" s="133">
        <f>'MST2'!J272</f>
        <v>1</v>
      </c>
      <c r="I272" s="134">
        <f>'MST2'!L272</f>
        <v>1</v>
      </c>
      <c r="J272" s="31">
        <f t="shared" si="17"/>
        <v>13</v>
      </c>
      <c r="K272" s="23">
        <f t="shared" si="18"/>
        <v>1</v>
      </c>
      <c r="L272" s="44" t="str">
        <f t="shared" si="19"/>
        <v>acquise</v>
      </c>
      <c r="M272" s="129">
        <f t="shared" si="20"/>
        <v>1</v>
      </c>
    </row>
    <row r="273" spans="1:13" ht="13.5" customHeight="1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92">
        <v>12</v>
      </c>
      <c r="G273" s="26">
        <f>'MST2'!I273</f>
        <v>10</v>
      </c>
      <c r="H273" s="133">
        <f>'MST2'!J273</f>
        <v>1</v>
      </c>
      <c r="I273" s="134">
        <f>'MST2'!L273</f>
        <v>1</v>
      </c>
      <c r="J273" s="31">
        <f t="shared" si="17"/>
        <v>10</v>
      </c>
      <c r="K273" s="23">
        <f t="shared" si="18"/>
        <v>1</v>
      </c>
      <c r="L273" s="44" t="str">
        <f t="shared" si="19"/>
        <v>acquise</v>
      </c>
      <c r="M273" s="129">
        <f t="shared" si="20"/>
        <v>1</v>
      </c>
    </row>
    <row r="274" spans="1:13" ht="13.5" customHeight="1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49">
        <v>12</v>
      </c>
      <c r="G274" s="26">
        <f>'MST2'!I274</f>
        <v>10</v>
      </c>
      <c r="H274" s="133">
        <f>'MST2'!J274</f>
        <v>1</v>
      </c>
      <c r="I274" s="134">
        <f>'MST2'!L274</f>
        <v>1</v>
      </c>
      <c r="J274" s="31">
        <f t="shared" si="17"/>
        <v>10</v>
      </c>
      <c r="K274" s="23">
        <f t="shared" si="18"/>
        <v>1</v>
      </c>
      <c r="L274" s="44" t="str">
        <f t="shared" si="19"/>
        <v>acquise</v>
      </c>
      <c r="M274" s="129">
        <f t="shared" si="20"/>
        <v>1</v>
      </c>
    </row>
    <row r="275" spans="1:13" ht="13.5" customHeight="1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92">
        <v>11</v>
      </c>
      <c r="G275" s="26">
        <f>'MST2'!I275</f>
        <v>13</v>
      </c>
      <c r="H275" s="133">
        <f>'MST2'!J275</f>
        <v>1</v>
      </c>
      <c r="I275" s="134">
        <f>'MST2'!L275</f>
        <v>1</v>
      </c>
      <c r="J275" s="31">
        <f t="shared" si="17"/>
        <v>13</v>
      </c>
      <c r="K275" s="23">
        <f t="shared" si="18"/>
        <v>1</v>
      </c>
      <c r="L275" s="44" t="str">
        <f t="shared" si="19"/>
        <v>acquise</v>
      </c>
      <c r="M275" s="129">
        <f t="shared" si="20"/>
        <v>1</v>
      </c>
    </row>
    <row r="276" spans="1:13" ht="13.5" customHeight="1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92">
        <v>15.5</v>
      </c>
      <c r="G276" s="26">
        <f>'MST2'!I276</f>
        <v>11</v>
      </c>
      <c r="H276" s="133">
        <f>'MST2'!J276</f>
        <v>1</v>
      </c>
      <c r="I276" s="134">
        <f>'MST2'!L276</f>
        <v>1</v>
      </c>
      <c r="J276" s="31">
        <f t="shared" si="17"/>
        <v>11</v>
      </c>
      <c r="K276" s="23">
        <f t="shared" si="18"/>
        <v>1</v>
      </c>
      <c r="L276" s="44" t="str">
        <f t="shared" si="19"/>
        <v>acquise</v>
      </c>
      <c r="M276" s="129">
        <f t="shared" si="20"/>
        <v>1</v>
      </c>
    </row>
    <row r="277" spans="1:13" ht="13.5" customHeight="1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92">
        <v>10</v>
      </c>
      <c r="G277" s="26">
        <f>'MST2'!I277</f>
        <v>10</v>
      </c>
      <c r="H277" s="133">
        <f>'MST2'!J277</f>
        <v>1</v>
      </c>
      <c r="I277" s="134">
        <f>'MST2'!L277</f>
        <v>1</v>
      </c>
      <c r="J277" s="31">
        <f t="shared" si="17"/>
        <v>10</v>
      </c>
      <c r="K277" s="23">
        <f t="shared" si="18"/>
        <v>1</v>
      </c>
      <c r="L277" s="44" t="str">
        <f t="shared" si="19"/>
        <v>acquise</v>
      </c>
      <c r="M277" s="129">
        <f t="shared" si="20"/>
        <v>1</v>
      </c>
    </row>
    <row r="278" spans="1:13" ht="13.5" customHeight="1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49">
        <v>10</v>
      </c>
      <c r="G278" s="26">
        <f>'MST2'!I278</f>
        <v>13.5</v>
      </c>
      <c r="H278" s="133">
        <f>'MST2'!J278</f>
        <v>1</v>
      </c>
      <c r="I278" s="134">
        <f>'MST2'!L278</f>
        <v>1</v>
      </c>
      <c r="J278" s="31">
        <f t="shared" si="17"/>
        <v>13.5</v>
      </c>
      <c r="K278" s="23">
        <f t="shared" si="18"/>
        <v>1</v>
      </c>
      <c r="L278" s="44" t="str">
        <f t="shared" si="19"/>
        <v>acquise</v>
      </c>
      <c r="M278" s="129">
        <f t="shared" si="20"/>
        <v>1</v>
      </c>
    </row>
    <row r="279" spans="1:13" ht="13.5" customHeight="1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2">
        <v>12</v>
      </c>
      <c r="G279" s="26">
        <f>'MST2'!I279</f>
        <v>10</v>
      </c>
      <c r="H279" s="133">
        <f>'MST2'!J279</f>
        <v>1</v>
      </c>
      <c r="I279" s="134">
        <f>'MST2'!L279</f>
        <v>1</v>
      </c>
      <c r="J279" s="31">
        <f t="shared" si="17"/>
        <v>10</v>
      </c>
      <c r="K279" s="23">
        <f t="shared" si="18"/>
        <v>1</v>
      </c>
      <c r="L279" s="44" t="str">
        <f t="shared" si="19"/>
        <v>acquise</v>
      </c>
      <c r="M279" s="129">
        <f t="shared" si="20"/>
        <v>1</v>
      </c>
    </row>
    <row r="280" spans="1:13" ht="13.5" customHeight="1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49">
        <v>10</v>
      </c>
      <c r="G280" s="26">
        <f>'MST2'!I280</f>
        <v>10</v>
      </c>
      <c r="H280" s="133">
        <f>'MST2'!J280</f>
        <v>1</v>
      </c>
      <c r="I280" s="134">
        <f>'MST2'!L280</f>
        <v>1</v>
      </c>
      <c r="J280" s="31">
        <f t="shared" si="17"/>
        <v>10</v>
      </c>
      <c r="K280" s="23">
        <f t="shared" si="18"/>
        <v>1</v>
      </c>
      <c r="L280" s="44" t="str">
        <f t="shared" si="19"/>
        <v>acquise</v>
      </c>
      <c r="M280" s="129">
        <f t="shared" si="20"/>
        <v>1</v>
      </c>
    </row>
    <row r="281" spans="1:13" ht="13.5" customHeight="1">
      <c r="A281" s="23">
        <v>269</v>
      </c>
      <c r="B281" s="340" t="s">
        <v>768</v>
      </c>
      <c r="C281" s="340" t="s">
        <v>402</v>
      </c>
      <c r="D281" s="335" t="s">
        <v>769</v>
      </c>
      <c r="E281" s="244" t="s">
        <v>428</v>
      </c>
      <c r="F281" s="92">
        <v>15</v>
      </c>
      <c r="G281" s="26">
        <f>'MST2'!I281</f>
        <v>12.5</v>
      </c>
      <c r="H281" s="133">
        <f>'MST2'!J281</f>
        <v>1</v>
      </c>
      <c r="I281" s="134">
        <f>'MST2'!L281</f>
        <v>1</v>
      </c>
      <c r="J281" s="31">
        <f t="shared" si="17"/>
        <v>12.5</v>
      </c>
      <c r="K281" s="23">
        <f t="shared" si="18"/>
        <v>1</v>
      </c>
      <c r="L281" s="44" t="str">
        <f t="shared" si="19"/>
        <v>acquise</v>
      </c>
      <c r="M281" s="129">
        <f t="shared" si="20"/>
        <v>1</v>
      </c>
    </row>
    <row r="282" spans="1:13" ht="13.5" customHeight="1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15</v>
      </c>
      <c r="G282" s="26">
        <f>'MST2'!I282</f>
        <v>12</v>
      </c>
      <c r="H282" s="133">
        <f>'MST2'!J282</f>
        <v>1</v>
      </c>
      <c r="I282" s="134">
        <f>'MST2'!L282</f>
        <v>1</v>
      </c>
      <c r="J282" s="31">
        <f t="shared" si="17"/>
        <v>12</v>
      </c>
      <c r="K282" s="23">
        <f t="shared" si="18"/>
        <v>1</v>
      </c>
      <c r="L282" s="44" t="str">
        <f t="shared" si="19"/>
        <v>acquise</v>
      </c>
      <c r="M282" s="129">
        <f t="shared" si="20"/>
        <v>1</v>
      </c>
    </row>
    <row r="283" spans="1:13" ht="13.5" customHeight="1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49">
        <v>12</v>
      </c>
      <c r="G283" s="26">
        <f>'MST2'!I283</f>
        <v>12</v>
      </c>
      <c r="H283" s="133">
        <f>'MST2'!J283</f>
        <v>1</v>
      </c>
      <c r="I283" s="134">
        <f>'MST2'!L283</f>
        <v>1</v>
      </c>
      <c r="J283" s="31">
        <f t="shared" si="17"/>
        <v>12</v>
      </c>
      <c r="K283" s="23">
        <f t="shared" si="18"/>
        <v>1</v>
      </c>
      <c r="L283" s="44" t="str">
        <f t="shared" si="19"/>
        <v>acquise</v>
      </c>
      <c r="M283" s="129">
        <f t="shared" si="20"/>
        <v>1</v>
      </c>
    </row>
    <row r="284" spans="1:13" ht="13.5" customHeight="1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92">
        <v>11</v>
      </c>
      <c r="G284" s="26">
        <f>'MST2'!I284</f>
        <v>8.5</v>
      </c>
      <c r="H284" s="133">
        <f>'MST2'!J284</f>
        <v>0</v>
      </c>
      <c r="I284" s="134">
        <f>'MST2'!L284</f>
        <v>1</v>
      </c>
      <c r="J284" s="31">
        <f t="shared" si="17"/>
        <v>8.5</v>
      </c>
      <c r="K284" s="23">
        <f t="shared" si="18"/>
        <v>0</v>
      </c>
      <c r="L284" s="44" t="str">
        <f t="shared" si="19"/>
        <v xml:space="preserve"> </v>
      </c>
      <c r="M284" s="129">
        <f t="shared" si="20"/>
        <v>1</v>
      </c>
    </row>
    <row r="285" spans="1:13" ht="13.5" customHeight="1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92">
        <v>12</v>
      </c>
      <c r="G285" s="26">
        <f>'MST2'!I285</f>
        <v>10</v>
      </c>
      <c r="H285" s="133">
        <f>'MST2'!J285</f>
        <v>1</v>
      </c>
      <c r="I285" s="134">
        <f>'MST2'!L285</f>
        <v>1</v>
      </c>
      <c r="J285" s="31">
        <f t="shared" si="17"/>
        <v>10</v>
      </c>
      <c r="K285" s="23">
        <f t="shared" si="18"/>
        <v>1</v>
      </c>
      <c r="L285" s="44" t="str">
        <f t="shared" si="19"/>
        <v>acquise</v>
      </c>
      <c r="M285" s="129">
        <f t="shared" si="20"/>
        <v>1</v>
      </c>
    </row>
    <row r="286" spans="1:13" ht="13.5" customHeight="1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2">
        <v>12</v>
      </c>
      <c r="G286" s="26">
        <f>'MST2'!I286</f>
        <v>14</v>
      </c>
      <c r="H286" s="133">
        <f>'MST2'!J286</f>
        <v>1</v>
      </c>
      <c r="I286" s="134">
        <f>'MST2'!L286</f>
        <v>1</v>
      </c>
      <c r="J286" s="31">
        <f t="shared" si="17"/>
        <v>14</v>
      </c>
      <c r="K286" s="23">
        <f t="shared" si="18"/>
        <v>1</v>
      </c>
      <c r="L286" s="44" t="str">
        <f t="shared" si="19"/>
        <v>acquise</v>
      </c>
      <c r="M286" s="129">
        <f t="shared" si="20"/>
        <v>1</v>
      </c>
    </row>
    <row r="287" spans="1:13" ht="13.5" customHeight="1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10.5</v>
      </c>
      <c r="G287" s="26">
        <f>'MST2'!I287</f>
        <v>10</v>
      </c>
      <c r="H287" s="133">
        <f>'MST2'!J287</f>
        <v>1</v>
      </c>
      <c r="I287" s="134">
        <f>'MST2'!L287</f>
        <v>1</v>
      </c>
      <c r="J287" s="31">
        <f t="shared" si="17"/>
        <v>10</v>
      </c>
      <c r="K287" s="23">
        <f t="shared" si="18"/>
        <v>1</v>
      </c>
      <c r="L287" s="44" t="str">
        <f t="shared" si="19"/>
        <v>acquise</v>
      </c>
      <c r="M287" s="129">
        <f t="shared" si="20"/>
        <v>1</v>
      </c>
    </row>
    <row r="288" spans="1:13" ht="13.5" customHeight="1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49">
        <v>13</v>
      </c>
      <c r="G288" s="26">
        <f>'MST2'!I288</f>
        <v>7.5</v>
      </c>
      <c r="H288" s="133">
        <f>'MST2'!J288</f>
        <v>0</v>
      </c>
      <c r="I288" s="134">
        <f>'MST2'!L288</f>
        <v>1</v>
      </c>
      <c r="J288" s="31">
        <f t="shared" si="17"/>
        <v>7.5</v>
      </c>
      <c r="K288" s="23">
        <f t="shared" si="18"/>
        <v>0</v>
      </c>
      <c r="L288" s="44" t="str">
        <f t="shared" si="19"/>
        <v xml:space="preserve"> </v>
      </c>
      <c r="M288" s="129">
        <f t="shared" si="20"/>
        <v>1</v>
      </c>
    </row>
    <row r="289" spans="1:13" ht="13.5" customHeight="1">
      <c r="A289" s="23">
        <v>277</v>
      </c>
      <c r="B289" s="340" t="s">
        <v>770</v>
      </c>
      <c r="C289" s="340" t="s">
        <v>224</v>
      </c>
      <c r="D289" s="335" t="s">
        <v>99</v>
      </c>
      <c r="E289" s="247" t="s">
        <v>1678</v>
      </c>
      <c r="F289" s="92">
        <v>12</v>
      </c>
      <c r="G289" s="26">
        <f>'MST2'!I289</f>
        <v>13.5</v>
      </c>
      <c r="H289" s="133">
        <f>'MST2'!J289</f>
        <v>1</v>
      </c>
      <c r="I289" s="134">
        <f>'MST2'!L289</f>
        <v>1</v>
      </c>
      <c r="J289" s="31">
        <f t="shared" si="17"/>
        <v>13.5</v>
      </c>
      <c r="K289" s="23">
        <f t="shared" si="18"/>
        <v>1</v>
      </c>
      <c r="L289" s="44" t="str">
        <f t="shared" si="19"/>
        <v>acquise</v>
      </c>
      <c r="M289" s="129">
        <f t="shared" si="20"/>
        <v>1</v>
      </c>
    </row>
    <row r="290" spans="1:13" ht="13.5" customHeight="1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92">
        <v>10</v>
      </c>
      <c r="G290" s="26">
        <f>'MST2'!I290</f>
        <v>8</v>
      </c>
      <c r="H290" s="133">
        <f>'MST2'!J290</f>
        <v>0</v>
      </c>
      <c r="I290" s="134">
        <f>'MST2'!L290</f>
        <v>1</v>
      </c>
      <c r="J290" s="31">
        <f t="shared" si="17"/>
        <v>8</v>
      </c>
      <c r="K290" s="23">
        <f t="shared" si="18"/>
        <v>0</v>
      </c>
      <c r="L290" s="44" t="str">
        <f t="shared" si="19"/>
        <v xml:space="preserve"> </v>
      </c>
      <c r="M290" s="129">
        <f t="shared" si="20"/>
        <v>1</v>
      </c>
    </row>
    <row r="291" spans="1:13" ht="13.5" customHeight="1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92">
        <v>13</v>
      </c>
      <c r="G291" s="26">
        <f>'MST2'!I291</f>
        <v>12</v>
      </c>
      <c r="H291" s="133">
        <f>'MST2'!J291</f>
        <v>1</v>
      </c>
      <c r="I291" s="134">
        <f>'MST2'!L291</f>
        <v>1</v>
      </c>
      <c r="J291" s="31">
        <f t="shared" si="17"/>
        <v>12</v>
      </c>
      <c r="K291" s="23">
        <f t="shared" si="18"/>
        <v>1</v>
      </c>
      <c r="L291" s="44" t="str">
        <f t="shared" si="19"/>
        <v>acquise</v>
      </c>
      <c r="M291" s="129">
        <f t="shared" si="20"/>
        <v>1</v>
      </c>
    </row>
    <row r="292" spans="1:13" ht="13.5" customHeight="1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49">
        <v>14</v>
      </c>
      <c r="G292" s="26">
        <f>'MST2'!I292</f>
        <v>13</v>
      </c>
      <c r="H292" s="133">
        <f>'MST2'!J292</f>
        <v>1</v>
      </c>
      <c r="I292" s="134">
        <f>'MST2'!L292</f>
        <v>1</v>
      </c>
      <c r="J292" s="31">
        <f t="shared" si="17"/>
        <v>13</v>
      </c>
      <c r="K292" s="23">
        <f t="shared" si="18"/>
        <v>1</v>
      </c>
      <c r="L292" s="44" t="str">
        <f t="shared" si="19"/>
        <v>acquise</v>
      </c>
      <c r="M292" s="129">
        <f t="shared" si="20"/>
        <v>1</v>
      </c>
    </row>
    <row r="293" spans="1:13" ht="13.5" customHeight="1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49">
        <v>9</v>
      </c>
      <c r="G293" s="26">
        <f>'MST2'!I293</f>
        <v>11</v>
      </c>
      <c r="H293" s="133">
        <f>'MST2'!J293</f>
        <v>1</v>
      </c>
      <c r="I293" s="134">
        <f>'MST2'!L293</f>
        <v>1</v>
      </c>
      <c r="J293" s="31">
        <f t="shared" si="17"/>
        <v>11</v>
      </c>
      <c r="K293" s="23">
        <f t="shared" si="18"/>
        <v>1</v>
      </c>
      <c r="L293" s="44" t="str">
        <f t="shared" si="19"/>
        <v>acquise</v>
      </c>
      <c r="M293" s="129">
        <f t="shared" si="20"/>
        <v>1</v>
      </c>
    </row>
    <row r="294" spans="1:13" ht="13.5" customHeight="1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92">
        <v>12</v>
      </c>
      <c r="G294" s="26">
        <f>'MST2'!I294</f>
        <v>10</v>
      </c>
      <c r="H294" s="133">
        <f>'MST2'!J294</f>
        <v>1</v>
      </c>
      <c r="I294" s="134">
        <f>'MST2'!L294</f>
        <v>1</v>
      </c>
      <c r="J294" s="31">
        <f t="shared" si="17"/>
        <v>10</v>
      </c>
      <c r="K294" s="23">
        <f t="shared" si="18"/>
        <v>1</v>
      </c>
      <c r="L294" s="44" t="str">
        <f t="shared" si="19"/>
        <v>acquise</v>
      </c>
      <c r="M294" s="129">
        <f t="shared" si="20"/>
        <v>1</v>
      </c>
    </row>
    <row r="295" spans="1:13" ht="13.5" customHeight="1">
      <c r="A295" s="23">
        <v>283</v>
      </c>
      <c r="B295" s="340" t="s">
        <v>771</v>
      </c>
      <c r="C295" s="340" t="s">
        <v>772</v>
      </c>
      <c r="D295" s="335" t="s">
        <v>278</v>
      </c>
      <c r="E295" s="239" t="s">
        <v>1681</v>
      </c>
      <c r="F295" s="92">
        <v>10</v>
      </c>
      <c r="G295" s="26">
        <f>'MST2'!I295</f>
        <v>11</v>
      </c>
      <c r="H295" s="133">
        <f>'MST2'!J295</f>
        <v>1</v>
      </c>
      <c r="I295" s="134">
        <f>'MST2'!L295</f>
        <v>1</v>
      </c>
      <c r="J295" s="31">
        <f t="shared" si="17"/>
        <v>11</v>
      </c>
      <c r="K295" s="23">
        <f t="shared" si="18"/>
        <v>1</v>
      </c>
      <c r="L295" s="44" t="str">
        <f t="shared" si="19"/>
        <v>acquise</v>
      </c>
      <c r="M295" s="129">
        <f t="shared" si="20"/>
        <v>1</v>
      </c>
    </row>
    <row r="296" spans="1:13" ht="13.5" customHeight="1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2">
        <v>13</v>
      </c>
      <c r="G296" s="26">
        <f>'MST2'!I296</f>
        <v>15</v>
      </c>
      <c r="H296" s="133">
        <f>'MST2'!J296</f>
        <v>1</v>
      </c>
      <c r="I296" s="134">
        <f>'MST2'!L296</f>
        <v>1</v>
      </c>
      <c r="J296" s="31">
        <f t="shared" si="17"/>
        <v>15</v>
      </c>
      <c r="K296" s="23">
        <f t="shared" si="18"/>
        <v>1</v>
      </c>
      <c r="L296" s="44" t="str">
        <f t="shared" si="19"/>
        <v>acquise</v>
      </c>
      <c r="M296" s="129">
        <f t="shared" si="20"/>
        <v>1</v>
      </c>
    </row>
    <row r="297" spans="1:13" ht="13.5" customHeight="1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92">
        <v>11</v>
      </c>
      <c r="G297" s="26">
        <f>'MST2'!I297</f>
        <v>9</v>
      </c>
      <c r="H297" s="133">
        <f>'MST2'!J297</f>
        <v>0</v>
      </c>
      <c r="I297" s="134">
        <f>'MST2'!L297</f>
        <v>1</v>
      </c>
      <c r="J297" s="31">
        <f t="shared" si="17"/>
        <v>9</v>
      </c>
      <c r="K297" s="23">
        <f t="shared" si="18"/>
        <v>0</v>
      </c>
      <c r="L297" s="44" t="str">
        <f t="shared" si="19"/>
        <v xml:space="preserve"> </v>
      </c>
      <c r="M297" s="129">
        <f t="shared" si="20"/>
        <v>1</v>
      </c>
    </row>
    <row r="298" spans="1:13" ht="13.5" customHeight="1">
      <c r="A298" s="23">
        <v>286</v>
      </c>
      <c r="B298" s="282" t="s">
        <v>773</v>
      </c>
      <c r="C298" s="305" t="s">
        <v>774</v>
      </c>
      <c r="D298" s="306" t="s">
        <v>111</v>
      </c>
      <c r="E298" s="247" t="s">
        <v>1677</v>
      </c>
      <c r="F298" s="92">
        <v>10</v>
      </c>
      <c r="G298" s="26">
        <f>'MST2'!I298</f>
        <v>12</v>
      </c>
      <c r="H298" s="133">
        <f>'MST2'!J298</f>
        <v>1</v>
      </c>
      <c r="I298" s="134">
        <f>'MST2'!L298</f>
        <v>1</v>
      </c>
      <c r="J298" s="31">
        <f t="shared" si="17"/>
        <v>12</v>
      </c>
      <c r="K298" s="23">
        <f t="shared" si="18"/>
        <v>1</v>
      </c>
      <c r="L298" s="44" t="str">
        <f t="shared" si="19"/>
        <v>acquise</v>
      </c>
      <c r="M298" s="129">
        <f t="shared" si="20"/>
        <v>1</v>
      </c>
    </row>
    <row r="299" spans="1:13" ht="13.5" customHeight="1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92">
        <v>12.5</v>
      </c>
      <c r="G299" s="26">
        <f>'MST2'!I299</f>
        <v>15.5</v>
      </c>
      <c r="H299" s="133">
        <f>'MST2'!J299</f>
        <v>1</v>
      </c>
      <c r="I299" s="134">
        <f>'MST2'!L299</f>
        <v>1</v>
      </c>
      <c r="J299" s="31">
        <f t="shared" si="17"/>
        <v>15.5</v>
      </c>
      <c r="K299" s="23">
        <f t="shared" si="18"/>
        <v>1</v>
      </c>
      <c r="L299" s="44" t="str">
        <f t="shared" si="19"/>
        <v>acquise</v>
      </c>
      <c r="M299" s="129">
        <f t="shared" si="20"/>
        <v>1</v>
      </c>
    </row>
    <row r="300" spans="1:13" ht="13.5" customHeight="1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11.5</v>
      </c>
      <c r="G300" s="26">
        <f>'MST2'!I300</f>
        <v>10.5</v>
      </c>
      <c r="H300" s="133">
        <f>'MST2'!J300</f>
        <v>1</v>
      </c>
      <c r="I300" s="134">
        <f>'MST2'!L300</f>
        <v>1</v>
      </c>
      <c r="J300" s="31">
        <f t="shared" si="17"/>
        <v>10.5</v>
      </c>
      <c r="K300" s="23">
        <f t="shared" si="18"/>
        <v>1</v>
      </c>
      <c r="L300" s="44" t="str">
        <f t="shared" si="19"/>
        <v>acquise</v>
      </c>
      <c r="M300" s="129">
        <f t="shared" si="20"/>
        <v>1</v>
      </c>
    </row>
    <row r="301" spans="1:13" ht="13.5" customHeight="1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49">
        <v>12</v>
      </c>
      <c r="G301" s="26">
        <f>'MST2'!I301</f>
        <v>10</v>
      </c>
      <c r="H301" s="133">
        <f>'MST2'!J301</f>
        <v>1</v>
      </c>
      <c r="I301" s="134">
        <f>'MST2'!L301</f>
        <v>1</v>
      </c>
      <c r="J301" s="31">
        <f t="shared" si="17"/>
        <v>10</v>
      </c>
      <c r="K301" s="23">
        <f t="shared" si="18"/>
        <v>1</v>
      </c>
      <c r="L301" s="44" t="str">
        <f t="shared" si="19"/>
        <v>acquise</v>
      </c>
      <c r="M301" s="129">
        <f t="shared" si="20"/>
        <v>1</v>
      </c>
    </row>
    <row r="302" spans="1:13" ht="13.5" customHeight="1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92">
        <v>14</v>
      </c>
      <c r="G302" s="26">
        <f>'MST2'!I302</f>
        <v>10</v>
      </c>
      <c r="H302" s="133">
        <f>'MST2'!J302</f>
        <v>1</v>
      </c>
      <c r="I302" s="134">
        <f>'MST2'!L302</f>
        <v>1</v>
      </c>
      <c r="J302" s="31">
        <f t="shared" si="17"/>
        <v>10</v>
      </c>
      <c r="K302" s="23">
        <f t="shared" si="18"/>
        <v>1</v>
      </c>
      <c r="L302" s="44" t="str">
        <f t="shared" si="19"/>
        <v>acquise</v>
      </c>
      <c r="M302" s="129">
        <f t="shared" si="20"/>
        <v>1</v>
      </c>
    </row>
    <row r="303" spans="1:13" ht="13.5" customHeight="1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92">
        <v>12</v>
      </c>
      <c r="G303" s="26">
        <f>'MST2'!I303</f>
        <v>11</v>
      </c>
      <c r="H303" s="133">
        <f>'MST2'!J303</f>
        <v>1</v>
      </c>
      <c r="I303" s="134">
        <f>'MST2'!L303</f>
        <v>1</v>
      </c>
      <c r="J303" s="31">
        <f t="shared" si="17"/>
        <v>11</v>
      </c>
      <c r="K303" s="23">
        <f t="shared" si="18"/>
        <v>1</v>
      </c>
      <c r="L303" s="44" t="str">
        <f t="shared" si="19"/>
        <v>acquise</v>
      </c>
      <c r="M303" s="129">
        <f t="shared" si="20"/>
        <v>1</v>
      </c>
    </row>
    <row r="304" spans="1:13" ht="13.5" customHeight="1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92">
        <v>14</v>
      </c>
      <c r="G304" s="26">
        <f>'MST2'!I304</f>
        <v>8</v>
      </c>
      <c r="H304" s="133">
        <f>'MST2'!J304</f>
        <v>0</v>
      </c>
      <c r="I304" s="134">
        <f>'MST2'!L304</f>
        <v>1</v>
      </c>
      <c r="J304" s="31">
        <f t="shared" si="17"/>
        <v>8</v>
      </c>
      <c r="K304" s="23">
        <f t="shared" si="18"/>
        <v>0</v>
      </c>
      <c r="L304" s="44" t="str">
        <f t="shared" si="19"/>
        <v xml:space="preserve"> </v>
      </c>
      <c r="M304" s="129">
        <f t="shared" si="20"/>
        <v>1</v>
      </c>
    </row>
    <row r="305" spans="1:13" ht="13.5" customHeight="1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92">
        <v>10</v>
      </c>
      <c r="G305" s="26">
        <f>'MST2'!I305</f>
        <v>8.5</v>
      </c>
      <c r="H305" s="133">
        <f>'MST2'!J305</f>
        <v>0</v>
      </c>
      <c r="I305" s="134">
        <f>'MST2'!L305</f>
        <v>1</v>
      </c>
      <c r="J305" s="31">
        <f t="shared" si="17"/>
        <v>8.5</v>
      </c>
      <c r="K305" s="23">
        <f t="shared" si="18"/>
        <v>0</v>
      </c>
      <c r="L305" s="44" t="str">
        <f t="shared" si="19"/>
        <v xml:space="preserve"> </v>
      </c>
      <c r="M305" s="129">
        <f t="shared" si="20"/>
        <v>1</v>
      </c>
    </row>
    <row r="306" spans="1:13" ht="13.5" customHeight="1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92">
        <v>11</v>
      </c>
      <c r="G306" s="26">
        <f>'MST2'!I306</f>
        <v>11</v>
      </c>
      <c r="H306" s="133">
        <f>'MST2'!J306</f>
        <v>1</v>
      </c>
      <c r="I306" s="134">
        <f>'MST2'!L306</f>
        <v>1</v>
      </c>
      <c r="J306" s="31">
        <f t="shared" si="17"/>
        <v>11</v>
      </c>
      <c r="K306" s="23">
        <f t="shared" si="18"/>
        <v>1</v>
      </c>
      <c r="L306" s="44" t="str">
        <f t="shared" si="19"/>
        <v>acquise</v>
      </c>
      <c r="M306" s="129">
        <f t="shared" si="20"/>
        <v>1</v>
      </c>
    </row>
    <row r="307" spans="1:13" ht="13.5" customHeight="1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49">
        <v>12</v>
      </c>
      <c r="G307" s="26">
        <f>'MST2'!I307</f>
        <v>7</v>
      </c>
      <c r="H307" s="133">
        <f>'MST2'!J307</f>
        <v>0</v>
      </c>
      <c r="I307" s="134">
        <f>'MST2'!L307</f>
        <v>1</v>
      </c>
      <c r="J307" s="31">
        <f t="shared" si="17"/>
        <v>7</v>
      </c>
      <c r="K307" s="23">
        <f t="shared" si="18"/>
        <v>0</v>
      </c>
      <c r="L307" s="44" t="str">
        <f t="shared" si="19"/>
        <v xml:space="preserve"> </v>
      </c>
      <c r="M307" s="129">
        <f t="shared" si="20"/>
        <v>1</v>
      </c>
    </row>
    <row r="308" spans="1:13" ht="13.5" customHeight="1">
      <c r="A308" s="23">
        <v>296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92">
        <v>10</v>
      </c>
      <c r="G308" s="26">
        <f>'MST2'!I308</f>
        <v>8.5</v>
      </c>
      <c r="H308" s="133">
        <f>'MST2'!J308</f>
        <v>0</v>
      </c>
      <c r="I308" s="134">
        <f>'MST2'!L308</f>
        <v>1</v>
      </c>
      <c r="J308" s="31">
        <f t="shared" si="17"/>
        <v>8.5</v>
      </c>
      <c r="K308" s="23">
        <f t="shared" si="18"/>
        <v>0</v>
      </c>
      <c r="L308" s="44" t="str">
        <f t="shared" si="19"/>
        <v xml:space="preserve"> </v>
      </c>
      <c r="M308" s="129">
        <f t="shared" si="20"/>
        <v>1</v>
      </c>
    </row>
    <row r="309" spans="1:13" ht="13.5" customHeight="1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92">
        <v>13.5</v>
      </c>
      <c r="G309" s="26">
        <f>'MST2'!I309</f>
        <v>10</v>
      </c>
      <c r="H309" s="133">
        <f>'MST2'!J309</f>
        <v>1</v>
      </c>
      <c r="I309" s="134">
        <f>'MST2'!L309</f>
        <v>1</v>
      </c>
      <c r="J309" s="31">
        <f t="shared" si="17"/>
        <v>10</v>
      </c>
      <c r="K309" s="23">
        <f t="shared" si="18"/>
        <v>1</v>
      </c>
      <c r="L309" s="44" t="str">
        <f t="shared" si="19"/>
        <v>acquise</v>
      </c>
      <c r="M309" s="129">
        <f t="shared" si="20"/>
        <v>1</v>
      </c>
    </row>
    <row r="310" spans="1:13" ht="13.5" customHeight="1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92">
        <v>13</v>
      </c>
      <c r="G310" s="26">
        <f>'MST2'!I310</f>
        <v>8.5</v>
      </c>
      <c r="H310" s="133">
        <f>'MST2'!J310</f>
        <v>0</v>
      </c>
      <c r="I310" s="134">
        <f>'MST2'!L310</f>
        <v>1</v>
      </c>
      <c r="J310" s="31">
        <f t="shared" si="17"/>
        <v>8.5</v>
      </c>
      <c r="K310" s="23">
        <f t="shared" si="18"/>
        <v>0</v>
      </c>
      <c r="L310" s="44" t="str">
        <f t="shared" si="19"/>
        <v xml:space="preserve"> </v>
      </c>
      <c r="M310" s="129">
        <f t="shared" si="20"/>
        <v>1</v>
      </c>
    </row>
    <row r="311" spans="1:13" ht="13.5" customHeight="1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92">
        <v>12</v>
      </c>
      <c r="G311" s="26">
        <f>'MST2'!I311</f>
        <v>15</v>
      </c>
      <c r="H311" s="133">
        <f>'MST2'!J311</f>
        <v>1</v>
      </c>
      <c r="I311" s="134">
        <f>'MST2'!L311</f>
        <v>1</v>
      </c>
      <c r="J311" s="31">
        <f t="shared" si="17"/>
        <v>15</v>
      </c>
      <c r="K311" s="23">
        <f t="shared" si="18"/>
        <v>1</v>
      </c>
      <c r="L311" s="44" t="str">
        <f t="shared" si="19"/>
        <v>acquise</v>
      </c>
      <c r="M311" s="129">
        <f t="shared" si="20"/>
        <v>1</v>
      </c>
    </row>
    <row r="312" spans="1:13" ht="13.5" customHeight="1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49">
        <v>10</v>
      </c>
      <c r="G312" s="26">
        <f>'MST2'!I312</f>
        <v>9</v>
      </c>
      <c r="H312" s="133">
        <f>'MST2'!J312</f>
        <v>0</v>
      </c>
      <c r="I312" s="134">
        <f>'MST2'!L312</f>
        <v>1</v>
      </c>
      <c r="J312" s="31">
        <f t="shared" si="17"/>
        <v>9</v>
      </c>
      <c r="K312" s="23">
        <f t="shared" si="18"/>
        <v>0</v>
      </c>
      <c r="L312" s="44" t="str">
        <f t="shared" si="19"/>
        <v xml:space="preserve"> </v>
      </c>
      <c r="M312" s="129">
        <f t="shared" si="20"/>
        <v>1</v>
      </c>
    </row>
    <row r="313" spans="1:13" ht="13.5" customHeight="1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49">
        <v>13</v>
      </c>
      <c r="G313" s="26">
        <f>'MST2'!I313</f>
        <v>0</v>
      </c>
      <c r="H313" s="133">
        <f>'MST2'!J313</f>
        <v>0</v>
      </c>
      <c r="I313" s="134">
        <f>'MST2'!L313</f>
        <v>1</v>
      </c>
      <c r="J313" s="31">
        <f t="shared" si="17"/>
        <v>0</v>
      </c>
      <c r="K313" s="23">
        <f t="shared" si="18"/>
        <v>0</v>
      </c>
      <c r="L313" s="44" t="str">
        <f t="shared" si="19"/>
        <v xml:space="preserve"> </v>
      </c>
      <c r="M313" s="129">
        <f t="shared" si="20"/>
        <v>1</v>
      </c>
    </row>
    <row r="314" spans="1:13" ht="13.5" customHeight="1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92">
        <v>13</v>
      </c>
      <c r="G314" s="26">
        <f>'MST2'!I314</f>
        <v>13</v>
      </c>
      <c r="H314" s="133">
        <f>'MST2'!J314</f>
        <v>1</v>
      </c>
      <c r="I314" s="134">
        <f>'MST2'!L314</f>
        <v>1</v>
      </c>
      <c r="J314" s="31">
        <f t="shared" si="17"/>
        <v>13</v>
      </c>
      <c r="K314" s="23">
        <f t="shared" si="18"/>
        <v>1</v>
      </c>
      <c r="L314" s="44" t="str">
        <f t="shared" si="19"/>
        <v>acquise</v>
      </c>
      <c r="M314" s="129">
        <f t="shared" si="20"/>
        <v>1</v>
      </c>
    </row>
    <row r="315" spans="1:13" ht="13.5" customHeight="1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92">
        <v>12</v>
      </c>
      <c r="G315" s="26">
        <f>'MST2'!I315</f>
        <v>7.5</v>
      </c>
      <c r="H315" s="133">
        <f>'MST2'!J315</f>
        <v>0</v>
      </c>
      <c r="I315" s="134">
        <f>'MST2'!L315</f>
        <v>1</v>
      </c>
      <c r="J315" s="31">
        <f t="shared" si="17"/>
        <v>7.5</v>
      </c>
      <c r="K315" s="23">
        <f t="shared" si="18"/>
        <v>0</v>
      </c>
      <c r="L315" s="44" t="str">
        <f t="shared" si="19"/>
        <v xml:space="preserve"> </v>
      </c>
      <c r="M315" s="129">
        <f t="shared" si="20"/>
        <v>1</v>
      </c>
    </row>
    <row r="316" spans="1:13" ht="13.5" customHeight="1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92">
        <v>14</v>
      </c>
      <c r="G316" s="26">
        <f>'MST2'!I316</f>
        <v>10</v>
      </c>
      <c r="H316" s="133">
        <f>'MST2'!J316</f>
        <v>1</v>
      </c>
      <c r="I316" s="134">
        <f>'MST2'!L316</f>
        <v>1</v>
      </c>
      <c r="J316" s="31">
        <f t="shared" si="17"/>
        <v>10</v>
      </c>
      <c r="K316" s="23">
        <f t="shared" si="18"/>
        <v>1</v>
      </c>
      <c r="L316" s="44" t="str">
        <f t="shared" si="19"/>
        <v>acquise</v>
      </c>
      <c r="M316" s="129">
        <f t="shared" si="20"/>
        <v>1</v>
      </c>
    </row>
    <row r="317" spans="1:13" ht="13.5" customHeight="1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49">
        <v>11</v>
      </c>
      <c r="G317" s="26">
        <f>'MST2'!I317</f>
        <v>13.5</v>
      </c>
      <c r="H317" s="133">
        <f>'MST2'!J317</f>
        <v>1</v>
      </c>
      <c r="I317" s="134">
        <f>'MST2'!L317</f>
        <v>1</v>
      </c>
      <c r="J317" s="31">
        <f t="shared" si="17"/>
        <v>13.5</v>
      </c>
      <c r="K317" s="23">
        <f t="shared" si="18"/>
        <v>1</v>
      </c>
      <c r="L317" s="44" t="str">
        <f t="shared" si="19"/>
        <v>acquise</v>
      </c>
      <c r="M317" s="129">
        <f t="shared" si="20"/>
        <v>1</v>
      </c>
    </row>
    <row r="318" spans="1:13" ht="13.5" customHeight="1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92">
        <v>13</v>
      </c>
      <c r="G318" s="26">
        <f>'MST2'!I318</f>
        <v>10</v>
      </c>
      <c r="H318" s="133">
        <f>'MST2'!J318</f>
        <v>1</v>
      </c>
      <c r="I318" s="134">
        <f>'MST2'!L318</f>
        <v>1</v>
      </c>
      <c r="J318" s="31">
        <f t="shared" si="17"/>
        <v>10</v>
      </c>
      <c r="K318" s="23">
        <f t="shared" si="18"/>
        <v>1</v>
      </c>
      <c r="L318" s="44" t="str">
        <f t="shared" si="19"/>
        <v>acquise</v>
      </c>
      <c r="M318" s="129">
        <f t="shared" si="20"/>
        <v>1</v>
      </c>
    </row>
    <row r="319" spans="1:13" ht="13.5" customHeight="1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2">
        <v>14</v>
      </c>
      <c r="G319" s="26">
        <f>'MST2'!I319</f>
        <v>12</v>
      </c>
      <c r="H319" s="133">
        <f>'MST2'!J319</f>
        <v>1</v>
      </c>
      <c r="I319" s="134">
        <f>'MST2'!L319</f>
        <v>1</v>
      </c>
      <c r="J319" s="31">
        <f t="shared" si="17"/>
        <v>12</v>
      </c>
      <c r="K319" s="23">
        <f t="shared" si="18"/>
        <v>1</v>
      </c>
      <c r="L319" s="44" t="str">
        <f t="shared" si="19"/>
        <v>acquise</v>
      </c>
      <c r="M319" s="129">
        <f t="shared" si="20"/>
        <v>1</v>
      </c>
    </row>
    <row r="320" spans="1:13" ht="13.5" customHeight="1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49">
        <v>8</v>
      </c>
      <c r="G320" s="26">
        <f>'MST2'!I320</f>
        <v>10</v>
      </c>
      <c r="H320" s="133">
        <f>'MST2'!J320</f>
        <v>1</v>
      </c>
      <c r="I320" s="134">
        <f>'MST2'!L320</f>
        <v>1</v>
      </c>
      <c r="J320" s="31">
        <f t="shared" si="17"/>
        <v>10</v>
      </c>
      <c r="K320" s="23">
        <f t="shared" si="18"/>
        <v>1</v>
      </c>
      <c r="L320" s="44" t="str">
        <f t="shared" si="19"/>
        <v>acquise</v>
      </c>
      <c r="M320" s="129">
        <f t="shared" si="20"/>
        <v>1</v>
      </c>
    </row>
    <row r="321" spans="1:13" ht="13.5" customHeight="1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10</v>
      </c>
      <c r="G321" s="26">
        <f>'MST2'!I321</f>
        <v>17.5</v>
      </c>
      <c r="H321" s="133">
        <f>'MST2'!J321</f>
        <v>1</v>
      </c>
      <c r="I321" s="134">
        <f>'MST2'!L321</f>
        <v>1</v>
      </c>
      <c r="J321" s="31">
        <f t="shared" si="17"/>
        <v>17.5</v>
      </c>
      <c r="K321" s="23">
        <f t="shared" si="18"/>
        <v>1</v>
      </c>
      <c r="L321" s="44" t="str">
        <f t="shared" si="19"/>
        <v>acquise</v>
      </c>
      <c r="M321" s="129">
        <f t="shared" si="20"/>
        <v>1</v>
      </c>
    </row>
    <row r="322" spans="1:13" ht="13.5" customHeight="1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49">
        <v>10</v>
      </c>
      <c r="G322" s="26">
        <f>'MST2'!I322</f>
        <v>10</v>
      </c>
      <c r="H322" s="133">
        <f>'MST2'!J322</f>
        <v>1</v>
      </c>
      <c r="I322" s="134">
        <f>'MST2'!L322</f>
        <v>1</v>
      </c>
      <c r="J322" s="31">
        <f t="shared" si="17"/>
        <v>10</v>
      </c>
      <c r="K322" s="23">
        <f t="shared" si="18"/>
        <v>1</v>
      </c>
      <c r="L322" s="44" t="str">
        <f t="shared" si="19"/>
        <v>acquise</v>
      </c>
      <c r="M322" s="129">
        <f t="shared" si="20"/>
        <v>1</v>
      </c>
    </row>
    <row r="323" spans="1:13" ht="13.5" customHeight="1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92">
        <v>10</v>
      </c>
      <c r="G323" s="26">
        <f>'MST2'!I323</f>
        <v>12</v>
      </c>
      <c r="H323" s="133">
        <f>'MST2'!J323</f>
        <v>1</v>
      </c>
      <c r="I323" s="134">
        <f>'MST2'!L323</f>
        <v>1</v>
      </c>
      <c r="J323" s="31">
        <f t="shared" si="17"/>
        <v>12</v>
      </c>
      <c r="K323" s="23">
        <f t="shared" si="18"/>
        <v>1</v>
      </c>
      <c r="L323" s="44" t="str">
        <f t="shared" si="19"/>
        <v>acquise</v>
      </c>
      <c r="M323" s="129">
        <f t="shared" si="20"/>
        <v>1</v>
      </c>
    </row>
    <row r="324" spans="1:13" ht="13.5" customHeight="1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2">
        <v>10</v>
      </c>
      <c r="G324" s="26">
        <f>'MST2'!I324</f>
        <v>13</v>
      </c>
      <c r="H324" s="133">
        <f>'MST2'!J324</f>
        <v>1</v>
      </c>
      <c r="I324" s="134">
        <f>'MST2'!L324</f>
        <v>1</v>
      </c>
      <c r="J324" s="31">
        <f t="shared" si="17"/>
        <v>13</v>
      </c>
      <c r="K324" s="23">
        <f t="shared" si="18"/>
        <v>1</v>
      </c>
      <c r="L324" s="44" t="str">
        <f t="shared" si="19"/>
        <v>acquise</v>
      </c>
      <c r="M324" s="129">
        <f t="shared" si="20"/>
        <v>1</v>
      </c>
    </row>
    <row r="325" spans="1:13" ht="13.5" customHeight="1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49">
        <v>2</v>
      </c>
      <c r="G325" s="26">
        <f>'MST2'!I325</f>
        <v>13</v>
      </c>
      <c r="H325" s="133">
        <f>'MST2'!J325</f>
        <v>1</v>
      </c>
      <c r="I325" s="134">
        <f>'MST2'!L325</f>
        <v>1</v>
      </c>
      <c r="J325" s="31">
        <f t="shared" si="17"/>
        <v>13</v>
      </c>
      <c r="K325" s="23">
        <f t="shared" si="18"/>
        <v>1</v>
      </c>
      <c r="L325" s="44" t="str">
        <f t="shared" si="19"/>
        <v>acquise</v>
      </c>
      <c r="M325" s="129">
        <f t="shared" si="20"/>
        <v>1</v>
      </c>
    </row>
    <row r="326" spans="1:13" ht="13.5" customHeight="1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49">
        <v>12</v>
      </c>
      <c r="G326" s="26">
        <f>'MST2'!I326</f>
        <v>14</v>
      </c>
      <c r="H326" s="133">
        <f>'MST2'!J326</f>
        <v>1</v>
      </c>
      <c r="I326" s="134">
        <f>'MST2'!L326</f>
        <v>1</v>
      </c>
      <c r="J326" s="31">
        <f t="shared" si="17"/>
        <v>14</v>
      </c>
      <c r="K326" s="23">
        <f t="shared" si="18"/>
        <v>1</v>
      </c>
      <c r="L326" s="44" t="str">
        <f t="shared" si="19"/>
        <v>acquise</v>
      </c>
      <c r="M326" s="129">
        <f t="shared" si="20"/>
        <v>1</v>
      </c>
    </row>
    <row r="327" spans="1:13" ht="13.5" customHeight="1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49">
        <v>11.5</v>
      </c>
      <c r="G327" s="26">
        <f>'MST2'!I327</f>
        <v>14</v>
      </c>
      <c r="H327" s="133">
        <f>'MST2'!J327</f>
        <v>1</v>
      </c>
      <c r="I327" s="134">
        <f>'MST2'!L327</f>
        <v>1</v>
      </c>
      <c r="J327" s="31">
        <f t="shared" si="17"/>
        <v>14</v>
      </c>
      <c r="K327" s="23">
        <f t="shared" si="18"/>
        <v>1</v>
      </c>
      <c r="L327" s="44" t="str">
        <f t="shared" si="19"/>
        <v>acquise</v>
      </c>
      <c r="M327" s="129">
        <f t="shared" si="20"/>
        <v>1</v>
      </c>
    </row>
    <row r="328" spans="1:13" ht="13.5" customHeight="1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49">
        <v>14</v>
      </c>
      <c r="G328" s="26">
        <f>'MST2'!I328</f>
        <v>7.5</v>
      </c>
      <c r="H328" s="133">
        <f>'MST2'!J328</f>
        <v>0</v>
      </c>
      <c r="I328" s="134">
        <f>'MST2'!L328</f>
        <v>1</v>
      </c>
      <c r="J328" s="31">
        <f t="shared" si="17"/>
        <v>7.5</v>
      </c>
      <c r="K328" s="23">
        <f t="shared" si="18"/>
        <v>0</v>
      </c>
      <c r="L328" s="44" t="str">
        <f t="shared" si="19"/>
        <v xml:space="preserve"> </v>
      </c>
      <c r="M328" s="129">
        <f t="shared" si="20"/>
        <v>1</v>
      </c>
    </row>
    <row r="329" spans="1:13" ht="13.5" customHeight="1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92">
        <v>14</v>
      </c>
      <c r="G329" s="26">
        <f>'MST2'!I329</f>
        <v>15</v>
      </c>
      <c r="H329" s="133">
        <f>'MST2'!J329</f>
        <v>1</v>
      </c>
      <c r="I329" s="134">
        <f>'MST2'!L329</f>
        <v>1</v>
      </c>
      <c r="J329" s="31">
        <f t="shared" si="17"/>
        <v>15</v>
      </c>
      <c r="K329" s="23">
        <f t="shared" si="18"/>
        <v>1</v>
      </c>
      <c r="L329" s="44" t="str">
        <f t="shared" si="19"/>
        <v>acquise</v>
      </c>
      <c r="M329" s="129">
        <f t="shared" si="20"/>
        <v>1</v>
      </c>
    </row>
    <row r="330" spans="1:13" ht="13.5" customHeight="1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49">
        <v>10</v>
      </c>
      <c r="G330" s="26">
        <f>'MST2'!I330</f>
        <v>13.5</v>
      </c>
      <c r="H330" s="133">
        <f>'MST2'!J330</f>
        <v>1</v>
      </c>
      <c r="I330" s="134">
        <f>'MST2'!L330</f>
        <v>1</v>
      </c>
      <c r="J330" s="31">
        <f t="shared" si="17"/>
        <v>13.5</v>
      </c>
      <c r="K330" s="23">
        <f t="shared" si="18"/>
        <v>1</v>
      </c>
      <c r="L330" s="44" t="str">
        <f t="shared" si="19"/>
        <v>acquise</v>
      </c>
      <c r="M330" s="129">
        <f t="shared" si="20"/>
        <v>1</v>
      </c>
    </row>
    <row r="331" spans="1:13" ht="13.5" customHeight="1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49">
        <v>13</v>
      </c>
      <c r="G331" s="26">
        <f>'MST2'!I331</f>
        <v>13</v>
      </c>
      <c r="H331" s="133">
        <f>'MST2'!J331</f>
        <v>1</v>
      </c>
      <c r="I331" s="134">
        <f>'MST2'!L331</f>
        <v>1</v>
      </c>
      <c r="J331" s="31">
        <f t="shared" si="17"/>
        <v>13</v>
      </c>
      <c r="K331" s="23">
        <f t="shared" si="18"/>
        <v>1</v>
      </c>
      <c r="L331" s="44" t="str">
        <f t="shared" si="19"/>
        <v>acquise</v>
      </c>
      <c r="M331" s="129">
        <f t="shared" si="20"/>
        <v>1</v>
      </c>
    </row>
    <row r="332" spans="1:13" ht="13.5" customHeight="1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2">
        <v>17</v>
      </c>
      <c r="G332" s="26">
        <f>'MST2'!I332</f>
        <v>13.5</v>
      </c>
      <c r="H332" s="133">
        <f>'MST2'!J332</f>
        <v>1</v>
      </c>
      <c r="I332" s="134">
        <f>'MST2'!L332</f>
        <v>1</v>
      </c>
      <c r="J332" s="31">
        <f t="shared" si="17"/>
        <v>13.5</v>
      </c>
      <c r="K332" s="23">
        <f t="shared" si="18"/>
        <v>1</v>
      </c>
      <c r="L332" s="44" t="str">
        <f t="shared" si="19"/>
        <v>acquise</v>
      </c>
      <c r="M332" s="129">
        <f t="shared" si="20"/>
        <v>1</v>
      </c>
    </row>
    <row r="333" spans="1:13" ht="13.5" customHeight="1">
      <c r="A333" s="23">
        <v>321</v>
      </c>
      <c r="B333" s="294">
        <v>123007577</v>
      </c>
      <c r="C333" s="305" t="s">
        <v>245</v>
      </c>
      <c r="D333" s="306" t="s">
        <v>781</v>
      </c>
      <c r="E333" s="247" t="s">
        <v>1677</v>
      </c>
      <c r="F333" s="92">
        <v>12.5</v>
      </c>
      <c r="G333" s="26">
        <f>'MST2'!I333</f>
        <v>11.5</v>
      </c>
      <c r="H333" s="133">
        <f>'MST2'!J333</f>
        <v>1</v>
      </c>
      <c r="I333" s="134">
        <f>'MST2'!L333</f>
        <v>1</v>
      </c>
      <c r="J333" s="31">
        <f t="shared" si="17"/>
        <v>11.5</v>
      </c>
      <c r="K333" s="23">
        <f t="shared" si="18"/>
        <v>1</v>
      </c>
      <c r="L333" s="44" t="str">
        <f t="shared" si="19"/>
        <v>acquise</v>
      </c>
      <c r="M333" s="129">
        <f t="shared" si="20"/>
        <v>1</v>
      </c>
    </row>
    <row r="334" spans="1:13" ht="13.5" customHeight="1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49">
        <v>10.5</v>
      </c>
      <c r="G334" s="26">
        <f>'MST2'!I334</f>
        <v>7.5</v>
      </c>
      <c r="H334" s="133">
        <f>'MST2'!J334</f>
        <v>0</v>
      </c>
      <c r="I334" s="134">
        <f>'MST2'!L334</f>
        <v>1</v>
      </c>
      <c r="J334" s="31">
        <f t="shared" ref="J334:J397" si="21">G334</f>
        <v>7.5</v>
      </c>
      <c r="K334" s="23">
        <f t="shared" ref="K334:K397" si="22">IF(J334&gt;=10,1,0)</f>
        <v>0</v>
      </c>
      <c r="L334" s="44" t="str">
        <f t="shared" ref="L334:L397" si="23">IF(K334=1,"acquise"," ")</f>
        <v xml:space="preserve"> </v>
      </c>
      <c r="M334" s="129">
        <f t="shared" ref="M334:M397" si="24">IF(K334=2,2,1)</f>
        <v>1</v>
      </c>
    </row>
    <row r="335" spans="1:13" ht="13.5" customHeight="1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92">
        <v>12</v>
      </c>
      <c r="G335" s="26">
        <f>'MST2'!I335</f>
        <v>11</v>
      </c>
      <c r="H335" s="133">
        <f>'MST2'!J335</f>
        <v>1</v>
      </c>
      <c r="I335" s="134">
        <f>'MST2'!L335</f>
        <v>1</v>
      </c>
      <c r="J335" s="31">
        <f t="shared" si="21"/>
        <v>11</v>
      </c>
      <c r="K335" s="23">
        <f t="shared" si="22"/>
        <v>1</v>
      </c>
      <c r="L335" s="44" t="str">
        <f t="shared" si="23"/>
        <v>acquise</v>
      </c>
      <c r="M335" s="129">
        <f t="shared" si="24"/>
        <v>1</v>
      </c>
    </row>
    <row r="336" spans="1:13" ht="13.5" customHeight="1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92">
        <v>10.5</v>
      </c>
      <c r="G336" s="26">
        <f>'MST2'!I336</f>
        <v>10</v>
      </c>
      <c r="H336" s="133">
        <f>'MST2'!J336</f>
        <v>1</v>
      </c>
      <c r="I336" s="134">
        <f>'MST2'!L336</f>
        <v>1</v>
      </c>
      <c r="J336" s="31">
        <f t="shared" si="21"/>
        <v>10</v>
      </c>
      <c r="K336" s="23">
        <f t="shared" si="22"/>
        <v>1</v>
      </c>
      <c r="L336" s="44" t="str">
        <f t="shared" si="23"/>
        <v>acquise</v>
      </c>
      <c r="M336" s="129">
        <f t="shared" si="24"/>
        <v>1</v>
      </c>
    </row>
    <row r="337" spans="1:13" ht="13.5" customHeight="1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49">
        <v>12</v>
      </c>
      <c r="G337" s="26">
        <f>'MST2'!I337</f>
        <v>11</v>
      </c>
      <c r="H337" s="133">
        <f>'MST2'!J337</f>
        <v>1</v>
      </c>
      <c r="I337" s="134">
        <f>'MST2'!L337</f>
        <v>1</v>
      </c>
      <c r="J337" s="31">
        <f t="shared" si="21"/>
        <v>11</v>
      </c>
      <c r="K337" s="23">
        <f t="shared" si="22"/>
        <v>1</v>
      </c>
      <c r="L337" s="44" t="str">
        <f t="shared" si="23"/>
        <v>acquise</v>
      </c>
      <c r="M337" s="129">
        <f t="shared" si="24"/>
        <v>1</v>
      </c>
    </row>
    <row r="338" spans="1:13" ht="13.5" customHeight="1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92">
        <v>13</v>
      </c>
      <c r="G338" s="26">
        <f>'MST2'!I338</f>
        <v>11</v>
      </c>
      <c r="H338" s="133">
        <f>'MST2'!J338</f>
        <v>1</v>
      </c>
      <c r="I338" s="134">
        <f>'MST2'!L338</f>
        <v>1</v>
      </c>
      <c r="J338" s="31">
        <f t="shared" si="21"/>
        <v>11</v>
      </c>
      <c r="K338" s="23">
        <f t="shared" si="22"/>
        <v>1</v>
      </c>
      <c r="L338" s="44" t="str">
        <f t="shared" si="23"/>
        <v>acquise</v>
      </c>
      <c r="M338" s="129">
        <f t="shared" si="24"/>
        <v>1</v>
      </c>
    </row>
    <row r="339" spans="1:13" ht="13.5" customHeight="1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2">
        <v>15</v>
      </c>
      <c r="G339" s="26">
        <f>'MST2'!I339</f>
        <v>14</v>
      </c>
      <c r="H339" s="133">
        <f>'MST2'!J339</f>
        <v>1</v>
      </c>
      <c r="I339" s="134">
        <f>'MST2'!L339</f>
        <v>1</v>
      </c>
      <c r="J339" s="31">
        <f t="shared" si="21"/>
        <v>14</v>
      </c>
      <c r="K339" s="23">
        <f t="shared" si="22"/>
        <v>1</v>
      </c>
      <c r="L339" s="44" t="str">
        <f t="shared" si="23"/>
        <v>acquise</v>
      </c>
      <c r="M339" s="129">
        <f t="shared" si="24"/>
        <v>1</v>
      </c>
    </row>
    <row r="340" spans="1:13" ht="13.5" customHeight="1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49">
        <v>15.5</v>
      </c>
      <c r="G340" s="26">
        <f>'MST2'!I340</f>
        <v>13</v>
      </c>
      <c r="H340" s="133">
        <f>'MST2'!J340</f>
        <v>1</v>
      </c>
      <c r="I340" s="134">
        <f>'MST2'!L340</f>
        <v>1</v>
      </c>
      <c r="J340" s="31">
        <f t="shared" si="21"/>
        <v>13</v>
      </c>
      <c r="K340" s="23">
        <f t="shared" si="22"/>
        <v>1</v>
      </c>
      <c r="L340" s="44" t="str">
        <f t="shared" si="23"/>
        <v>acquise</v>
      </c>
      <c r="M340" s="129">
        <f t="shared" si="24"/>
        <v>1</v>
      </c>
    </row>
    <row r="341" spans="1:13" ht="13.5" customHeight="1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49">
        <v>13</v>
      </c>
      <c r="G341" s="26">
        <f>'MST2'!I341</f>
        <v>10.5</v>
      </c>
      <c r="H341" s="133">
        <f>'MST2'!J341</f>
        <v>1</v>
      </c>
      <c r="I341" s="134">
        <f>'MST2'!L341</f>
        <v>1</v>
      </c>
      <c r="J341" s="31">
        <f t="shared" si="21"/>
        <v>10.5</v>
      </c>
      <c r="K341" s="23">
        <f t="shared" si="22"/>
        <v>1</v>
      </c>
      <c r="L341" s="44" t="str">
        <f t="shared" si="23"/>
        <v>acquise</v>
      </c>
      <c r="M341" s="129">
        <f t="shared" si="24"/>
        <v>1</v>
      </c>
    </row>
    <row r="342" spans="1:13" ht="13.5" customHeight="1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49">
        <v>10</v>
      </c>
      <c r="G342" s="26">
        <f>'MST2'!I342</f>
        <v>14.5</v>
      </c>
      <c r="H342" s="133">
        <f>'MST2'!J342</f>
        <v>1</v>
      </c>
      <c r="I342" s="134">
        <f>'MST2'!L342</f>
        <v>1</v>
      </c>
      <c r="J342" s="31">
        <f t="shared" si="21"/>
        <v>14.5</v>
      </c>
      <c r="K342" s="23">
        <f t="shared" si="22"/>
        <v>1</v>
      </c>
      <c r="L342" s="44" t="str">
        <f t="shared" si="23"/>
        <v>acquise</v>
      </c>
      <c r="M342" s="129">
        <f t="shared" si="24"/>
        <v>1</v>
      </c>
    </row>
    <row r="343" spans="1:13" ht="13.5" customHeight="1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49">
        <v>10.5</v>
      </c>
      <c r="G343" s="26">
        <f>'MST2'!I343</f>
        <v>15</v>
      </c>
      <c r="H343" s="133">
        <f>'MST2'!J343</f>
        <v>1</v>
      </c>
      <c r="I343" s="134">
        <f>'MST2'!L343</f>
        <v>1</v>
      </c>
      <c r="J343" s="31">
        <f t="shared" si="21"/>
        <v>15</v>
      </c>
      <c r="K343" s="23">
        <f t="shared" si="22"/>
        <v>1</v>
      </c>
      <c r="L343" s="44" t="str">
        <f t="shared" si="23"/>
        <v>acquise</v>
      </c>
      <c r="M343" s="129">
        <f t="shared" si="24"/>
        <v>1</v>
      </c>
    </row>
    <row r="344" spans="1:13" ht="13.5" customHeight="1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2">
        <v>10</v>
      </c>
      <c r="G344" s="26">
        <f>'MST2'!I344</f>
        <v>13.5</v>
      </c>
      <c r="H344" s="133">
        <f>'MST2'!J344</f>
        <v>1</v>
      </c>
      <c r="I344" s="134">
        <f>'MST2'!L344</f>
        <v>1</v>
      </c>
      <c r="J344" s="31">
        <f t="shared" si="21"/>
        <v>13.5</v>
      </c>
      <c r="K344" s="23">
        <f t="shared" si="22"/>
        <v>1</v>
      </c>
      <c r="L344" s="44" t="str">
        <f t="shared" si="23"/>
        <v>acquise</v>
      </c>
      <c r="M344" s="129">
        <f t="shared" si="24"/>
        <v>1</v>
      </c>
    </row>
    <row r="345" spans="1:13" ht="13.5" customHeight="1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10</v>
      </c>
      <c r="G345" s="26">
        <f>'MST2'!I345</f>
        <v>13</v>
      </c>
      <c r="H345" s="133">
        <f>'MST2'!J345</f>
        <v>1</v>
      </c>
      <c r="I345" s="134">
        <f>'MST2'!L345</f>
        <v>1</v>
      </c>
      <c r="J345" s="31">
        <f t="shared" si="21"/>
        <v>13</v>
      </c>
      <c r="K345" s="23">
        <f t="shared" si="22"/>
        <v>1</v>
      </c>
      <c r="L345" s="44" t="str">
        <f t="shared" si="23"/>
        <v>acquise</v>
      </c>
      <c r="M345" s="129">
        <f t="shared" si="24"/>
        <v>1</v>
      </c>
    </row>
    <row r="346" spans="1:13" ht="13.5" customHeight="1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49">
        <v>11</v>
      </c>
      <c r="G346" s="26">
        <f>'MST2'!I346</f>
        <v>4</v>
      </c>
      <c r="H346" s="133">
        <f>'MST2'!J346</f>
        <v>0</v>
      </c>
      <c r="I346" s="134">
        <f>'MST2'!L346</f>
        <v>1</v>
      </c>
      <c r="J346" s="31">
        <f t="shared" si="21"/>
        <v>4</v>
      </c>
      <c r="K346" s="23">
        <f t="shared" si="22"/>
        <v>0</v>
      </c>
      <c r="L346" s="44" t="str">
        <f t="shared" si="23"/>
        <v xml:space="preserve"> </v>
      </c>
      <c r="M346" s="129">
        <f t="shared" si="24"/>
        <v>1</v>
      </c>
    </row>
    <row r="347" spans="1:13" ht="13.5" customHeight="1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49">
        <v>10</v>
      </c>
      <c r="G347" s="26">
        <f>'MST2'!I347</f>
        <v>10</v>
      </c>
      <c r="H347" s="133">
        <f>'MST2'!J347</f>
        <v>1</v>
      </c>
      <c r="I347" s="134">
        <f>'MST2'!L347</f>
        <v>1</v>
      </c>
      <c r="J347" s="31">
        <f t="shared" si="21"/>
        <v>10</v>
      </c>
      <c r="K347" s="23">
        <f t="shared" si="22"/>
        <v>1</v>
      </c>
      <c r="L347" s="44" t="str">
        <f t="shared" si="23"/>
        <v>acquise</v>
      </c>
      <c r="M347" s="129">
        <f t="shared" si="24"/>
        <v>1</v>
      </c>
    </row>
    <row r="348" spans="1:13" ht="13.5" customHeight="1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49">
        <v>8</v>
      </c>
      <c r="G348" s="26">
        <f>'MST2'!I348</f>
        <v>11</v>
      </c>
      <c r="H348" s="133">
        <f>'MST2'!J348</f>
        <v>1</v>
      </c>
      <c r="I348" s="134">
        <f>'MST2'!L348</f>
        <v>1</v>
      </c>
      <c r="J348" s="31">
        <f t="shared" si="21"/>
        <v>11</v>
      </c>
      <c r="K348" s="23">
        <f t="shared" si="22"/>
        <v>1</v>
      </c>
      <c r="L348" s="44" t="str">
        <f t="shared" si="23"/>
        <v>acquise</v>
      </c>
      <c r="M348" s="129">
        <f t="shared" si="24"/>
        <v>1</v>
      </c>
    </row>
    <row r="349" spans="1:13" ht="13.5" customHeight="1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13</v>
      </c>
      <c r="G349" s="26">
        <f>'MST2'!I349</f>
        <v>8</v>
      </c>
      <c r="H349" s="133">
        <f>'MST2'!J349</f>
        <v>0</v>
      </c>
      <c r="I349" s="134">
        <f>'MST2'!L349</f>
        <v>1</v>
      </c>
      <c r="J349" s="31">
        <f t="shared" si="21"/>
        <v>8</v>
      </c>
      <c r="K349" s="23">
        <f t="shared" si="22"/>
        <v>0</v>
      </c>
      <c r="L349" s="44" t="str">
        <f t="shared" si="23"/>
        <v xml:space="preserve"> </v>
      </c>
      <c r="M349" s="129">
        <f t="shared" si="24"/>
        <v>1</v>
      </c>
    </row>
    <row r="350" spans="1:13" ht="13.5" customHeight="1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92">
        <v>14</v>
      </c>
      <c r="G350" s="26">
        <f>'MST2'!I350</f>
        <v>11</v>
      </c>
      <c r="H350" s="133">
        <f>'MST2'!J350</f>
        <v>1</v>
      </c>
      <c r="I350" s="134">
        <f>'MST2'!L350</f>
        <v>1</v>
      </c>
      <c r="J350" s="31">
        <f t="shared" si="21"/>
        <v>11</v>
      </c>
      <c r="K350" s="23">
        <f t="shared" si="22"/>
        <v>1</v>
      </c>
      <c r="L350" s="44" t="str">
        <f t="shared" si="23"/>
        <v>acquise</v>
      </c>
      <c r="M350" s="129">
        <f t="shared" si="24"/>
        <v>1</v>
      </c>
    </row>
    <row r="351" spans="1:13" ht="13.5" customHeight="1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92">
        <v>13</v>
      </c>
      <c r="G351" s="26">
        <f>'MST2'!I351</f>
        <v>11</v>
      </c>
      <c r="H351" s="133">
        <f>'MST2'!J351</f>
        <v>1</v>
      </c>
      <c r="I351" s="134">
        <f>'MST2'!L351</f>
        <v>1</v>
      </c>
      <c r="J351" s="31">
        <f t="shared" si="21"/>
        <v>11</v>
      </c>
      <c r="K351" s="23">
        <f t="shared" si="22"/>
        <v>1</v>
      </c>
      <c r="L351" s="44" t="str">
        <f t="shared" si="23"/>
        <v>acquise</v>
      </c>
      <c r="M351" s="129">
        <f t="shared" si="24"/>
        <v>1</v>
      </c>
    </row>
    <row r="352" spans="1:13" ht="13.5" customHeight="1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49">
        <v>11</v>
      </c>
      <c r="G352" s="26">
        <f>'MST2'!I352</f>
        <v>13</v>
      </c>
      <c r="H352" s="133">
        <f>'MST2'!J352</f>
        <v>1</v>
      </c>
      <c r="I352" s="134">
        <f>'MST2'!L352</f>
        <v>1</v>
      </c>
      <c r="J352" s="31">
        <f t="shared" si="21"/>
        <v>13</v>
      </c>
      <c r="K352" s="23">
        <f t="shared" si="22"/>
        <v>1</v>
      </c>
      <c r="L352" s="44" t="str">
        <f t="shared" si="23"/>
        <v>acquise</v>
      </c>
      <c r="M352" s="129">
        <f t="shared" si="24"/>
        <v>1</v>
      </c>
    </row>
    <row r="353" spans="1:13" ht="13.5" customHeight="1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10</v>
      </c>
      <c r="G353" s="26">
        <f>'MST2'!I353</f>
        <v>14</v>
      </c>
      <c r="H353" s="133">
        <f>'MST2'!J353</f>
        <v>1</v>
      </c>
      <c r="I353" s="134">
        <f>'MST2'!L353</f>
        <v>1</v>
      </c>
      <c r="J353" s="31">
        <f t="shared" si="21"/>
        <v>14</v>
      </c>
      <c r="K353" s="23">
        <f t="shared" si="22"/>
        <v>1</v>
      </c>
      <c r="L353" s="44" t="str">
        <f t="shared" si="23"/>
        <v>acquise</v>
      </c>
      <c r="M353" s="129">
        <f t="shared" si="24"/>
        <v>1</v>
      </c>
    </row>
    <row r="354" spans="1:13" ht="13.5" customHeight="1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92">
        <v>13.5</v>
      </c>
      <c r="G354" s="26">
        <f>'MST2'!I354</f>
        <v>9</v>
      </c>
      <c r="H354" s="133">
        <f>'MST2'!J354</f>
        <v>0</v>
      </c>
      <c r="I354" s="134">
        <f>'MST2'!L354</f>
        <v>1</v>
      </c>
      <c r="J354" s="31">
        <f t="shared" si="21"/>
        <v>9</v>
      </c>
      <c r="K354" s="23">
        <f t="shared" si="22"/>
        <v>0</v>
      </c>
      <c r="L354" s="44" t="str">
        <f t="shared" si="23"/>
        <v xml:space="preserve"> </v>
      </c>
      <c r="M354" s="129">
        <f t="shared" si="24"/>
        <v>1</v>
      </c>
    </row>
    <row r="355" spans="1:13" ht="13.5" customHeight="1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92">
        <v>13.5</v>
      </c>
      <c r="G355" s="26">
        <f>'MST2'!I355</f>
        <v>11</v>
      </c>
      <c r="H355" s="133">
        <f>'MST2'!J355</f>
        <v>1</v>
      </c>
      <c r="I355" s="134">
        <f>'MST2'!L355</f>
        <v>1</v>
      </c>
      <c r="J355" s="31">
        <f t="shared" si="21"/>
        <v>11</v>
      </c>
      <c r="K355" s="23">
        <f t="shared" si="22"/>
        <v>1</v>
      </c>
      <c r="L355" s="44" t="str">
        <f t="shared" si="23"/>
        <v>acquise</v>
      </c>
      <c r="M355" s="129">
        <f t="shared" si="24"/>
        <v>1</v>
      </c>
    </row>
    <row r="356" spans="1:13" ht="13.5" customHeight="1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49">
        <v>10</v>
      </c>
      <c r="G356" s="26">
        <f>'MST2'!I356</f>
        <v>4</v>
      </c>
      <c r="H356" s="133">
        <f>'MST2'!J356</f>
        <v>0</v>
      </c>
      <c r="I356" s="134">
        <f>'MST2'!L356</f>
        <v>1</v>
      </c>
      <c r="J356" s="31">
        <f t="shared" si="21"/>
        <v>4</v>
      </c>
      <c r="K356" s="23">
        <f t="shared" si="22"/>
        <v>0</v>
      </c>
      <c r="L356" s="44" t="str">
        <f t="shared" si="23"/>
        <v xml:space="preserve"> </v>
      </c>
      <c r="M356" s="129">
        <f t="shared" si="24"/>
        <v>1</v>
      </c>
    </row>
    <row r="357" spans="1:13" ht="13.5" customHeight="1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92">
        <v>12</v>
      </c>
      <c r="G357" s="26">
        <f>'MST2'!I357</f>
        <v>6.5</v>
      </c>
      <c r="H357" s="133">
        <f>'MST2'!J357</f>
        <v>0</v>
      </c>
      <c r="I357" s="134">
        <f>'MST2'!L357</f>
        <v>1</v>
      </c>
      <c r="J357" s="31">
        <f t="shared" si="21"/>
        <v>6.5</v>
      </c>
      <c r="K357" s="23">
        <f t="shared" si="22"/>
        <v>0</v>
      </c>
      <c r="L357" s="44" t="str">
        <f t="shared" si="23"/>
        <v xml:space="preserve"> </v>
      </c>
      <c r="M357" s="129">
        <f t="shared" si="24"/>
        <v>1</v>
      </c>
    </row>
    <row r="358" spans="1:13" ht="13.5" customHeight="1">
      <c r="A358" s="23">
        <v>346</v>
      </c>
      <c r="B358" s="340" t="s">
        <v>785</v>
      </c>
      <c r="C358" s="340" t="s">
        <v>786</v>
      </c>
      <c r="D358" s="335" t="s">
        <v>354</v>
      </c>
      <c r="E358" s="204" t="s">
        <v>436</v>
      </c>
      <c r="F358" s="92">
        <v>13</v>
      </c>
      <c r="G358" s="26">
        <f>'MST2'!I358</f>
        <v>9</v>
      </c>
      <c r="H358" s="133">
        <f>'MST2'!J358</f>
        <v>0</v>
      </c>
      <c r="I358" s="134">
        <f>'MST2'!L358</f>
        <v>1</v>
      </c>
      <c r="J358" s="31">
        <f t="shared" si="21"/>
        <v>9</v>
      </c>
      <c r="K358" s="23">
        <f t="shared" si="22"/>
        <v>0</v>
      </c>
      <c r="L358" s="44" t="str">
        <f t="shared" si="23"/>
        <v xml:space="preserve"> </v>
      </c>
      <c r="M358" s="129">
        <f t="shared" si="24"/>
        <v>1</v>
      </c>
    </row>
    <row r="359" spans="1:13" ht="13.5" customHeight="1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2">
        <v>13</v>
      </c>
      <c r="G359" s="26">
        <f>'MST2'!I359</f>
        <v>7</v>
      </c>
      <c r="H359" s="133">
        <f>'MST2'!J359</f>
        <v>0</v>
      </c>
      <c r="I359" s="134">
        <f>'MST2'!L359</f>
        <v>1</v>
      </c>
      <c r="J359" s="31">
        <f t="shared" si="21"/>
        <v>7</v>
      </c>
      <c r="K359" s="23">
        <f t="shared" si="22"/>
        <v>0</v>
      </c>
      <c r="L359" s="44" t="str">
        <f t="shared" si="23"/>
        <v xml:space="preserve"> </v>
      </c>
      <c r="M359" s="129">
        <f t="shared" si="24"/>
        <v>1</v>
      </c>
    </row>
    <row r="360" spans="1:13" ht="13.5" customHeight="1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11</v>
      </c>
      <c r="G360" s="26">
        <f>'MST2'!I360</f>
        <v>10</v>
      </c>
      <c r="H360" s="133">
        <f>'MST2'!J360</f>
        <v>1</v>
      </c>
      <c r="I360" s="134">
        <f>'MST2'!L360</f>
        <v>1</v>
      </c>
      <c r="J360" s="31">
        <f t="shared" si="21"/>
        <v>10</v>
      </c>
      <c r="K360" s="23">
        <f t="shared" si="22"/>
        <v>1</v>
      </c>
      <c r="L360" s="44" t="str">
        <f t="shared" si="23"/>
        <v>acquise</v>
      </c>
      <c r="M360" s="129">
        <f t="shared" si="24"/>
        <v>1</v>
      </c>
    </row>
    <row r="361" spans="1:13" ht="13.5" customHeight="1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49">
        <v>8</v>
      </c>
      <c r="G361" s="26">
        <f>'MST2'!I361</f>
        <v>0</v>
      </c>
      <c r="H361" s="133">
        <f>'MST2'!J361</f>
        <v>0</v>
      </c>
      <c r="I361" s="134">
        <f>'MST2'!L361</f>
        <v>1</v>
      </c>
      <c r="J361" s="31">
        <f t="shared" si="21"/>
        <v>0</v>
      </c>
      <c r="K361" s="23">
        <f t="shared" si="22"/>
        <v>0</v>
      </c>
      <c r="L361" s="44" t="str">
        <f t="shared" si="23"/>
        <v xml:space="preserve"> </v>
      </c>
      <c r="M361" s="129">
        <f t="shared" si="24"/>
        <v>1</v>
      </c>
    </row>
    <row r="362" spans="1:13" ht="13.5" customHeight="1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92">
        <v>10</v>
      </c>
      <c r="G362" s="26">
        <f>'MST2'!I362</f>
        <v>15</v>
      </c>
      <c r="H362" s="133">
        <f>'MST2'!J362</f>
        <v>1</v>
      </c>
      <c r="I362" s="134">
        <f>'MST2'!L362</f>
        <v>1</v>
      </c>
      <c r="J362" s="31">
        <f t="shared" si="21"/>
        <v>15</v>
      </c>
      <c r="K362" s="23">
        <f t="shared" si="22"/>
        <v>1</v>
      </c>
      <c r="L362" s="44" t="str">
        <f t="shared" si="23"/>
        <v>acquise</v>
      </c>
      <c r="M362" s="129">
        <f t="shared" si="24"/>
        <v>1</v>
      </c>
    </row>
    <row r="363" spans="1:13" ht="13.5" customHeight="1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49">
        <v>7</v>
      </c>
      <c r="G363" s="26">
        <f>'MST2'!I363</f>
        <v>11</v>
      </c>
      <c r="H363" s="133">
        <f>'MST2'!J363</f>
        <v>1</v>
      </c>
      <c r="I363" s="134">
        <f>'MST2'!L363</f>
        <v>1</v>
      </c>
      <c r="J363" s="31">
        <f t="shared" si="21"/>
        <v>11</v>
      </c>
      <c r="K363" s="23">
        <f t="shared" si="22"/>
        <v>1</v>
      </c>
      <c r="L363" s="44" t="str">
        <f t="shared" si="23"/>
        <v>acquise</v>
      </c>
      <c r="M363" s="129">
        <f t="shared" si="24"/>
        <v>1</v>
      </c>
    </row>
    <row r="364" spans="1:13" ht="13.5" customHeight="1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9</v>
      </c>
      <c r="G364" s="26">
        <f>'MST2'!I364</f>
        <v>13</v>
      </c>
      <c r="H364" s="133">
        <f>'MST2'!J364</f>
        <v>1</v>
      </c>
      <c r="I364" s="134">
        <f>'MST2'!L364</f>
        <v>1</v>
      </c>
      <c r="J364" s="31">
        <f t="shared" si="21"/>
        <v>13</v>
      </c>
      <c r="K364" s="23">
        <f t="shared" si="22"/>
        <v>1</v>
      </c>
      <c r="L364" s="44" t="str">
        <f t="shared" si="23"/>
        <v>acquise</v>
      </c>
      <c r="M364" s="129">
        <f t="shared" si="24"/>
        <v>1</v>
      </c>
    </row>
    <row r="365" spans="1:13" ht="13.5" customHeight="1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92">
        <v>13</v>
      </c>
      <c r="G365" s="26">
        <f>'MST2'!I365</f>
        <v>10</v>
      </c>
      <c r="H365" s="133">
        <f>'MST2'!J365</f>
        <v>1</v>
      </c>
      <c r="I365" s="134">
        <f>'MST2'!L365</f>
        <v>1</v>
      </c>
      <c r="J365" s="31">
        <f t="shared" si="21"/>
        <v>10</v>
      </c>
      <c r="K365" s="23">
        <f t="shared" si="22"/>
        <v>1</v>
      </c>
      <c r="L365" s="44" t="str">
        <f t="shared" si="23"/>
        <v>acquise</v>
      </c>
      <c r="M365" s="129">
        <f t="shared" si="24"/>
        <v>1</v>
      </c>
    </row>
    <row r="366" spans="1:13" ht="13.5" customHeight="1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92">
        <v>13</v>
      </c>
      <c r="G366" s="26">
        <f>'MST2'!I366</f>
        <v>2</v>
      </c>
      <c r="H366" s="133">
        <f>'MST2'!J366</f>
        <v>0</v>
      </c>
      <c r="I366" s="134">
        <f>'MST2'!L366</f>
        <v>1</v>
      </c>
      <c r="J366" s="31">
        <f t="shared" si="21"/>
        <v>2</v>
      </c>
      <c r="K366" s="23">
        <f t="shared" si="22"/>
        <v>0</v>
      </c>
      <c r="L366" s="44" t="str">
        <f t="shared" si="23"/>
        <v xml:space="preserve"> </v>
      </c>
      <c r="M366" s="129">
        <f t="shared" si="24"/>
        <v>1</v>
      </c>
    </row>
    <row r="367" spans="1:13" ht="13.5" customHeight="1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92">
        <v>13</v>
      </c>
      <c r="G367" s="26">
        <f>'MST2'!I367</f>
        <v>8</v>
      </c>
      <c r="H367" s="133">
        <f>'MST2'!J367</f>
        <v>0</v>
      </c>
      <c r="I367" s="134">
        <f>'MST2'!L367</f>
        <v>1</v>
      </c>
      <c r="J367" s="31">
        <f t="shared" si="21"/>
        <v>8</v>
      </c>
      <c r="K367" s="23">
        <f t="shared" si="22"/>
        <v>0</v>
      </c>
      <c r="L367" s="44" t="str">
        <f t="shared" si="23"/>
        <v xml:space="preserve"> </v>
      </c>
      <c r="M367" s="129">
        <f t="shared" si="24"/>
        <v>1</v>
      </c>
    </row>
    <row r="368" spans="1:13" ht="13.5" customHeight="1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11</v>
      </c>
      <c r="G368" s="26">
        <f>'MST2'!I368</f>
        <v>12</v>
      </c>
      <c r="H368" s="133">
        <f>'MST2'!J368</f>
        <v>1</v>
      </c>
      <c r="I368" s="134">
        <f>'MST2'!L368</f>
        <v>1</v>
      </c>
      <c r="J368" s="31">
        <f t="shared" si="21"/>
        <v>12</v>
      </c>
      <c r="K368" s="23">
        <f t="shared" si="22"/>
        <v>1</v>
      </c>
      <c r="L368" s="44" t="str">
        <f t="shared" si="23"/>
        <v>acquise</v>
      </c>
      <c r="M368" s="129">
        <f t="shared" si="24"/>
        <v>1</v>
      </c>
    </row>
    <row r="369" spans="1:13" ht="13.5" customHeight="1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2">
        <v>14</v>
      </c>
      <c r="G369" s="26">
        <f>'MST2'!I369</f>
        <v>11.5</v>
      </c>
      <c r="H369" s="133">
        <f>'MST2'!J369</f>
        <v>1</v>
      </c>
      <c r="I369" s="134">
        <f>'MST2'!L369</f>
        <v>1</v>
      </c>
      <c r="J369" s="31">
        <f t="shared" si="21"/>
        <v>11.5</v>
      </c>
      <c r="K369" s="23">
        <f t="shared" si="22"/>
        <v>1</v>
      </c>
      <c r="L369" s="44" t="str">
        <f t="shared" si="23"/>
        <v>acquise</v>
      </c>
      <c r="M369" s="129">
        <f t="shared" si="24"/>
        <v>1</v>
      </c>
    </row>
    <row r="370" spans="1:13" ht="13.5" customHeight="1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2">
        <v>14</v>
      </c>
      <c r="G370" s="26">
        <f>'MST2'!I370</f>
        <v>10.5</v>
      </c>
      <c r="H370" s="133">
        <f>'MST2'!J370</f>
        <v>1</v>
      </c>
      <c r="I370" s="134">
        <f>'MST2'!L370</f>
        <v>1</v>
      </c>
      <c r="J370" s="31">
        <f t="shared" si="21"/>
        <v>10.5</v>
      </c>
      <c r="K370" s="23">
        <f t="shared" si="22"/>
        <v>1</v>
      </c>
      <c r="L370" s="44" t="str">
        <f t="shared" si="23"/>
        <v>acquise</v>
      </c>
      <c r="M370" s="129">
        <f t="shared" si="24"/>
        <v>1</v>
      </c>
    </row>
    <row r="371" spans="1:13" ht="13.5" customHeight="1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92">
        <v>14</v>
      </c>
      <c r="G371" s="26">
        <f>'MST2'!I371</f>
        <v>13</v>
      </c>
      <c r="H371" s="133">
        <f>'MST2'!J371</f>
        <v>1</v>
      </c>
      <c r="I371" s="134">
        <f>'MST2'!L371</f>
        <v>1</v>
      </c>
      <c r="J371" s="31">
        <f t="shared" si="21"/>
        <v>13</v>
      </c>
      <c r="K371" s="23">
        <f t="shared" si="22"/>
        <v>1</v>
      </c>
      <c r="L371" s="44" t="str">
        <f t="shared" si="23"/>
        <v>acquise</v>
      </c>
      <c r="M371" s="129">
        <f t="shared" si="24"/>
        <v>1</v>
      </c>
    </row>
    <row r="372" spans="1:13" ht="13.5" customHeight="1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49">
        <v>15</v>
      </c>
      <c r="G372" s="26">
        <f>'MST2'!I372</f>
        <v>7</v>
      </c>
      <c r="H372" s="133">
        <f>'MST2'!J372</f>
        <v>0</v>
      </c>
      <c r="I372" s="134">
        <f>'MST2'!L372</f>
        <v>1</v>
      </c>
      <c r="J372" s="31">
        <f t="shared" si="21"/>
        <v>7</v>
      </c>
      <c r="K372" s="23">
        <f t="shared" si="22"/>
        <v>0</v>
      </c>
      <c r="L372" s="44" t="str">
        <f t="shared" si="23"/>
        <v xml:space="preserve"> </v>
      </c>
      <c r="M372" s="129">
        <f t="shared" si="24"/>
        <v>1</v>
      </c>
    </row>
    <row r="373" spans="1:13" ht="13.5" customHeight="1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2">
        <v>13.5</v>
      </c>
      <c r="G373" s="26">
        <f>'MST2'!I373</f>
        <v>14</v>
      </c>
      <c r="H373" s="133">
        <f>'MST2'!J373</f>
        <v>1</v>
      </c>
      <c r="I373" s="134">
        <f>'MST2'!L373</f>
        <v>1</v>
      </c>
      <c r="J373" s="31">
        <f t="shared" si="21"/>
        <v>14</v>
      </c>
      <c r="K373" s="23">
        <f t="shared" si="22"/>
        <v>1</v>
      </c>
      <c r="L373" s="44" t="str">
        <f t="shared" si="23"/>
        <v>acquise</v>
      </c>
      <c r="M373" s="129">
        <f t="shared" si="24"/>
        <v>1</v>
      </c>
    </row>
    <row r="374" spans="1:13" ht="13.5" customHeight="1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92">
        <v>15</v>
      </c>
      <c r="G374" s="26">
        <f>'MST2'!I374</f>
        <v>5</v>
      </c>
      <c r="H374" s="133">
        <f>'MST2'!J374</f>
        <v>0</v>
      </c>
      <c r="I374" s="134">
        <f>'MST2'!L374</f>
        <v>1</v>
      </c>
      <c r="J374" s="31">
        <f t="shared" si="21"/>
        <v>5</v>
      </c>
      <c r="K374" s="23">
        <f t="shared" si="22"/>
        <v>0</v>
      </c>
      <c r="L374" s="44" t="str">
        <f t="shared" si="23"/>
        <v xml:space="preserve"> </v>
      </c>
      <c r="M374" s="129">
        <f t="shared" si="24"/>
        <v>1</v>
      </c>
    </row>
    <row r="375" spans="1:13" ht="13.5" customHeight="1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92">
        <v>12.5</v>
      </c>
      <c r="G375" s="26">
        <f>'MST2'!I375</f>
        <v>10</v>
      </c>
      <c r="H375" s="133">
        <f>'MST2'!J375</f>
        <v>1</v>
      </c>
      <c r="I375" s="134">
        <f>'MST2'!L375</f>
        <v>1</v>
      </c>
      <c r="J375" s="31">
        <f t="shared" si="21"/>
        <v>10</v>
      </c>
      <c r="K375" s="23">
        <f t="shared" si="22"/>
        <v>1</v>
      </c>
      <c r="L375" s="44" t="str">
        <f t="shared" si="23"/>
        <v>acquise</v>
      </c>
      <c r="M375" s="129">
        <f t="shared" si="24"/>
        <v>1</v>
      </c>
    </row>
    <row r="376" spans="1:13" ht="13.5" customHeight="1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49">
        <v>12</v>
      </c>
      <c r="G376" s="26">
        <f>'MST2'!I376</f>
        <v>10</v>
      </c>
      <c r="H376" s="133">
        <f>'MST2'!J376</f>
        <v>1</v>
      </c>
      <c r="I376" s="134">
        <f>'MST2'!L376</f>
        <v>1</v>
      </c>
      <c r="J376" s="31">
        <f t="shared" si="21"/>
        <v>10</v>
      </c>
      <c r="K376" s="23">
        <f t="shared" si="22"/>
        <v>1</v>
      </c>
      <c r="L376" s="44" t="str">
        <f t="shared" si="23"/>
        <v>acquise</v>
      </c>
      <c r="M376" s="129">
        <f t="shared" si="24"/>
        <v>1</v>
      </c>
    </row>
    <row r="377" spans="1:13" ht="13.5" customHeight="1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49">
        <v>11</v>
      </c>
      <c r="G377" s="26">
        <f>'MST2'!I377</f>
        <v>12</v>
      </c>
      <c r="H377" s="133">
        <f>'MST2'!J377</f>
        <v>1</v>
      </c>
      <c r="I377" s="134">
        <f>'MST2'!L377</f>
        <v>1</v>
      </c>
      <c r="J377" s="31">
        <f t="shared" si="21"/>
        <v>12</v>
      </c>
      <c r="K377" s="23">
        <f t="shared" si="22"/>
        <v>1</v>
      </c>
      <c r="L377" s="44" t="str">
        <f t="shared" si="23"/>
        <v>acquise</v>
      </c>
      <c r="M377" s="129">
        <f t="shared" si="24"/>
        <v>1</v>
      </c>
    </row>
    <row r="378" spans="1:13" ht="13.5" customHeight="1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92">
        <v>14</v>
      </c>
      <c r="G378" s="26">
        <f>'MST2'!I378</f>
        <v>10</v>
      </c>
      <c r="H378" s="133">
        <f>'MST2'!J378</f>
        <v>1</v>
      </c>
      <c r="I378" s="134">
        <f>'MST2'!L378</f>
        <v>1</v>
      </c>
      <c r="J378" s="31">
        <f t="shared" si="21"/>
        <v>10</v>
      </c>
      <c r="K378" s="23">
        <f t="shared" si="22"/>
        <v>1</v>
      </c>
      <c r="L378" s="44" t="str">
        <f t="shared" si="23"/>
        <v>acquise</v>
      </c>
      <c r="M378" s="129">
        <f t="shared" si="24"/>
        <v>1</v>
      </c>
    </row>
    <row r="379" spans="1:13" ht="13.5" customHeight="1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2">
        <v>13.5</v>
      </c>
      <c r="G379" s="26">
        <f>'MST2'!I379</f>
        <v>10</v>
      </c>
      <c r="H379" s="133">
        <f>'MST2'!J379</f>
        <v>1</v>
      </c>
      <c r="I379" s="134">
        <f>'MST2'!L379</f>
        <v>1</v>
      </c>
      <c r="J379" s="31">
        <f t="shared" si="21"/>
        <v>10</v>
      </c>
      <c r="K379" s="23">
        <f t="shared" si="22"/>
        <v>1</v>
      </c>
      <c r="L379" s="44" t="str">
        <f t="shared" si="23"/>
        <v>acquise</v>
      </c>
      <c r="M379" s="129">
        <f t="shared" si="24"/>
        <v>1</v>
      </c>
    </row>
    <row r="380" spans="1:13" ht="13.5" customHeight="1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92">
        <v>14.5</v>
      </c>
      <c r="G380" s="26">
        <f>'MST2'!I380</f>
        <v>14.5</v>
      </c>
      <c r="H380" s="133">
        <f>'MST2'!J380</f>
        <v>1</v>
      </c>
      <c r="I380" s="134">
        <f>'MST2'!L380</f>
        <v>1</v>
      </c>
      <c r="J380" s="31">
        <f t="shared" si="21"/>
        <v>14.5</v>
      </c>
      <c r="K380" s="23">
        <f t="shared" si="22"/>
        <v>1</v>
      </c>
      <c r="L380" s="44" t="str">
        <f t="shared" si="23"/>
        <v>acquise</v>
      </c>
      <c r="M380" s="129">
        <f t="shared" si="24"/>
        <v>1</v>
      </c>
    </row>
    <row r="381" spans="1:13" ht="13.5" customHeight="1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92">
        <v>16</v>
      </c>
      <c r="G381" s="26">
        <f>'MST2'!I381</f>
        <v>11</v>
      </c>
      <c r="H381" s="133">
        <f>'MST2'!J381</f>
        <v>1</v>
      </c>
      <c r="I381" s="134">
        <f>'MST2'!L381</f>
        <v>1</v>
      </c>
      <c r="J381" s="31">
        <f t="shared" si="21"/>
        <v>11</v>
      </c>
      <c r="K381" s="23">
        <f t="shared" si="22"/>
        <v>1</v>
      </c>
      <c r="L381" s="44" t="str">
        <f t="shared" si="23"/>
        <v>acquise</v>
      </c>
      <c r="M381" s="129">
        <f t="shared" si="24"/>
        <v>1</v>
      </c>
    </row>
    <row r="382" spans="1:13" ht="13.5" customHeight="1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2">
        <v>14</v>
      </c>
      <c r="G382" s="26">
        <f>'MST2'!I382</f>
        <v>13.5</v>
      </c>
      <c r="H382" s="133">
        <f>'MST2'!J382</f>
        <v>1</v>
      </c>
      <c r="I382" s="134">
        <f>'MST2'!L382</f>
        <v>1</v>
      </c>
      <c r="J382" s="31">
        <f t="shared" si="21"/>
        <v>13.5</v>
      </c>
      <c r="K382" s="23">
        <f t="shared" si="22"/>
        <v>1</v>
      </c>
      <c r="L382" s="44" t="str">
        <f t="shared" si="23"/>
        <v>acquise</v>
      </c>
      <c r="M382" s="129">
        <f t="shared" si="24"/>
        <v>1</v>
      </c>
    </row>
    <row r="383" spans="1:13" ht="13.5" customHeight="1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92">
        <v>10.67</v>
      </c>
      <c r="G383" s="26">
        <f>'MST2'!I383</f>
        <v>7.5</v>
      </c>
      <c r="H383" s="133">
        <f>'MST2'!J383</f>
        <v>0</v>
      </c>
      <c r="I383" s="134">
        <f>'MST2'!L383</f>
        <v>1</v>
      </c>
      <c r="J383" s="31">
        <f t="shared" si="21"/>
        <v>7.5</v>
      </c>
      <c r="K383" s="23">
        <f t="shared" si="22"/>
        <v>0</v>
      </c>
      <c r="L383" s="44" t="str">
        <f t="shared" si="23"/>
        <v xml:space="preserve"> </v>
      </c>
      <c r="M383" s="129">
        <f t="shared" si="24"/>
        <v>1</v>
      </c>
    </row>
    <row r="384" spans="1:13" ht="13.5" customHeight="1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49">
        <v>15</v>
      </c>
      <c r="G384" s="26">
        <f>'MST2'!I384</f>
        <v>10</v>
      </c>
      <c r="H384" s="133">
        <f>'MST2'!J384</f>
        <v>1</v>
      </c>
      <c r="I384" s="134">
        <f>'MST2'!L384</f>
        <v>1</v>
      </c>
      <c r="J384" s="31">
        <f t="shared" si="21"/>
        <v>10</v>
      </c>
      <c r="K384" s="23">
        <f t="shared" si="22"/>
        <v>1</v>
      </c>
      <c r="L384" s="44" t="str">
        <f t="shared" si="23"/>
        <v>acquise</v>
      </c>
      <c r="M384" s="129">
        <f t="shared" si="24"/>
        <v>1</v>
      </c>
    </row>
    <row r="385" spans="1:13" ht="13.5" customHeight="1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49">
        <v>12</v>
      </c>
      <c r="G385" s="26">
        <f>'MST2'!I385</f>
        <v>14</v>
      </c>
      <c r="H385" s="133">
        <f>'MST2'!J385</f>
        <v>1</v>
      </c>
      <c r="I385" s="134">
        <f>'MST2'!L385</f>
        <v>1</v>
      </c>
      <c r="J385" s="31">
        <f t="shared" si="21"/>
        <v>14</v>
      </c>
      <c r="K385" s="23">
        <f t="shared" si="22"/>
        <v>1</v>
      </c>
      <c r="L385" s="44" t="str">
        <f t="shared" si="23"/>
        <v>acquise</v>
      </c>
      <c r="M385" s="129">
        <f t="shared" si="24"/>
        <v>1</v>
      </c>
    </row>
    <row r="386" spans="1:13" ht="13.5" customHeight="1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92">
        <v>14.5</v>
      </c>
      <c r="G386" s="26">
        <f>'MST2'!I386</f>
        <v>12</v>
      </c>
      <c r="H386" s="133">
        <f>'MST2'!J386</f>
        <v>1</v>
      </c>
      <c r="I386" s="134">
        <f>'MST2'!L386</f>
        <v>1</v>
      </c>
      <c r="J386" s="31">
        <f t="shared" si="21"/>
        <v>12</v>
      </c>
      <c r="K386" s="23">
        <f t="shared" si="22"/>
        <v>1</v>
      </c>
      <c r="L386" s="44" t="str">
        <f t="shared" si="23"/>
        <v>acquise</v>
      </c>
      <c r="M386" s="129">
        <f t="shared" si="24"/>
        <v>1</v>
      </c>
    </row>
    <row r="387" spans="1:13" ht="13.5" customHeight="1">
      <c r="A387" s="23">
        <v>375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92">
        <v>13.5</v>
      </c>
      <c r="G387" s="26">
        <f>'MST2'!I387</f>
        <v>10</v>
      </c>
      <c r="H387" s="133">
        <f>'MST2'!J387</f>
        <v>1</v>
      </c>
      <c r="I387" s="134">
        <f>'MST2'!L387</f>
        <v>1</v>
      </c>
      <c r="J387" s="31">
        <f t="shared" si="21"/>
        <v>10</v>
      </c>
      <c r="K387" s="23">
        <f t="shared" si="22"/>
        <v>1</v>
      </c>
      <c r="L387" s="44" t="str">
        <f t="shared" si="23"/>
        <v>acquise</v>
      </c>
      <c r="M387" s="129">
        <f t="shared" si="24"/>
        <v>1</v>
      </c>
    </row>
    <row r="388" spans="1:13" ht="13.5" customHeight="1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49">
        <v>13</v>
      </c>
      <c r="G388" s="26">
        <f>'MST2'!I388</f>
        <v>10</v>
      </c>
      <c r="H388" s="133">
        <f>'MST2'!J388</f>
        <v>1</v>
      </c>
      <c r="I388" s="134">
        <f>'MST2'!L388</f>
        <v>1</v>
      </c>
      <c r="J388" s="31">
        <f t="shared" si="21"/>
        <v>10</v>
      </c>
      <c r="K388" s="23">
        <f t="shared" si="22"/>
        <v>1</v>
      </c>
      <c r="L388" s="44" t="str">
        <f t="shared" si="23"/>
        <v>acquise</v>
      </c>
      <c r="M388" s="129">
        <f t="shared" si="24"/>
        <v>1</v>
      </c>
    </row>
    <row r="389" spans="1:13" ht="13.5" customHeight="1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49">
        <v>11</v>
      </c>
      <c r="G389" s="26">
        <f>'MST2'!I389</f>
        <v>8</v>
      </c>
      <c r="H389" s="133">
        <f>'MST2'!J389</f>
        <v>0</v>
      </c>
      <c r="I389" s="134">
        <f>'MST2'!L389</f>
        <v>1</v>
      </c>
      <c r="J389" s="31">
        <f t="shared" si="21"/>
        <v>8</v>
      </c>
      <c r="K389" s="23">
        <f t="shared" si="22"/>
        <v>0</v>
      </c>
      <c r="L389" s="44" t="str">
        <f t="shared" si="23"/>
        <v xml:space="preserve"> </v>
      </c>
      <c r="M389" s="129">
        <f t="shared" si="24"/>
        <v>1</v>
      </c>
    </row>
    <row r="390" spans="1:13" ht="13.5" customHeight="1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92">
        <v>12</v>
      </c>
      <c r="G390" s="26">
        <f>'MST2'!I390</f>
        <v>10</v>
      </c>
      <c r="H390" s="133">
        <f>'MST2'!J390</f>
        <v>1</v>
      </c>
      <c r="I390" s="134">
        <f>'MST2'!L390</f>
        <v>1</v>
      </c>
      <c r="J390" s="31">
        <f t="shared" si="21"/>
        <v>10</v>
      </c>
      <c r="K390" s="23">
        <f t="shared" si="22"/>
        <v>1</v>
      </c>
      <c r="L390" s="44" t="str">
        <f t="shared" si="23"/>
        <v>acquise</v>
      </c>
      <c r="M390" s="129">
        <f t="shared" si="24"/>
        <v>1</v>
      </c>
    </row>
    <row r="391" spans="1:13" ht="13.5" customHeight="1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49">
        <v>14</v>
      </c>
      <c r="G391" s="26">
        <f>'MST2'!I391</f>
        <v>13</v>
      </c>
      <c r="H391" s="133">
        <f>'MST2'!J391</f>
        <v>1</v>
      </c>
      <c r="I391" s="134">
        <f>'MST2'!L391</f>
        <v>1</v>
      </c>
      <c r="J391" s="31">
        <f t="shared" si="21"/>
        <v>13</v>
      </c>
      <c r="K391" s="23">
        <f t="shared" si="22"/>
        <v>1</v>
      </c>
      <c r="L391" s="44" t="str">
        <f t="shared" si="23"/>
        <v>acquise</v>
      </c>
      <c r="M391" s="129">
        <f t="shared" si="24"/>
        <v>1</v>
      </c>
    </row>
    <row r="392" spans="1:13" ht="13.5" customHeight="1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49">
        <v>8</v>
      </c>
      <c r="G392" s="26">
        <f>'MST2'!I392</f>
        <v>10.5</v>
      </c>
      <c r="H392" s="133">
        <f>'MST2'!J392</f>
        <v>1</v>
      </c>
      <c r="I392" s="134">
        <f>'MST2'!L392</f>
        <v>1</v>
      </c>
      <c r="J392" s="31">
        <f t="shared" si="21"/>
        <v>10.5</v>
      </c>
      <c r="K392" s="23">
        <f t="shared" si="22"/>
        <v>1</v>
      </c>
      <c r="L392" s="44" t="str">
        <f t="shared" si="23"/>
        <v>acquise</v>
      </c>
      <c r="M392" s="129">
        <f t="shared" si="24"/>
        <v>1</v>
      </c>
    </row>
    <row r="393" spans="1:13" ht="13.5" customHeight="1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15</v>
      </c>
      <c r="G393" s="26">
        <f>'MST2'!I393</f>
        <v>14</v>
      </c>
      <c r="H393" s="133">
        <f>'MST2'!J393</f>
        <v>1</v>
      </c>
      <c r="I393" s="134">
        <f>'MST2'!L393</f>
        <v>1</v>
      </c>
      <c r="J393" s="31">
        <f t="shared" si="21"/>
        <v>14</v>
      </c>
      <c r="K393" s="23">
        <f t="shared" si="22"/>
        <v>1</v>
      </c>
      <c r="L393" s="44" t="str">
        <f t="shared" si="23"/>
        <v>acquise</v>
      </c>
      <c r="M393" s="129">
        <f t="shared" si="24"/>
        <v>1</v>
      </c>
    </row>
    <row r="394" spans="1:13" ht="13.5" customHeight="1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11</v>
      </c>
      <c r="G394" s="26">
        <f>'MST2'!I394</f>
        <v>13</v>
      </c>
      <c r="H394" s="133">
        <f>'MST2'!J394</f>
        <v>1</v>
      </c>
      <c r="I394" s="134">
        <f>'MST2'!L394</f>
        <v>1</v>
      </c>
      <c r="J394" s="31">
        <f t="shared" si="21"/>
        <v>13</v>
      </c>
      <c r="K394" s="23">
        <f t="shared" si="22"/>
        <v>1</v>
      </c>
      <c r="L394" s="44" t="str">
        <f t="shared" si="23"/>
        <v>acquise</v>
      </c>
      <c r="M394" s="129">
        <f t="shared" si="24"/>
        <v>1</v>
      </c>
    </row>
    <row r="395" spans="1:13" ht="13.5" customHeight="1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49">
        <v>11</v>
      </c>
      <c r="G395" s="26">
        <f>'MST2'!I395</f>
        <v>12</v>
      </c>
      <c r="H395" s="133">
        <f>'MST2'!J395</f>
        <v>1</v>
      </c>
      <c r="I395" s="134">
        <f>'MST2'!L395</f>
        <v>1</v>
      </c>
      <c r="J395" s="31">
        <f t="shared" si="21"/>
        <v>12</v>
      </c>
      <c r="K395" s="23">
        <f t="shared" si="22"/>
        <v>1</v>
      </c>
      <c r="L395" s="44" t="str">
        <f t="shared" si="23"/>
        <v>acquise</v>
      </c>
      <c r="M395" s="129">
        <f t="shared" si="24"/>
        <v>1</v>
      </c>
    </row>
    <row r="396" spans="1:13" ht="13.5" customHeight="1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49">
        <v>14</v>
      </c>
      <c r="G396" s="26">
        <f>'MST2'!I396</f>
        <v>13</v>
      </c>
      <c r="H396" s="133">
        <f>'MST2'!J396</f>
        <v>1</v>
      </c>
      <c r="I396" s="134">
        <f>'MST2'!L396</f>
        <v>1</v>
      </c>
      <c r="J396" s="31">
        <f t="shared" si="21"/>
        <v>13</v>
      </c>
      <c r="K396" s="23">
        <f t="shared" si="22"/>
        <v>1</v>
      </c>
      <c r="L396" s="44" t="str">
        <f t="shared" si="23"/>
        <v>acquise</v>
      </c>
      <c r="M396" s="129">
        <f t="shared" si="24"/>
        <v>1</v>
      </c>
    </row>
    <row r="397" spans="1:13" ht="13.5" customHeight="1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92">
        <v>11.5</v>
      </c>
      <c r="G397" s="26">
        <f>'MST2'!I397</f>
        <v>12</v>
      </c>
      <c r="H397" s="133">
        <f>'MST2'!J397</f>
        <v>1</v>
      </c>
      <c r="I397" s="134">
        <f>'MST2'!L397</f>
        <v>1</v>
      </c>
      <c r="J397" s="31">
        <f t="shared" si="21"/>
        <v>12</v>
      </c>
      <c r="K397" s="23">
        <f t="shared" si="22"/>
        <v>1</v>
      </c>
      <c r="L397" s="44" t="str">
        <f t="shared" si="23"/>
        <v>acquise</v>
      </c>
      <c r="M397" s="129">
        <f t="shared" si="24"/>
        <v>1</v>
      </c>
    </row>
    <row r="398" spans="1:13" ht="13.5" customHeight="1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92">
        <v>10</v>
      </c>
      <c r="G398" s="26">
        <f>'MST2'!I398</f>
        <v>10.5</v>
      </c>
      <c r="H398" s="133">
        <f>'MST2'!J398</f>
        <v>1</v>
      </c>
      <c r="I398" s="134">
        <f>'MST2'!L398</f>
        <v>1</v>
      </c>
      <c r="J398" s="31">
        <f t="shared" ref="J398:J420" si="25">G398</f>
        <v>10.5</v>
      </c>
      <c r="K398" s="23">
        <f t="shared" ref="K398:K420" si="26">IF(J398&gt;=10,1,0)</f>
        <v>1</v>
      </c>
      <c r="L398" s="44" t="str">
        <f t="shared" ref="L398:L420" si="27">IF(K398=1,"acquise"," ")</f>
        <v>acquise</v>
      </c>
      <c r="M398" s="129">
        <f t="shared" ref="M398:M420" si="28">IF(K398=2,2,1)</f>
        <v>1</v>
      </c>
    </row>
    <row r="399" spans="1:13" ht="13.5" customHeight="1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49">
        <v>12</v>
      </c>
      <c r="G399" s="26">
        <f>'MST2'!I399</f>
        <v>10</v>
      </c>
      <c r="H399" s="133">
        <f>'MST2'!J399</f>
        <v>1</v>
      </c>
      <c r="I399" s="134">
        <f>'MST2'!L399</f>
        <v>1</v>
      </c>
      <c r="J399" s="31">
        <f t="shared" si="25"/>
        <v>10</v>
      </c>
      <c r="K399" s="23">
        <f t="shared" si="26"/>
        <v>1</v>
      </c>
      <c r="L399" s="44" t="str">
        <f t="shared" si="27"/>
        <v>acquise</v>
      </c>
      <c r="M399" s="129">
        <f t="shared" si="28"/>
        <v>1</v>
      </c>
    </row>
    <row r="400" spans="1:13" ht="13.5" customHeight="1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92">
        <v>11.5</v>
      </c>
      <c r="G400" s="26">
        <f>'MST2'!I400</f>
        <v>11</v>
      </c>
      <c r="H400" s="133">
        <f>'MST2'!J400</f>
        <v>1</v>
      </c>
      <c r="I400" s="134">
        <f>'MST2'!L400</f>
        <v>1</v>
      </c>
      <c r="J400" s="31">
        <f t="shared" si="25"/>
        <v>11</v>
      </c>
      <c r="K400" s="23">
        <f t="shared" si="26"/>
        <v>1</v>
      </c>
      <c r="L400" s="44" t="str">
        <f t="shared" si="27"/>
        <v>acquise</v>
      </c>
      <c r="M400" s="129">
        <f t="shared" si="28"/>
        <v>1</v>
      </c>
    </row>
    <row r="401" spans="1:13" ht="13.5" customHeight="1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92">
        <v>11</v>
      </c>
      <c r="G401" s="26">
        <f>'MST2'!I401</f>
        <v>9</v>
      </c>
      <c r="H401" s="133">
        <f>'MST2'!J401</f>
        <v>0</v>
      </c>
      <c r="I401" s="134">
        <f>'MST2'!L401</f>
        <v>1</v>
      </c>
      <c r="J401" s="31">
        <f t="shared" si="25"/>
        <v>9</v>
      </c>
      <c r="K401" s="23">
        <f t="shared" si="26"/>
        <v>0</v>
      </c>
      <c r="L401" s="44" t="str">
        <f t="shared" si="27"/>
        <v xml:space="preserve"> </v>
      </c>
      <c r="M401" s="129">
        <f t="shared" si="28"/>
        <v>1</v>
      </c>
    </row>
    <row r="402" spans="1:13" ht="13.5" customHeight="1">
      <c r="A402" s="23">
        <v>390</v>
      </c>
      <c r="B402" s="294" t="s">
        <v>801</v>
      </c>
      <c r="C402" s="200" t="s">
        <v>277</v>
      </c>
      <c r="D402" s="200" t="s">
        <v>83</v>
      </c>
      <c r="E402" s="247" t="s">
        <v>1677</v>
      </c>
      <c r="F402" s="92">
        <v>11</v>
      </c>
      <c r="G402" s="26">
        <f>'MST2'!I402</f>
        <v>11</v>
      </c>
      <c r="H402" s="133">
        <f>'MST2'!J402</f>
        <v>1</v>
      </c>
      <c r="I402" s="134">
        <f>'MST2'!L402</f>
        <v>1</v>
      </c>
      <c r="J402" s="31">
        <f t="shared" si="25"/>
        <v>11</v>
      </c>
      <c r="K402" s="23">
        <f t="shared" si="26"/>
        <v>1</v>
      </c>
      <c r="L402" s="44" t="str">
        <f t="shared" si="27"/>
        <v>acquise</v>
      </c>
      <c r="M402" s="129">
        <f t="shared" si="28"/>
        <v>1</v>
      </c>
    </row>
    <row r="403" spans="1:13" ht="13.5" customHeight="1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2">
        <v>13.5</v>
      </c>
      <c r="G403" s="26">
        <f>'MST2'!I403</f>
        <v>10</v>
      </c>
      <c r="H403" s="133">
        <f>'MST2'!J403</f>
        <v>1</v>
      </c>
      <c r="I403" s="134">
        <f>'MST2'!L403</f>
        <v>1</v>
      </c>
      <c r="J403" s="31">
        <f t="shared" si="25"/>
        <v>10</v>
      </c>
      <c r="K403" s="23">
        <f t="shared" si="26"/>
        <v>1</v>
      </c>
      <c r="L403" s="44" t="str">
        <f t="shared" si="27"/>
        <v>acquise</v>
      </c>
      <c r="M403" s="129">
        <f t="shared" si="28"/>
        <v>1</v>
      </c>
    </row>
    <row r="404" spans="1:13" ht="13.5" customHeight="1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92">
        <v>7</v>
      </c>
      <c r="G404" s="26">
        <f>'MST2'!I404</f>
        <v>13</v>
      </c>
      <c r="H404" s="133">
        <f>'MST2'!J404</f>
        <v>1</v>
      </c>
      <c r="I404" s="134">
        <f>'MST2'!L404</f>
        <v>1</v>
      </c>
      <c r="J404" s="31">
        <f t="shared" si="25"/>
        <v>13</v>
      </c>
      <c r="K404" s="23">
        <f t="shared" si="26"/>
        <v>1</v>
      </c>
      <c r="L404" s="44" t="str">
        <f t="shared" si="27"/>
        <v>acquise</v>
      </c>
      <c r="M404" s="129">
        <f t="shared" si="28"/>
        <v>1</v>
      </c>
    </row>
    <row r="405" spans="1:13" ht="13.5" customHeight="1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49">
        <v>10</v>
      </c>
      <c r="G405" s="26">
        <f>'MST2'!I405</f>
        <v>10</v>
      </c>
      <c r="H405" s="133">
        <f>'MST2'!J405</f>
        <v>1</v>
      </c>
      <c r="I405" s="134">
        <f>'MST2'!L405</f>
        <v>1</v>
      </c>
      <c r="J405" s="31">
        <f t="shared" si="25"/>
        <v>10</v>
      </c>
      <c r="K405" s="23">
        <f t="shared" si="26"/>
        <v>1</v>
      </c>
      <c r="L405" s="44" t="str">
        <f t="shared" si="27"/>
        <v>acquise</v>
      </c>
      <c r="M405" s="129">
        <f t="shared" si="28"/>
        <v>1</v>
      </c>
    </row>
    <row r="406" spans="1:13" ht="13.5" customHeight="1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2">
        <v>0</v>
      </c>
      <c r="G406" s="26">
        <f>'MST2'!I406</f>
        <v>14</v>
      </c>
      <c r="H406" s="133">
        <f>'MST2'!J406</f>
        <v>1</v>
      </c>
      <c r="I406" s="134">
        <f>'MST2'!L406</f>
        <v>1</v>
      </c>
      <c r="J406" s="31">
        <f t="shared" si="25"/>
        <v>14</v>
      </c>
      <c r="K406" s="23">
        <f t="shared" si="26"/>
        <v>1</v>
      </c>
      <c r="L406" s="44" t="str">
        <f t="shared" si="27"/>
        <v>acquise</v>
      </c>
      <c r="M406" s="129">
        <f t="shared" si="28"/>
        <v>1</v>
      </c>
    </row>
    <row r="407" spans="1:13" ht="13.5" customHeight="1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92">
        <v>16</v>
      </c>
      <c r="G407" s="26">
        <f>'MST2'!I407</f>
        <v>10.5</v>
      </c>
      <c r="H407" s="133">
        <f>'MST2'!J407</f>
        <v>1</v>
      </c>
      <c r="I407" s="134">
        <f>'MST2'!L407</f>
        <v>1</v>
      </c>
      <c r="J407" s="31">
        <f t="shared" si="25"/>
        <v>10.5</v>
      </c>
      <c r="K407" s="23">
        <f t="shared" si="26"/>
        <v>1</v>
      </c>
      <c r="L407" s="44" t="str">
        <f t="shared" si="27"/>
        <v>acquise</v>
      </c>
      <c r="M407" s="129">
        <f t="shared" si="28"/>
        <v>1</v>
      </c>
    </row>
    <row r="408" spans="1:13" ht="13.5" customHeight="1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92">
        <v>12</v>
      </c>
      <c r="G408" s="26">
        <f>'MST2'!I408</f>
        <v>12</v>
      </c>
      <c r="H408" s="133">
        <f>'MST2'!J408</f>
        <v>1</v>
      </c>
      <c r="I408" s="134">
        <f>'MST2'!L408</f>
        <v>1</v>
      </c>
      <c r="J408" s="31">
        <f t="shared" si="25"/>
        <v>12</v>
      </c>
      <c r="K408" s="23">
        <f t="shared" si="26"/>
        <v>1</v>
      </c>
      <c r="L408" s="44" t="str">
        <f t="shared" si="27"/>
        <v>acquise</v>
      </c>
      <c r="M408" s="129">
        <f t="shared" si="28"/>
        <v>1</v>
      </c>
    </row>
    <row r="409" spans="1:13" ht="13.5" customHeight="1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49">
        <v>12</v>
      </c>
      <c r="G409" s="26">
        <f>'MST2'!I409</f>
        <v>10</v>
      </c>
      <c r="H409" s="133">
        <f>'MST2'!J409</f>
        <v>1</v>
      </c>
      <c r="I409" s="134">
        <f>'MST2'!L409</f>
        <v>1</v>
      </c>
      <c r="J409" s="31">
        <f t="shared" si="25"/>
        <v>10</v>
      </c>
      <c r="K409" s="23">
        <f t="shared" si="26"/>
        <v>1</v>
      </c>
      <c r="L409" s="44" t="str">
        <f t="shared" si="27"/>
        <v>acquise</v>
      </c>
      <c r="M409" s="129">
        <f t="shared" si="28"/>
        <v>1</v>
      </c>
    </row>
    <row r="410" spans="1:13" ht="13.5" customHeight="1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49">
        <v>13</v>
      </c>
      <c r="G410" s="26">
        <f>'MST2'!I410</f>
        <v>11</v>
      </c>
      <c r="H410" s="133">
        <f>'MST2'!J410</f>
        <v>1</v>
      </c>
      <c r="I410" s="134">
        <f>'MST2'!L410</f>
        <v>1</v>
      </c>
      <c r="J410" s="31">
        <f t="shared" si="25"/>
        <v>11</v>
      </c>
      <c r="K410" s="23">
        <f t="shared" si="26"/>
        <v>1</v>
      </c>
      <c r="L410" s="44" t="str">
        <f t="shared" si="27"/>
        <v>acquise</v>
      </c>
      <c r="M410" s="129">
        <f t="shared" si="28"/>
        <v>1</v>
      </c>
    </row>
    <row r="411" spans="1:13" ht="13.5" customHeight="1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49">
        <v>2</v>
      </c>
      <c r="G411" s="26">
        <f>'MST2'!I411</f>
        <v>10.5</v>
      </c>
      <c r="H411" s="133">
        <f>'MST2'!J411</f>
        <v>1</v>
      </c>
      <c r="I411" s="134">
        <f>'MST2'!L411</f>
        <v>1</v>
      </c>
      <c r="J411" s="31">
        <f t="shared" si="25"/>
        <v>10.5</v>
      </c>
      <c r="K411" s="23">
        <f t="shared" si="26"/>
        <v>1</v>
      </c>
      <c r="L411" s="44" t="str">
        <f t="shared" si="27"/>
        <v>acquise</v>
      </c>
      <c r="M411" s="129">
        <f t="shared" si="28"/>
        <v>1</v>
      </c>
    </row>
    <row r="412" spans="1:13" ht="13.5" customHeight="1">
      <c r="A412" s="23">
        <v>400</v>
      </c>
      <c r="B412" s="340" t="s">
        <v>802</v>
      </c>
      <c r="C412" s="206" t="s">
        <v>579</v>
      </c>
      <c r="D412" s="206" t="s">
        <v>803</v>
      </c>
      <c r="E412" s="247" t="s">
        <v>1678</v>
      </c>
      <c r="F412" s="49">
        <v>12</v>
      </c>
      <c r="G412" s="26">
        <f>'MST2'!I412</f>
        <v>11</v>
      </c>
      <c r="H412" s="133">
        <f>'MST2'!J412</f>
        <v>1</v>
      </c>
      <c r="I412" s="134">
        <f>'MST2'!L412</f>
        <v>1</v>
      </c>
      <c r="J412" s="31">
        <f t="shared" si="25"/>
        <v>11</v>
      </c>
      <c r="K412" s="23">
        <f t="shared" si="26"/>
        <v>1</v>
      </c>
      <c r="L412" s="44" t="str">
        <f t="shared" si="27"/>
        <v>acquise</v>
      </c>
      <c r="M412" s="129">
        <f t="shared" si="28"/>
        <v>1</v>
      </c>
    </row>
    <row r="413" spans="1:13" ht="13.5" customHeight="1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92">
        <v>11.5</v>
      </c>
      <c r="G413" s="26">
        <f>'MST2'!I413</f>
        <v>15</v>
      </c>
      <c r="H413" s="133">
        <f>'MST2'!J413</f>
        <v>1</v>
      </c>
      <c r="I413" s="134">
        <f>'MST2'!L413</f>
        <v>1</v>
      </c>
      <c r="J413" s="31">
        <f t="shared" si="25"/>
        <v>15</v>
      </c>
      <c r="K413" s="23">
        <f t="shared" si="26"/>
        <v>1</v>
      </c>
      <c r="L413" s="44" t="str">
        <f t="shared" si="27"/>
        <v>acquise</v>
      </c>
      <c r="M413" s="129">
        <f t="shared" si="28"/>
        <v>1</v>
      </c>
    </row>
    <row r="414" spans="1:13" ht="13.5" customHeight="1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2">
        <v>10.5</v>
      </c>
      <c r="G414" s="26">
        <f>'MST2'!I414</f>
        <v>15</v>
      </c>
      <c r="H414" s="133">
        <f>'MST2'!J414</f>
        <v>1</v>
      </c>
      <c r="I414" s="134">
        <f>'MST2'!L414</f>
        <v>1</v>
      </c>
      <c r="J414" s="31">
        <f t="shared" si="25"/>
        <v>15</v>
      </c>
      <c r="K414" s="23">
        <f t="shared" si="26"/>
        <v>1</v>
      </c>
      <c r="L414" s="44" t="str">
        <f t="shared" si="27"/>
        <v>acquise</v>
      </c>
      <c r="M414" s="129">
        <f t="shared" si="28"/>
        <v>1</v>
      </c>
    </row>
    <row r="415" spans="1:13" ht="13.5" customHeight="1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49">
        <v>10</v>
      </c>
      <c r="G415" s="26">
        <f>'MST2'!I415</f>
        <v>13</v>
      </c>
      <c r="H415" s="133">
        <f>'MST2'!J415</f>
        <v>1</v>
      </c>
      <c r="I415" s="134">
        <f>'MST2'!L415</f>
        <v>1</v>
      </c>
      <c r="J415" s="31">
        <f t="shared" si="25"/>
        <v>13</v>
      </c>
      <c r="K415" s="23">
        <f t="shared" si="26"/>
        <v>1</v>
      </c>
      <c r="L415" s="44" t="str">
        <f t="shared" si="27"/>
        <v>acquise</v>
      </c>
      <c r="M415" s="129">
        <f t="shared" si="28"/>
        <v>1</v>
      </c>
    </row>
    <row r="416" spans="1:13" ht="13.5" customHeight="1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49">
        <v>13</v>
      </c>
      <c r="G416" s="26">
        <f>'MST2'!I416</f>
        <v>12.5</v>
      </c>
      <c r="H416" s="133">
        <f>'MST2'!J416</f>
        <v>1</v>
      </c>
      <c r="I416" s="134">
        <f>'MST2'!L416</f>
        <v>1</v>
      </c>
      <c r="J416" s="31">
        <f t="shared" si="25"/>
        <v>12.5</v>
      </c>
      <c r="K416" s="23">
        <f t="shared" si="26"/>
        <v>1</v>
      </c>
      <c r="L416" s="44" t="str">
        <f t="shared" si="27"/>
        <v>acquise</v>
      </c>
      <c r="M416" s="129">
        <f t="shared" si="28"/>
        <v>1</v>
      </c>
    </row>
    <row r="417" spans="1:13" ht="13.5" customHeight="1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2">
        <v>15</v>
      </c>
      <c r="G417" s="26">
        <f>'MST2'!I417</f>
        <v>14</v>
      </c>
      <c r="H417" s="133">
        <f>'MST2'!J417</f>
        <v>1</v>
      </c>
      <c r="I417" s="134">
        <f>'MST2'!L417</f>
        <v>1</v>
      </c>
      <c r="J417" s="31">
        <f t="shared" si="25"/>
        <v>14</v>
      </c>
      <c r="K417" s="23">
        <f t="shared" si="26"/>
        <v>1</v>
      </c>
      <c r="L417" s="44" t="str">
        <f t="shared" si="27"/>
        <v>acquise</v>
      </c>
      <c r="M417" s="129">
        <f t="shared" si="28"/>
        <v>1</v>
      </c>
    </row>
    <row r="418" spans="1:13" ht="13.5" customHeight="1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92">
        <v>14</v>
      </c>
      <c r="G418" s="26">
        <f>'MST2'!I418</f>
        <v>12</v>
      </c>
      <c r="H418" s="133">
        <f>'MST2'!J418</f>
        <v>1</v>
      </c>
      <c r="I418" s="134">
        <f>'MST2'!L418</f>
        <v>1</v>
      </c>
      <c r="J418" s="31">
        <f t="shared" si="25"/>
        <v>12</v>
      </c>
      <c r="K418" s="23">
        <f t="shared" si="26"/>
        <v>1</v>
      </c>
      <c r="L418" s="44" t="str">
        <f t="shared" si="27"/>
        <v>acquise</v>
      </c>
      <c r="M418" s="129">
        <f t="shared" si="28"/>
        <v>1</v>
      </c>
    </row>
    <row r="419" spans="1:13" ht="13.5" customHeight="1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2">
        <v>11</v>
      </c>
      <c r="G419" s="26">
        <f>'MST2'!I419</f>
        <v>10</v>
      </c>
      <c r="H419" s="133">
        <f>'MST2'!J419</f>
        <v>1</v>
      </c>
      <c r="I419" s="134">
        <f>'MST2'!L419</f>
        <v>1</v>
      </c>
      <c r="J419" s="31">
        <f t="shared" si="25"/>
        <v>10</v>
      </c>
      <c r="K419" s="23">
        <f t="shared" si="26"/>
        <v>1</v>
      </c>
      <c r="L419" s="44" t="str">
        <f t="shared" si="27"/>
        <v>acquise</v>
      </c>
      <c r="M419" s="129">
        <f t="shared" si="28"/>
        <v>1</v>
      </c>
    </row>
    <row r="420" spans="1:13" ht="12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G420" s="26">
        <f>'MST2'!I420</f>
        <v>7.5</v>
      </c>
      <c r="H420" s="133">
        <f>'MST2'!J420</f>
        <v>0</v>
      </c>
      <c r="I420" s="134">
        <f>'MST2'!L420</f>
        <v>1</v>
      </c>
      <c r="J420" s="31">
        <f t="shared" si="25"/>
        <v>7.5</v>
      </c>
      <c r="K420" s="23">
        <f t="shared" si="26"/>
        <v>0</v>
      </c>
      <c r="L420" s="44" t="str">
        <f t="shared" si="27"/>
        <v xml:space="preserve"> </v>
      </c>
      <c r="M420" s="129">
        <f t="shared" si="28"/>
        <v>1</v>
      </c>
    </row>
    <row r="421" spans="1:13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G421" s="26">
        <f>'MST2'!I421</f>
        <v>14</v>
      </c>
      <c r="H421" s="133">
        <f>'MST2'!J421</f>
        <v>1</v>
      </c>
      <c r="I421" s="134">
        <f>'MST2'!L421</f>
        <v>1</v>
      </c>
      <c r="J421" s="31">
        <f t="shared" ref="J421" si="29">G421</f>
        <v>14</v>
      </c>
      <c r="K421" s="23">
        <f t="shared" ref="K421" si="30">IF(J421&gt;=10,1,0)</f>
        <v>1</v>
      </c>
      <c r="L421" s="44" t="str">
        <f t="shared" ref="L421" si="31">IF(K421=1,"acquise"," ")</f>
        <v>acquise</v>
      </c>
      <c r="M421" s="129">
        <f t="shared" ref="M421" si="32">IF(K421=2,2,1)</f>
        <v>1</v>
      </c>
    </row>
    <row r="422" spans="1:13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G422" s="26">
        <f>'MST2'!I422</f>
        <v>11</v>
      </c>
      <c r="H422" s="133">
        <f>'MST2'!J422</f>
        <v>1</v>
      </c>
      <c r="I422" s="134">
        <f>'MST2'!L422</f>
        <v>1</v>
      </c>
      <c r="J422" s="31">
        <f t="shared" ref="J422:J424" si="33">G422</f>
        <v>11</v>
      </c>
      <c r="K422" s="23">
        <f t="shared" ref="K422:K424" si="34">IF(J422&gt;=10,1,0)</f>
        <v>1</v>
      </c>
      <c r="L422" s="44" t="str">
        <f t="shared" ref="L422:L424" si="35">IF(K422=1,"acquise"," ")</f>
        <v>acquise</v>
      </c>
      <c r="M422" s="129">
        <f t="shared" ref="M422:M424" si="36">IF(K422=2,2,1)</f>
        <v>1</v>
      </c>
    </row>
    <row r="423" spans="1:13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G423" s="26">
        <f>'MST2'!I423</f>
        <v>7</v>
      </c>
      <c r="H423" s="133">
        <f>'MST2'!J423</f>
        <v>0</v>
      </c>
      <c r="I423" s="134">
        <f>'MST2'!L423</f>
        <v>1</v>
      </c>
      <c r="J423" s="31">
        <f t="shared" si="33"/>
        <v>7</v>
      </c>
      <c r="K423" s="23">
        <f t="shared" si="34"/>
        <v>0</v>
      </c>
      <c r="L423" s="44" t="str">
        <f t="shared" si="35"/>
        <v xml:space="preserve"> </v>
      </c>
      <c r="M423" s="129">
        <f t="shared" si="36"/>
        <v>1</v>
      </c>
    </row>
    <row r="424" spans="1:13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G424" s="26">
        <f>'MST2'!I424</f>
        <v>8.75</v>
      </c>
      <c r="H424" s="133">
        <f>'MST2'!J424</f>
        <v>0</v>
      </c>
      <c r="I424" s="134">
        <f>'MST2'!L424</f>
        <v>1</v>
      </c>
      <c r="J424" s="31">
        <f t="shared" si="33"/>
        <v>8.75</v>
      </c>
      <c r="K424" s="23">
        <f t="shared" si="34"/>
        <v>0</v>
      </c>
      <c r="L424" s="44" t="str">
        <f t="shared" si="35"/>
        <v xml:space="preserve"> </v>
      </c>
      <c r="M424" s="129">
        <f t="shared" si="36"/>
        <v>1</v>
      </c>
    </row>
  </sheetData>
  <autoFilter ref="A12:M419"/>
  <sortState ref="B13:E420">
    <sortCondition ref="C13:C420"/>
    <sortCondition ref="D13:D420"/>
  </sortState>
  <mergeCells count="4">
    <mergeCell ref="F8:K8"/>
    <mergeCell ref="D10:K10"/>
    <mergeCell ref="C6:K6"/>
    <mergeCell ref="C8:D8"/>
  </mergeCells>
  <pageMargins left="0.19685039370078741" right="0.19685039370078741" top="0.59055118110236227" bottom="0.59055118110236227" header="0.11811023622047245" footer="0.31496062992125984"/>
  <pageSetup paperSize="9" orientation="portrait" horizontalDpi="300" verticalDpi="300" r:id="rId1"/>
  <headerFooter alignWithMargins="0">
    <oddFooter>&amp;C&amp;8&amp;P&amp;R&amp;"Arial,Italique"&amp;8PVJMDNP-UED12-S2-1516-Session Normale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R424"/>
  <sheetViews>
    <sheetView topLeftCell="A391" workbookViewId="0">
      <selection activeCell="B424" sqref="B424"/>
    </sheetView>
  </sheetViews>
  <sheetFormatPr baseColWidth="10" defaultColWidth="10" defaultRowHeight="11.25"/>
  <cols>
    <col min="1" max="1" width="4.28515625" style="7" customWidth="1"/>
    <col min="2" max="2" width="15.140625" style="7" customWidth="1"/>
    <col min="3" max="4" width="16.7109375" style="7" customWidth="1"/>
    <col min="5" max="5" width="8.7109375" style="7" customWidth="1"/>
    <col min="6" max="6" width="5.7109375" style="7" hidden="1" customWidth="1"/>
    <col min="7" max="9" width="7" style="7" customWidth="1"/>
    <col min="10" max="12" width="6.7109375" style="7" customWidth="1"/>
    <col min="13" max="13" width="7.7109375" style="7" customWidth="1"/>
    <col min="14" max="14" width="5.28515625" style="7" customWidth="1"/>
    <col min="15" max="15" width="12" style="7" customWidth="1"/>
    <col min="16" max="16384" width="10" style="7"/>
  </cols>
  <sheetData>
    <row r="1" spans="1:16" s="4" customFormat="1" ht="12.75" customHeight="1">
      <c r="A1" s="3" t="s">
        <v>0</v>
      </c>
      <c r="M1" s="3"/>
      <c r="O1" s="5" t="s">
        <v>53</v>
      </c>
    </row>
    <row r="2" spans="1:16" s="4" customFormat="1" ht="12.75" customHeight="1">
      <c r="A2" s="1" t="s">
        <v>1</v>
      </c>
    </row>
    <row r="3" spans="1:16" s="4" customFormat="1" ht="12.75" customHeight="1">
      <c r="A3" s="1" t="s">
        <v>2</v>
      </c>
    </row>
    <row r="4" spans="1:16" s="4" customFormat="1" ht="18" customHeight="1">
      <c r="A4" s="2" t="s">
        <v>3</v>
      </c>
      <c r="B4" s="6"/>
      <c r="C4" s="6"/>
    </row>
    <row r="5" spans="1:16" s="4" customFormat="1" ht="18" customHeight="1">
      <c r="A5" s="2"/>
      <c r="B5" s="6"/>
      <c r="C5" s="6"/>
    </row>
    <row r="6" spans="1:16" s="4" customFormat="1" ht="24" customHeight="1">
      <c r="C6" s="434" t="s">
        <v>15</v>
      </c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6"/>
      <c r="O6" s="36"/>
    </row>
    <row r="7" spans="1:16" ht="12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6" s="10" customFormat="1" ht="18" customHeight="1">
      <c r="A8" s="8"/>
      <c r="B8" s="8"/>
      <c r="C8" s="430" t="s">
        <v>16</v>
      </c>
      <c r="D8" s="432"/>
      <c r="E8" s="9"/>
      <c r="F8" s="430" t="s">
        <v>441</v>
      </c>
      <c r="G8" s="431"/>
      <c r="H8" s="431"/>
      <c r="I8" s="431"/>
      <c r="J8" s="431"/>
      <c r="K8" s="431"/>
      <c r="L8" s="431"/>
      <c r="M8" s="431"/>
      <c r="N8" s="432"/>
      <c r="O8" s="37"/>
    </row>
    <row r="9" spans="1:16" ht="12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8" customHeight="1">
      <c r="A10" s="4"/>
      <c r="B10" s="4"/>
      <c r="C10" s="4"/>
      <c r="D10" s="433" t="s">
        <v>37</v>
      </c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38"/>
    </row>
    <row r="11" spans="1:16" ht="12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6" s="22" customFormat="1" ht="36" customHeight="1">
      <c r="A12" s="14" t="s">
        <v>4</v>
      </c>
      <c r="B12" s="15" t="s">
        <v>5</v>
      </c>
      <c r="C12" s="16" t="s">
        <v>6</v>
      </c>
      <c r="D12" s="17" t="s">
        <v>7</v>
      </c>
      <c r="E12" s="18" t="s">
        <v>8</v>
      </c>
      <c r="F12" s="19" t="s">
        <v>52</v>
      </c>
      <c r="G12" s="21" t="s">
        <v>30</v>
      </c>
      <c r="H12" s="21" t="s">
        <v>466</v>
      </c>
      <c r="I12" s="21" t="s">
        <v>467</v>
      </c>
      <c r="J12" s="21" t="s">
        <v>17</v>
      </c>
      <c r="K12" s="21" t="s">
        <v>464</v>
      </c>
      <c r="L12" s="21" t="s">
        <v>465</v>
      </c>
      <c r="M12" s="21" t="s">
        <v>38</v>
      </c>
      <c r="N12" s="21" t="s">
        <v>44</v>
      </c>
      <c r="O12" s="34" t="s">
        <v>9</v>
      </c>
      <c r="P12" s="128" t="s">
        <v>440</v>
      </c>
    </row>
    <row r="13" spans="1:16" ht="13.5" customHeight="1">
      <c r="A13" s="23">
        <v>1</v>
      </c>
      <c r="B13" s="178">
        <v>1433017018</v>
      </c>
      <c r="C13" s="180" t="s">
        <v>666</v>
      </c>
      <c r="D13" s="326" t="s">
        <v>192</v>
      </c>
      <c r="E13" s="117" t="s">
        <v>428</v>
      </c>
      <c r="F13" s="92">
        <v>12.125</v>
      </c>
      <c r="G13" s="26">
        <f>Fran2!I13</f>
        <v>10</v>
      </c>
      <c r="H13" s="23">
        <f>Fran2!J13</f>
        <v>1</v>
      </c>
      <c r="I13" s="132">
        <f>Fran2!L13</f>
        <v>1</v>
      </c>
      <c r="J13" s="26">
        <f>Angl2!I13</f>
        <v>6</v>
      </c>
      <c r="K13" s="23">
        <f>Angl2!J13</f>
        <v>0</v>
      </c>
      <c r="L13" s="132">
        <f>Angl2!L13</f>
        <v>1</v>
      </c>
      <c r="M13" s="24">
        <f>(G13+J13)/2</f>
        <v>8</v>
      </c>
      <c r="N13" s="23">
        <f>IF(M13&gt;=9.995,2,H13+K13)</f>
        <v>1</v>
      </c>
      <c r="O13" s="43" t="str">
        <f>IF(N13=2,"acquise"," ")</f>
        <v xml:space="preserve"> </v>
      </c>
      <c r="P13" s="129">
        <f>IF(OR(I13=2,L13=2),2,1)</f>
        <v>1</v>
      </c>
    </row>
    <row r="14" spans="1:16" ht="13.5" customHeight="1">
      <c r="A14" s="23">
        <v>2</v>
      </c>
      <c r="B14" s="175">
        <v>1533006763</v>
      </c>
      <c r="C14" s="177" t="s">
        <v>491</v>
      </c>
      <c r="D14" s="324" t="s">
        <v>492</v>
      </c>
      <c r="E14" s="117" t="s">
        <v>1676</v>
      </c>
      <c r="F14" s="49">
        <v>12.75</v>
      </c>
      <c r="G14" s="26">
        <f>Fran2!I14</f>
        <v>14</v>
      </c>
      <c r="H14" s="23">
        <f>Fran2!J14</f>
        <v>1</v>
      </c>
      <c r="I14" s="132">
        <f>Fran2!L14</f>
        <v>1</v>
      </c>
      <c r="J14" s="26">
        <f>Angl2!I14</f>
        <v>14</v>
      </c>
      <c r="K14" s="23">
        <f>Angl2!J14</f>
        <v>1</v>
      </c>
      <c r="L14" s="132">
        <f>Angl2!L14</f>
        <v>1</v>
      </c>
      <c r="M14" s="24">
        <f t="shared" ref="M14:M77" si="0">(G14+J14)/2</f>
        <v>14</v>
      </c>
      <c r="N14" s="23">
        <f t="shared" ref="N14:N77" si="1">IF(M14&gt;=9.995,2,H14+K14)</f>
        <v>2</v>
      </c>
      <c r="O14" s="43" t="str">
        <f t="shared" ref="O14:O77" si="2">IF(N14=2,"acquise"," ")</f>
        <v>acquise</v>
      </c>
      <c r="P14" s="129">
        <f t="shared" ref="P14:P77" si="3">IF(OR(I14=2,L14=2),2,1)</f>
        <v>1</v>
      </c>
    </row>
    <row r="15" spans="1:16" ht="13.5" customHeight="1">
      <c r="A15" s="23">
        <v>3</v>
      </c>
      <c r="B15" s="277" t="s">
        <v>58</v>
      </c>
      <c r="C15" s="99" t="s">
        <v>59</v>
      </c>
      <c r="D15" s="100" t="s">
        <v>60</v>
      </c>
      <c r="E15" s="117" t="s">
        <v>434</v>
      </c>
      <c r="F15" s="49">
        <v>10</v>
      </c>
      <c r="G15" s="26">
        <f>Fran2!I15</f>
        <v>14.25</v>
      </c>
      <c r="H15" s="23">
        <f>Fran2!J15</f>
        <v>1</v>
      </c>
      <c r="I15" s="132">
        <f>Fran2!L15</f>
        <v>1</v>
      </c>
      <c r="J15" s="26">
        <f>Angl2!I15</f>
        <v>10</v>
      </c>
      <c r="K15" s="23">
        <f>Angl2!J15</f>
        <v>1</v>
      </c>
      <c r="L15" s="132">
        <f>Angl2!L15</f>
        <v>1</v>
      </c>
      <c r="M15" s="24">
        <f t="shared" si="0"/>
        <v>12.125</v>
      </c>
      <c r="N15" s="23">
        <f t="shared" si="1"/>
        <v>2</v>
      </c>
      <c r="O15" s="43" t="str">
        <f t="shared" si="2"/>
        <v>acquise</v>
      </c>
      <c r="P15" s="129">
        <f t="shared" si="3"/>
        <v>1</v>
      </c>
    </row>
    <row r="16" spans="1:16" ht="13.5" customHeight="1">
      <c r="A16" s="23">
        <v>4</v>
      </c>
      <c r="B16" s="279">
        <v>1433000807</v>
      </c>
      <c r="C16" s="52" t="s">
        <v>371</v>
      </c>
      <c r="D16" s="51" t="s">
        <v>372</v>
      </c>
      <c r="E16" s="118" t="s">
        <v>433</v>
      </c>
      <c r="F16" s="49">
        <v>12.5</v>
      </c>
      <c r="G16" s="26">
        <f>Fran2!I16</f>
        <v>12</v>
      </c>
      <c r="H16" s="23">
        <f>Fran2!J16</f>
        <v>1</v>
      </c>
      <c r="I16" s="132">
        <f>Fran2!L16</f>
        <v>1</v>
      </c>
      <c r="J16" s="26">
        <f>Angl2!I16</f>
        <v>13.5</v>
      </c>
      <c r="K16" s="23">
        <f>Angl2!J16</f>
        <v>1</v>
      </c>
      <c r="L16" s="132">
        <f>Angl2!L16</f>
        <v>1</v>
      </c>
      <c r="M16" s="24">
        <f t="shared" si="0"/>
        <v>12.75</v>
      </c>
      <c r="N16" s="23">
        <f t="shared" si="1"/>
        <v>2</v>
      </c>
      <c r="O16" s="43" t="str">
        <f t="shared" si="2"/>
        <v>acquise</v>
      </c>
      <c r="P16" s="129">
        <f t="shared" si="3"/>
        <v>1</v>
      </c>
    </row>
    <row r="17" spans="1:16" ht="13.5" customHeight="1">
      <c r="A17" s="23">
        <v>5</v>
      </c>
      <c r="B17" s="279">
        <v>1433005614</v>
      </c>
      <c r="C17" s="52" t="s">
        <v>288</v>
      </c>
      <c r="D17" s="51" t="s">
        <v>289</v>
      </c>
      <c r="E17" s="118" t="s">
        <v>433</v>
      </c>
      <c r="F17" s="92">
        <v>10.25</v>
      </c>
      <c r="G17" s="26">
        <f>Fran2!I17</f>
        <v>10</v>
      </c>
      <c r="H17" s="23">
        <f>Fran2!J17</f>
        <v>1</v>
      </c>
      <c r="I17" s="132">
        <f>Fran2!L17</f>
        <v>1</v>
      </c>
      <c r="J17" s="26">
        <f>Angl2!I17</f>
        <v>10</v>
      </c>
      <c r="K17" s="23">
        <f>Angl2!J17</f>
        <v>1</v>
      </c>
      <c r="L17" s="132">
        <f>Angl2!L17</f>
        <v>1</v>
      </c>
      <c r="M17" s="24">
        <f t="shared" si="0"/>
        <v>10</v>
      </c>
      <c r="N17" s="23">
        <f t="shared" si="1"/>
        <v>2</v>
      </c>
      <c r="O17" s="43" t="str">
        <f t="shared" si="2"/>
        <v>acquise</v>
      </c>
      <c r="P17" s="129">
        <f t="shared" si="3"/>
        <v>1</v>
      </c>
    </row>
    <row r="18" spans="1:16" ht="13.5" customHeight="1">
      <c r="A18" s="23">
        <v>6</v>
      </c>
      <c r="B18" s="178">
        <v>1433017739</v>
      </c>
      <c r="C18" s="180" t="s">
        <v>633</v>
      </c>
      <c r="D18" s="326" t="s">
        <v>177</v>
      </c>
      <c r="E18" s="117" t="s">
        <v>428</v>
      </c>
      <c r="F18" s="92">
        <v>11.25</v>
      </c>
      <c r="G18" s="26">
        <f>Fran2!I18</f>
        <v>13.5</v>
      </c>
      <c r="H18" s="23">
        <f>Fran2!J18</f>
        <v>1</v>
      </c>
      <c r="I18" s="132">
        <f>Fran2!L18</f>
        <v>1</v>
      </c>
      <c r="J18" s="26">
        <f>Angl2!I18</f>
        <v>13</v>
      </c>
      <c r="K18" s="23">
        <f>Angl2!J18</f>
        <v>1</v>
      </c>
      <c r="L18" s="132">
        <f>Angl2!L18</f>
        <v>1</v>
      </c>
      <c r="M18" s="24">
        <f t="shared" si="0"/>
        <v>13.25</v>
      </c>
      <c r="N18" s="23">
        <f t="shared" si="1"/>
        <v>2</v>
      </c>
      <c r="O18" s="43" t="str">
        <f t="shared" si="2"/>
        <v>acquise</v>
      </c>
      <c r="P18" s="129">
        <f t="shared" si="3"/>
        <v>1</v>
      </c>
    </row>
    <row r="19" spans="1:16" ht="13.5" customHeight="1">
      <c r="A19" s="23">
        <v>7</v>
      </c>
      <c r="B19" s="279">
        <v>1334054874</v>
      </c>
      <c r="C19" s="52" t="s">
        <v>290</v>
      </c>
      <c r="D19" s="51" t="s">
        <v>68</v>
      </c>
      <c r="E19" s="117" t="s">
        <v>429</v>
      </c>
      <c r="F19" s="92">
        <v>10.75</v>
      </c>
      <c r="G19" s="26">
        <f>Fran2!I19</f>
        <v>11.5</v>
      </c>
      <c r="H19" s="23">
        <f>Fran2!J19</f>
        <v>1</v>
      </c>
      <c r="I19" s="132">
        <f>Fran2!L19</f>
        <v>1</v>
      </c>
      <c r="J19" s="26">
        <f>Angl2!I19</f>
        <v>13.5</v>
      </c>
      <c r="K19" s="23">
        <f>Angl2!J19</f>
        <v>1</v>
      </c>
      <c r="L19" s="132">
        <f>Angl2!L19</f>
        <v>1</v>
      </c>
      <c r="M19" s="24">
        <f t="shared" si="0"/>
        <v>12.5</v>
      </c>
      <c r="N19" s="23">
        <f t="shared" si="1"/>
        <v>2</v>
      </c>
      <c r="O19" s="43" t="str">
        <f t="shared" si="2"/>
        <v>acquise</v>
      </c>
      <c r="P19" s="129">
        <f t="shared" si="3"/>
        <v>1</v>
      </c>
    </row>
    <row r="20" spans="1:16" ht="13.5" customHeight="1">
      <c r="A20" s="23">
        <v>8</v>
      </c>
      <c r="B20" s="178">
        <v>123011242</v>
      </c>
      <c r="C20" s="180" t="s">
        <v>639</v>
      </c>
      <c r="D20" s="326" t="s">
        <v>640</v>
      </c>
      <c r="E20" s="117" t="s">
        <v>428</v>
      </c>
      <c r="F20" s="49">
        <v>11.5</v>
      </c>
      <c r="G20" s="26">
        <f>Fran2!I20</f>
        <v>12.5</v>
      </c>
      <c r="H20" s="23">
        <f>Fran2!J20</f>
        <v>1</v>
      </c>
      <c r="I20" s="132">
        <f>Fran2!L20</f>
        <v>1</v>
      </c>
      <c r="J20" s="26">
        <f>Angl2!I20</f>
        <v>10</v>
      </c>
      <c r="K20" s="23">
        <f>Angl2!J20</f>
        <v>1</v>
      </c>
      <c r="L20" s="132">
        <f>Angl2!L20</f>
        <v>1</v>
      </c>
      <c r="M20" s="24">
        <f t="shared" si="0"/>
        <v>11.25</v>
      </c>
      <c r="N20" s="23">
        <f t="shared" si="1"/>
        <v>2</v>
      </c>
      <c r="O20" s="43" t="str">
        <f t="shared" si="2"/>
        <v>acquise</v>
      </c>
      <c r="P20" s="129">
        <f t="shared" si="3"/>
        <v>1</v>
      </c>
    </row>
    <row r="21" spans="1:16" ht="13.5" customHeight="1">
      <c r="A21" s="23">
        <v>9</v>
      </c>
      <c r="B21" s="279">
        <v>1333016516</v>
      </c>
      <c r="C21" s="99" t="s">
        <v>62</v>
      </c>
      <c r="D21" s="100" t="s">
        <v>63</v>
      </c>
      <c r="E21" s="119" t="s">
        <v>433</v>
      </c>
      <c r="F21" s="49">
        <v>10</v>
      </c>
      <c r="G21" s="26">
        <f>Fran2!I21</f>
        <v>10.5</v>
      </c>
      <c r="H21" s="23">
        <f>Fran2!J21</f>
        <v>1</v>
      </c>
      <c r="I21" s="132">
        <f>Fran2!L21</f>
        <v>1</v>
      </c>
      <c r="J21" s="26">
        <f>Angl2!I21</f>
        <v>11</v>
      </c>
      <c r="K21" s="23">
        <f>Angl2!J21</f>
        <v>1</v>
      </c>
      <c r="L21" s="132">
        <f>Angl2!L21</f>
        <v>1</v>
      </c>
      <c r="M21" s="24">
        <f t="shared" si="0"/>
        <v>10.75</v>
      </c>
      <c r="N21" s="23">
        <f t="shared" si="1"/>
        <v>2</v>
      </c>
      <c r="O21" s="43" t="str">
        <f t="shared" si="2"/>
        <v>acquise</v>
      </c>
      <c r="P21" s="129">
        <f t="shared" si="3"/>
        <v>1</v>
      </c>
    </row>
    <row r="22" spans="1:16" ht="13.5" customHeight="1">
      <c r="A22" s="23">
        <v>10</v>
      </c>
      <c r="B22" s="279">
        <v>1333000881</v>
      </c>
      <c r="C22" s="52" t="s">
        <v>291</v>
      </c>
      <c r="D22" s="51" t="s">
        <v>292</v>
      </c>
      <c r="E22" s="117" t="s">
        <v>434</v>
      </c>
      <c r="F22" s="92">
        <v>10.75</v>
      </c>
      <c r="G22" s="26">
        <f>Fran2!I22</f>
        <v>13</v>
      </c>
      <c r="H22" s="23">
        <f>Fran2!J22</f>
        <v>1</v>
      </c>
      <c r="I22" s="132">
        <f>Fran2!L22</f>
        <v>1</v>
      </c>
      <c r="J22" s="26">
        <f>Angl2!I22</f>
        <v>10</v>
      </c>
      <c r="K22" s="23">
        <f>Angl2!J22</f>
        <v>1</v>
      </c>
      <c r="L22" s="132">
        <f>Angl2!L22</f>
        <v>1</v>
      </c>
      <c r="M22" s="24">
        <f t="shared" si="0"/>
        <v>11.5</v>
      </c>
      <c r="N22" s="23">
        <f t="shared" si="1"/>
        <v>2</v>
      </c>
      <c r="O22" s="43" t="str">
        <f t="shared" si="2"/>
        <v>acquise</v>
      </c>
      <c r="P22" s="129">
        <f t="shared" si="3"/>
        <v>1</v>
      </c>
    </row>
    <row r="23" spans="1:16" ht="13.5" customHeight="1">
      <c r="A23" s="23">
        <v>11</v>
      </c>
      <c r="B23" s="175">
        <v>1433018125</v>
      </c>
      <c r="C23" s="177" t="s">
        <v>594</v>
      </c>
      <c r="D23" s="324" t="s">
        <v>595</v>
      </c>
      <c r="E23" s="117" t="s">
        <v>428</v>
      </c>
      <c r="F23" s="92">
        <v>11</v>
      </c>
      <c r="G23" s="26">
        <f>Fran2!I23</f>
        <v>16</v>
      </c>
      <c r="H23" s="23">
        <f>Fran2!J23</f>
        <v>1</v>
      </c>
      <c r="I23" s="132">
        <f>Fran2!L23</f>
        <v>1</v>
      </c>
      <c r="J23" s="26">
        <f>Angl2!I23</f>
        <v>9</v>
      </c>
      <c r="K23" s="23">
        <f>Angl2!J23</f>
        <v>0</v>
      </c>
      <c r="L23" s="132">
        <f>Angl2!L23</f>
        <v>1</v>
      </c>
      <c r="M23" s="24">
        <f t="shared" si="0"/>
        <v>12.5</v>
      </c>
      <c r="N23" s="23">
        <f t="shared" si="1"/>
        <v>2</v>
      </c>
      <c r="O23" s="43" t="str">
        <f t="shared" si="2"/>
        <v>acquise</v>
      </c>
      <c r="P23" s="129">
        <f t="shared" si="3"/>
        <v>1</v>
      </c>
    </row>
    <row r="24" spans="1:16" ht="13.5" customHeight="1">
      <c r="A24" s="23">
        <v>12</v>
      </c>
      <c r="B24" s="175">
        <v>1533012510</v>
      </c>
      <c r="C24" s="177" t="s">
        <v>667</v>
      </c>
      <c r="D24" s="324" t="s">
        <v>668</v>
      </c>
      <c r="E24" s="117" t="s">
        <v>428</v>
      </c>
      <c r="F24" s="92">
        <v>5.5</v>
      </c>
      <c r="G24" s="26">
        <f>Fran2!I24</f>
        <v>6.5</v>
      </c>
      <c r="H24" s="23">
        <f>Fran2!J24</f>
        <v>0</v>
      </c>
      <c r="I24" s="132">
        <f>Fran2!L24</f>
        <v>1</v>
      </c>
      <c r="J24" s="26">
        <f>Angl2!I24</f>
        <v>5.5</v>
      </c>
      <c r="K24" s="23">
        <f>Angl2!J24</f>
        <v>0</v>
      </c>
      <c r="L24" s="132">
        <f>Angl2!L24</f>
        <v>1</v>
      </c>
      <c r="M24" s="24">
        <f t="shared" si="0"/>
        <v>6</v>
      </c>
      <c r="N24" s="23">
        <f t="shared" si="1"/>
        <v>0</v>
      </c>
      <c r="O24" s="43" t="str">
        <f t="shared" si="2"/>
        <v xml:space="preserve"> </v>
      </c>
      <c r="P24" s="129">
        <f t="shared" si="3"/>
        <v>1</v>
      </c>
    </row>
    <row r="25" spans="1:16" ht="13.5" customHeight="1">
      <c r="A25" s="23">
        <v>13</v>
      </c>
      <c r="B25" s="282">
        <v>123004012</v>
      </c>
      <c r="C25" s="306" t="s">
        <v>66</v>
      </c>
      <c r="D25" s="328" t="s">
        <v>557</v>
      </c>
      <c r="E25" s="239" t="s">
        <v>431</v>
      </c>
      <c r="F25" s="92">
        <v>10.25</v>
      </c>
      <c r="G25" s="26">
        <f>Fran2!I25</f>
        <v>10.5</v>
      </c>
      <c r="H25" s="23">
        <f>Fran2!J25</f>
        <v>1</v>
      </c>
      <c r="I25" s="132">
        <f>Fran2!L25</f>
        <v>1</v>
      </c>
      <c r="J25" s="26">
        <f>Angl2!I25</f>
        <v>10.5</v>
      </c>
      <c r="K25" s="23">
        <f>Angl2!J25</f>
        <v>1</v>
      </c>
      <c r="L25" s="132">
        <f>Angl2!L25</f>
        <v>1</v>
      </c>
      <c r="M25" s="24">
        <f t="shared" si="0"/>
        <v>10.5</v>
      </c>
      <c r="N25" s="23">
        <f t="shared" si="1"/>
        <v>2</v>
      </c>
      <c r="O25" s="43" t="str">
        <f t="shared" si="2"/>
        <v>acquise</v>
      </c>
      <c r="P25" s="129">
        <f t="shared" si="3"/>
        <v>1</v>
      </c>
    </row>
    <row r="26" spans="1:16" ht="13.5" customHeight="1">
      <c r="A26" s="23">
        <v>14</v>
      </c>
      <c r="B26" s="175">
        <v>1533019464</v>
      </c>
      <c r="C26" s="177" t="s">
        <v>600</v>
      </c>
      <c r="D26" s="324" t="s">
        <v>199</v>
      </c>
      <c r="E26" s="117" t="s">
        <v>429</v>
      </c>
      <c r="F26" s="49">
        <v>12.5</v>
      </c>
      <c r="G26" s="26">
        <f>Fran2!I26</f>
        <v>6.5</v>
      </c>
      <c r="H26" s="23">
        <f>Fran2!J26</f>
        <v>0</v>
      </c>
      <c r="I26" s="132">
        <f>Fran2!L26</f>
        <v>1</v>
      </c>
      <c r="J26" s="26">
        <f>Angl2!I26</f>
        <v>13.5</v>
      </c>
      <c r="K26" s="23">
        <f>Angl2!J26</f>
        <v>1</v>
      </c>
      <c r="L26" s="132">
        <f>Angl2!L26</f>
        <v>1</v>
      </c>
      <c r="M26" s="24">
        <f t="shared" si="0"/>
        <v>10</v>
      </c>
      <c r="N26" s="23">
        <f t="shared" si="1"/>
        <v>2</v>
      </c>
      <c r="O26" s="43" t="str">
        <f t="shared" si="2"/>
        <v>acquise</v>
      </c>
      <c r="P26" s="129">
        <f t="shared" si="3"/>
        <v>1</v>
      </c>
    </row>
    <row r="27" spans="1:16" ht="13.5" customHeight="1">
      <c r="A27" s="23">
        <v>15</v>
      </c>
      <c r="B27" s="175">
        <v>1533012539</v>
      </c>
      <c r="C27" s="177" t="s">
        <v>538</v>
      </c>
      <c r="D27" s="324" t="s">
        <v>317</v>
      </c>
      <c r="E27" s="117" t="s">
        <v>429</v>
      </c>
      <c r="F27" s="92">
        <v>11.25</v>
      </c>
      <c r="G27" s="26">
        <f>Fran2!I27</f>
        <v>14.5</v>
      </c>
      <c r="H27" s="23">
        <f>Fran2!J27</f>
        <v>1</v>
      </c>
      <c r="I27" s="132">
        <f>Fran2!L27</f>
        <v>1</v>
      </c>
      <c r="J27" s="26">
        <f>Angl2!I27</f>
        <v>11.5</v>
      </c>
      <c r="K27" s="23">
        <f>Angl2!J27</f>
        <v>1</v>
      </c>
      <c r="L27" s="132">
        <f>Angl2!L27</f>
        <v>1</v>
      </c>
      <c r="M27" s="24">
        <f t="shared" si="0"/>
        <v>13</v>
      </c>
      <c r="N27" s="23">
        <f t="shared" si="1"/>
        <v>2</v>
      </c>
      <c r="O27" s="43" t="str">
        <f t="shared" si="2"/>
        <v>acquise</v>
      </c>
      <c r="P27" s="129">
        <f t="shared" si="3"/>
        <v>1</v>
      </c>
    </row>
    <row r="28" spans="1:16" ht="13.5" customHeight="1">
      <c r="A28" s="23">
        <v>16</v>
      </c>
      <c r="B28" s="279">
        <v>1333015719</v>
      </c>
      <c r="C28" s="52" t="s">
        <v>293</v>
      </c>
      <c r="D28" s="51" t="s">
        <v>138</v>
      </c>
      <c r="E28" s="117" t="s">
        <v>434</v>
      </c>
      <c r="F28" s="92">
        <v>12.25</v>
      </c>
      <c r="G28" s="26">
        <f>Fran2!I28</f>
        <v>5.5</v>
      </c>
      <c r="H28" s="23">
        <f>Fran2!J28</f>
        <v>0</v>
      </c>
      <c r="I28" s="132">
        <f>Fran2!L28</f>
        <v>1</v>
      </c>
      <c r="J28" s="26">
        <f>Angl2!I28</f>
        <v>5</v>
      </c>
      <c r="K28" s="23">
        <f>Angl2!J28</f>
        <v>0</v>
      </c>
      <c r="L28" s="132">
        <f>Angl2!L28</f>
        <v>1</v>
      </c>
      <c r="M28" s="24">
        <f t="shared" si="0"/>
        <v>5.25</v>
      </c>
      <c r="N28" s="23">
        <f t="shared" si="1"/>
        <v>0</v>
      </c>
      <c r="O28" s="43" t="str">
        <f t="shared" si="2"/>
        <v xml:space="preserve"> </v>
      </c>
      <c r="P28" s="129">
        <f t="shared" si="3"/>
        <v>1</v>
      </c>
    </row>
    <row r="29" spans="1:16" ht="13.5" customHeight="1">
      <c r="A29" s="23">
        <v>17</v>
      </c>
      <c r="B29" s="356" t="s">
        <v>706</v>
      </c>
      <c r="C29" s="336" t="s">
        <v>707</v>
      </c>
      <c r="D29" s="345" t="s">
        <v>79</v>
      </c>
      <c r="E29" s="204" t="s">
        <v>436</v>
      </c>
      <c r="F29" s="92">
        <v>8.75</v>
      </c>
      <c r="G29" s="26">
        <f>Fran2!I29</f>
        <v>10</v>
      </c>
      <c r="H29" s="23">
        <f>Fran2!J29</f>
        <v>1</v>
      </c>
      <c r="I29" s="132">
        <f>Fran2!L29</f>
        <v>1</v>
      </c>
      <c r="J29" s="26">
        <f>Angl2!I29</f>
        <v>10</v>
      </c>
      <c r="K29" s="23">
        <f>Angl2!J29</f>
        <v>1</v>
      </c>
      <c r="L29" s="132">
        <f>Angl2!L29</f>
        <v>1</v>
      </c>
      <c r="M29" s="24">
        <f t="shared" si="0"/>
        <v>10</v>
      </c>
      <c r="N29" s="23">
        <f t="shared" si="1"/>
        <v>2</v>
      </c>
      <c r="O29" s="43" t="str">
        <f t="shared" si="2"/>
        <v>acquise</v>
      </c>
      <c r="P29" s="129">
        <f t="shared" si="3"/>
        <v>1</v>
      </c>
    </row>
    <row r="30" spans="1:16" ht="13.5" customHeight="1">
      <c r="A30" s="23">
        <v>18</v>
      </c>
      <c r="B30" s="289">
        <v>123003488</v>
      </c>
      <c r="C30" s="99" t="s">
        <v>71</v>
      </c>
      <c r="D30" s="100" t="s">
        <v>72</v>
      </c>
      <c r="E30" s="118" t="s">
        <v>433</v>
      </c>
      <c r="F30" s="49">
        <v>5.25</v>
      </c>
      <c r="G30" s="26">
        <f>Fran2!I30</f>
        <v>13</v>
      </c>
      <c r="H30" s="23">
        <f>Fran2!J30</f>
        <v>1</v>
      </c>
      <c r="I30" s="132">
        <f>Fran2!L30</f>
        <v>1</v>
      </c>
      <c r="J30" s="26">
        <f>Angl2!I30</f>
        <v>10</v>
      </c>
      <c r="K30" s="23">
        <f>Angl2!J30</f>
        <v>1</v>
      </c>
      <c r="L30" s="132">
        <f>Angl2!L30</f>
        <v>1</v>
      </c>
      <c r="M30" s="24">
        <f t="shared" si="0"/>
        <v>11.5</v>
      </c>
      <c r="N30" s="23">
        <f t="shared" si="1"/>
        <v>2</v>
      </c>
      <c r="O30" s="43" t="str">
        <f t="shared" si="2"/>
        <v>acquise</v>
      </c>
      <c r="P30" s="129">
        <f t="shared" si="3"/>
        <v>1</v>
      </c>
    </row>
    <row r="31" spans="1:16" ht="13.5" customHeight="1">
      <c r="A31" s="23">
        <v>19</v>
      </c>
      <c r="B31" s="277" t="s">
        <v>73</v>
      </c>
      <c r="C31" s="99" t="s">
        <v>74</v>
      </c>
      <c r="D31" s="100" t="s">
        <v>75</v>
      </c>
      <c r="E31" s="117" t="s">
        <v>429</v>
      </c>
      <c r="F31" s="49">
        <v>14.625</v>
      </c>
      <c r="G31" s="26">
        <f>Fran2!I31</f>
        <v>12.5</v>
      </c>
      <c r="H31" s="23">
        <f>Fran2!J31</f>
        <v>1</v>
      </c>
      <c r="I31" s="132">
        <f>Fran2!L31</f>
        <v>1</v>
      </c>
      <c r="J31" s="26">
        <f>Angl2!I31</f>
        <v>11.5</v>
      </c>
      <c r="K31" s="23">
        <f>Angl2!J31</f>
        <v>1</v>
      </c>
      <c r="L31" s="132">
        <f>Angl2!L31</f>
        <v>1</v>
      </c>
      <c r="M31" s="24">
        <f t="shared" si="0"/>
        <v>12</v>
      </c>
      <c r="N31" s="23">
        <f t="shared" si="1"/>
        <v>2</v>
      </c>
      <c r="O31" s="43" t="str">
        <f t="shared" si="2"/>
        <v>acquise</v>
      </c>
      <c r="P31" s="129">
        <f t="shared" si="3"/>
        <v>1</v>
      </c>
    </row>
    <row r="32" spans="1:16" ht="13.5" customHeight="1">
      <c r="A32" s="23">
        <v>20</v>
      </c>
      <c r="B32" s="181">
        <v>1333016483</v>
      </c>
      <c r="C32" s="183" t="s">
        <v>550</v>
      </c>
      <c r="D32" s="299" t="s">
        <v>373</v>
      </c>
      <c r="E32" s="117" t="s">
        <v>1676</v>
      </c>
      <c r="F32" s="92">
        <v>13.375</v>
      </c>
      <c r="G32" s="26">
        <f>Fran2!I32</f>
        <v>13.25</v>
      </c>
      <c r="H32" s="23">
        <f>Fran2!J32</f>
        <v>1</v>
      </c>
      <c r="I32" s="132">
        <f>Fran2!L32</f>
        <v>1</v>
      </c>
      <c r="J32" s="26">
        <f>Angl2!I32</f>
        <v>16</v>
      </c>
      <c r="K32" s="23">
        <f>Angl2!J32</f>
        <v>1</v>
      </c>
      <c r="L32" s="132">
        <f>Angl2!L32</f>
        <v>1</v>
      </c>
      <c r="M32" s="24">
        <f t="shared" si="0"/>
        <v>14.625</v>
      </c>
      <c r="N32" s="23">
        <f t="shared" si="1"/>
        <v>2</v>
      </c>
      <c r="O32" s="43" t="str">
        <f t="shared" si="2"/>
        <v>acquise</v>
      </c>
      <c r="P32" s="129">
        <f t="shared" si="3"/>
        <v>1</v>
      </c>
    </row>
    <row r="33" spans="1:16" ht="13.5" customHeight="1">
      <c r="A33" s="23">
        <v>21</v>
      </c>
      <c r="B33" s="340" t="s">
        <v>708</v>
      </c>
      <c r="C33" s="335" t="s">
        <v>709</v>
      </c>
      <c r="D33" s="344" t="s">
        <v>64</v>
      </c>
      <c r="E33" s="242" t="s">
        <v>432</v>
      </c>
      <c r="F33" s="49">
        <v>11</v>
      </c>
      <c r="G33" s="26">
        <f>Fran2!I33</f>
        <v>10</v>
      </c>
      <c r="H33" s="23">
        <f>Fran2!J33</f>
        <v>1</v>
      </c>
      <c r="I33" s="132">
        <f>Fran2!L33</f>
        <v>1</v>
      </c>
      <c r="J33" s="26">
        <f>Angl2!I33</f>
        <v>10</v>
      </c>
      <c r="K33" s="23">
        <f>Angl2!J33</f>
        <v>1</v>
      </c>
      <c r="L33" s="132">
        <f>Angl2!L33</f>
        <v>1</v>
      </c>
      <c r="M33" s="24">
        <f t="shared" si="0"/>
        <v>10</v>
      </c>
      <c r="N33" s="23">
        <f t="shared" si="1"/>
        <v>2</v>
      </c>
      <c r="O33" s="43" t="str">
        <f t="shared" si="2"/>
        <v>acquise</v>
      </c>
      <c r="P33" s="129">
        <f t="shared" si="3"/>
        <v>1</v>
      </c>
    </row>
    <row r="34" spans="1:16" ht="13.5" customHeight="1">
      <c r="A34" s="23">
        <v>22</v>
      </c>
      <c r="B34" s="289">
        <v>123003378</v>
      </c>
      <c r="C34" s="99" t="s">
        <v>78</v>
      </c>
      <c r="D34" s="100" t="s">
        <v>79</v>
      </c>
      <c r="E34" s="117" t="s">
        <v>429</v>
      </c>
      <c r="F34" s="92">
        <v>11.5</v>
      </c>
      <c r="G34" s="26">
        <f>Fran2!I34</f>
        <v>10</v>
      </c>
      <c r="H34" s="23">
        <f>Fran2!J34</f>
        <v>1</v>
      </c>
      <c r="I34" s="132">
        <f>Fran2!L34</f>
        <v>1</v>
      </c>
      <c r="J34" s="26">
        <f>Angl2!I34</f>
        <v>8</v>
      </c>
      <c r="K34" s="23">
        <f>Angl2!J34</f>
        <v>0</v>
      </c>
      <c r="L34" s="132">
        <f>Angl2!L34</f>
        <v>1</v>
      </c>
      <c r="M34" s="24">
        <f t="shared" si="0"/>
        <v>9</v>
      </c>
      <c r="N34" s="23">
        <f t="shared" si="1"/>
        <v>1</v>
      </c>
      <c r="O34" s="43" t="str">
        <f t="shared" si="2"/>
        <v xml:space="preserve"> </v>
      </c>
      <c r="P34" s="129">
        <f t="shared" si="3"/>
        <v>1</v>
      </c>
    </row>
    <row r="35" spans="1:16" ht="13.5" customHeight="1">
      <c r="A35" s="23">
        <v>23</v>
      </c>
      <c r="B35" s="186">
        <v>123002925</v>
      </c>
      <c r="C35" s="183" t="s">
        <v>78</v>
      </c>
      <c r="D35" s="299" t="s">
        <v>212</v>
      </c>
      <c r="E35" s="117" t="s">
        <v>428</v>
      </c>
      <c r="F35" s="92">
        <v>12</v>
      </c>
      <c r="G35" s="26">
        <f>Fran2!I35</f>
        <v>13.25</v>
      </c>
      <c r="H35" s="23">
        <f>Fran2!J35</f>
        <v>1</v>
      </c>
      <c r="I35" s="132">
        <f>Fran2!L35</f>
        <v>1</v>
      </c>
      <c r="J35" s="26">
        <f>Angl2!I35</f>
        <v>14.5</v>
      </c>
      <c r="K35" s="23">
        <f>Angl2!J35</f>
        <v>1</v>
      </c>
      <c r="L35" s="132">
        <f>Angl2!L35</f>
        <v>1</v>
      </c>
      <c r="M35" s="24">
        <f t="shared" si="0"/>
        <v>13.875</v>
      </c>
      <c r="N35" s="23">
        <f t="shared" si="1"/>
        <v>2</v>
      </c>
      <c r="O35" s="43" t="str">
        <f t="shared" si="2"/>
        <v>acquise</v>
      </c>
      <c r="P35" s="129">
        <f t="shared" si="3"/>
        <v>1</v>
      </c>
    </row>
    <row r="36" spans="1:16" ht="13.5" customHeight="1">
      <c r="A36" s="23">
        <v>24</v>
      </c>
      <c r="B36" s="175">
        <v>1533005854</v>
      </c>
      <c r="C36" s="177" t="s">
        <v>688</v>
      </c>
      <c r="D36" s="324" t="s">
        <v>299</v>
      </c>
      <c r="E36" s="117" t="s">
        <v>1676</v>
      </c>
      <c r="F36" s="92">
        <v>10.875</v>
      </c>
      <c r="G36" s="26">
        <f>Fran2!I36</f>
        <v>13.5</v>
      </c>
      <c r="H36" s="23">
        <f>Fran2!J36</f>
        <v>1</v>
      </c>
      <c r="I36" s="132">
        <f>Fran2!L36</f>
        <v>1</v>
      </c>
      <c r="J36" s="26">
        <f>Angl2!I36</f>
        <v>10</v>
      </c>
      <c r="K36" s="23">
        <f>Angl2!J36</f>
        <v>1</v>
      </c>
      <c r="L36" s="132">
        <f>Angl2!L36</f>
        <v>1</v>
      </c>
      <c r="M36" s="24">
        <f t="shared" si="0"/>
        <v>11.75</v>
      </c>
      <c r="N36" s="23">
        <f t="shared" si="1"/>
        <v>2</v>
      </c>
      <c r="O36" s="43" t="str">
        <f t="shared" si="2"/>
        <v>acquise</v>
      </c>
      <c r="P36" s="129">
        <f t="shared" si="3"/>
        <v>1</v>
      </c>
    </row>
    <row r="37" spans="1:16" ht="13.5" customHeight="1">
      <c r="A37" s="23">
        <v>25</v>
      </c>
      <c r="B37" s="282" t="s">
        <v>710</v>
      </c>
      <c r="C37" s="306" t="s">
        <v>711</v>
      </c>
      <c r="D37" s="328" t="s">
        <v>221</v>
      </c>
      <c r="E37" s="243" t="s">
        <v>429</v>
      </c>
      <c r="F37" s="92">
        <v>11</v>
      </c>
      <c r="G37" s="26">
        <f>Fran2!I37</f>
        <v>11</v>
      </c>
      <c r="H37" s="23">
        <f>Fran2!J37</f>
        <v>1</v>
      </c>
      <c r="I37" s="132">
        <f>Fran2!L37</f>
        <v>1</v>
      </c>
      <c r="J37" s="26">
        <f>Angl2!I37</f>
        <v>11</v>
      </c>
      <c r="K37" s="23">
        <f>Angl2!J37</f>
        <v>1</v>
      </c>
      <c r="L37" s="132">
        <f>Angl2!L37</f>
        <v>1</v>
      </c>
      <c r="M37" s="24">
        <f t="shared" si="0"/>
        <v>11</v>
      </c>
      <c r="N37" s="23">
        <f t="shared" si="1"/>
        <v>2</v>
      </c>
      <c r="O37" s="43" t="str">
        <f t="shared" si="2"/>
        <v>acquise</v>
      </c>
      <c r="P37" s="129">
        <f t="shared" si="3"/>
        <v>1</v>
      </c>
    </row>
    <row r="38" spans="1:16" ht="13.5" customHeight="1">
      <c r="A38" s="23">
        <v>26</v>
      </c>
      <c r="B38" s="340" t="s">
        <v>712</v>
      </c>
      <c r="C38" s="335" t="s">
        <v>713</v>
      </c>
      <c r="D38" s="344" t="s">
        <v>198</v>
      </c>
      <c r="E38" s="244" t="s">
        <v>433</v>
      </c>
      <c r="F38" s="92">
        <v>11</v>
      </c>
      <c r="G38" s="26">
        <f>Fran2!I38</f>
        <v>12.25</v>
      </c>
      <c r="H38" s="23">
        <f>Fran2!J38</f>
        <v>1</v>
      </c>
      <c r="I38" s="132">
        <f>Fran2!L38</f>
        <v>1</v>
      </c>
      <c r="J38" s="26">
        <f>Angl2!I38</f>
        <v>12.25</v>
      </c>
      <c r="K38" s="23">
        <f>Angl2!J38</f>
        <v>1</v>
      </c>
      <c r="L38" s="132">
        <f>Angl2!L38</f>
        <v>1</v>
      </c>
      <c r="M38" s="24">
        <f t="shared" si="0"/>
        <v>12.25</v>
      </c>
      <c r="N38" s="23">
        <f t="shared" si="1"/>
        <v>2</v>
      </c>
      <c r="O38" s="43" t="str">
        <f t="shared" si="2"/>
        <v>acquise</v>
      </c>
      <c r="P38" s="129">
        <f t="shared" si="3"/>
        <v>1</v>
      </c>
    </row>
    <row r="39" spans="1:16" ht="13.5" customHeight="1">
      <c r="A39" s="23">
        <v>27</v>
      </c>
      <c r="B39" s="175">
        <v>1533012525</v>
      </c>
      <c r="C39" s="177" t="s">
        <v>631</v>
      </c>
      <c r="D39" s="324" t="s">
        <v>632</v>
      </c>
      <c r="E39" s="117" t="s">
        <v>428</v>
      </c>
      <c r="F39" s="92">
        <v>9</v>
      </c>
      <c r="G39" s="26">
        <f>Fran2!I39</f>
        <v>10</v>
      </c>
      <c r="H39" s="23">
        <f>Fran2!J39</f>
        <v>1</v>
      </c>
      <c r="I39" s="132">
        <f>Fran2!L39</f>
        <v>1</v>
      </c>
      <c r="J39" s="26">
        <f>Angl2!I39</f>
        <v>10.5</v>
      </c>
      <c r="K39" s="23">
        <f>Angl2!J39</f>
        <v>1</v>
      </c>
      <c r="L39" s="132">
        <f>Angl2!L39</f>
        <v>1</v>
      </c>
      <c r="M39" s="24">
        <f t="shared" si="0"/>
        <v>10.25</v>
      </c>
      <c r="N39" s="23">
        <f t="shared" si="1"/>
        <v>2</v>
      </c>
      <c r="O39" s="43" t="str">
        <f t="shared" si="2"/>
        <v>acquise</v>
      </c>
      <c r="P39" s="129">
        <f t="shared" si="3"/>
        <v>1</v>
      </c>
    </row>
    <row r="40" spans="1:16" ht="13.5" customHeight="1">
      <c r="A40" s="23">
        <v>28</v>
      </c>
      <c r="B40" s="279">
        <v>1333011568</v>
      </c>
      <c r="C40" s="52" t="s">
        <v>374</v>
      </c>
      <c r="D40" s="51" t="s">
        <v>375</v>
      </c>
      <c r="E40" s="117" t="s">
        <v>434</v>
      </c>
      <c r="F40" s="92">
        <v>11</v>
      </c>
      <c r="G40" s="26">
        <f>Fran2!I40</f>
        <v>14.5</v>
      </c>
      <c r="H40" s="23">
        <f>Fran2!J40</f>
        <v>1</v>
      </c>
      <c r="I40" s="132">
        <f>Fran2!L40</f>
        <v>1</v>
      </c>
      <c r="J40" s="26">
        <f>Angl2!I40</f>
        <v>14.5</v>
      </c>
      <c r="K40" s="23">
        <f>Angl2!J40</f>
        <v>1</v>
      </c>
      <c r="L40" s="132">
        <f>Angl2!L40</f>
        <v>1</v>
      </c>
      <c r="M40" s="24">
        <f t="shared" si="0"/>
        <v>14.5</v>
      </c>
      <c r="N40" s="23">
        <f t="shared" si="1"/>
        <v>2</v>
      </c>
      <c r="O40" s="43" t="str">
        <f t="shared" si="2"/>
        <v>acquise</v>
      </c>
      <c r="P40" s="129">
        <f t="shared" si="3"/>
        <v>1</v>
      </c>
    </row>
    <row r="41" spans="1:16" ht="13.5" customHeight="1">
      <c r="A41" s="23">
        <v>29</v>
      </c>
      <c r="B41" s="175">
        <v>1533014031</v>
      </c>
      <c r="C41" s="177" t="s">
        <v>374</v>
      </c>
      <c r="D41" s="324" t="s">
        <v>92</v>
      </c>
      <c r="E41" s="117" t="s">
        <v>429</v>
      </c>
      <c r="F41" s="92">
        <v>10.5</v>
      </c>
      <c r="G41" s="26">
        <f>Fran2!I41</f>
        <v>11.25</v>
      </c>
      <c r="H41" s="23">
        <f>Fran2!J41</f>
        <v>1</v>
      </c>
      <c r="I41" s="132">
        <f>Fran2!L41</f>
        <v>1</v>
      </c>
      <c r="J41" s="26">
        <f>Angl2!I41</f>
        <v>12.25</v>
      </c>
      <c r="K41" s="23">
        <f>Angl2!J41</f>
        <v>1</v>
      </c>
      <c r="L41" s="132">
        <f>Angl2!L41</f>
        <v>1</v>
      </c>
      <c r="M41" s="24">
        <f t="shared" si="0"/>
        <v>11.75</v>
      </c>
      <c r="N41" s="23">
        <f t="shared" si="1"/>
        <v>2</v>
      </c>
      <c r="O41" s="43" t="str">
        <f t="shared" si="2"/>
        <v>acquise</v>
      </c>
      <c r="P41" s="129">
        <f t="shared" si="3"/>
        <v>1</v>
      </c>
    </row>
    <row r="42" spans="1:16" ht="13.5" customHeight="1">
      <c r="A42" s="23">
        <v>30</v>
      </c>
      <c r="B42" s="175">
        <v>1533012543</v>
      </c>
      <c r="C42" s="177" t="s">
        <v>641</v>
      </c>
      <c r="D42" s="324" t="s">
        <v>642</v>
      </c>
      <c r="E42" s="117" t="s">
        <v>428</v>
      </c>
      <c r="F42" s="92">
        <v>12.5</v>
      </c>
      <c r="G42" s="26">
        <f>Fran2!I42</f>
        <v>13</v>
      </c>
      <c r="H42" s="23">
        <f>Fran2!J42</f>
        <v>1</v>
      </c>
      <c r="I42" s="132">
        <f>Fran2!L42</f>
        <v>1</v>
      </c>
      <c r="J42" s="26">
        <f>Angl2!I42</f>
        <v>13.5</v>
      </c>
      <c r="K42" s="23">
        <f>Angl2!J42</f>
        <v>1</v>
      </c>
      <c r="L42" s="132">
        <f>Angl2!L42</f>
        <v>1</v>
      </c>
      <c r="M42" s="24">
        <f t="shared" si="0"/>
        <v>13.25</v>
      </c>
      <c r="N42" s="23">
        <f t="shared" si="1"/>
        <v>2</v>
      </c>
      <c r="O42" s="43" t="str">
        <f t="shared" si="2"/>
        <v>acquise</v>
      </c>
      <c r="P42" s="129">
        <f t="shared" si="3"/>
        <v>1</v>
      </c>
    </row>
    <row r="43" spans="1:16" ht="13.5" customHeight="1">
      <c r="A43" s="23">
        <v>31</v>
      </c>
      <c r="B43" s="289">
        <v>1333006646</v>
      </c>
      <c r="C43" s="99" t="s">
        <v>81</v>
      </c>
      <c r="D43" s="100" t="s">
        <v>82</v>
      </c>
      <c r="E43" s="120" t="s">
        <v>434</v>
      </c>
      <c r="F43" s="49">
        <v>5.25</v>
      </c>
      <c r="G43" s="26">
        <f>Fran2!I43</f>
        <v>13</v>
      </c>
      <c r="H43" s="23">
        <f>Fran2!J43</f>
        <v>1</v>
      </c>
      <c r="I43" s="132">
        <f>Fran2!L43</f>
        <v>1</v>
      </c>
      <c r="J43" s="26">
        <f>Angl2!I43</f>
        <v>8</v>
      </c>
      <c r="K43" s="23">
        <f>Angl2!J43</f>
        <v>0</v>
      </c>
      <c r="L43" s="132">
        <f>Angl2!L43</f>
        <v>1</v>
      </c>
      <c r="M43" s="24">
        <f t="shared" si="0"/>
        <v>10.5</v>
      </c>
      <c r="N43" s="23">
        <f t="shared" si="1"/>
        <v>2</v>
      </c>
      <c r="O43" s="43" t="str">
        <f t="shared" si="2"/>
        <v>acquise</v>
      </c>
      <c r="P43" s="129">
        <f t="shared" si="3"/>
        <v>1</v>
      </c>
    </row>
    <row r="44" spans="1:16" ht="13.5" customHeight="1">
      <c r="A44" s="23">
        <v>32</v>
      </c>
      <c r="B44" s="279">
        <v>1433007175</v>
      </c>
      <c r="C44" s="52" t="s">
        <v>376</v>
      </c>
      <c r="D44" s="51" t="s">
        <v>377</v>
      </c>
      <c r="E44" s="117" t="s">
        <v>434</v>
      </c>
      <c r="F44" s="49">
        <v>14.5</v>
      </c>
      <c r="G44" s="26">
        <f>Fran2!I44</f>
        <v>16.75</v>
      </c>
      <c r="H44" s="23">
        <f>Fran2!J44</f>
        <v>1</v>
      </c>
      <c r="I44" s="132">
        <f>Fran2!L44</f>
        <v>1</v>
      </c>
      <c r="J44" s="26">
        <f>Angl2!I44</f>
        <v>15.5</v>
      </c>
      <c r="K44" s="23">
        <f>Angl2!J44</f>
        <v>1</v>
      </c>
      <c r="L44" s="132">
        <f>Angl2!L44</f>
        <v>1</v>
      </c>
      <c r="M44" s="24">
        <f t="shared" si="0"/>
        <v>16.125</v>
      </c>
      <c r="N44" s="23">
        <f t="shared" si="1"/>
        <v>2</v>
      </c>
      <c r="O44" s="43" t="str">
        <f t="shared" si="2"/>
        <v>acquise</v>
      </c>
      <c r="P44" s="129">
        <f t="shared" si="3"/>
        <v>1</v>
      </c>
    </row>
    <row r="45" spans="1:16" ht="13.5" customHeight="1">
      <c r="A45" s="23">
        <v>33</v>
      </c>
      <c r="B45" s="289">
        <v>123000712</v>
      </c>
      <c r="C45" s="99" t="s">
        <v>84</v>
      </c>
      <c r="D45" s="100" t="s">
        <v>85</v>
      </c>
      <c r="E45" s="117" t="s">
        <v>434</v>
      </c>
      <c r="F45" s="92">
        <v>10.5</v>
      </c>
      <c r="G45" s="26">
        <f>Fran2!I45</f>
        <v>10</v>
      </c>
      <c r="H45" s="23">
        <f>Fran2!J45</f>
        <v>1</v>
      </c>
      <c r="I45" s="132">
        <f>Fran2!L45</f>
        <v>1</v>
      </c>
      <c r="J45" s="26">
        <f>Angl2!I45</f>
        <v>7</v>
      </c>
      <c r="K45" s="23">
        <f>Angl2!J45</f>
        <v>0</v>
      </c>
      <c r="L45" s="132">
        <f>Angl2!L45</f>
        <v>1</v>
      </c>
      <c r="M45" s="24">
        <f t="shared" si="0"/>
        <v>8.5</v>
      </c>
      <c r="N45" s="23">
        <f t="shared" si="1"/>
        <v>1</v>
      </c>
      <c r="O45" s="43" t="str">
        <f t="shared" si="2"/>
        <v xml:space="preserve"> </v>
      </c>
      <c r="P45" s="129">
        <f t="shared" si="3"/>
        <v>1</v>
      </c>
    </row>
    <row r="46" spans="1:16" ht="13.5" customHeight="1">
      <c r="A46" s="23">
        <v>34</v>
      </c>
      <c r="B46" s="279">
        <v>1333004753</v>
      </c>
      <c r="C46" s="52" t="s">
        <v>294</v>
      </c>
      <c r="D46" s="51" t="s">
        <v>295</v>
      </c>
      <c r="E46" s="118" t="s">
        <v>433</v>
      </c>
      <c r="F46" s="92">
        <v>11.75</v>
      </c>
      <c r="G46" s="26">
        <f>Fran2!I46</f>
        <v>10</v>
      </c>
      <c r="H46" s="23">
        <f>Fran2!J46</f>
        <v>1</v>
      </c>
      <c r="I46" s="132">
        <f>Fran2!L46</f>
        <v>1</v>
      </c>
      <c r="J46" s="26">
        <f>Angl2!I46</f>
        <v>14</v>
      </c>
      <c r="K46" s="23">
        <f>Angl2!J46</f>
        <v>1</v>
      </c>
      <c r="L46" s="132">
        <f>Angl2!L46</f>
        <v>1</v>
      </c>
      <c r="M46" s="24">
        <f t="shared" si="0"/>
        <v>12</v>
      </c>
      <c r="N46" s="23">
        <f t="shared" si="1"/>
        <v>2</v>
      </c>
      <c r="O46" s="43" t="str">
        <f t="shared" si="2"/>
        <v>acquise</v>
      </c>
      <c r="P46" s="129">
        <f t="shared" si="3"/>
        <v>1</v>
      </c>
    </row>
    <row r="47" spans="1:16" ht="13.5" customHeight="1">
      <c r="A47" s="23">
        <v>35</v>
      </c>
      <c r="B47" s="175">
        <v>1533011550</v>
      </c>
      <c r="C47" s="177" t="s">
        <v>525</v>
      </c>
      <c r="D47" s="324" t="s">
        <v>526</v>
      </c>
      <c r="E47" s="117" t="s">
        <v>428</v>
      </c>
      <c r="F47" s="49">
        <v>16.125</v>
      </c>
      <c r="G47" s="26">
        <f>Fran2!I47</f>
        <v>12</v>
      </c>
      <c r="H47" s="23">
        <f>Fran2!J47</f>
        <v>1</v>
      </c>
      <c r="I47" s="132">
        <f>Fran2!L47</f>
        <v>1</v>
      </c>
      <c r="J47" s="26">
        <f>Angl2!I47</f>
        <v>10</v>
      </c>
      <c r="K47" s="23">
        <f>Angl2!J47</f>
        <v>1</v>
      </c>
      <c r="L47" s="132">
        <f>Angl2!L47</f>
        <v>1</v>
      </c>
      <c r="M47" s="24">
        <f t="shared" si="0"/>
        <v>11</v>
      </c>
      <c r="N47" s="23">
        <f t="shared" si="1"/>
        <v>2</v>
      </c>
      <c r="O47" s="43" t="str">
        <f t="shared" si="2"/>
        <v>acquise</v>
      </c>
      <c r="P47" s="129">
        <f t="shared" si="3"/>
        <v>1</v>
      </c>
    </row>
    <row r="48" spans="1:16" ht="13.5" customHeight="1">
      <c r="A48" s="23">
        <v>36</v>
      </c>
      <c r="B48" s="279">
        <v>1333006010</v>
      </c>
      <c r="C48" s="52" t="s">
        <v>296</v>
      </c>
      <c r="D48" s="51" t="s">
        <v>378</v>
      </c>
      <c r="E48" s="117" t="s">
        <v>429</v>
      </c>
      <c r="F48" s="92">
        <v>8.5</v>
      </c>
      <c r="G48" s="26">
        <f>Fran2!I48</f>
        <v>8</v>
      </c>
      <c r="H48" s="23">
        <f>Fran2!J48</f>
        <v>0</v>
      </c>
      <c r="I48" s="132">
        <f>Fran2!L48</f>
        <v>1</v>
      </c>
      <c r="J48" s="26">
        <f>Angl2!I48</f>
        <v>13.25</v>
      </c>
      <c r="K48" s="23">
        <f>Angl2!J48</f>
        <v>1</v>
      </c>
      <c r="L48" s="132">
        <f>Angl2!L48</f>
        <v>1</v>
      </c>
      <c r="M48" s="24">
        <f t="shared" si="0"/>
        <v>10.625</v>
      </c>
      <c r="N48" s="23">
        <f t="shared" si="1"/>
        <v>2</v>
      </c>
      <c r="O48" s="43" t="str">
        <f t="shared" si="2"/>
        <v>acquise</v>
      </c>
      <c r="P48" s="129">
        <f t="shared" si="3"/>
        <v>1</v>
      </c>
    </row>
    <row r="49" spans="1:16" ht="13.5" customHeight="1">
      <c r="A49" s="23">
        <v>37</v>
      </c>
      <c r="B49" s="175">
        <v>1533004202</v>
      </c>
      <c r="C49" s="177" t="s">
        <v>654</v>
      </c>
      <c r="D49" s="324" t="s">
        <v>655</v>
      </c>
      <c r="E49" s="117" t="s">
        <v>1676</v>
      </c>
      <c r="F49" s="92">
        <v>11.5</v>
      </c>
      <c r="G49" s="26">
        <f>Fran2!I49</f>
        <v>14</v>
      </c>
      <c r="H49" s="23">
        <f>Fran2!J49</f>
        <v>1</v>
      </c>
      <c r="I49" s="132">
        <f>Fran2!L49</f>
        <v>1</v>
      </c>
      <c r="J49" s="26">
        <f>Angl2!I49</f>
        <v>16</v>
      </c>
      <c r="K49" s="23">
        <f>Angl2!J49</f>
        <v>1</v>
      </c>
      <c r="L49" s="132">
        <f>Angl2!L49</f>
        <v>1</v>
      </c>
      <c r="M49" s="24">
        <f t="shared" si="0"/>
        <v>15</v>
      </c>
      <c r="N49" s="23">
        <f t="shared" si="1"/>
        <v>2</v>
      </c>
      <c r="O49" s="43" t="str">
        <f t="shared" si="2"/>
        <v>acquise</v>
      </c>
      <c r="P49" s="129">
        <f t="shared" si="3"/>
        <v>1</v>
      </c>
    </row>
    <row r="50" spans="1:16" ht="13.5" customHeight="1">
      <c r="A50" s="23">
        <v>38</v>
      </c>
      <c r="B50" s="289">
        <v>1333011714</v>
      </c>
      <c r="C50" s="99" t="s">
        <v>87</v>
      </c>
      <c r="D50" s="100" t="s">
        <v>88</v>
      </c>
      <c r="E50" s="118" t="s">
        <v>433</v>
      </c>
      <c r="F50" s="49">
        <v>10</v>
      </c>
      <c r="G50" s="26">
        <f>Fran2!I50</f>
        <v>14</v>
      </c>
      <c r="H50" s="23">
        <f>Fran2!J50</f>
        <v>1</v>
      </c>
      <c r="I50" s="132">
        <f>Fran2!L50</f>
        <v>1</v>
      </c>
      <c r="J50" s="26">
        <f>Angl2!I50</f>
        <v>15</v>
      </c>
      <c r="K50" s="23">
        <f>Angl2!J50</f>
        <v>1</v>
      </c>
      <c r="L50" s="132">
        <f>Angl2!L50</f>
        <v>1</v>
      </c>
      <c r="M50" s="24">
        <f t="shared" si="0"/>
        <v>14.5</v>
      </c>
      <c r="N50" s="23">
        <f t="shared" si="1"/>
        <v>2</v>
      </c>
      <c r="O50" s="43" t="str">
        <f t="shared" si="2"/>
        <v>acquise</v>
      </c>
      <c r="P50" s="129">
        <f t="shared" si="3"/>
        <v>1</v>
      </c>
    </row>
    <row r="51" spans="1:16" ht="13.5" customHeight="1">
      <c r="A51" s="23">
        <v>39</v>
      </c>
      <c r="B51" s="357" t="s">
        <v>714</v>
      </c>
      <c r="C51" s="341" t="s">
        <v>715</v>
      </c>
      <c r="D51" s="347" t="s">
        <v>60</v>
      </c>
      <c r="E51" s="246" t="s">
        <v>434</v>
      </c>
      <c r="F51" s="92">
        <v>11.5</v>
      </c>
      <c r="G51" s="26">
        <f>Fran2!I51</f>
        <v>10.33</v>
      </c>
      <c r="H51" s="23">
        <f>Fran2!J51</f>
        <v>1</v>
      </c>
      <c r="I51" s="132">
        <f>Fran2!L51</f>
        <v>1</v>
      </c>
      <c r="J51" s="26">
        <f>Angl2!I51</f>
        <v>10.33</v>
      </c>
      <c r="K51" s="23">
        <f>Angl2!J51</f>
        <v>1</v>
      </c>
      <c r="L51" s="132">
        <f>Angl2!L51</f>
        <v>1</v>
      </c>
      <c r="M51" s="24">
        <f t="shared" si="0"/>
        <v>10.33</v>
      </c>
      <c r="N51" s="23">
        <f t="shared" si="1"/>
        <v>2</v>
      </c>
      <c r="O51" s="43" t="str">
        <f t="shared" si="2"/>
        <v>acquise</v>
      </c>
      <c r="P51" s="129">
        <f t="shared" si="3"/>
        <v>1</v>
      </c>
    </row>
    <row r="52" spans="1:16" ht="13.5" customHeight="1">
      <c r="A52" s="23">
        <v>40</v>
      </c>
      <c r="B52" s="294" t="s">
        <v>716</v>
      </c>
      <c r="C52" s="306" t="s">
        <v>717</v>
      </c>
      <c r="D52" s="328" t="s">
        <v>138</v>
      </c>
      <c r="E52" s="247" t="s">
        <v>1677</v>
      </c>
      <c r="F52" s="49">
        <v>12</v>
      </c>
      <c r="G52" s="26">
        <f>Fran2!I52</f>
        <v>12</v>
      </c>
      <c r="H52" s="23">
        <f>Fran2!J52</f>
        <v>1</v>
      </c>
      <c r="I52" s="132">
        <f>Fran2!L52</f>
        <v>1</v>
      </c>
      <c r="J52" s="26">
        <f>Angl2!I52</f>
        <v>12</v>
      </c>
      <c r="K52" s="23">
        <f>Angl2!J52</f>
        <v>1</v>
      </c>
      <c r="L52" s="132">
        <f>Angl2!L52</f>
        <v>1</v>
      </c>
      <c r="M52" s="24">
        <f t="shared" si="0"/>
        <v>12</v>
      </c>
      <c r="N52" s="23">
        <f t="shared" si="1"/>
        <v>2</v>
      </c>
      <c r="O52" s="43" t="str">
        <f t="shared" si="2"/>
        <v>acquise</v>
      </c>
      <c r="P52" s="129">
        <f t="shared" si="3"/>
        <v>1</v>
      </c>
    </row>
    <row r="53" spans="1:16" ht="13.5" customHeight="1">
      <c r="A53" s="23">
        <v>41</v>
      </c>
      <c r="B53" s="279">
        <v>1333026522</v>
      </c>
      <c r="C53" s="52" t="s">
        <v>379</v>
      </c>
      <c r="D53" s="51" t="s">
        <v>380</v>
      </c>
      <c r="E53" s="117" t="s">
        <v>429</v>
      </c>
      <c r="F53" s="49">
        <v>10.625</v>
      </c>
      <c r="G53" s="26">
        <f>Fran2!I53</f>
        <v>11.5</v>
      </c>
      <c r="H53" s="23">
        <f>Fran2!J53</f>
        <v>1</v>
      </c>
      <c r="I53" s="132">
        <f>Fran2!L53</f>
        <v>1</v>
      </c>
      <c r="J53" s="26">
        <f>Angl2!I53</f>
        <v>10</v>
      </c>
      <c r="K53" s="23">
        <f>Angl2!J53</f>
        <v>1</v>
      </c>
      <c r="L53" s="132">
        <f>Angl2!L53</f>
        <v>1</v>
      </c>
      <c r="M53" s="24">
        <f t="shared" si="0"/>
        <v>10.75</v>
      </c>
      <c r="N53" s="23">
        <f t="shared" si="1"/>
        <v>2</v>
      </c>
      <c r="O53" s="43" t="str">
        <f t="shared" si="2"/>
        <v>acquise</v>
      </c>
      <c r="P53" s="129">
        <f t="shared" si="3"/>
        <v>1</v>
      </c>
    </row>
    <row r="54" spans="1:16" ht="13.5" customHeight="1">
      <c r="A54" s="23">
        <v>42</v>
      </c>
      <c r="B54" s="175">
        <v>1533015821</v>
      </c>
      <c r="C54" s="177" t="s">
        <v>576</v>
      </c>
      <c r="D54" s="324" t="s">
        <v>357</v>
      </c>
      <c r="E54" s="117" t="s">
        <v>428</v>
      </c>
      <c r="F54" s="49">
        <v>11.75</v>
      </c>
      <c r="G54" s="26">
        <f>Fran2!I54</f>
        <v>8</v>
      </c>
      <c r="H54" s="23">
        <f>Fran2!J54</f>
        <v>0</v>
      </c>
      <c r="I54" s="132">
        <f>Fran2!L54</f>
        <v>1</v>
      </c>
      <c r="J54" s="26">
        <f>Angl2!I54</f>
        <v>11.5</v>
      </c>
      <c r="K54" s="23">
        <f>Angl2!J54</f>
        <v>1</v>
      </c>
      <c r="L54" s="132">
        <f>Angl2!L54</f>
        <v>1</v>
      </c>
      <c r="M54" s="24">
        <f t="shared" si="0"/>
        <v>9.75</v>
      </c>
      <c r="N54" s="23">
        <f t="shared" si="1"/>
        <v>1</v>
      </c>
      <c r="O54" s="43" t="str">
        <f t="shared" si="2"/>
        <v xml:space="preserve"> </v>
      </c>
      <c r="P54" s="129">
        <f t="shared" si="3"/>
        <v>1</v>
      </c>
    </row>
    <row r="55" spans="1:16" ht="13.5" customHeight="1">
      <c r="A55" s="23">
        <v>43</v>
      </c>
      <c r="B55" s="282" t="s">
        <v>718</v>
      </c>
      <c r="C55" s="306" t="s">
        <v>90</v>
      </c>
      <c r="D55" s="328" t="s">
        <v>373</v>
      </c>
      <c r="E55" s="246" t="s">
        <v>434</v>
      </c>
      <c r="F55" s="92">
        <v>10.5</v>
      </c>
      <c r="G55" s="26">
        <f>Fran2!I55</f>
        <v>14.75</v>
      </c>
      <c r="H55" s="23">
        <f>Fran2!J55</f>
        <v>1</v>
      </c>
      <c r="I55" s="132">
        <f>Fran2!L55</f>
        <v>1</v>
      </c>
      <c r="J55" s="26">
        <f>Angl2!I55</f>
        <v>14.75</v>
      </c>
      <c r="K55" s="23">
        <f>Angl2!J55</f>
        <v>1</v>
      </c>
      <c r="L55" s="132">
        <f>Angl2!L55</f>
        <v>1</v>
      </c>
      <c r="M55" s="24">
        <f t="shared" si="0"/>
        <v>14.75</v>
      </c>
      <c r="N55" s="23">
        <f t="shared" si="1"/>
        <v>2</v>
      </c>
      <c r="O55" s="43" t="str">
        <f t="shared" si="2"/>
        <v>acquise</v>
      </c>
      <c r="P55" s="129">
        <f t="shared" si="3"/>
        <v>1</v>
      </c>
    </row>
    <row r="56" spans="1:16" ht="13.5" customHeight="1">
      <c r="A56" s="23">
        <v>44</v>
      </c>
      <c r="B56" s="279">
        <v>1433010412</v>
      </c>
      <c r="C56" s="52" t="s">
        <v>381</v>
      </c>
      <c r="D56" s="51" t="s">
        <v>382</v>
      </c>
      <c r="E56" s="117" t="s">
        <v>429</v>
      </c>
      <c r="F56" s="92">
        <v>14.5</v>
      </c>
      <c r="G56" s="26">
        <f>Fran2!I56</f>
        <v>14.75</v>
      </c>
      <c r="H56" s="23">
        <f>Fran2!J56</f>
        <v>1</v>
      </c>
      <c r="I56" s="132">
        <f>Fran2!L56</f>
        <v>1</v>
      </c>
      <c r="J56" s="26">
        <f>Angl2!I56</f>
        <v>8.5</v>
      </c>
      <c r="K56" s="23">
        <f>Angl2!J56</f>
        <v>0</v>
      </c>
      <c r="L56" s="132">
        <f>Angl2!L56</f>
        <v>1</v>
      </c>
      <c r="M56" s="24">
        <f t="shared" si="0"/>
        <v>11.625</v>
      </c>
      <c r="N56" s="23">
        <f t="shared" si="1"/>
        <v>2</v>
      </c>
      <c r="O56" s="43" t="str">
        <f t="shared" si="2"/>
        <v>acquise</v>
      </c>
      <c r="P56" s="129">
        <f t="shared" si="3"/>
        <v>1</v>
      </c>
    </row>
    <row r="57" spans="1:16" ht="13.5" customHeight="1">
      <c r="A57" s="23">
        <v>45</v>
      </c>
      <c r="B57" s="294" t="s">
        <v>719</v>
      </c>
      <c r="C57" s="306" t="s">
        <v>381</v>
      </c>
      <c r="D57" s="328" t="s">
        <v>72</v>
      </c>
      <c r="E57" s="247" t="s">
        <v>1678</v>
      </c>
      <c r="F57" s="92">
        <v>7.5</v>
      </c>
      <c r="G57" s="26">
        <f>Fran2!I57</f>
        <v>10.5</v>
      </c>
      <c r="H57" s="23">
        <f>Fran2!J57</f>
        <v>1</v>
      </c>
      <c r="I57" s="132">
        <f>Fran2!L57</f>
        <v>1</v>
      </c>
      <c r="J57" s="26">
        <f>Angl2!I57</f>
        <v>10.5</v>
      </c>
      <c r="K57" s="23">
        <f>Angl2!J57</f>
        <v>1</v>
      </c>
      <c r="L57" s="132">
        <f>Angl2!L57</f>
        <v>1</v>
      </c>
      <c r="M57" s="24">
        <f t="shared" si="0"/>
        <v>10.5</v>
      </c>
      <c r="N57" s="23">
        <f t="shared" si="1"/>
        <v>2</v>
      </c>
      <c r="O57" s="43" t="str">
        <f t="shared" si="2"/>
        <v>acquise</v>
      </c>
      <c r="P57" s="129">
        <f t="shared" si="3"/>
        <v>1</v>
      </c>
    </row>
    <row r="58" spans="1:16" ht="13.5" customHeight="1">
      <c r="A58" s="23">
        <v>46</v>
      </c>
      <c r="B58" s="175">
        <v>1533009327</v>
      </c>
      <c r="C58" s="177" t="s">
        <v>626</v>
      </c>
      <c r="D58" s="324" t="s">
        <v>93</v>
      </c>
      <c r="E58" s="117" t="s">
        <v>428</v>
      </c>
      <c r="F58" s="49">
        <v>9.75</v>
      </c>
      <c r="G58" s="26">
        <f>Fran2!I58</f>
        <v>13</v>
      </c>
      <c r="H58" s="23">
        <f>Fran2!J58</f>
        <v>1</v>
      </c>
      <c r="I58" s="132">
        <f>Fran2!L58</f>
        <v>1</v>
      </c>
      <c r="J58" s="26">
        <f>Angl2!I58</f>
        <v>10</v>
      </c>
      <c r="K58" s="23">
        <f>Angl2!J58</f>
        <v>1</v>
      </c>
      <c r="L58" s="132">
        <f>Angl2!L58</f>
        <v>1</v>
      </c>
      <c r="M58" s="24">
        <f t="shared" si="0"/>
        <v>11.5</v>
      </c>
      <c r="N58" s="23">
        <f t="shared" si="1"/>
        <v>2</v>
      </c>
      <c r="O58" s="43" t="str">
        <f t="shared" si="2"/>
        <v>acquise</v>
      </c>
      <c r="P58" s="129">
        <f t="shared" si="3"/>
        <v>1</v>
      </c>
    </row>
    <row r="59" spans="1:16" ht="13.5" customHeight="1">
      <c r="A59" s="23">
        <v>47</v>
      </c>
      <c r="B59" s="282" t="s">
        <v>720</v>
      </c>
      <c r="C59" s="306" t="s">
        <v>721</v>
      </c>
      <c r="D59" s="328" t="s">
        <v>113</v>
      </c>
      <c r="E59" s="242" t="s">
        <v>432</v>
      </c>
      <c r="F59" s="92">
        <v>10.625</v>
      </c>
      <c r="G59" s="26">
        <f>Fran2!I59</f>
        <v>10</v>
      </c>
      <c r="H59" s="23">
        <f>Fran2!J59</f>
        <v>1</v>
      </c>
      <c r="I59" s="132">
        <f>Fran2!L59</f>
        <v>1</v>
      </c>
      <c r="J59" s="26">
        <f>Angl2!I59</f>
        <v>10</v>
      </c>
      <c r="K59" s="23">
        <f>Angl2!J59</f>
        <v>1</v>
      </c>
      <c r="L59" s="132">
        <f>Angl2!L59</f>
        <v>1</v>
      </c>
      <c r="M59" s="24">
        <f t="shared" si="0"/>
        <v>10</v>
      </c>
      <c r="N59" s="23">
        <f t="shared" si="1"/>
        <v>2</v>
      </c>
      <c r="O59" s="43" t="str">
        <f t="shared" si="2"/>
        <v>acquise</v>
      </c>
      <c r="P59" s="129">
        <f t="shared" si="3"/>
        <v>1</v>
      </c>
    </row>
    <row r="60" spans="1:16" ht="13.5" customHeight="1">
      <c r="A60" s="23">
        <v>48</v>
      </c>
      <c r="B60" s="178">
        <v>1433010258</v>
      </c>
      <c r="C60" s="180" t="s">
        <v>607</v>
      </c>
      <c r="D60" s="326" t="s">
        <v>225</v>
      </c>
      <c r="E60" s="117" t="s">
        <v>1676</v>
      </c>
      <c r="F60" s="49">
        <v>10.75</v>
      </c>
      <c r="G60" s="26">
        <f>Fran2!I60</f>
        <v>9</v>
      </c>
      <c r="H60" s="23">
        <f>Fran2!J60</f>
        <v>0</v>
      </c>
      <c r="I60" s="132">
        <f>Fran2!L60</f>
        <v>1</v>
      </c>
      <c r="J60" s="26">
        <f>Angl2!I60</f>
        <v>15</v>
      </c>
      <c r="K60" s="23">
        <f>Angl2!J60</f>
        <v>1</v>
      </c>
      <c r="L60" s="132">
        <f>Angl2!L60</f>
        <v>1</v>
      </c>
      <c r="M60" s="24">
        <f t="shared" si="0"/>
        <v>12</v>
      </c>
      <c r="N60" s="23">
        <f t="shared" si="1"/>
        <v>2</v>
      </c>
      <c r="O60" s="43" t="str">
        <f t="shared" si="2"/>
        <v>acquise</v>
      </c>
      <c r="P60" s="129">
        <f t="shared" si="3"/>
        <v>1</v>
      </c>
    </row>
    <row r="61" spans="1:16" ht="13.5" customHeight="1">
      <c r="A61" s="23">
        <v>49</v>
      </c>
      <c r="B61" s="175">
        <v>1533011503</v>
      </c>
      <c r="C61" s="177" t="s">
        <v>643</v>
      </c>
      <c r="D61" s="324" t="s">
        <v>555</v>
      </c>
      <c r="E61" s="117" t="s">
        <v>429</v>
      </c>
      <c r="F61" s="92">
        <v>9.5</v>
      </c>
      <c r="G61" s="26">
        <f>Fran2!I61</f>
        <v>15</v>
      </c>
      <c r="H61" s="23">
        <f>Fran2!J61</f>
        <v>1</v>
      </c>
      <c r="I61" s="132">
        <f>Fran2!L61</f>
        <v>1</v>
      </c>
      <c r="J61" s="26">
        <f>Angl2!I61</f>
        <v>7</v>
      </c>
      <c r="K61" s="23">
        <f>Angl2!J61</f>
        <v>0</v>
      </c>
      <c r="L61" s="132">
        <f>Angl2!L61</f>
        <v>1</v>
      </c>
      <c r="M61" s="24">
        <f t="shared" si="0"/>
        <v>11</v>
      </c>
      <c r="N61" s="23">
        <f t="shared" si="1"/>
        <v>2</v>
      </c>
      <c r="O61" s="43" t="str">
        <f t="shared" si="2"/>
        <v>acquise</v>
      </c>
      <c r="P61" s="129">
        <f t="shared" si="3"/>
        <v>1</v>
      </c>
    </row>
    <row r="62" spans="1:16" ht="13.5" customHeight="1">
      <c r="A62" s="23">
        <v>50</v>
      </c>
      <c r="B62" s="175">
        <v>1533019462</v>
      </c>
      <c r="C62" s="177" t="s">
        <v>531</v>
      </c>
      <c r="D62" s="324" t="s">
        <v>299</v>
      </c>
      <c r="E62" s="117" t="s">
        <v>429</v>
      </c>
      <c r="F62" s="49">
        <v>11.625</v>
      </c>
      <c r="G62" s="26">
        <f>Fran2!I62</f>
        <v>9.75</v>
      </c>
      <c r="H62" s="23">
        <f>Fran2!J62</f>
        <v>0</v>
      </c>
      <c r="I62" s="132">
        <f>Fran2!L62</f>
        <v>1</v>
      </c>
      <c r="J62" s="26">
        <f>Angl2!I62</f>
        <v>12</v>
      </c>
      <c r="K62" s="23">
        <f>Angl2!J62</f>
        <v>1</v>
      </c>
      <c r="L62" s="132">
        <f>Angl2!L62</f>
        <v>1</v>
      </c>
      <c r="M62" s="24">
        <f t="shared" si="0"/>
        <v>10.875</v>
      </c>
      <c r="N62" s="23">
        <f t="shared" si="1"/>
        <v>2</v>
      </c>
      <c r="O62" s="43" t="str">
        <f t="shared" si="2"/>
        <v>acquise</v>
      </c>
      <c r="P62" s="129">
        <f t="shared" si="3"/>
        <v>1</v>
      </c>
    </row>
    <row r="63" spans="1:16" ht="13.5" customHeight="1">
      <c r="A63" s="23">
        <v>51</v>
      </c>
      <c r="B63" s="175">
        <v>1533010439</v>
      </c>
      <c r="C63" s="177" t="s">
        <v>596</v>
      </c>
      <c r="D63" s="324" t="s">
        <v>597</v>
      </c>
      <c r="E63" s="117" t="s">
        <v>1676</v>
      </c>
      <c r="F63" s="92">
        <v>14.25</v>
      </c>
      <c r="G63" s="26">
        <f>Fran2!I63</f>
        <v>6</v>
      </c>
      <c r="H63" s="23">
        <f>Fran2!J63</f>
        <v>0</v>
      </c>
      <c r="I63" s="132">
        <f>Fran2!L63</f>
        <v>1</v>
      </c>
      <c r="J63" s="26">
        <f>Angl2!I63</f>
        <v>14.5</v>
      </c>
      <c r="K63" s="23">
        <f>Angl2!J63</f>
        <v>1</v>
      </c>
      <c r="L63" s="132">
        <f>Angl2!L63</f>
        <v>1</v>
      </c>
      <c r="M63" s="24">
        <f t="shared" si="0"/>
        <v>10.25</v>
      </c>
      <c r="N63" s="23">
        <f t="shared" si="1"/>
        <v>2</v>
      </c>
      <c r="O63" s="43" t="str">
        <f t="shared" si="2"/>
        <v>acquise</v>
      </c>
      <c r="P63" s="129">
        <f t="shared" si="3"/>
        <v>1</v>
      </c>
    </row>
    <row r="64" spans="1:16" ht="13.5" customHeight="1">
      <c r="A64" s="23">
        <v>52</v>
      </c>
      <c r="B64" s="175">
        <v>1533003693</v>
      </c>
      <c r="C64" s="177" t="s">
        <v>562</v>
      </c>
      <c r="D64" s="324" t="s">
        <v>327</v>
      </c>
      <c r="E64" s="117" t="s">
        <v>1676</v>
      </c>
      <c r="F64" s="92">
        <v>11.25</v>
      </c>
      <c r="G64" s="26">
        <f>Fran2!I64</f>
        <v>13</v>
      </c>
      <c r="H64" s="23">
        <f>Fran2!J64</f>
        <v>1</v>
      </c>
      <c r="I64" s="132">
        <f>Fran2!L64</f>
        <v>1</v>
      </c>
      <c r="J64" s="26">
        <f>Angl2!I64</f>
        <v>16</v>
      </c>
      <c r="K64" s="23">
        <f>Angl2!J64</f>
        <v>1</v>
      </c>
      <c r="L64" s="132">
        <f>Angl2!L64</f>
        <v>1</v>
      </c>
      <c r="M64" s="24">
        <f t="shared" si="0"/>
        <v>14.5</v>
      </c>
      <c r="N64" s="23">
        <f t="shared" si="1"/>
        <v>2</v>
      </c>
      <c r="O64" s="43" t="str">
        <f t="shared" si="2"/>
        <v>acquise</v>
      </c>
      <c r="P64" s="129">
        <f t="shared" si="3"/>
        <v>1</v>
      </c>
    </row>
    <row r="65" spans="1:16" ht="13.5" customHeight="1">
      <c r="A65" s="23">
        <v>53</v>
      </c>
      <c r="B65" s="175">
        <v>1533023336</v>
      </c>
      <c r="C65" s="177" t="s">
        <v>562</v>
      </c>
      <c r="D65" s="324" t="s">
        <v>331</v>
      </c>
      <c r="E65" s="117" t="s">
        <v>429</v>
      </c>
      <c r="F65" s="49">
        <v>11.125</v>
      </c>
      <c r="G65" s="26">
        <f>Fran2!I65</f>
        <v>10</v>
      </c>
      <c r="H65" s="23">
        <f>Fran2!J65</f>
        <v>1</v>
      </c>
      <c r="I65" s="132">
        <f>Fran2!L65</f>
        <v>1</v>
      </c>
      <c r="J65" s="26">
        <f>Angl2!I65</f>
        <v>10</v>
      </c>
      <c r="K65" s="23">
        <f>Angl2!J65</f>
        <v>1</v>
      </c>
      <c r="L65" s="132">
        <f>Angl2!L65</f>
        <v>1</v>
      </c>
      <c r="M65" s="24">
        <f t="shared" si="0"/>
        <v>10</v>
      </c>
      <c r="N65" s="23">
        <f t="shared" si="1"/>
        <v>2</v>
      </c>
      <c r="O65" s="43" t="str">
        <f t="shared" si="2"/>
        <v>acquise</v>
      </c>
      <c r="P65" s="129">
        <f t="shared" si="3"/>
        <v>1</v>
      </c>
    </row>
    <row r="66" spans="1:16" ht="13.5" customHeight="1">
      <c r="A66" s="23">
        <v>54</v>
      </c>
      <c r="B66" s="279">
        <v>1433011170</v>
      </c>
      <c r="C66" s="52" t="s">
        <v>383</v>
      </c>
      <c r="D66" s="51" t="s">
        <v>250</v>
      </c>
      <c r="E66" s="117" t="s">
        <v>434</v>
      </c>
      <c r="F66" s="49">
        <v>13.125</v>
      </c>
      <c r="G66" s="26">
        <f>Fran2!I66</f>
        <v>11.5</v>
      </c>
      <c r="H66" s="23">
        <f>Fran2!J66</f>
        <v>1</v>
      </c>
      <c r="I66" s="132">
        <f>Fran2!L66</f>
        <v>1</v>
      </c>
      <c r="J66" s="26">
        <f>Angl2!I66</f>
        <v>10</v>
      </c>
      <c r="K66" s="23">
        <f>Angl2!J66</f>
        <v>1</v>
      </c>
      <c r="L66" s="132">
        <f>Angl2!L66</f>
        <v>1</v>
      </c>
      <c r="M66" s="24">
        <f t="shared" si="0"/>
        <v>10.75</v>
      </c>
      <c r="N66" s="23">
        <f t="shared" si="1"/>
        <v>2</v>
      </c>
      <c r="O66" s="43" t="str">
        <f t="shared" si="2"/>
        <v>acquise</v>
      </c>
      <c r="P66" s="129">
        <f t="shared" si="3"/>
        <v>1</v>
      </c>
    </row>
    <row r="67" spans="1:16" ht="13.5" customHeight="1">
      <c r="A67" s="23">
        <v>55</v>
      </c>
      <c r="B67" s="289">
        <v>123012584</v>
      </c>
      <c r="C67" s="99" t="s">
        <v>96</v>
      </c>
      <c r="D67" s="100" t="s">
        <v>77</v>
      </c>
      <c r="E67" s="118" t="s">
        <v>433</v>
      </c>
      <c r="F67" s="92">
        <v>10.5</v>
      </c>
      <c r="G67" s="26">
        <f>Fran2!I67</f>
        <v>11.25</v>
      </c>
      <c r="H67" s="23">
        <f>Fran2!J67</f>
        <v>1</v>
      </c>
      <c r="I67" s="132">
        <f>Fran2!L67</f>
        <v>1</v>
      </c>
      <c r="J67" s="26">
        <f>Angl2!I67</f>
        <v>13</v>
      </c>
      <c r="K67" s="23">
        <f>Angl2!J67</f>
        <v>1</v>
      </c>
      <c r="L67" s="132">
        <f>Angl2!L67</f>
        <v>1</v>
      </c>
      <c r="M67" s="24">
        <f t="shared" si="0"/>
        <v>12.125</v>
      </c>
      <c r="N67" s="23">
        <f t="shared" si="1"/>
        <v>2</v>
      </c>
      <c r="O67" s="43" t="str">
        <f t="shared" si="2"/>
        <v>acquise</v>
      </c>
      <c r="P67" s="129">
        <f t="shared" si="3"/>
        <v>1</v>
      </c>
    </row>
    <row r="68" spans="1:16" ht="13.5" customHeight="1">
      <c r="A68" s="23">
        <v>56</v>
      </c>
      <c r="B68" s="175">
        <v>1533011473</v>
      </c>
      <c r="C68" s="177" t="s">
        <v>614</v>
      </c>
      <c r="D68" s="324" t="s">
        <v>76</v>
      </c>
      <c r="E68" s="117" t="s">
        <v>429</v>
      </c>
      <c r="F68" s="49">
        <v>10.75</v>
      </c>
      <c r="G68" s="26">
        <f>Fran2!I68</f>
        <v>10</v>
      </c>
      <c r="H68" s="23">
        <f>Fran2!J68</f>
        <v>1</v>
      </c>
      <c r="I68" s="132">
        <f>Fran2!L68</f>
        <v>1</v>
      </c>
      <c r="J68" s="26">
        <f>Angl2!I68</f>
        <v>11</v>
      </c>
      <c r="K68" s="23">
        <f>Angl2!J68</f>
        <v>1</v>
      </c>
      <c r="L68" s="132">
        <f>Angl2!L68</f>
        <v>1</v>
      </c>
      <c r="M68" s="24">
        <f t="shared" si="0"/>
        <v>10.5</v>
      </c>
      <c r="N68" s="23">
        <f t="shared" si="1"/>
        <v>2</v>
      </c>
      <c r="O68" s="43" t="str">
        <f t="shared" si="2"/>
        <v>acquise</v>
      </c>
      <c r="P68" s="129">
        <f t="shared" si="3"/>
        <v>1</v>
      </c>
    </row>
    <row r="69" spans="1:16" ht="13.5" customHeight="1">
      <c r="A69" s="23">
        <v>57</v>
      </c>
      <c r="B69" s="175">
        <v>1533011076</v>
      </c>
      <c r="C69" s="177" t="s">
        <v>656</v>
      </c>
      <c r="D69" s="324" t="s">
        <v>94</v>
      </c>
      <c r="E69" s="117" t="s">
        <v>429</v>
      </c>
      <c r="F69" s="92">
        <v>12.125</v>
      </c>
      <c r="G69" s="26">
        <f>Fran2!I69</f>
        <v>12</v>
      </c>
      <c r="H69" s="23">
        <f>Fran2!J69</f>
        <v>1</v>
      </c>
      <c r="I69" s="132">
        <f>Fran2!L69</f>
        <v>1</v>
      </c>
      <c r="J69" s="26">
        <f>Angl2!I69</f>
        <v>11</v>
      </c>
      <c r="K69" s="23">
        <f>Angl2!J69</f>
        <v>1</v>
      </c>
      <c r="L69" s="132">
        <f>Angl2!L69</f>
        <v>1</v>
      </c>
      <c r="M69" s="24">
        <f t="shared" si="0"/>
        <v>11.5</v>
      </c>
      <c r="N69" s="23">
        <f t="shared" si="1"/>
        <v>2</v>
      </c>
      <c r="O69" s="43" t="str">
        <f t="shared" si="2"/>
        <v>acquise</v>
      </c>
      <c r="P69" s="129">
        <f t="shared" si="3"/>
        <v>1</v>
      </c>
    </row>
    <row r="70" spans="1:16" ht="13.5" customHeight="1">
      <c r="A70" s="23">
        <v>58</v>
      </c>
      <c r="B70" s="279">
        <v>1433004654</v>
      </c>
      <c r="C70" s="52" t="s">
        <v>438</v>
      </c>
      <c r="D70" s="51" t="s">
        <v>131</v>
      </c>
      <c r="E70" s="121" t="s">
        <v>434</v>
      </c>
      <c r="F70" s="92">
        <v>11.5</v>
      </c>
      <c r="G70" s="26">
        <f>Fran2!I70</f>
        <v>10.5</v>
      </c>
      <c r="H70" s="23">
        <f>Fran2!J70</f>
        <v>1</v>
      </c>
      <c r="I70" s="132">
        <f>Fran2!L70</f>
        <v>1</v>
      </c>
      <c r="J70" s="26">
        <f>Angl2!I70</f>
        <v>10.5</v>
      </c>
      <c r="K70" s="23">
        <f>Angl2!J70</f>
        <v>1</v>
      </c>
      <c r="L70" s="132">
        <f>Angl2!L70</f>
        <v>1</v>
      </c>
      <c r="M70" s="24">
        <f t="shared" si="0"/>
        <v>10.5</v>
      </c>
      <c r="N70" s="23">
        <f t="shared" si="1"/>
        <v>2</v>
      </c>
      <c r="O70" s="43" t="str">
        <f t="shared" si="2"/>
        <v>acquise</v>
      </c>
      <c r="P70" s="129">
        <f t="shared" si="3"/>
        <v>1</v>
      </c>
    </row>
    <row r="71" spans="1:16" ht="13.5" customHeight="1">
      <c r="A71" s="23">
        <v>59</v>
      </c>
      <c r="B71" s="175">
        <v>1533001044</v>
      </c>
      <c r="C71" s="177" t="s">
        <v>517</v>
      </c>
      <c r="D71" s="324" t="s">
        <v>518</v>
      </c>
      <c r="E71" s="117" t="s">
        <v>429</v>
      </c>
      <c r="F71" s="92">
        <v>10.5</v>
      </c>
      <c r="G71" s="26">
        <f>Fran2!I71</f>
        <v>10</v>
      </c>
      <c r="H71" s="23">
        <f>Fran2!J71</f>
        <v>1</v>
      </c>
      <c r="I71" s="132">
        <f>Fran2!L71</f>
        <v>1</v>
      </c>
      <c r="J71" s="26">
        <f>Angl2!I71</f>
        <v>10</v>
      </c>
      <c r="K71" s="23">
        <f>Angl2!J71</f>
        <v>1</v>
      </c>
      <c r="L71" s="132">
        <f>Angl2!L71</f>
        <v>1</v>
      </c>
      <c r="M71" s="24">
        <f t="shared" si="0"/>
        <v>10</v>
      </c>
      <c r="N71" s="23">
        <f t="shared" si="1"/>
        <v>2</v>
      </c>
      <c r="O71" s="43" t="str">
        <f t="shared" si="2"/>
        <v>acquise</v>
      </c>
      <c r="P71" s="129">
        <f t="shared" si="3"/>
        <v>1</v>
      </c>
    </row>
    <row r="72" spans="1:16" ht="13.5" customHeight="1">
      <c r="A72" s="23">
        <v>60</v>
      </c>
      <c r="B72" s="175">
        <v>1533004322</v>
      </c>
      <c r="C72" s="177" t="s">
        <v>623</v>
      </c>
      <c r="D72" s="324" t="s">
        <v>77</v>
      </c>
      <c r="E72" s="117" t="s">
        <v>428</v>
      </c>
      <c r="F72" s="92">
        <v>10.75</v>
      </c>
      <c r="G72" s="26">
        <f>Fran2!I72</f>
        <v>13</v>
      </c>
      <c r="H72" s="23">
        <f>Fran2!J72</f>
        <v>1</v>
      </c>
      <c r="I72" s="132">
        <f>Fran2!L72</f>
        <v>1</v>
      </c>
      <c r="J72" s="26">
        <f>Angl2!I72</f>
        <v>10</v>
      </c>
      <c r="K72" s="23">
        <f>Angl2!J72</f>
        <v>1</v>
      </c>
      <c r="L72" s="132">
        <f>Angl2!L72</f>
        <v>1</v>
      </c>
      <c r="M72" s="24">
        <f t="shared" si="0"/>
        <v>11.5</v>
      </c>
      <c r="N72" s="23">
        <f t="shared" si="1"/>
        <v>2</v>
      </c>
      <c r="O72" s="43" t="str">
        <f t="shared" si="2"/>
        <v>acquise</v>
      </c>
      <c r="P72" s="129">
        <f t="shared" si="3"/>
        <v>1</v>
      </c>
    </row>
    <row r="73" spans="1:16" ht="13.5" customHeight="1">
      <c r="A73" s="23">
        <v>61</v>
      </c>
      <c r="B73" s="175">
        <v>1533009697</v>
      </c>
      <c r="C73" s="177" t="s">
        <v>551</v>
      </c>
      <c r="D73" s="324" t="s">
        <v>552</v>
      </c>
      <c r="E73" s="117" t="s">
        <v>428</v>
      </c>
      <c r="F73" s="92">
        <v>10.25</v>
      </c>
      <c r="G73" s="26">
        <f>Fran2!I73</f>
        <v>10</v>
      </c>
      <c r="H73" s="23">
        <f>Fran2!J73</f>
        <v>1</v>
      </c>
      <c r="I73" s="132">
        <f>Fran2!L73</f>
        <v>1</v>
      </c>
      <c r="J73" s="26">
        <f>Angl2!I73</f>
        <v>10</v>
      </c>
      <c r="K73" s="23">
        <f>Angl2!J73</f>
        <v>1</v>
      </c>
      <c r="L73" s="132">
        <f>Angl2!L73</f>
        <v>1</v>
      </c>
      <c r="M73" s="24">
        <f t="shared" si="0"/>
        <v>10</v>
      </c>
      <c r="N73" s="23">
        <f t="shared" si="1"/>
        <v>2</v>
      </c>
      <c r="O73" s="43" t="str">
        <f t="shared" si="2"/>
        <v>acquise</v>
      </c>
      <c r="P73" s="129">
        <f t="shared" si="3"/>
        <v>1</v>
      </c>
    </row>
    <row r="74" spans="1:16" ht="13.5" customHeight="1">
      <c r="A74" s="23">
        <v>62</v>
      </c>
      <c r="B74" s="175">
        <v>1533009756</v>
      </c>
      <c r="C74" s="177" t="s">
        <v>621</v>
      </c>
      <c r="D74" s="324" t="s">
        <v>378</v>
      </c>
      <c r="E74" s="117" t="s">
        <v>429</v>
      </c>
      <c r="F74" s="92">
        <v>12.25</v>
      </c>
      <c r="G74" s="26">
        <f>Fran2!I74</f>
        <v>10</v>
      </c>
      <c r="H74" s="23">
        <f>Fran2!J74</f>
        <v>1</v>
      </c>
      <c r="I74" s="132">
        <f>Fran2!L74</f>
        <v>1</v>
      </c>
      <c r="J74" s="26">
        <f>Angl2!I74</f>
        <v>10</v>
      </c>
      <c r="K74" s="23">
        <f>Angl2!J74</f>
        <v>1</v>
      </c>
      <c r="L74" s="132">
        <f>Angl2!L74</f>
        <v>1</v>
      </c>
      <c r="M74" s="24">
        <f t="shared" si="0"/>
        <v>10</v>
      </c>
      <c r="N74" s="23">
        <f t="shared" si="1"/>
        <v>2</v>
      </c>
      <c r="O74" s="43" t="str">
        <f t="shared" si="2"/>
        <v>acquise</v>
      </c>
      <c r="P74" s="129">
        <f t="shared" si="3"/>
        <v>1</v>
      </c>
    </row>
    <row r="75" spans="1:16" ht="13.5" customHeight="1">
      <c r="A75" s="23">
        <v>63</v>
      </c>
      <c r="B75" s="279">
        <v>123011918</v>
      </c>
      <c r="C75" s="52" t="s">
        <v>298</v>
      </c>
      <c r="D75" s="51" t="s">
        <v>83</v>
      </c>
      <c r="E75" s="117" t="s">
        <v>429</v>
      </c>
      <c r="F75" s="49">
        <v>9.75</v>
      </c>
      <c r="G75" s="26">
        <f>Fran2!I75</f>
        <v>11</v>
      </c>
      <c r="H75" s="23">
        <f>Fran2!J75</f>
        <v>1</v>
      </c>
      <c r="I75" s="132">
        <f>Fran2!L75</f>
        <v>1</v>
      </c>
      <c r="J75" s="26">
        <f>Angl2!I75</f>
        <v>17.5</v>
      </c>
      <c r="K75" s="23">
        <f>Angl2!J75</f>
        <v>1</v>
      </c>
      <c r="L75" s="132">
        <f>Angl2!L75</f>
        <v>1</v>
      </c>
      <c r="M75" s="24">
        <f t="shared" si="0"/>
        <v>14.25</v>
      </c>
      <c r="N75" s="23">
        <f t="shared" si="1"/>
        <v>2</v>
      </c>
      <c r="O75" s="43" t="str">
        <f t="shared" si="2"/>
        <v>acquise</v>
      </c>
      <c r="P75" s="129">
        <f t="shared" si="3"/>
        <v>1</v>
      </c>
    </row>
    <row r="76" spans="1:16" ht="13.5" customHeight="1">
      <c r="A76" s="23">
        <v>64</v>
      </c>
      <c r="B76" s="178">
        <v>1433006291</v>
      </c>
      <c r="C76" s="180" t="s">
        <v>386</v>
      </c>
      <c r="D76" s="326" t="s">
        <v>527</v>
      </c>
      <c r="E76" s="117" t="s">
        <v>429</v>
      </c>
      <c r="F76" s="49">
        <v>11</v>
      </c>
      <c r="G76" s="26">
        <f>Fran2!I76</f>
        <v>8</v>
      </c>
      <c r="H76" s="23">
        <f>Fran2!J76</f>
        <v>0</v>
      </c>
      <c r="I76" s="132">
        <f>Fran2!L76</f>
        <v>1</v>
      </c>
      <c r="J76" s="26">
        <f>Angl2!I76</f>
        <v>14</v>
      </c>
      <c r="K76" s="23">
        <f>Angl2!J76</f>
        <v>1</v>
      </c>
      <c r="L76" s="132">
        <f>Angl2!L76</f>
        <v>1</v>
      </c>
      <c r="M76" s="24">
        <f t="shared" si="0"/>
        <v>11</v>
      </c>
      <c r="N76" s="23">
        <f t="shared" si="1"/>
        <v>2</v>
      </c>
      <c r="O76" s="43" t="str">
        <f t="shared" si="2"/>
        <v>acquise</v>
      </c>
      <c r="P76" s="129">
        <f t="shared" si="3"/>
        <v>1</v>
      </c>
    </row>
    <row r="77" spans="1:16" ht="13.5" customHeight="1">
      <c r="A77" s="23">
        <v>65</v>
      </c>
      <c r="B77" s="178">
        <v>1433006412</v>
      </c>
      <c r="C77" s="180" t="s">
        <v>386</v>
      </c>
      <c r="D77" s="326" t="s">
        <v>519</v>
      </c>
      <c r="E77" s="117" t="s">
        <v>428</v>
      </c>
      <c r="F77" s="49">
        <v>13.75</v>
      </c>
      <c r="G77" s="26">
        <f>Fran2!I77</f>
        <v>11</v>
      </c>
      <c r="H77" s="23">
        <f>Fran2!J77</f>
        <v>1</v>
      </c>
      <c r="I77" s="132">
        <f>Fran2!L77</f>
        <v>1</v>
      </c>
      <c r="J77" s="26">
        <f>Angl2!I77</f>
        <v>14.5</v>
      </c>
      <c r="K77" s="23">
        <f>Angl2!J77</f>
        <v>1</v>
      </c>
      <c r="L77" s="132">
        <f>Angl2!L77</f>
        <v>1</v>
      </c>
      <c r="M77" s="24">
        <f t="shared" si="0"/>
        <v>12.75</v>
      </c>
      <c r="N77" s="23">
        <f t="shared" si="1"/>
        <v>2</v>
      </c>
      <c r="O77" s="43" t="str">
        <f t="shared" si="2"/>
        <v>acquise</v>
      </c>
      <c r="P77" s="129">
        <f t="shared" si="3"/>
        <v>1</v>
      </c>
    </row>
    <row r="78" spans="1:16" ht="13.5" customHeight="1">
      <c r="A78" s="23">
        <v>66</v>
      </c>
      <c r="B78" s="279">
        <v>123008134</v>
      </c>
      <c r="C78" s="52" t="s">
        <v>300</v>
      </c>
      <c r="D78" s="51" t="s">
        <v>126</v>
      </c>
      <c r="E78" s="122" t="s">
        <v>428</v>
      </c>
      <c r="F78" s="49">
        <v>10.25</v>
      </c>
      <c r="G78" s="26">
        <f>Fran2!I78</f>
        <v>12.25</v>
      </c>
      <c r="H78" s="23">
        <f>Fran2!J78</f>
        <v>1</v>
      </c>
      <c r="I78" s="132">
        <f>Fran2!L78</f>
        <v>1</v>
      </c>
      <c r="J78" s="26">
        <f>Angl2!I78</f>
        <v>7.75</v>
      </c>
      <c r="K78" s="23">
        <f>Angl2!J78</f>
        <v>0</v>
      </c>
      <c r="L78" s="132">
        <f>Angl2!L78</f>
        <v>1</v>
      </c>
      <c r="M78" s="24">
        <f t="shared" ref="M78:M141" si="4">(G78+J78)/2</f>
        <v>10</v>
      </c>
      <c r="N78" s="23">
        <f t="shared" ref="N78:N141" si="5">IF(M78&gt;=9.995,2,H78+K78)</f>
        <v>2</v>
      </c>
      <c r="O78" s="43" t="str">
        <f t="shared" ref="O78:O141" si="6">IF(N78=2,"acquise"," ")</f>
        <v>acquise</v>
      </c>
      <c r="P78" s="129">
        <f t="shared" ref="P78:P141" si="7">IF(OR(I78=2,L78=2),2,1)</f>
        <v>1</v>
      </c>
    </row>
    <row r="79" spans="1:16" ht="13.5" customHeight="1">
      <c r="A79" s="23">
        <v>67</v>
      </c>
      <c r="B79" s="175">
        <v>1533006859</v>
      </c>
      <c r="C79" s="177" t="s">
        <v>651</v>
      </c>
      <c r="D79" s="324" t="s">
        <v>652</v>
      </c>
      <c r="E79" s="117" t="s">
        <v>1676</v>
      </c>
      <c r="F79" s="92">
        <v>12.5</v>
      </c>
      <c r="G79" s="26">
        <f>Fran2!I79</f>
        <v>13</v>
      </c>
      <c r="H79" s="23">
        <f>Fran2!J79</f>
        <v>1</v>
      </c>
      <c r="I79" s="132">
        <f>Fran2!L79</f>
        <v>1</v>
      </c>
      <c r="J79" s="26">
        <f>Angl2!I79</f>
        <v>5.5</v>
      </c>
      <c r="K79" s="23">
        <f>Angl2!J79</f>
        <v>0</v>
      </c>
      <c r="L79" s="132">
        <f>Angl2!L79</f>
        <v>1</v>
      </c>
      <c r="M79" s="24">
        <f t="shared" si="4"/>
        <v>9.25</v>
      </c>
      <c r="N79" s="23">
        <f t="shared" si="5"/>
        <v>1</v>
      </c>
      <c r="O79" s="43" t="str">
        <f t="shared" si="6"/>
        <v xml:space="preserve"> </v>
      </c>
      <c r="P79" s="129">
        <f t="shared" si="7"/>
        <v>1</v>
      </c>
    </row>
    <row r="80" spans="1:16" ht="13.5" customHeight="1">
      <c r="A80" s="23">
        <v>68</v>
      </c>
      <c r="B80" s="279">
        <v>1333003198</v>
      </c>
      <c r="C80" s="52" t="s">
        <v>301</v>
      </c>
      <c r="D80" s="51" t="s">
        <v>302</v>
      </c>
      <c r="E80" s="117" t="s">
        <v>429</v>
      </c>
      <c r="F80" s="49">
        <v>14.25</v>
      </c>
      <c r="G80" s="26">
        <f>Fran2!I80</f>
        <v>14.5</v>
      </c>
      <c r="H80" s="23">
        <f>Fran2!J80</f>
        <v>1</v>
      </c>
      <c r="I80" s="132">
        <f>Fran2!L80</f>
        <v>1</v>
      </c>
      <c r="J80" s="26">
        <f>Angl2!I80</f>
        <v>16.5</v>
      </c>
      <c r="K80" s="23">
        <f>Angl2!J80</f>
        <v>1</v>
      </c>
      <c r="L80" s="132">
        <f>Angl2!L80</f>
        <v>1</v>
      </c>
      <c r="M80" s="24">
        <f t="shared" si="4"/>
        <v>15.5</v>
      </c>
      <c r="N80" s="23">
        <f t="shared" si="5"/>
        <v>2</v>
      </c>
      <c r="O80" s="43" t="str">
        <f t="shared" si="6"/>
        <v>acquise</v>
      </c>
      <c r="P80" s="129">
        <f t="shared" si="7"/>
        <v>1</v>
      </c>
    </row>
    <row r="81" spans="1:16" ht="13.5" customHeight="1">
      <c r="A81" s="23">
        <v>69</v>
      </c>
      <c r="B81" s="279">
        <v>1433003071</v>
      </c>
      <c r="C81" s="52" t="s">
        <v>387</v>
      </c>
      <c r="D81" s="51" t="s">
        <v>388</v>
      </c>
      <c r="E81" s="117" t="s">
        <v>434</v>
      </c>
      <c r="F81" s="49">
        <v>15.375</v>
      </c>
      <c r="G81" s="26">
        <f>Fran2!I81</f>
        <v>15</v>
      </c>
      <c r="H81" s="23">
        <f>Fran2!J81</f>
        <v>1</v>
      </c>
      <c r="I81" s="132">
        <f>Fran2!L81</f>
        <v>1</v>
      </c>
      <c r="J81" s="26">
        <f>Angl2!I81</f>
        <v>17</v>
      </c>
      <c r="K81" s="23">
        <f>Angl2!J81</f>
        <v>1</v>
      </c>
      <c r="L81" s="132">
        <f>Angl2!L81</f>
        <v>1</v>
      </c>
      <c r="M81" s="24">
        <f t="shared" si="4"/>
        <v>16</v>
      </c>
      <c r="N81" s="23">
        <f t="shared" si="5"/>
        <v>2</v>
      </c>
      <c r="O81" s="43" t="str">
        <f t="shared" si="6"/>
        <v>acquise</v>
      </c>
      <c r="P81" s="129">
        <f t="shared" si="7"/>
        <v>1</v>
      </c>
    </row>
    <row r="82" spans="1:16" ht="13.5" customHeight="1">
      <c r="A82" s="23">
        <v>70</v>
      </c>
      <c r="B82" s="340" t="s">
        <v>722</v>
      </c>
      <c r="C82" s="335" t="s">
        <v>723</v>
      </c>
      <c r="D82" s="344" t="s">
        <v>128</v>
      </c>
      <c r="E82" s="246" t="s">
        <v>434</v>
      </c>
      <c r="F82" s="49">
        <v>11.25</v>
      </c>
      <c r="G82" s="26">
        <f>Fran2!I82</f>
        <v>14</v>
      </c>
      <c r="H82" s="23">
        <f>Fran2!J82</f>
        <v>1</v>
      </c>
      <c r="I82" s="132">
        <f>Fran2!L82</f>
        <v>1</v>
      </c>
      <c r="J82" s="26">
        <f>Angl2!I82</f>
        <v>14</v>
      </c>
      <c r="K82" s="23">
        <f>Angl2!J82</f>
        <v>1</v>
      </c>
      <c r="L82" s="132">
        <f>Angl2!L82</f>
        <v>1</v>
      </c>
      <c r="M82" s="24">
        <f t="shared" si="4"/>
        <v>14</v>
      </c>
      <c r="N82" s="23">
        <f t="shared" si="5"/>
        <v>2</v>
      </c>
      <c r="O82" s="43" t="str">
        <f t="shared" si="6"/>
        <v>acquise</v>
      </c>
      <c r="P82" s="129">
        <f t="shared" si="7"/>
        <v>1</v>
      </c>
    </row>
    <row r="83" spans="1:16" ht="13.5" customHeight="1">
      <c r="A83" s="23">
        <v>71</v>
      </c>
      <c r="B83" s="282">
        <v>123015012</v>
      </c>
      <c r="C83" s="306" t="s">
        <v>303</v>
      </c>
      <c r="D83" s="328" t="s">
        <v>163</v>
      </c>
      <c r="E83" s="239" t="s">
        <v>1679</v>
      </c>
      <c r="F83" s="92">
        <v>10</v>
      </c>
      <c r="G83" s="26">
        <f>Fran2!I83</f>
        <v>11</v>
      </c>
      <c r="H83" s="23">
        <f>Fran2!J83</f>
        <v>1</v>
      </c>
      <c r="I83" s="132">
        <f>Fran2!L83</f>
        <v>1</v>
      </c>
      <c r="J83" s="26">
        <f>Angl2!I83</f>
        <v>11</v>
      </c>
      <c r="K83" s="23">
        <f>Angl2!J83</f>
        <v>1</v>
      </c>
      <c r="L83" s="132">
        <f>Angl2!L83</f>
        <v>1</v>
      </c>
      <c r="M83" s="24">
        <f t="shared" si="4"/>
        <v>11</v>
      </c>
      <c r="N83" s="23">
        <f t="shared" si="5"/>
        <v>2</v>
      </c>
      <c r="O83" s="43" t="str">
        <f t="shared" si="6"/>
        <v>acquise</v>
      </c>
      <c r="P83" s="129">
        <f t="shared" si="7"/>
        <v>1</v>
      </c>
    </row>
    <row r="84" spans="1:16" ht="13.5" customHeight="1">
      <c r="A84" s="23">
        <v>72</v>
      </c>
      <c r="B84" s="279">
        <v>123014995</v>
      </c>
      <c r="C84" s="52" t="s">
        <v>303</v>
      </c>
      <c r="D84" s="51" t="s">
        <v>304</v>
      </c>
      <c r="E84" s="117" t="s">
        <v>429</v>
      </c>
      <c r="F84" s="49">
        <v>13.5</v>
      </c>
      <c r="G84" s="26">
        <f>Fran2!I84</f>
        <v>10.5</v>
      </c>
      <c r="H84" s="23">
        <f>Fran2!J84</f>
        <v>1</v>
      </c>
      <c r="I84" s="132">
        <f>Fran2!L84</f>
        <v>1</v>
      </c>
      <c r="J84" s="26">
        <f>Angl2!I84</f>
        <v>13</v>
      </c>
      <c r="K84" s="23">
        <f>Angl2!J84</f>
        <v>1</v>
      </c>
      <c r="L84" s="132">
        <f>Angl2!L84</f>
        <v>1</v>
      </c>
      <c r="M84" s="24">
        <f t="shared" si="4"/>
        <v>11.75</v>
      </c>
      <c r="N84" s="23">
        <f t="shared" si="5"/>
        <v>2</v>
      </c>
      <c r="O84" s="43" t="str">
        <f t="shared" si="6"/>
        <v>acquise</v>
      </c>
      <c r="P84" s="129">
        <f t="shared" si="7"/>
        <v>1</v>
      </c>
    </row>
    <row r="85" spans="1:16" ht="13.5" customHeight="1">
      <c r="A85" s="23">
        <v>73</v>
      </c>
      <c r="B85" s="289">
        <v>123015349</v>
      </c>
      <c r="C85" s="99" t="s">
        <v>101</v>
      </c>
      <c r="D85" s="100" t="s">
        <v>102</v>
      </c>
      <c r="E85" s="117" t="s">
        <v>429</v>
      </c>
      <c r="F85" s="49">
        <v>10</v>
      </c>
      <c r="G85" s="26">
        <f>Fran2!I85</f>
        <v>11</v>
      </c>
      <c r="H85" s="23">
        <f>Fran2!J85</f>
        <v>1</v>
      </c>
      <c r="I85" s="132">
        <f>Fran2!L85</f>
        <v>1</v>
      </c>
      <c r="J85" s="26">
        <f>Angl2!I85</f>
        <v>10</v>
      </c>
      <c r="K85" s="23">
        <f>Angl2!J85</f>
        <v>1</v>
      </c>
      <c r="L85" s="132">
        <f>Angl2!L85</f>
        <v>1</v>
      </c>
      <c r="M85" s="24">
        <f t="shared" si="4"/>
        <v>10.5</v>
      </c>
      <c r="N85" s="23">
        <f t="shared" si="5"/>
        <v>2</v>
      </c>
      <c r="O85" s="43" t="str">
        <f t="shared" si="6"/>
        <v>acquise</v>
      </c>
      <c r="P85" s="129">
        <f t="shared" si="7"/>
        <v>1</v>
      </c>
    </row>
    <row r="86" spans="1:16" ht="13.5" customHeight="1">
      <c r="A86" s="23">
        <v>74</v>
      </c>
      <c r="B86" s="282" t="s">
        <v>724</v>
      </c>
      <c r="C86" s="306" t="s">
        <v>725</v>
      </c>
      <c r="D86" s="328" t="s">
        <v>138</v>
      </c>
      <c r="E86" s="244" t="s">
        <v>433</v>
      </c>
      <c r="F86" s="49">
        <v>11.75</v>
      </c>
      <c r="G86" s="26">
        <f>Fran2!I86</f>
        <v>14</v>
      </c>
      <c r="H86" s="23">
        <f>Fran2!J86</f>
        <v>1</v>
      </c>
      <c r="I86" s="132">
        <f>Fran2!L86</f>
        <v>1</v>
      </c>
      <c r="J86" s="26">
        <f>Angl2!I86</f>
        <v>14</v>
      </c>
      <c r="K86" s="23">
        <f>Angl2!J86</f>
        <v>1</v>
      </c>
      <c r="L86" s="132">
        <f>Angl2!L86</f>
        <v>1</v>
      </c>
      <c r="M86" s="24">
        <f t="shared" si="4"/>
        <v>14</v>
      </c>
      <c r="N86" s="23">
        <f t="shared" si="5"/>
        <v>2</v>
      </c>
      <c r="O86" s="43" t="str">
        <f t="shared" si="6"/>
        <v>acquise</v>
      </c>
      <c r="P86" s="129">
        <f t="shared" si="7"/>
        <v>1</v>
      </c>
    </row>
    <row r="87" spans="1:16" ht="13.5" customHeight="1">
      <c r="A87" s="23">
        <v>75</v>
      </c>
      <c r="B87" s="175">
        <v>1533017936</v>
      </c>
      <c r="C87" s="177" t="s">
        <v>512</v>
      </c>
      <c r="D87" s="324" t="s">
        <v>513</v>
      </c>
      <c r="E87" s="117" t="s">
        <v>428</v>
      </c>
      <c r="F87" s="49">
        <v>15.125</v>
      </c>
      <c r="G87" s="26">
        <f>Fran2!I87</f>
        <v>17</v>
      </c>
      <c r="H87" s="23">
        <f>Fran2!J87</f>
        <v>1</v>
      </c>
      <c r="I87" s="132">
        <f>Fran2!L87</f>
        <v>1</v>
      </c>
      <c r="J87" s="26">
        <f>Angl2!I87</f>
        <v>10.5</v>
      </c>
      <c r="K87" s="23">
        <f>Angl2!J87</f>
        <v>1</v>
      </c>
      <c r="L87" s="132">
        <f>Angl2!L87</f>
        <v>1</v>
      </c>
      <c r="M87" s="24">
        <f t="shared" si="4"/>
        <v>13.75</v>
      </c>
      <c r="N87" s="23">
        <f t="shared" si="5"/>
        <v>2</v>
      </c>
      <c r="O87" s="43" t="str">
        <f t="shared" si="6"/>
        <v>acquise</v>
      </c>
      <c r="P87" s="129">
        <f t="shared" si="7"/>
        <v>1</v>
      </c>
    </row>
    <row r="88" spans="1:16" ht="13.5" customHeight="1">
      <c r="A88" s="23">
        <v>76</v>
      </c>
      <c r="B88" s="277" t="s">
        <v>105</v>
      </c>
      <c r="C88" s="99" t="s">
        <v>106</v>
      </c>
      <c r="D88" s="100" t="s">
        <v>107</v>
      </c>
      <c r="E88" s="118" t="s">
        <v>433</v>
      </c>
      <c r="F88" s="92">
        <v>10.5</v>
      </c>
      <c r="G88" s="26">
        <f>Fran2!I88</f>
        <v>10.25</v>
      </c>
      <c r="H88" s="23">
        <f>Fran2!J88</f>
        <v>1</v>
      </c>
      <c r="I88" s="132">
        <f>Fran2!L88</f>
        <v>1</v>
      </c>
      <c r="J88" s="26">
        <f>Angl2!I88</f>
        <v>10.5</v>
      </c>
      <c r="K88" s="23">
        <f>Angl2!J88</f>
        <v>1</v>
      </c>
      <c r="L88" s="132">
        <f>Angl2!L88</f>
        <v>1</v>
      </c>
      <c r="M88" s="24">
        <f t="shared" si="4"/>
        <v>10.375</v>
      </c>
      <c r="N88" s="23">
        <f t="shared" si="5"/>
        <v>2</v>
      </c>
      <c r="O88" s="43" t="str">
        <f t="shared" si="6"/>
        <v>acquise</v>
      </c>
      <c r="P88" s="129">
        <f t="shared" si="7"/>
        <v>1</v>
      </c>
    </row>
    <row r="89" spans="1:16" ht="13.5" customHeight="1">
      <c r="A89" s="23">
        <v>77</v>
      </c>
      <c r="B89" s="175">
        <v>1533005921</v>
      </c>
      <c r="C89" s="177" t="s">
        <v>565</v>
      </c>
      <c r="D89" s="324" t="s">
        <v>566</v>
      </c>
      <c r="E89" s="117" t="s">
        <v>1676</v>
      </c>
      <c r="F89" s="92">
        <v>10</v>
      </c>
      <c r="G89" s="26">
        <f>Fran2!I89</f>
        <v>8</v>
      </c>
      <c r="H89" s="23">
        <f>Fran2!J89</f>
        <v>0</v>
      </c>
      <c r="I89" s="132">
        <f>Fran2!L89</f>
        <v>1</v>
      </c>
      <c r="J89" s="26">
        <f>Angl2!I89</f>
        <v>12.5</v>
      </c>
      <c r="K89" s="23">
        <f>Angl2!J89</f>
        <v>1</v>
      </c>
      <c r="L89" s="132">
        <f>Angl2!L89</f>
        <v>1</v>
      </c>
      <c r="M89" s="24">
        <f t="shared" si="4"/>
        <v>10.25</v>
      </c>
      <c r="N89" s="23">
        <f t="shared" si="5"/>
        <v>2</v>
      </c>
      <c r="O89" s="43" t="str">
        <f t="shared" si="6"/>
        <v>acquise</v>
      </c>
      <c r="P89" s="129">
        <f t="shared" si="7"/>
        <v>1</v>
      </c>
    </row>
    <row r="90" spans="1:16" ht="13.5" customHeight="1">
      <c r="A90" s="23">
        <v>78</v>
      </c>
      <c r="B90" s="178">
        <v>1433009353</v>
      </c>
      <c r="C90" s="180" t="s">
        <v>598</v>
      </c>
      <c r="D90" s="326" t="s">
        <v>124</v>
      </c>
      <c r="E90" s="117" t="s">
        <v>429</v>
      </c>
      <c r="F90" s="49">
        <v>15.5</v>
      </c>
      <c r="G90" s="26">
        <f>Fran2!I90</f>
        <v>14</v>
      </c>
      <c r="H90" s="23">
        <f>Fran2!J90</f>
        <v>1</v>
      </c>
      <c r="I90" s="132">
        <f>Fran2!L90</f>
        <v>1</v>
      </c>
      <c r="J90" s="26">
        <f>Angl2!I90</f>
        <v>15.5</v>
      </c>
      <c r="K90" s="23">
        <f>Angl2!J90</f>
        <v>1</v>
      </c>
      <c r="L90" s="132">
        <f>Angl2!L90</f>
        <v>1</v>
      </c>
      <c r="M90" s="24">
        <f t="shared" si="4"/>
        <v>14.75</v>
      </c>
      <c r="N90" s="23">
        <f t="shared" si="5"/>
        <v>2</v>
      </c>
      <c r="O90" s="43" t="str">
        <f t="shared" si="6"/>
        <v>acquise</v>
      </c>
      <c r="P90" s="129">
        <f t="shared" si="7"/>
        <v>1</v>
      </c>
    </row>
    <row r="91" spans="1:16" ht="13.5" customHeight="1">
      <c r="A91" s="23">
        <v>79</v>
      </c>
      <c r="B91" s="289">
        <v>123002486</v>
      </c>
      <c r="C91" s="99" t="s">
        <v>108</v>
      </c>
      <c r="D91" s="100" t="s">
        <v>77</v>
      </c>
      <c r="E91" s="48" t="s">
        <v>1680</v>
      </c>
      <c r="F91" s="49">
        <v>16</v>
      </c>
      <c r="G91" s="26">
        <f>Fran2!I91</f>
        <v>10.25</v>
      </c>
      <c r="H91" s="23">
        <f>Fran2!J91</f>
        <v>1</v>
      </c>
      <c r="I91" s="132">
        <f>Fran2!L91</f>
        <v>1</v>
      </c>
      <c r="J91" s="26">
        <f>Angl2!I91</f>
        <v>10</v>
      </c>
      <c r="K91" s="23">
        <f>Angl2!J91</f>
        <v>1</v>
      </c>
      <c r="L91" s="132">
        <f>Angl2!L91</f>
        <v>1</v>
      </c>
      <c r="M91" s="24">
        <f t="shared" si="4"/>
        <v>10.125</v>
      </c>
      <c r="N91" s="23">
        <f t="shared" si="5"/>
        <v>2</v>
      </c>
      <c r="O91" s="43" t="str">
        <f t="shared" si="6"/>
        <v>acquise</v>
      </c>
      <c r="P91" s="129">
        <f t="shared" si="7"/>
        <v>1</v>
      </c>
    </row>
    <row r="92" spans="1:16" ht="13.5" customHeight="1">
      <c r="A92" s="23">
        <v>80</v>
      </c>
      <c r="B92" s="289">
        <v>123006121</v>
      </c>
      <c r="C92" s="99" t="s">
        <v>109</v>
      </c>
      <c r="D92" s="100" t="s">
        <v>110</v>
      </c>
      <c r="E92" s="117" t="s">
        <v>429</v>
      </c>
      <c r="F92" s="92">
        <v>5.665</v>
      </c>
      <c r="G92" s="26">
        <f>Fran2!I92</f>
        <v>11.5</v>
      </c>
      <c r="H92" s="23">
        <f>Fran2!J92</f>
        <v>1</v>
      </c>
      <c r="I92" s="132">
        <f>Fran2!L92</f>
        <v>1</v>
      </c>
      <c r="J92" s="26">
        <f>Angl2!I92</f>
        <v>11</v>
      </c>
      <c r="K92" s="23">
        <f>Angl2!J92</f>
        <v>1</v>
      </c>
      <c r="L92" s="132">
        <f>Angl2!L92</f>
        <v>1</v>
      </c>
      <c r="M92" s="24">
        <f t="shared" si="4"/>
        <v>11.25</v>
      </c>
      <c r="N92" s="23">
        <f t="shared" si="5"/>
        <v>2</v>
      </c>
      <c r="O92" s="43" t="str">
        <f t="shared" si="6"/>
        <v>acquise</v>
      </c>
      <c r="P92" s="129">
        <f t="shared" si="7"/>
        <v>1</v>
      </c>
    </row>
    <row r="93" spans="1:16" ht="13.5" customHeight="1">
      <c r="A93" s="23">
        <v>81</v>
      </c>
      <c r="B93" s="289">
        <v>1333006122</v>
      </c>
      <c r="C93" s="99" t="s">
        <v>109</v>
      </c>
      <c r="D93" s="100" t="s">
        <v>92</v>
      </c>
      <c r="E93" s="121" t="s">
        <v>431</v>
      </c>
      <c r="F93" s="49">
        <v>11.75</v>
      </c>
      <c r="G93" s="26">
        <f>Fran2!I93</f>
        <v>10</v>
      </c>
      <c r="H93" s="23">
        <f>Fran2!J93</f>
        <v>1</v>
      </c>
      <c r="I93" s="132">
        <f>Fran2!L93</f>
        <v>1</v>
      </c>
      <c r="J93" s="26">
        <f>Angl2!I93</f>
        <v>6.75</v>
      </c>
      <c r="K93" s="23">
        <f>Angl2!J93</f>
        <v>0</v>
      </c>
      <c r="L93" s="132">
        <f>Angl2!L93</f>
        <v>1</v>
      </c>
      <c r="M93" s="24">
        <f t="shared" si="4"/>
        <v>8.375</v>
      </c>
      <c r="N93" s="23">
        <f t="shared" si="5"/>
        <v>1</v>
      </c>
      <c r="O93" s="43" t="str">
        <f t="shared" si="6"/>
        <v xml:space="preserve"> </v>
      </c>
      <c r="P93" s="129">
        <f t="shared" si="7"/>
        <v>1</v>
      </c>
    </row>
    <row r="94" spans="1:16" ht="13.5" customHeight="1">
      <c r="A94" s="23">
        <v>82</v>
      </c>
      <c r="B94" s="279">
        <v>1333003996</v>
      </c>
      <c r="C94" s="52" t="s">
        <v>389</v>
      </c>
      <c r="D94" s="51" t="s">
        <v>97</v>
      </c>
      <c r="E94" s="118" t="s">
        <v>433</v>
      </c>
      <c r="F94" s="92">
        <v>10</v>
      </c>
      <c r="G94" s="26">
        <f>Fran2!I94</f>
        <v>10.5</v>
      </c>
      <c r="H94" s="23">
        <f>Fran2!J94</f>
        <v>1</v>
      </c>
      <c r="I94" s="132">
        <f>Fran2!L94</f>
        <v>1</v>
      </c>
      <c r="J94" s="26">
        <f>Angl2!I94</f>
        <v>10</v>
      </c>
      <c r="K94" s="23">
        <f>Angl2!J94</f>
        <v>1</v>
      </c>
      <c r="L94" s="132">
        <f>Angl2!L94</f>
        <v>1</v>
      </c>
      <c r="M94" s="24">
        <f t="shared" si="4"/>
        <v>10.25</v>
      </c>
      <c r="N94" s="23">
        <f t="shared" si="5"/>
        <v>2</v>
      </c>
      <c r="O94" s="43" t="str">
        <f t="shared" si="6"/>
        <v>acquise</v>
      </c>
      <c r="P94" s="129">
        <f t="shared" si="7"/>
        <v>1</v>
      </c>
    </row>
    <row r="95" spans="1:16" ht="13.5" customHeight="1">
      <c r="A95" s="23">
        <v>83</v>
      </c>
      <c r="B95" s="340" t="s">
        <v>726</v>
      </c>
      <c r="C95" s="335" t="s">
        <v>727</v>
      </c>
      <c r="D95" s="344" t="s">
        <v>513</v>
      </c>
      <c r="E95" s="248" t="s">
        <v>433</v>
      </c>
      <c r="F95" s="92">
        <v>11.5</v>
      </c>
      <c r="G95" s="26">
        <f>Fran2!I95</f>
        <v>13</v>
      </c>
      <c r="H95" s="23">
        <f>Fran2!J95</f>
        <v>1</v>
      </c>
      <c r="I95" s="132">
        <f>Fran2!L95</f>
        <v>1</v>
      </c>
      <c r="J95" s="26">
        <f>Angl2!I95</f>
        <v>13</v>
      </c>
      <c r="K95" s="23">
        <f>Angl2!J95</f>
        <v>1</v>
      </c>
      <c r="L95" s="132">
        <f>Angl2!L95</f>
        <v>1</v>
      </c>
      <c r="M95" s="24">
        <f t="shared" si="4"/>
        <v>13</v>
      </c>
      <c r="N95" s="23">
        <f t="shared" si="5"/>
        <v>2</v>
      </c>
      <c r="O95" s="43" t="str">
        <f t="shared" si="6"/>
        <v>acquise</v>
      </c>
      <c r="P95" s="129">
        <f t="shared" si="7"/>
        <v>1</v>
      </c>
    </row>
    <row r="96" spans="1:16" ht="13.5" customHeight="1">
      <c r="A96" s="23">
        <v>84</v>
      </c>
      <c r="B96" s="175">
        <v>1533003442</v>
      </c>
      <c r="C96" s="177" t="s">
        <v>521</v>
      </c>
      <c r="D96" s="324" t="s">
        <v>522</v>
      </c>
      <c r="E96" s="117" t="s">
        <v>429</v>
      </c>
      <c r="F96" s="92">
        <v>10.5</v>
      </c>
      <c r="G96" s="26">
        <f>Fran2!I96</f>
        <v>13</v>
      </c>
      <c r="H96" s="23">
        <f>Fran2!J96</f>
        <v>1</v>
      </c>
      <c r="I96" s="132">
        <f>Fran2!L96</f>
        <v>1</v>
      </c>
      <c r="J96" s="26">
        <f>Angl2!I96</f>
        <v>15.5</v>
      </c>
      <c r="K96" s="23">
        <f>Angl2!J96</f>
        <v>1</v>
      </c>
      <c r="L96" s="132">
        <f>Angl2!L96</f>
        <v>1</v>
      </c>
      <c r="M96" s="24">
        <f t="shared" si="4"/>
        <v>14.25</v>
      </c>
      <c r="N96" s="23">
        <f t="shared" si="5"/>
        <v>2</v>
      </c>
      <c r="O96" s="43" t="str">
        <f t="shared" si="6"/>
        <v>acquise</v>
      </c>
      <c r="P96" s="129">
        <f t="shared" si="7"/>
        <v>1</v>
      </c>
    </row>
    <row r="97" spans="1:16" ht="13.5" customHeight="1">
      <c r="A97" s="23">
        <v>85</v>
      </c>
      <c r="B97" s="279">
        <v>1333008143</v>
      </c>
      <c r="C97" s="52" t="s">
        <v>305</v>
      </c>
      <c r="D97" s="51" t="s">
        <v>67</v>
      </c>
      <c r="E97" s="117" t="s">
        <v>434</v>
      </c>
      <c r="F97" s="92">
        <v>11.5</v>
      </c>
      <c r="G97" s="26">
        <f>Fran2!I97</f>
        <v>13</v>
      </c>
      <c r="H97" s="23">
        <f>Fran2!J97</f>
        <v>1</v>
      </c>
      <c r="I97" s="132">
        <f>Fran2!L97</f>
        <v>1</v>
      </c>
      <c r="J97" s="26">
        <f>Angl2!I97</f>
        <v>10</v>
      </c>
      <c r="K97" s="23">
        <f>Angl2!J97</f>
        <v>1</v>
      </c>
      <c r="L97" s="132">
        <f>Angl2!L97</f>
        <v>1</v>
      </c>
      <c r="M97" s="24">
        <f t="shared" si="4"/>
        <v>11.5</v>
      </c>
      <c r="N97" s="23">
        <f t="shared" si="5"/>
        <v>2</v>
      </c>
      <c r="O97" s="43" t="str">
        <f t="shared" si="6"/>
        <v>acquise</v>
      </c>
      <c r="P97" s="129">
        <f t="shared" si="7"/>
        <v>1</v>
      </c>
    </row>
    <row r="98" spans="1:16" ht="13.5" customHeight="1">
      <c r="A98" s="23">
        <v>86</v>
      </c>
      <c r="B98" s="178">
        <v>1433008806</v>
      </c>
      <c r="C98" s="180" t="s">
        <v>549</v>
      </c>
      <c r="D98" s="326" t="s">
        <v>103</v>
      </c>
      <c r="E98" s="117" t="s">
        <v>428</v>
      </c>
      <c r="F98" s="92">
        <v>13.75</v>
      </c>
      <c r="G98" s="26">
        <f>Fran2!I98</f>
        <v>11</v>
      </c>
      <c r="H98" s="23">
        <f>Fran2!J98</f>
        <v>1</v>
      </c>
      <c r="I98" s="132">
        <f>Fran2!L98</f>
        <v>1</v>
      </c>
      <c r="J98" s="26">
        <f>Angl2!I98</f>
        <v>11.5</v>
      </c>
      <c r="K98" s="23">
        <f>Angl2!J98</f>
        <v>1</v>
      </c>
      <c r="L98" s="132">
        <f>Angl2!L98</f>
        <v>1</v>
      </c>
      <c r="M98" s="24">
        <f t="shared" si="4"/>
        <v>11.25</v>
      </c>
      <c r="N98" s="23">
        <f t="shared" si="5"/>
        <v>2</v>
      </c>
      <c r="O98" s="43" t="str">
        <f t="shared" si="6"/>
        <v>acquise</v>
      </c>
      <c r="P98" s="129">
        <f t="shared" si="7"/>
        <v>1</v>
      </c>
    </row>
    <row r="99" spans="1:16" ht="13.5" customHeight="1">
      <c r="A99" s="23">
        <v>87</v>
      </c>
      <c r="B99" s="175">
        <v>1533019171</v>
      </c>
      <c r="C99" s="177" t="s">
        <v>689</v>
      </c>
      <c r="D99" s="324" t="s">
        <v>690</v>
      </c>
      <c r="E99" s="117" t="s">
        <v>1676</v>
      </c>
      <c r="F99" s="92">
        <v>11.5</v>
      </c>
      <c r="G99" s="26">
        <f>Fran2!I99</f>
        <v>11.5</v>
      </c>
      <c r="H99" s="23">
        <f>Fran2!J99</f>
        <v>1</v>
      </c>
      <c r="I99" s="132">
        <f>Fran2!L99</f>
        <v>1</v>
      </c>
      <c r="J99" s="26">
        <f>Angl2!I99</f>
        <v>13.5</v>
      </c>
      <c r="K99" s="23">
        <f>Angl2!J99</f>
        <v>1</v>
      </c>
      <c r="L99" s="132">
        <f>Angl2!L99</f>
        <v>1</v>
      </c>
      <c r="M99" s="24">
        <f t="shared" si="4"/>
        <v>12.5</v>
      </c>
      <c r="N99" s="23">
        <f t="shared" si="5"/>
        <v>2</v>
      </c>
      <c r="O99" s="43" t="str">
        <f t="shared" si="6"/>
        <v>acquise</v>
      </c>
      <c r="P99" s="129">
        <f t="shared" si="7"/>
        <v>1</v>
      </c>
    </row>
    <row r="100" spans="1:16" ht="13.5" customHeight="1">
      <c r="A100" s="23">
        <v>88</v>
      </c>
      <c r="B100" s="294" t="s">
        <v>728</v>
      </c>
      <c r="C100" s="306" t="s">
        <v>112</v>
      </c>
      <c r="D100" s="328" t="s">
        <v>135</v>
      </c>
      <c r="E100" s="247" t="s">
        <v>1678</v>
      </c>
      <c r="F100" s="49">
        <v>12.75</v>
      </c>
      <c r="G100" s="26">
        <f>Fran2!I100</f>
        <v>12.25</v>
      </c>
      <c r="H100" s="23">
        <f>Fran2!J100</f>
        <v>1</v>
      </c>
      <c r="I100" s="132">
        <f>Fran2!L100</f>
        <v>1</v>
      </c>
      <c r="J100" s="26">
        <f>Angl2!I100</f>
        <v>12.25</v>
      </c>
      <c r="K100" s="23">
        <f>Angl2!J100</f>
        <v>1</v>
      </c>
      <c r="L100" s="132">
        <f>Angl2!L100</f>
        <v>1</v>
      </c>
      <c r="M100" s="24">
        <f t="shared" si="4"/>
        <v>12.25</v>
      </c>
      <c r="N100" s="23">
        <f t="shared" si="5"/>
        <v>2</v>
      </c>
      <c r="O100" s="43" t="str">
        <f t="shared" si="6"/>
        <v>acquise</v>
      </c>
      <c r="P100" s="129">
        <f t="shared" si="7"/>
        <v>1</v>
      </c>
    </row>
    <row r="101" spans="1:16" ht="13.5" customHeight="1">
      <c r="A101" s="23">
        <v>89</v>
      </c>
      <c r="B101" s="289">
        <v>123009941</v>
      </c>
      <c r="C101" s="99" t="s">
        <v>114</v>
      </c>
      <c r="D101" s="100" t="s">
        <v>115</v>
      </c>
      <c r="E101" s="118" t="s">
        <v>428</v>
      </c>
      <c r="F101" s="92">
        <v>10</v>
      </c>
      <c r="G101" s="26">
        <f>Fran2!I101</f>
        <v>11</v>
      </c>
      <c r="H101" s="23">
        <f>Fran2!J101</f>
        <v>1</v>
      </c>
      <c r="I101" s="132">
        <f>Fran2!L101</f>
        <v>1</v>
      </c>
      <c r="J101" s="26">
        <f>Angl2!I101</f>
        <v>10</v>
      </c>
      <c r="K101" s="23">
        <f>Angl2!J101</f>
        <v>1</v>
      </c>
      <c r="L101" s="132">
        <f>Angl2!L101</f>
        <v>1</v>
      </c>
      <c r="M101" s="24">
        <f t="shared" si="4"/>
        <v>10.5</v>
      </c>
      <c r="N101" s="23">
        <f t="shared" si="5"/>
        <v>2</v>
      </c>
      <c r="O101" s="43" t="str">
        <f t="shared" si="6"/>
        <v>acquise</v>
      </c>
      <c r="P101" s="129">
        <f t="shared" si="7"/>
        <v>1</v>
      </c>
    </row>
    <row r="102" spans="1:16" ht="13.5" customHeight="1">
      <c r="A102" s="23">
        <v>90</v>
      </c>
      <c r="B102" s="289">
        <v>123005662</v>
      </c>
      <c r="C102" s="99" t="s">
        <v>116</v>
      </c>
      <c r="D102" s="100" t="s">
        <v>117</v>
      </c>
      <c r="E102" s="118" t="s">
        <v>433</v>
      </c>
      <c r="F102" s="92">
        <v>10.125</v>
      </c>
      <c r="G102" s="26">
        <f>Fran2!I102</f>
        <v>10</v>
      </c>
      <c r="H102" s="23">
        <f>Fran2!J102</f>
        <v>1</v>
      </c>
      <c r="I102" s="132">
        <f>Fran2!L102</f>
        <v>1</v>
      </c>
      <c r="J102" s="26">
        <f>Angl2!I102</f>
        <v>7.5</v>
      </c>
      <c r="K102" s="23">
        <f>Angl2!J102</f>
        <v>0</v>
      </c>
      <c r="L102" s="132">
        <f>Angl2!L102</f>
        <v>1</v>
      </c>
      <c r="M102" s="24">
        <f t="shared" si="4"/>
        <v>8.75</v>
      </c>
      <c r="N102" s="23">
        <f t="shared" si="5"/>
        <v>1</v>
      </c>
      <c r="O102" s="43" t="str">
        <f t="shared" si="6"/>
        <v xml:space="preserve"> </v>
      </c>
      <c r="P102" s="129">
        <f t="shared" si="7"/>
        <v>1</v>
      </c>
    </row>
    <row r="103" spans="1:16" ht="13.5" customHeight="1">
      <c r="A103" s="23">
        <v>91</v>
      </c>
      <c r="B103" s="282">
        <v>123020144</v>
      </c>
      <c r="C103" s="306" t="s">
        <v>729</v>
      </c>
      <c r="D103" s="328" t="s">
        <v>595</v>
      </c>
      <c r="E103" s="247" t="s">
        <v>1678</v>
      </c>
      <c r="F103" s="49">
        <v>7.25</v>
      </c>
      <c r="G103" s="26">
        <f>Fran2!I103</f>
        <v>12</v>
      </c>
      <c r="H103" s="23">
        <f>Fran2!J103</f>
        <v>1</v>
      </c>
      <c r="I103" s="132">
        <f>Fran2!L103</f>
        <v>1</v>
      </c>
      <c r="J103" s="26">
        <f>Angl2!I103</f>
        <v>12</v>
      </c>
      <c r="K103" s="23">
        <f>Angl2!J103</f>
        <v>1</v>
      </c>
      <c r="L103" s="132">
        <f>Angl2!L103</f>
        <v>1</v>
      </c>
      <c r="M103" s="24">
        <f t="shared" si="4"/>
        <v>12</v>
      </c>
      <c r="N103" s="23">
        <f t="shared" si="5"/>
        <v>2</v>
      </c>
      <c r="O103" s="43" t="str">
        <f t="shared" si="6"/>
        <v>acquise</v>
      </c>
      <c r="P103" s="129">
        <f t="shared" si="7"/>
        <v>1</v>
      </c>
    </row>
    <row r="104" spans="1:16" ht="13.5" customHeight="1">
      <c r="A104" s="23">
        <v>92</v>
      </c>
      <c r="B104" s="175">
        <v>1533005287</v>
      </c>
      <c r="C104" s="177" t="s">
        <v>601</v>
      </c>
      <c r="D104" s="324" t="s">
        <v>602</v>
      </c>
      <c r="E104" s="117" t="s">
        <v>429</v>
      </c>
      <c r="F104" s="92">
        <v>7.375</v>
      </c>
      <c r="G104" s="26">
        <f>Fran2!I104</f>
        <v>10</v>
      </c>
      <c r="H104" s="23">
        <f>Fran2!J104</f>
        <v>1</v>
      </c>
      <c r="I104" s="132">
        <f>Fran2!L104</f>
        <v>1</v>
      </c>
      <c r="J104" s="26">
        <f>Angl2!I104</f>
        <v>10</v>
      </c>
      <c r="K104" s="23">
        <f>Angl2!J104</f>
        <v>1</v>
      </c>
      <c r="L104" s="132">
        <f>Angl2!L104</f>
        <v>1</v>
      </c>
      <c r="M104" s="24">
        <f t="shared" si="4"/>
        <v>10</v>
      </c>
      <c r="N104" s="23">
        <f t="shared" si="5"/>
        <v>2</v>
      </c>
      <c r="O104" s="43" t="str">
        <f t="shared" si="6"/>
        <v>acquise</v>
      </c>
      <c r="P104" s="129">
        <f t="shared" si="7"/>
        <v>1</v>
      </c>
    </row>
    <row r="105" spans="1:16" ht="13.5" customHeight="1">
      <c r="A105" s="23">
        <v>93</v>
      </c>
      <c r="B105" s="279">
        <v>123016442</v>
      </c>
      <c r="C105" s="52" t="s">
        <v>306</v>
      </c>
      <c r="D105" s="51" t="s">
        <v>297</v>
      </c>
      <c r="E105" s="117" t="s">
        <v>434</v>
      </c>
      <c r="F105" s="92">
        <v>10.375</v>
      </c>
      <c r="G105" s="26">
        <f>Fran2!I105</f>
        <v>10</v>
      </c>
      <c r="H105" s="23">
        <f>Fran2!J105</f>
        <v>1</v>
      </c>
      <c r="I105" s="132">
        <f>Fran2!L105</f>
        <v>1</v>
      </c>
      <c r="J105" s="26">
        <f>Angl2!I105</f>
        <v>12.25</v>
      </c>
      <c r="K105" s="23">
        <f>Angl2!J105</f>
        <v>1</v>
      </c>
      <c r="L105" s="132">
        <f>Angl2!L105</f>
        <v>1</v>
      </c>
      <c r="M105" s="24">
        <f t="shared" si="4"/>
        <v>11.125</v>
      </c>
      <c r="N105" s="23">
        <f t="shared" si="5"/>
        <v>2</v>
      </c>
      <c r="O105" s="43" t="str">
        <f t="shared" si="6"/>
        <v>acquise</v>
      </c>
      <c r="P105" s="129">
        <f t="shared" si="7"/>
        <v>1</v>
      </c>
    </row>
    <row r="106" spans="1:16" ht="13.5" customHeight="1">
      <c r="A106" s="23">
        <v>94</v>
      </c>
      <c r="B106" s="175">
        <v>1531090856</v>
      </c>
      <c r="C106" s="177" t="s">
        <v>542</v>
      </c>
      <c r="D106" s="324" t="s">
        <v>608</v>
      </c>
      <c r="E106" s="117" t="s">
        <v>429</v>
      </c>
      <c r="F106" s="92">
        <v>10.125</v>
      </c>
      <c r="G106" s="26">
        <f>Fran2!I106</f>
        <v>9</v>
      </c>
      <c r="H106" s="23">
        <f>Fran2!J106</f>
        <v>0</v>
      </c>
      <c r="I106" s="132">
        <f>Fran2!L106</f>
        <v>1</v>
      </c>
      <c r="J106" s="26">
        <f>Angl2!I106</f>
        <v>11</v>
      </c>
      <c r="K106" s="23">
        <f>Angl2!J106</f>
        <v>1</v>
      </c>
      <c r="L106" s="132">
        <f>Angl2!L106</f>
        <v>1</v>
      </c>
      <c r="M106" s="24">
        <f t="shared" si="4"/>
        <v>10</v>
      </c>
      <c r="N106" s="23">
        <f t="shared" si="5"/>
        <v>2</v>
      </c>
      <c r="O106" s="43" t="str">
        <f t="shared" si="6"/>
        <v>acquise</v>
      </c>
      <c r="P106" s="129">
        <f t="shared" si="7"/>
        <v>1</v>
      </c>
    </row>
    <row r="107" spans="1:16" ht="13.5" customHeight="1">
      <c r="A107" s="23">
        <v>95</v>
      </c>
      <c r="B107" s="175">
        <v>1533003764</v>
      </c>
      <c r="C107" s="177" t="s">
        <v>542</v>
      </c>
      <c r="D107" s="324" t="s">
        <v>543</v>
      </c>
      <c r="E107" s="117" t="s">
        <v>429</v>
      </c>
      <c r="F107" s="49">
        <v>11.5</v>
      </c>
      <c r="G107" s="26">
        <f>Fran2!I107</f>
        <v>9.75</v>
      </c>
      <c r="H107" s="23">
        <f>Fran2!J107</f>
        <v>0</v>
      </c>
      <c r="I107" s="132">
        <f>Fran2!L107</f>
        <v>1</v>
      </c>
      <c r="J107" s="26">
        <f>Angl2!I107</f>
        <v>15</v>
      </c>
      <c r="K107" s="23">
        <f>Angl2!J107</f>
        <v>1</v>
      </c>
      <c r="L107" s="132">
        <f>Angl2!L107</f>
        <v>1</v>
      </c>
      <c r="M107" s="24">
        <f t="shared" si="4"/>
        <v>12.375</v>
      </c>
      <c r="N107" s="23">
        <f t="shared" si="5"/>
        <v>2</v>
      </c>
      <c r="O107" s="43" t="str">
        <f t="shared" si="6"/>
        <v>acquise</v>
      </c>
      <c r="P107" s="129">
        <f t="shared" si="7"/>
        <v>1</v>
      </c>
    </row>
    <row r="108" spans="1:16" ht="13.5" customHeight="1">
      <c r="A108" s="23">
        <v>96</v>
      </c>
      <c r="B108" s="178">
        <v>1433013964</v>
      </c>
      <c r="C108" s="180" t="s">
        <v>553</v>
      </c>
      <c r="D108" s="326" t="s">
        <v>201</v>
      </c>
      <c r="E108" s="117" t="s">
        <v>428</v>
      </c>
      <c r="F108" s="92">
        <v>11.25</v>
      </c>
      <c r="G108" s="26">
        <f>Fran2!I108</f>
        <v>7</v>
      </c>
      <c r="H108" s="23">
        <f>Fran2!J108</f>
        <v>0</v>
      </c>
      <c r="I108" s="132">
        <f>Fran2!L108</f>
        <v>1</v>
      </c>
      <c r="J108" s="26">
        <f>Angl2!I108</f>
        <v>13.5</v>
      </c>
      <c r="K108" s="23">
        <f>Angl2!J108</f>
        <v>1</v>
      </c>
      <c r="L108" s="132">
        <f>Angl2!L108</f>
        <v>1</v>
      </c>
      <c r="M108" s="24">
        <f t="shared" si="4"/>
        <v>10.25</v>
      </c>
      <c r="N108" s="23">
        <f t="shared" si="5"/>
        <v>2</v>
      </c>
      <c r="O108" s="43" t="str">
        <f t="shared" si="6"/>
        <v>acquise</v>
      </c>
      <c r="P108" s="129">
        <f t="shared" si="7"/>
        <v>1</v>
      </c>
    </row>
    <row r="109" spans="1:16" ht="13.5" customHeight="1">
      <c r="A109" s="23">
        <v>97</v>
      </c>
      <c r="B109" s="279">
        <v>1433009474</v>
      </c>
      <c r="C109" s="52" t="s">
        <v>307</v>
      </c>
      <c r="D109" s="51" t="s">
        <v>308</v>
      </c>
      <c r="E109" s="118" t="s">
        <v>428</v>
      </c>
      <c r="F109" s="92">
        <v>8.375</v>
      </c>
      <c r="G109" s="26">
        <f>Fran2!I109</f>
        <v>11.75</v>
      </c>
      <c r="H109" s="23">
        <f>Fran2!J109</f>
        <v>1</v>
      </c>
      <c r="I109" s="132">
        <f>Fran2!L109</f>
        <v>1</v>
      </c>
      <c r="J109" s="26">
        <f>Angl2!I109</f>
        <v>4.5</v>
      </c>
      <c r="K109" s="23">
        <f>Angl2!J109</f>
        <v>0</v>
      </c>
      <c r="L109" s="132">
        <f>Angl2!L109</f>
        <v>1</v>
      </c>
      <c r="M109" s="24">
        <f t="shared" si="4"/>
        <v>8.125</v>
      </c>
      <c r="N109" s="23">
        <f t="shared" si="5"/>
        <v>1</v>
      </c>
      <c r="O109" s="43" t="str">
        <f t="shared" si="6"/>
        <v xml:space="preserve"> </v>
      </c>
      <c r="P109" s="129">
        <f t="shared" si="7"/>
        <v>1</v>
      </c>
    </row>
    <row r="110" spans="1:16" ht="13.5" customHeight="1">
      <c r="A110" s="23">
        <v>98</v>
      </c>
      <c r="B110" s="289">
        <v>1333004969</v>
      </c>
      <c r="C110" s="99" t="s">
        <v>119</v>
      </c>
      <c r="D110" s="100" t="s">
        <v>120</v>
      </c>
      <c r="E110" s="408" t="s">
        <v>434</v>
      </c>
      <c r="F110" s="92">
        <v>11.25</v>
      </c>
      <c r="G110" s="26">
        <f>Fran2!I110</f>
        <v>14.5</v>
      </c>
      <c r="H110" s="23">
        <f>Fran2!J110</f>
        <v>1</v>
      </c>
      <c r="I110" s="132">
        <f>Fran2!L110</f>
        <v>1</v>
      </c>
      <c r="J110" s="26">
        <f>Angl2!I110</f>
        <v>8</v>
      </c>
      <c r="K110" s="23">
        <f>Angl2!J110</f>
        <v>0</v>
      </c>
      <c r="L110" s="132">
        <f>Angl2!L110</f>
        <v>1</v>
      </c>
      <c r="M110" s="24">
        <f t="shared" si="4"/>
        <v>11.25</v>
      </c>
      <c r="N110" s="23">
        <f t="shared" si="5"/>
        <v>2</v>
      </c>
      <c r="O110" s="43" t="str">
        <f t="shared" si="6"/>
        <v>acquise</v>
      </c>
      <c r="P110" s="129">
        <f t="shared" si="7"/>
        <v>1</v>
      </c>
    </row>
    <row r="111" spans="1:16" ht="13.5" customHeight="1">
      <c r="A111" s="23">
        <v>99</v>
      </c>
      <c r="B111" s="178">
        <v>1433007062</v>
      </c>
      <c r="C111" s="180" t="s">
        <v>119</v>
      </c>
      <c r="D111" s="326" t="s">
        <v>92</v>
      </c>
      <c r="E111" s="117" t="s">
        <v>429</v>
      </c>
      <c r="F111" s="49">
        <v>10.125</v>
      </c>
      <c r="G111" s="26">
        <f>Fran2!I111</f>
        <v>15.5</v>
      </c>
      <c r="H111" s="23">
        <f>Fran2!J111</f>
        <v>1</v>
      </c>
      <c r="I111" s="132">
        <f>Fran2!L111</f>
        <v>1</v>
      </c>
      <c r="J111" s="26">
        <f>Angl2!I111</f>
        <v>15</v>
      </c>
      <c r="K111" s="23">
        <f>Angl2!J111</f>
        <v>1</v>
      </c>
      <c r="L111" s="132">
        <f>Angl2!L111</f>
        <v>1</v>
      </c>
      <c r="M111" s="24">
        <f t="shared" si="4"/>
        <v>15.25</v>
      </c>
      <c r="N111" s="23">
        <f t="shared" si="5"/>
        <v>2</v>
      </c>
      <c r="O111" s="43" t="str">
        <f t="shared" si="6"/>
        <v>acquise</v>
      </c>
      <c r="P111" s="129">
        <f t="shared" si="7"/>
        <v>1</v>
      </c>
    </row>
    <row r="112" spans="1:16" ht="13.5" customHeight="1">
      <c r="A112" s="23">
        <v>100</v>
      </c>
      <c r="B112" s="358" t="s">
        <v>730</v>
      </c>
      <c r="C112" s="210" t="s">
        <v>309</v>
      </c>
      <c r="D112" s="346" t="s">
        <v>67</v>
      </c>
      <c r="E112" s="246" t="s">
        <v>1678</v>
      </c>
      <c r="F112" s="49">
        <v>10.25</v>
      </c>
      <c r="G112" s="26">
        <f>Fran2!I112</f>
        <v>14.5</v>
      </c>
      <c r="H112" s="23">
        <f>Fran2!J112</f>
        <v>1</v>
      </c>
      <c r="I112" s="132">
        <f>Fran2!L112</f>
        <v>1</v>
      </c>
      <c r="J112" s="26">
        <f>Angl2!I112</f>
        <v>14.5</v>
      </c>
      <c r="K112" s="23">
        <f>Angl2!J112</f>
        <v>1</v>
      </c>
      <c r="L112" s="132">
        <f>Angl2!L112</f>
        <v>1</v>
      </c>
      <c r="M112" s="24">
        <f t="shared" si="4"/>
        <v>14.5</v>
      </c>
      <c r="N112" s="23">
        <f t="shared" si="5"/>
        <v>2</v>
      </c>
      <c r="O112" s="43" t="str">
        <f t="shared" si="6"/>
        <v>acquise</v>
      </c>
      <c r="P112" s="129">
        <f t="shared" si="7"/>
        <v>1</v>
      </c>
    </row>
    <row r="113" spans="1:18" ht="13.5" customHeight="1">
      <c r="A113" s="23">
        <v>101</v>
      </c>
      <c r="B113" s="279">
        <v>1333007462</v>
      </c>
      <c r="C113" s="52" t="s">
        <v>309</v>
      </c>
      <c r="D113" s="51" t="s">
        <v>209</v>
      </c>
      <c r="E113" s="117" t="s">
        <v>434</v>
      </c>
      <c r="F113" s="49">
        <v>13</v>
      </c>
      <c r="G113" s="26">
        <f>Fran2!I113</f>
        <v>10</v>
      </c>
      <c r="H113" s="23">
        <f>Fran2!J113</f>
        <v>1</v>
      </c>
      <c r="I113" s="132">
        <f>Fran2!L113</f>
        <v>1</v>
      </c>
      <c r="J113" s="26">
        <f>Angl2!I113</f>
        <v>14.5</v>
      </c>
      <c r="K113" s="23">
        <f>Angl2!J113</f>
        <v>1</v>
      </c>
      <c r="L113" s="132">
        <f>Angl2!L113</f>
        <v>1</v>
      </c>
      <c r="M113" s="24">
        <f t="shared" si="4"/>
        <v>12.25</v>
      </c>
      <c r="N113" s="23">
        <f t="shared" si="5"/>
        <v>2</v>
      </c>
      <c r="O113" s="43" t="str">
        <f t="shared" si="6"/>
        <v>acquise</v>
      </c>
      <c r="P113" s="129">
        <f t="shared" si="7"/>
        <v>1</v>
      </c>
    </row>
    <row r="114" spans="1:18" ht="13.5" customHeight="1">
      <c r="A114" s="23">
        <v>102</v>
      </c>
      <c r="B114" s="277" t="s">
        <v>121</v>
      </c>
      <c r="C114" s="99" t="s">
        <v>122</v>
      </c>
      <c r="D114" s="100" t="s">
        <v>123</v>
      </c>
      <c r="E114" s="118" t="s">
        <v>433</v>
      </c>
      <c r="F114" s="92">
        <v>10.25</v>
      </c>
      <c r="G114" s="26">
        <f>Fran2!I114</f>
        <v>10</v>
      </c>
      <c r="H114" s="23">
        <f>Fran2!J114</f>
        <v>1</v>
      </c>
      <c r="I114" s="132">
        <f>Fran2!L114</f>
        <v>1</v>
      </c>
      <c r="J114" s="26">
        <f>Angl2!I114</f>
        <v>6.5</v>
      </c>
      <c r="K114" s="23">
        <f>Angl2!J114</f>
        <v>0</v>
      </c>
      <c r="L114" s="132">
        <f>Angl2!L114</f>
        <v>1</v>
      </c>
      <c r="M114" s="24">
        <f t="shared" si="4"/>
        <v>8.25</v>
      </c>
      <c r="N114" s="23">
        <f t="shared" si="5"/>
        <v>1</v>
      </c>
      <c r="O114" s="43" t="str">
        <f t="shared" si="6"/>
        <v xml:space="preserve"> </v>
      </c>
      <c r="P114" s="129">
        <f t="shared" si="7"/>
        <v>1</v>
      </c>
    </row>
    <row r="115" spans="1:18" ht="13.5" customHeight="1">
      <c r="A115" s="23">
        <v>103</v>
      </c>
      <c r="B115" s="294">
        <v>123012055</v>
      </c>
      <c r="C115" s="306" t="s">
        <v>731</v>
      </c>
      <c r="D115" s="328" t="s">
        <v>67</v>
      </c>
      <c r="E115" s="204" t="s">
        <v>436</v>
      </c>
      <c r="F115" s="49">
        <v>11.5</v>
      </c>
      <c r="G115" s="26">
        <f>Fran2!I115</f>
        <v>10</v>
      </c>
      <c r="H115" s="23">
        <f>Fran2!J115</f>
        <v>1</v>
      </c>
      <c r="I115" s="132">
        <f>Fran2!L115</f>
        <v>1</v>
      </c>
      <c r="J115" s="26">
        <f>Angl2!I115</f>
        <v>10</v>
      </c>
      <c r="K115" s="23">
        <f>Angl2!J115</f>
        <v>1</v>
      </c>
      <c r="L115" s="132">
        <f>Angl2!L115</f>
        <v>1</v>
      </c>
      <c r="M115" s="24">
        <f t="shared" si="4"/>
        <v>10</v>
      </c>
      <c r="N115" s="23">
        <f t="shared" si="5"/>
        <v>2</v>
      </c>
      <c r="O115" s="43" t="str">
        <f t="shared" si="6"/>
        <v>acquise</v>
      </c>
      <c r="P115" s="129">
        <f t="shared" si="7"/>
        <v>1</v>
      </c>
    </row>
    <row r="116" spans="1:18" ht="13.5" customHeight="1">
      <c r="A116" s="23">
        <v>104</v>
      </c>
      <c r="B116" s="178">
        <v>1433000987</v>
      </c>
      <c r="C116" s="180" t="s">
        <v>615</v>
      </c>
      <c r="D116" s="326" t="s">
        <v>616</v>
      </c>
      <c r="E116" s="117" t="s">
        <v>1676</v>
      </c>
      <c r="F116" s="92">
        <v>12.5</v>
      </c>
      <c r="G116" s="26">
        <f>Fran2!I116</f>
        <v>15.5</v>
      </c>
      <c r="H116" s="23">
        <f>Fran2!J116</f>
        <v>1</v>
      </c>
      <c r="I116" s="132">
        <f>Fran2!L116</f>
        <v>1</v>
      </c>
      <c r="J116" s="26">
        <f>Angl2!I116</f>
        <v>9</v>
      </c>
      <c r="K116" s="23">
        <f>Angl2!J116</f>
        <v>0</v>
      </c>
      <c r="L116" s="132">
        <f>Angl2!L116</f>
        <v>1</v>
      </c>
      <c r="M116" s="24">
        <f t="shared" si="4"/>
        <v>12.25</v>
      </c>
      <c r="N116" s="23">
        <f t="shared" si="5"/>
        <v>2</v>
      </c>
      <c r="O116" s="43" t="str">
        <f t="shared" si="6"/>
        <v>acquise</v>
      </c>
      <c r="P116" s="129">
        <f t="shared" si="7"/>
        <v>1</v>
      </c>
    </row>
    <row r="117" spans="1:18" ht="13.5" customHeight="1">
      <c r="A117" s="23">
        <v>105</v>
      </c>
      <c r="B117" s="279">
        <v>1433009252</v>
      </c>
      <c r="C117" s="52" t="s">
        <v>310</v>
      </c>
      <c r="D117" s="51" t="s">
        <v>311</v>
      </c>
      <c r="E117" s="117" t="s">
        <v>434</v>
      </c>
      <c r="F117" s="92">
        <v>10.375</v>
      </c>
      <c r="G117" s="26">
        <f>Fran2!I117</f>
        <v>9</v>
      </c>
      <c r="H117" s="23">
        <f>Fran2!J117</f>
        <v>0</v>
      </c>
      <c r="I117" s="132">
        <f>Fran2!L117</f>
        <v>1</v>
      </c>
      <c r="J117" s="26">
        <f>Angl2!I117</f>
        <v>11</v>
      </c>
      <c r="K117" s="23">
        <f>Angl2!J117</f>
        <v>1</v>
      </c>
      <c r="L117" s="132">
        <f>Angl2!L117</f>
        <v>1</v>
      </c>
      <c r="M117" s="24">
        <f t="shared" si="4"/>
        <v>10</v>
      </c>
      <c r="N117" s="23">
        <f t="shared" si="5"/>
        <v>2</v>
      </c>
      <c r="O117" s="43" t="str">
        <f t="shared" si="6"/>
        <v>acquise</v>
      </c>
      <c r="P117" s="129">
        <f t="shared" si="7"/>
        <v>1</v>
      </c>
    </row>
    <row r="118" spans="1:18" ht="13.5" customHeight="1">
      <c r="A118" s="23">
        <v>106</v>
      </c>
      <c r="B118" s="289">
        <v>1333012941</v>
      </c>
      <c r="C118" s="99" t="s">
        <v>125</v>
      </c>
      <c r="D118" s="100" t="s">
        <v>126</v>
      </c>
      <c r="E118" s="118" t="s">
        <v>433</v>
      </c>
      <c r="F118" s="49">
        <v>12.5</v>
      </c>
      <c r="G118" s="26">
        <f>Fran2!I118</f>
        <v>11.5</v>
      </c>
      <c r="H118" s="23">
        <f>Fran2!J118</f>
        <v>1</v>
      </c>
      <c r="I118" s="132">
        <f>Fran2!L118</f>
        <v>1</v>
      </c>
      <c r="J118" s="26">
        <f>Angl2!I118</f>
        <v>12</v>
      </c>
      <c r="K118" s="23">
        <f>Angl2!J118</f>
        <v>1</v>
      </c>
      <c r="L118" s="132">
        <f>Angl2!L118</f>
        <v>1</v>
      </c>
      <c r="M118" s="24">
        <f t="shared" si="4"/>
        <v>11.75</v>
      </c>
      <c r="N118" s="23">
        <f t="shared" si="5"/>
        <v>2</v>
      </c>
      <c r="O118" s="43" t="str">
        <f t="shared" si="6"/>
        <v>acquise</v>
      </c>
      <c r="P118" s="129">
        <f t="shared" si="7"/>
        <v>1</v>
      </c>
    </row>
    <row r="119" spans="1:18" ht="13.5" customHeight="1">
      <c r="A119" s="23">
        <v>107</v>
      </c>
      <c r="B119" s="279">
        <v>1433007023</v>
      </c>
      <c r="C119" s="52" t="s">
        <v>390</v>
      </c>
      <c r="D119" s="51" t="s">
        <v>327</v>
      </c>
      <c r="E119" s="118" t="s">
        <v>433</v>
      </c>
      <c r="F119" s="92">
        <v>12.5</v>
      </c>
      <c r="G119" s="26">
        <f>Fran2!I119</f>
        <v>11.5</v>
      </c>
      <c r="H119" s="23">
        <f>Fran2!J119</f>
        <v>1</v>
      </c>
      <c r="I119" s="132">
        <f>Fran2!L119</f>
        <v>1</v>
      </c>
      <c r="J119" s="26">
        <f>Angl2!I119</f>
        <v>10</v>
      </c>
      <c r="K119" s="23">
        <f>Angl2!J119</f>
        <v>1</v>
      </c>
      <c r="L119" s="132">
        <f>Angl2!L119</f>
        <v>1</v>
      </c>
      <c r="M119" s="24">
        <f t="shared" si="4"/>
        <v>10.75</v>
      </c>
      <c r="N119" s="23">
        <f t="shared" si="5"/>
        <v>2</v>
      </c>
      <c r="O119" s="43" t="str">
        <f t="shared" si="6"/>
        <v>acquise</v>
      </c>
      <c r="P119" s="129">
        <f t="shared" si="7"/>
        <v>1</v>
      </c>
    </row>
    <row r="120" spans="1:18" ht="13.5" customHeight="1">
      <c r="A120" s="23">
        <v>108</v>
      </c>
      <c r="B120" s="175">
        <v>1533015363</v>
      </c>
      <c r="C120" s="177" t="s">
        <v>680</v>
      </c>
      <c r="D120" s="324" t="s">
        <v>681</v>
      </c>
      <c r="E120" s="117" t="s">
        <v>428</v>
      </c>
      <c r="F120" s="92">
        <v>10</v>
      </c>
      <c r="G120" s="26">
        <f>Fran2!I120</f>
        <v>11.5</v>
      </c>
      <c r="H120" s="23">
        <f>Fran2!J120</f>
        <v>1</v>
      </c>
      <c r="I120" s="132">
        <f>Fran2!L120</f>
        <v>1</v>
      </c>
      <c r="J120" s="26">
        <f>Angl2!I120</f>
        <v>14</v>
      </c>
      <c r="K120" s="23">
        <f>Angl2!J120</f>
        <v>1</v>
      </c>
      <c r="L120" s="132">
        <f>Angl2!L120</f>
        <v>1</v>
      </c>
      <c r="M120" s="24">
        <f t="shared" si="4"/>
        <v>12.75</v>
      </c>
      <c r="N120" s="23">
        <f t="shared" si="5"/>
        <v>2</v>
      </c>
      <c r="O120" s="43" t="str">
        <f t="shared" si="6"/>
        <v>acquise</v>
      </c>
      <c r="P120" s="129">
        <f t="shared" si="7"/>
        <v>1</v>
      </c>
    </row>
    <row r="121" spans="1:18" ht="13.5" customHeight="1">
      <c r="A121" s="23">
        <v>109</v>
      </c>
      <c r="B121" s="282">
        <v>123009823</v>
      </c>
      <c r="C121" s="306" t="s">
        <v>732</v>
      </c>
      <c r="D121" s="328" t="s">
        <v>733</v>
      </c>
      <c r="E121" s="243" t="s">
        <v>434</v>
      </c>
      <c r="F121" s="92">
        <v>10.5</v>
      </c>
      <c r="G121" s="26">
        <f>Fran2!I121</f>
        <v>13.5</v>
      </c>
      <c r="H121" s="23">
        <f>Fran2!J121</f>
        <v>1</v>
      </c>
      <c r="I121" s="132">
        <f>Fran2!L121</f>
        <v>1</v>
      </c>
      <c r="J121" s="26">
        <f>Angl2!I121</f>
        <v>13.5</v>
      </c>
      <c r="K121" s="23">
        <f>Angl2!J121</f>
        <v>1</v>
      </c>
      <c r="L121" s="132">
        <f>Angl2!L121</f>
        <v>1</v>
      </c>
      <c r="M121" s="24">
        <f t="shared" si="4"/>
        <v>13.5</v>
      </c>
      <c r="N121" s="23">
        <f t="shared" si="5"/>
        <v>2</v>
      </c>
      <c r="O121" s="43" t="str">
        <f t="shared" si="6"/>
        <v>acquise</v>
      </c>
      <c r="P121" s="129">
        <f t="shared" si="7"/>
        <v>1</v>
      </c>
    </row>
    <row r="122" spans="1:18" ht="13.5" customHeight="1">
      <c r="A122" s="23">
        <v>110</v>
      </c>
      <c r="B122" s="178">
        <v>1433004674</v>
      </c>
      <c r="C122" s="180" t="s">
        <v>580</v>
      </c>
      <c r="D122" s="326" t="s">
        <v>581</v>
      </c>
      <c r="E122" s="117" t="s">
        <v>428</v>
      </c>
      <c r="F122" s="92">
        <v>7.75</v>
      </c>
      <c r="G122" s="26">
        <f>Fran2!I122</f>
        <v>18.5</v>
      </c>
      <c r="H122" s="23">
        <f>Fran2!J122</f>
        <v>1</v>
      </c>
      <c r="I122" s="132">
        <f>Fran2!L122</f>
        <v>1</v>
      </c>
      <c r="J122" s="26">
        <f>Angl2!I122</f>
        <v>12.5</v>
      </c>
      <c r="K122" s="23">
        <f>Angl2!J122</f>
        <v>1</v>
      </c>
      <c r="L122" s="132">
        <f>Angl2!L122</f>
        <v>1</v>
      </c>
      <c r="M122" s="24">
        <f t="shared" si="4"/>
        <v>15.5</v>
      </c>
      <c r="N122" s="23">
        <f t="shared" si="5"/>
        <v>2</v>
      </c>
      <c r="O122" s="43" t="str">
        <f t="shared" si="6"/>
        <v>acquise</v>
      </c>
      <c r="P122" s="129">
        <f t="shared" si="7"/>
        <v>1</v>
      </c>
      <c r="Q122" s="29"/>
      <c r="R122" s="29"/>
    </row>
    <row r="123" spans="1:18" ht="13.5" customHeight="1">
      <c r="A123" s="23">
        <v>111</v>
      </c>
      <c r="B123" s="175">
        <v>1533010441</v>
      </c>
      <c r="C123" s="177" t="s">
        <v>561</v>
      </c>
      <c r="D123" s="324" t="s">
        <v>76</v>
      </c>
      <c r="E123" s="117" t="s">
        <v>428</v>
      </c>
      <c r="F123" s="92">
        <v>8.75</v>
      </c>
      <c r="G123" s="26">
        <f>Fran2!I123</f>
        <v>7</v>
      </c>
      <c r="H123" s="23">
        <f>Fran2!J123</f>
        <v>0</v>
      </c>
      <c r="I123" s="132">
        <f>Fran2!L123</f>
        <v>1</v>
      </c>
      <c r="J123" s="26">
        <f>Angl2!I123</f>
        <v>15.5</v>
      </c>
      <c r="K123" s="23">
        <f>Angl2!J123</f>
        <v>1</v>
      </c>
      <c r="L123" s="132">
        <f>Angl2!L123</f>
        <v>1</v>
      </c>
      <c r="M123" s="24">
        <f t="shared" si="4"/>
        <v>11.25</v>
      </c>
      <c r="N123" s="23">
        <f t="shared" si="5"/>
        <v>2</v>
      </c>
      <c r="O123" s="43" t="str">
        <f t="shared" si="6"/>
        <v>acquise</v>
      </c>
      <c r="P123" s="129">
        <f t="shared" si="7"/>
        <v>1</v>
      </c>
    </row>
    <row r="124" spans="1:18" ht="13.5" customHeight="1">
      <c r="A124" s="23">
        <v>112</v>
      </c>
      <c r="B124" s="294" t="s">
        <v>734</v>
      </c>
      <c r="C124" s="306" t="s">
        <v>735</v>
      </c>
      <c r="D124" s="328" t="s">
        <v>80</v>
      </c>
      <c r="E124" s="247" t="s">
        <v>1678</v>
      </c>
      <c r="F124" s="49">
        <v>16.75</v>
      </c>
      <c r="G124" s="26">
        <f>Fran2!I124</f>
        <v>13.25</v>
      </c>
      <c r="H124" s="23">
        <f>Fran2!J124</f>
        <v>1</v>
      </c>
      <c r="I124" s="132">
        <f>Fran2!L124</f>
        <v>1</v>
      </c>
      <c r="J124" s="26">
        <f>Angl2!I124</f>
        <v>0</v>
      </c>
      <c r="K124" s="23">
        <f>Angl2!J124</f>
        <v>0</v>
      </c>
      <c r="L124" s="132">
        <f>Angl2!L124</f>
        <v>1</v>
      </c>
      <c r="M124" s="24">
        <f t="shared" si="4"/>
        <v>6.625</v>
      </c>
      <c r="N124" s="23">
        <f t="shared" si="5"/>
        <v>1</v>
      </c>
      <c r="O124" s="43" t="str">
        <f t="shared" si="6"/>
        <v xml:space="preserve"> </v>
      </c>
      <c r="P124" s="129">
        <f t="shared" si="7"/>
        <v>1</v>
      </c>
    </row>
    <row r="125" spans="1:18" ht="13.5" customHeight="1">
      <c r="A125" s="23">
        <v>113</v>
      </c>
      <c r="B125" s="175">
        <v>1533014512</v>
      </c>
      <c r="C125" s="177" t="s">
        <v>544</v>
      </c>
      <c r="D125" s="324" t="s">
        <v>412</v>
      </c>
      <c r="E125" s="117" t="s">
        <v>1676</v>
      </c>
      <c r="F125" s="92">
        <v>10.75</v>
      </c>
      <c r="G125" s="26">
        <f>Fran2!I125</f>
        <v>8.5</v>
      </c>
      <c r="H125" s="23">
        <f>Fran2!J125</f>
        <v>0</v>
      </c>
      <c r="I125" s="132">
        <f>Fran2!L125</f>
        <v>1</v>
      </c>
      <c r="J125" s="26">
        <f>Angl2!I125</f>
        <v>13.5</v>
      </c>
      <c r="K125" s="23">
        <f>Angl2!J125</f>
        <v>1</v>
      </c>
      <c r="L125" s="132">
        <f>Angl2!L125</f>
        <v>1</v>
      </c>
      <c r="M125" s="24">
        <f t="shared" si="4"/>
        <v>11</v>
      </c>
      <c r="N125" s="23">
        <f t="shared" si="5"/>
        <v>2</v>
      </c>
      <c r="O125" s="43" t="str">
        <f t="shared" si="6"/>
        <v>acquise</v>
      </c>
      <c r="P125" s="129">
        <f t="shared" si="7"/>
        <v>1</v>
      </c>
    </row>
    <row r="126" spans="1:18" ht="13.5" customHeight="1">
      <c r="A126" s="23">
        <v>114</v>
      </c>
      <c r="B126" s="277" t="s">
        <v>129</v>
      </c>
      <c r="C126" s="99" t="s">
        <v>130</v>
      </c>
      <c r="D126" s="100" t="s">
        <v>131</v>
      </c>
      <c r="E126" s="117" t="s">
        <v>429</v>
      </c>
      <c r="F126" s="92">
        <v>13.625</v>
      </c>
      <c r="G126" s="26">
        <f>Fran2!I126</f>
        <v>10</v>
      </c>
      <c r="H126" s="23">
        <f>Fran2!J126</f>
        <v>1</v>
      </c>
      <c r="I126" s="132">
        <f>Fran2!L126</f>
        <v>1</v>
      </c>
      <c r="J126" s="26">
        <f>Angl2!I126</f>
        <v>10</v>
      </c>
      <c r="K126" s="23">
        <f>Angl2!J126</f>
        <v>1</v>
      </c>
      <c r="L126" s="132">
        <f>Angl2!L126</f>
        <v>1</v>
      </c>
      <c r="M126" s="24">
        <f t="shared" si="4"/>
        <v>10</v>
      </c>
      <c r="N126" s="23">
        <f t="shared" si="5"/>
        <v>2</v>
      </c>
      <c r="O126" s="43" t="str">
        <f t="shared" si="6"/>
        <v>acquise</v>
      </c>
      <c r="P126" s="129">
        <f t="shared" si="7"/>
        <v>1</v>
      </c>
    </row>
    <row r="127" spans="1:18" ht="13.5" customHeight="1">
      <c r="A127" s="23">
        <v>115</v>
      </c>
      <c r="B127" s="289">
        <v>123014723</v>
      </c>
      <c r="C127" s="99" t="s">
        <v>132</v>
      </c>
      <c r="D127" s="100" t="s">
        <v>133</v>
      </c>
      <c r="E127" s="117" t="s">
        <v>434</v>
      </c>
      <c r="F127" s="49">
        <v>10</v>
      </c>
      <c r="G127" s="26">
        <f>Fran2!I127</f>
        <v>14</v>
      </c>
      <c r="H127" s="23">
        <f>Fran2!J127</f>
        <v>1</v>
      </c>
      <c r="I127" s="132">
        <f>Fran2!L127</f>
        <v>1</v>
      </c>
      <c r="J127" s="26">
        <f>Angl2!I127</f>
        <v>10.25</v>
      </c>
      <c r="K127" s="23">
        <f>Angl2!J127</f>
        <v>1</v>
      </c>
      <c r="L127" s="132">
        <f>Angl2!L127</f>
        <v>1</v>
      </c>
      <c r="M127" s="24">
        <f t="shared" si="4"/>
        <v>12.125</v>
      </c>
      <c r="N127" s="23">
        <f t="shared" si="5"/>
        <v>2</v>
      </c>
      <c r="O127" s="43" t="str">
        <f t="shared" si="6"/>
        <v>acquise</v>
      </c>
      <c r="P127" s="129">
        <f t="shared" si="7"/>
        <v>1</v>
      </c>
    </row>
    <row r="128" spans="1:18" ht="13.5" customHeight="1">
      <c r="A128" s="23">
        <v>116</v>
      </c>
      <c r="B128" s="279">
        <v>123000650</v>
      </c>
      <c r="C128" s="52" t="s">
        <v>132</v>
      </c>
      <c r="D128" s="51" t="s">
        <v>118</v>
      </c>
      <c r="E128" s="117" t="s">
        <v>429</v>
      </c>
      <c r="F128" s="92">
        <v>11.25</v>
      </c>
      <c r="G128" s="26">
        <f>Fran2!I128</f>
        <v>14.5</v>
      </c>
      <c r="H128" s="23">
        <f>Fran2!J128</f>
        <v>1</v>
      </c>
      <c r="I128" s="132">
        <f>Fran2!L128</f>
        <v>1</v>
      </c>
      <c r="J128" s="26">
        <f>Angl2!I128</f>
        <v>10</v>
      </c>
      <c r="K128" s="23">
        <f>Angl2!J128</f>
        <v>1</v>
      </c>
      <c r="L128" s="132">
        <f>Angl2!L128</f>
        <v>1</v>
      </c>
      <c r="M128" s="24">
        <f t="shared" si="4"/>
        <v>12.25</v>
      </c>
      <c r="N128" s="23">
        <f t="shared" si="5"/>
        <v>2</v>
      </c>
      <c r="O128" s="43" t="str">
        <f t="shared" si="6"/>
        <v>acquise</v>
      </c>
      <c r="P128" s="129">
        <f t="shared" si="7"/>
        <v>1</v>
      </c>
    </row>
    <row r="129" spans="1:16" ht="13.5" customHeight="1">
      <c r="A129" s="23">
        <v>117</v>
      </c>
      <c r="B129" s="289">
        <v>1333014992</v>
      </c>
      <c r="C129" s="99" t="s">
        <v>134</v>
      </c>
      <c r="D129" s="100" t="s">
        <v>135</v>
      </c>
      <c r="E129" s="118" t="s">
        <v>428</v>
      </c>
      <c r="F129" s="49">
        <v>11.125</v>
      </c>
      <c r="G129" s="26">
        <f>Fran2!I129</f>
        <v>14</v>
      </c>
      <c r="H129" s="23">
        <f>Fran2!J129</f>
        <v>1</v>
      </c>
      <c r="I129" s="132">
        <f>Fran2!L129</f>
        <v>1</v>
      </c>
      <c r="J129" s="26">
        <f>Angl2!I129</f>
        <v>6</v>
      </c>
      <c r="K129" s="23">
        <f>Angl2!J129</f>
        <v>0</v>
      </c>
      <c r="L129" s="132">
        <f>Angl2!L129</f>
        <v>1</v>
      </c>
      <c r="M129" s="24">
        <f t="shared" si="4"/>
        <v>10</v>
      </c>
      <c r="N129" s="23">
        <f t="shared" si="5"/>
        <v>2</v>
      </c>
      <c r="O129" s="43" t="str">
        <f t="shared" si="6"/>
        <v>acquise</v>
      </c>
      <c r="P129" s="129">
        <f t="shared" si="7"/>
        <v>1</v>
      </c>
    </row>
    <row r="130" spans="1:16" ht="13.5" customHeight="1">
      <c r="A130" s="23">
        <v>118</v>
      </c>
      <c r="B130" s="289">
        <v>1333009392</v>
      </c>
      <c r="C130" s="99" t="s">
        <v>136</v>
      </c>
      <c r="D130" s="100" t="s">
        <v>137</v>
      </c>
      <c r="E130" s="117" t="s">
        <v>434</v>
      </c>
      <c r="F130" s="49">
        <v>8.125</v>
      </c>
      <c r="G130" s="26">
        <f>Fran2!I130</f>
        <v>10</v>
      </c>
      <c r="H130" s="23">
        <f>Fran2!J130</f>
        <v>1</v>
      </c>
      <c r="I130" s="132">
        <f>Fran2!L130</f>
        <v>1</v>
      </c>
      <c r="J130" s="26">
        <f>Angl2!I130</f>
        <v>4.5</v>
      </c>
      <c r="K130" s="23">
        <f>Angl2!J130</f>
        <v>0</v>
      </c>
      <c r="L130" s="132">
        <f>Angl2!L130</f>
        <v>1</v>
      </c>
      <c r="M130" s="24">
        <f t="shared" si="4"/>
        <v>7.25</v>
      </c>
      <c r="N130" s="23">
        <f t="shared" si="5"/>
        <v>1</v>
      </c>
      <c r="O130" s="43" t="str">
        <f t="shared" si="6"/>
        <v xml:space="preserve"> </v>
      </c>
      <c r="P130" s="129">
        <f t="shared" si="7"/>
        <v>1</v>
      </c>
    </row>
    <row r="131" spans="1:16" ht="13.5" customHeight="1">
      <c r="A131" s="23">
        <v>119</v>
      </c>
      <c r="B131" s="175">
        <v>1533014506</v>
      </c>
      <c r="C131" s="177" t="s">
        <v>556</v>
      </c>
      <c r="D131" s="324" t="s">
        <v>557</v>
      </c>
      <c r="E131" s="117" t="s">
        <v>429</v>
      </c>
      <c r="F131" s="92">
        <v>11</v>
      </c>
      <c r="G131" s="26">
        <f>Fran2!I131</f>
        <v>11</v>
      </c>
      <c r="H131" s="23">
        <f>Fran2!J131</f>
        <v>1</v>
      </c>
      <c r="I131" s="132">
        <f>Fran2!L131</f>
        <v>1</v>
      </c>
      <c r="J131" s="26">
        <f>Angl2!I131</f>
        <v>16</v>
      </c>
      <c r="K131" s="23">
        <f>Angl2!J131</f>
        <v>1</v>
      </c>
      <c r="L131" s="132">
        <f>Angl2!L131</f>
        <v>1</v>
      </c>
      <c r="M131" s="24">
        <f t="shared" si="4"/>
        <v>13.5</v>
      </c>
      <c r="N131" s="23">
        <f t="shared" si="5"/>
        <v>2</v>
      </c>
      <c r="O131" s="43" t="str">
        <f t="shared" si="6"/>
        <v>acquise</v>
      </c>
      <c r="P131" s="129">
        <f t="shared" si="7"/>
        <v>1</v>
      </c>
    </row>
    <row r="132" spans="1:16" ht="13.5" customHeight="1">
      <c r="A132" s="23">
        <v>120</v>
      </c>
      <c r="B132" s="282">
        <v>123000696</v>
      </c>
      <c r="C132" s="306" t="s">
        <v>736</v>
      </c>
      <c r="D132" s="328" t="s">
        <v>737</v>
      </c>
      <c r="E132" s="239" t="s">
        <v>1681</v>
      </c>
      <c r="F132" s="92">
        <v>11.25</v>
      </c>
      <c r="G132" s="26">
        <f>Fran2!I132</f>
        <v>17.75</v>
      </c>
      <c r="H132" s="23">
        <f>Fran2!J132</f>
        <v>1</v>
      </c>
      <c r="I132" s="132">
        <f>Fran2!L132</f>
        <v>1</v>
      </c>
      <c r="J132" s="26">
        <f>Angl2!I132</f>
        <v>17.75</v>
      </c>
      <c r="K132" s="23">
        <f>Angl2!J132</f>
        <v>1</v>
      </c>
      <c r="L132" s="132">
        <f>Angl2!L132</f>
        <v>1</v>
      </c>
      <c r="M132" s="24">
        <f t="shared" si="4"/>
        <v>17.75</v>
      </c>
      <c r="N132" s="23">
        <f t="shared" si="5"/>
        <v>2</v>
      </c>
      <c r="O132" s="43" t="str">
        <f t="shared" si="6"/>
        <v>acquise</v>
      </c>
      <c r="P132" s="129">
        <f t="shared" si="7"/>
        <v>1</v>
      </c>
    </row>
    <row r="133" spans="1:16" ht="13.5" customHeight="1">
      <c r="A133" s="23">
        <v>121</v>
      </c>
      <c r="B133" s="279">
        <v>1331076104</v>
      </c>
      <c r="C133" s="52" t="s">
        <v>315</v>
      </c>
      <c r="D133" s="51" t="s">
        <v>313</v>
      </c>
      <c r="E133" s="117" t="s">
        <v>434</v>
      </c>
      <c r="F133" s="49">
        <v>12.25</v>
      </c>
      <c r="G133" s="26">
        <f>Fran2!I133</f>
        <v>11.5</v>
      </c>
      <c r="H133" s="23">
        <f>Fran2!J133</f>
        <v>1</v>
      </c>
      <c r="I133" s="132">
        <f>Fran2!L133</f>
        <v>1</v>
      </c>
      <c r="J133" s="26">
        <f>Angl2!I133</f>
        <v>14.5</v>
      </c>
      <c r="K133" s="23">
        <f>Angl2!J133</f>
        <v>1</v>
      </c>
      <c r="L133" s="132">
        <f>Angl2!L133</f>
        <v>1</v>
      </c>
      <c r="M133" s="24">
        <f t="shared" si="4"/>
        <v>13</v>
      </c>
      <c r="N133" s="23">
        <f t="shared" si="5"/>
        <v>2</v>
      </c>
      <c r="O133" s="43" t="str">
        <f t="shared" si="6"/>
        <v>acquise</v>
      </c>
      <c r="P133" s="129">
        <f t="shared" si="7"/>
        <v>1</v>
      </c>
    </row>
    <row r="134" spans="1:16" ht="13.5" customHeight="1">
      <c r="A134" s="23">
        <v>122</v>
      </c>
      <c r="B134" s="279">
        <v>1333005582</v>
      </c>
      <c r="C134" s="52" t="s">
        <v>316</v>
      </c>
      <c r="D134" s="51" t="s">
        <v>83</v>
      </c>
      <c r="E134" s="117" t="s">
        <v>434</v>
      </c>
      <c r="F134" s="49">
        <v>10.75</v>
      </c>
      <c r="G134" s="26">
        <f>Fran2!I134</f>
        <v>12.25</v>
      </c>
      <c r="H134" s="23">
        <f>Fran2!J134</f>
        <v>1</v>
      </c>
      <c r="I134" s="132">
        <f>Fran2!L134</f>
        <v>1</v>
      </c>
      <c r="J134" s="26">
        <f>Angl2!I134</f>
        <v>10</v>
      </c>
      <c r="K134" s="23">
        <f>Angl2!J134</f>
        <v>1</v>
      </c>
      <c r="L134" s="132">
        <f>Angl2!L134</f>
        <v>1</v>
      </c>
      <c r="M134" s="24">
        <f t="shared" si="4"/>
        <v>11.125</v>
      </c>
      <c r="N134" s="23">
        <f t="shared" si="5"/>
        <v>2</v>
      </c>
      <c r="O134" s="43" t="str">
        <f t="shared" si="6"/>
        <v>acquise</v>
      </c>
      <c r="P134" s="129">
        <f t="shared" si="7"/>
        <v>1</v>
      </c>
    </row>
    <row r="135" spans="1:16" ht="13.5" customHeight="1">
      <c r="A135" s="23">
        <v>123</v>
      </c>
      <c r="B135" s="175">
        <v>1533001417</v>
      </c>
      <c r="C135" s="177" t="s">
        <v>500</v>
      </c>
      <c r="D135" s="324" t="s">
        <v>501</v>
      </c>
      <c r="E135" s="117" t="s">
        <v>428</v>
      </c>
      <c r="F135" s="92">
        <v>8.25</v>
      </c>
      <c r="G135" s="26">
        <f>Fran2!I135</f>
        <v>10.5</v>
      </c>
      <c r="H135" s="23">
        <f>Fran2!J135</f>
        <v>1</v>
      </c>
      <c r="I135" s="132">
        <f>Fran2!L135</f>
        <v>1</v>
      </c>
      <c r="J135" s="26">
        <f>Angl2!I135</f>
        <v>11.5</v>
      </c>
      <c r="K135" s="23">
        <f>Angl2!J135</f>
        <v>1</v>
      </c>
      <c r="L135" s="132">
        <f>Angl2!L135</f>
        <v>1</v>
      </c>
      <c r="M135" s="24">
        <f t="shared" si="4"/>
        <v>11</v>
      </c>
      <c r="N135" s="23">
        <f t="shared" si="5"/>
        <v>2</v>
      </c>
      <c r="O135" s="43" t="str">
        <f t="shared" si="6"/>
        <v>acquise</v>
      </c>
      <c r="P135" s="129">
        <f t="shared" si="7"/>
        <v>1</v>
      </c>
    </row>
    <row r="136" spans="1:16" ht="13.5" customHeight="1">
      <c r="A136" s="23">
        <v>124</v>
      </c>
      <c r="B136" s="175">
        <v>1533008068</v>
      </c>
      <c r="C136" s="177" t="s">
        <v>691</v>
      </c>
      <c r="D136" s="324" t="s">
        <v>692</v>
      </c>
      <c r="E136" s="117" t="s">
        <v>429</v>
      </c>
      <c r="F136" s="92">
        <v>12.375</v>
      </c>
      <c r="G136" s="26">
        <f>Fran2!I136</f>
        <v>15</v>
      </c>
      <c r="H136" s="23">
        <f>Fran2!J136</f>
        <v>1</v>
      </c>
      <c r="I136" s="132">
        <f>Fran2!L136</f>
        <v>1</v>
      </c>
      <c r="J136" s="26">
        <f>Angl2!I136</f>
        <v>12</v>
      </c>
      <c r="K136" s="23">
        <f>Angl2!J136</f>
        <v>1</v>
      </c>
      <c r="L136" s="132">
        <f>Angl2!L136</f>
        <v>1</v>
      </c>
      <c r="M136" s="24">
        <f t="shared" si="4"/>
        <v>13.5</v>
      </c>
      <c r="N136" s="23">
        <f t="shared" si="5"/>
        <v>2</v>
      </c>
      <c r="O136" s="43" t="str">
        <f t="shared" si="6"/>
        <v>acquise</v>
      </c>
      <c r="P136" s="129">
        <f t="shared" si="7"/>
        <v>1</v>
      </c>
    </row>
    <row r="137" spans="1:16" ht="13.5" customHeight="1">
      <c r="A137" s="23">
        <v>125</v>
      </c>
      <c r="B137" s="175">
        <v>1533012502</v>
      </c>
      <c r="C137" s="177" t="s">
        <v>582</v>
      </c>
      <c r="D137" s="324" t="s">
        <v>583</v>
      </c>
      <c r="E137" s="117" t="s">
        <v>1676</v>
      </c>
      <c r="F137" s="49">
        <v>10</v>
      </c>
      <c r="G137" s="26">
        <f>Fran2!I137</f>
        <v>10</v>
      </c>
      <c r="H137" s="23">
        <f>Fran2!J137</f>
        <v>1</v>
      </c>
      <c r="I137" s="132">
        <f>Fran2!L137</f>
        <v>1</v>
      </c>
      <c r="J137" s="26">
        <f>Angl2!I137</f>
        <v>16</v>
      </c>
      <c r="K137" s="23">
        <f>Angl2!J137</f>
        <v>1</v>
      </c>
      <c r="L137" s="132">
        <f>Angl2!L137</f>
        <v>1</v>
      </c>
      <c r="M137" s="24">
        <f t="shared" si="4"/>
        <v>13</v>
      </c>
      <c r="N137" s="23">
        <f t="shared" si="5"/>
        <v>2</v>
      </c>
      <c r="O137" s="43" t="str">
        <f t="shared" si="6"/>
        <v>acquise</v>
      </c>
      <c r="P137" s="129">
        <f t="shared" si="7"/>
        <v>1</v>
      </c>
    </row>
    <row r="138" spans="1:16" ht="13.5" customHeight="1">
      <c r="A138" s="23">
        <v>126</v>
      </c>
      <c r="B138" s="175">
        <v>1533005852</v>
      </c>
      <c r="C138" s="177" t="s">
        <v>609</v>
      </c>
      <c r="D138" s="324" t="s">
        <v>610</v>
      </c>
      <c r="E138" s="117" t="s">
        <v>429</v>
      </c>
      <c r="F138" s="92">
        <v>11.75</v>
      </c>
      <c r="G138" s="26">
        <f>Fran2!I138</f>
        <v>8</v>
      </c>
      <c r="H138" s="23">
        <f>Fran2!J138</f>
        <v>0</v>
      </c>
      <c r="I138" s="132">
        <f>Fran2!L138</f>
        <v>1</v>
      </c>
      <c r="J138" s="26">
        <f>Angl2!I138</f>
        <v>10</v>
      </c>
      <c r="K138" s="23">
        <f>Angl2!J138</f>
        <v>1</v>
      </c>
      <c r="L138" s="132">
        <f>Angl2!L138</f>
        <v>1</v>
      </c>
      <c r="M138" s="24">
        <f t="shared" si="4"/>
        <v>9</v>
      </c>
      <c r="N138" s="23">
        <f t="shared" si="5"/>
        <v>1</v>
      </c>
      <c r="O138" s="43" t="str">
        <f t="shared" si="6"/>
        <v xml:space="preserve"> </v>
      </c>
      <c r="P138" s="129">
        <f t="shared" si="7"/>
        <v>1</v>
      </c>
    </row>
    <row r="139" spans="1:16" ht="13.5" customHeight="1">
      <c r="A139" s="23">
        <v>127</v>
      </c>
      <c r="B139" s="178">
        <v>113010674</v>
      </c>
      <c r="C139" s="180" t="s">
        <v>685</v>
      </c>
      <c r="D139" s="326" t="s">
        <v>135</v>
      </c>
      <c r="E139" s="117" t="s">
        <v>1676</v>
      </c>
      <c r="F139" s="92">
        <v>10</v>
      </c>
      <c r="G139" s="26">
        <f>Fran2!I139</f>
        <v>10</v>
      </c>
      <c r="H139" s="23">
        <f>Fran2!J139</f>
        <v>1</v>
      </c>
      <c r="I139" s="132">
        <f>Fran2!L139</f>
        <v>1</v>
      </c>
      <c r="J139" s="26">
        <f>Angl2!I139</f>
        <v>10</v>
      </c>
      <c r="K139" s="23">
        <f>Angl2!J139</f>
        <v>1</v>
      </c>
      <c r="L139" s="132">
        <f>Angl2!L139</f>
        <v>1</v>
      </c>
      <c r="M139" s="24">
        <f t="shared" si="4"/>
        <v>10</v>
      </c>
      <c r="N139" s="23">
        <f t="shared" si="5"/>
        <v>2</v>
      </c>
      <c r="O139" s="43" t="str">
        <f t="shared" si="6"/>
        <v>acquise</v>
      </c>
      <c r="P139" s="129">
        <f t="shared" si="7"/>
        <v>1</v>
      </c>
    </row>
    <row r="140" spans="1:16" ht="13.5" customHeight="1">
      <c r="A140" s="23">
        <v>128</v>
      </c>
      <c r="B140" s="175">
        <v>1533018365</v>
      </c>
      <c r="C140" s="177" t="s">
        <v>586</v>
      </c>
      <c r="D140" s="324" t="s">
        <v>269</v>
      </c>
      <c r="E140" s="117" t="s">
        <v>428</v>
      </c>
      <c r="F140" s="92">
        <v>10.75</v>
      </c>
      <c r="G140" s="26">
        <f>Fran2!I140</f>
        <v>11.5</v>
      </c>
      <c r="H140" s="23">
        <f>Fran2!J140</f>
        <v>1</v>
      </c>
      <c r="I140" s="132">
        <f>Fran2!L140</f>
        <v>1</v>
      </c>
      <c r="J140" s="26">
        <f>Angl2!I140</f>
        <v>13</v>
      </c>
      <c r="K140" s="23">
        <f>Angl2!J140</f>
        <v>1</v>
      </c>
      <c r="L140" s="132">
        <f>Angl2!L140</f>
        <v>1</v>
      </c>
      <c r="M140" s="24">
        <f t="shared" si="4"/>
        <v>12.25</v>
      </c>
      <c r="N140" s="23">
        <f t="shared" si="5"/>
        <v>2</v>
      </c>
      <c r="O140" s="43" t="str">
        <f t="shared" si="6"/>
        <v>acquise</v>
      </c>
      <c r="P140" s="129">
        <f t="shared" si="7"/>
        <v>1</v>
      </c>
    </row>
    <row r="141" spans="1:16" ht="13.5" customHeight="1">
      <c r="A141" s="23">
        <v>129</v>
      </c>
      <c r="B141" s="178">
        <v>1433010325</v>
      </c>
      <c r="C141" s="180" t="s">
        <v>659</v>
      </c>
      <c r="D141" s="326" t="s">
        <v>660</v>
      </c>
      <c r="E141" s="117" t="s">
        <v>1676</v>
      </c>
      <c r="F141" s="49">
        <v>11.25</v>
      </c>
      <c r="G141" s="26">
        <f>Fran2!I141</f>
        <v>13</v>
      </c>
      <c r="H141" s="23">
        <f>Fran2!J141</f>
        <v>1</v>
      </c>
      <c r="I141" s="132">
        <f>Fran2!L141</f>
        <v>1</v>
      </c>
      <c r="J141" s="26">
        <f>Angl2!I141</f>
        <v>13.5</v>
      </c>
      <c r="K141" s="23">
        <f>Angl2!J141</f>
        <v>1</v>
      </c>
      <c r="L141" s="132">
        <f>Angl2!L141</f>
        <v>1</v>
      </c>
      <c r="M141" s="24">
        <f t="shared" si="4"/>
        <v>13.25</v>
      </c>
      <c r="N141" s="23">
        <f t="shared" si="5"/>
        <v>2</v>
      </c>
      <c r="O141" s="43" t="str">
        <f t="shared" si="6"/>
        <v>acquise</v>
      </c>
      <c r="P141" s="129">
        <f t="shared" si="7"/>
        <v>1</v>
      </c>
    </row>
    <row r="142" spans="1:16" ht="13.5" customHeight="1">
      <c r="A142" s="23">
        <v>130</v>
      </c>
      <c r="B142" s="289">
        <v>1333010273</v>
      </c>
      <c r="C142" s="99" t="s">
        <v>139</v>
      </c>
      <c r="D142" s="100" t="s">
        <v>140</v>
      </c>
      <c r="E142" s="119" t="s">
        <v>436</v>
      </c>
      <c r="F142" s="92">
        <v>7.25</v>
      </c>
      <c r="G142" s="26">
        <f>Fran2!I142</f>
        <v>14</v>
      </c>
      <c r="H142" s="23">
        <f>Fran2!J142</f>
        <v>1</v>
      </c>
      <c r="I142" s="132">
        <f>Fran2!L142</f>
        <v>1</v>
      </c>
      <c r="J142" s="26">
        <f>Angl2!I142</f>
        <v>15.5</v>
      </c>
      <c r="K142" s="23">
        <f>Angl2!J142</f>
        <v>1</v>
      </c>
      <c r="L142" s="132">
        <f>Angl2!L142</f>
        <v>1</v>
      </c>
      <c r="M142" s="24">
        <f t="shared" ref="M142:M205" si="8">(G142+J142)/2</f>
        <v>14.75</v>
      </c>
      <c r="N142" s="23">
        <f t="shared" ref="N142:N205" si="9">IF(M142&gt;=9.995,2,H142+K142)</f>
        <v>2</v>
      </c>
      <c r="O142" s="43" t="str">
        <f t="shared" ref="O142:O205" si="10">IF(N142=2,"acquise"," ")</f>
        <v>acquise</v>
      </c>
      <c r="P142" s="129">
        <f t="shared" ref="P142:P205" si="11">IF(OR(I142=2,L142=2),2,1)</f>
        <v>1</v>
      </c>
    </row>
    <row r="143" spans="1:16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92">
        <v>12.5</v>
      </c>
      <c r="G143" s="26">
        <f>Fran2!I143</f>
        <v>15</v>
      </c>
      <c r="H143" s="23">
        <f>Fran2!J143</f>
        <v>1</v>
      </c>
      <c r="I143" s="132">
        <f>Fran2!L143</f>
        <v>1</v>
      </c>
      <c r="J143" s="26">
        <f>Angl2!I143</f>
        <v>12</v>
      </c>
      <c r="K143" s="23">
        <f>Angl2!J143</f>
        <v>1</v>
      </c>
      <c r="L143" s="132">
        <f>Angl2!L143</f>
        <v>1</v>
      </c>
      <c r="M143" s="24">
        <f t="shared" si="8"/>
        <v>13.5</v>
      </c>
      <c r="N143" s="23">
        <f t="shared" si="9"/>
        <v>2</v>
      </c>
      <c r="O143" s="43" t="str">
        <f t="shared" si="10"/>
        <v>acquise</v>
      </c>
      <c r="P143" s="129">
        <f t="shared" si="11"/>
        <v>1</v>
      </c>
    </row>
    <row r="144" spans="1:16" ht="13.5" customHeight="1">
      <c r="A144" s="23">
        <v>132</v>
      </c>
      <c r="B144" s="175">
        <v>1533009575</v>
      </c>
      <c r="C144" s="177" t="s">
        <v>139</v>
      </c>
      <c r="D144" s="324" t="s">
        <v>644</v>
      </c>
      <c r="E144" s="117" t="s">
        <v>1676</v>
      </c>
      <c r="F144" s="49">
        <v>10.75</v>
      </c>
      <c r="G144" s="26">
        <f>Fran2!I144</f>
        <v>5</v>
      </c>
      <c r="H144" s="23">
        <f>Fran2!J144</f>
        <v>0</v>
      </c>
      <c r="I144" s="132">
        <f>Fran2!L144</f>
        <v>1</v>
      </c>
      <c r="J144" s="26">
        <f>Angl2!I144</f>
        <v>11</v>
      </c>
      <c r="K144" s="23">
        <f>Angl2!J144</f>
        <v>1</v>
      </c>
      <c r="L144" s="132">
        <f>Angl2!L144</f>
        <v>1</v>
      </c>
      <c r="M144" s="24">
        <f t="shared" si="8"/>
        <v>8</v>
      </c>
      <c r="N144" s="23">
        <f t="shared" si="9"/>
        <v>1</v>
      </c>
      <c r="O144" s="43" t="str">
        <f t="shared" si="10"/>
        <v xml:space="preserve"> </v>
      </c>
      <c r="P144" s="129">
        <f t="shared" si="11"/>
        <v>1</v>
      </c>
    </row>
    <row r="145" spans="1:16" ht="13.5" customHeight="1">
      <c r="A145" s="23">
        <v>133</v>
      </c>
      <c r="B145" s="279">
        <v>123022369</v>
      </c>
      <c r="C145" s="52" t="s">
        <v>139</v>
      </c>
      <c r="D145" s="51" t="s">
        <v>233</v>
      </c>
      <c r="E145" s="117" t="s">
        <v>429</v>
      </c>
      <c r="F145" s="49">
        <v>10.5</v>
      </c>
      <c r="G145" s="26">
        <f>Fran2!I145</f>
        <v>12</v>
      </c>
      <c r="H145" s="23">
        <f>Fran2!J145</f>
        <v>1</v>
      </c>
      <c r="I145" s="132">
        <f>Fran2!L145</f>
        <v>1</v>
      </c>
      <c r="J145" s="26">
        <f>Angl2!I145</f>
        <v>9</v>
      </c>
      <c r="K145" s="23">
        <f>Angl2!J145</f>
        <v>0</v>
      </c>
      <c r="L145" s="132">
        <f>Angl2!L145</f>
        <v>1</v>
      </c>
      <c r="M145" s="24">
        <f t="shared" si="8"/>
        <v>10.5</v>
      </c>
      <c r="N145" s="23">
        <f t="shared" si="9"/>
        <v>2</v>
      </c>
      <c r="O145" s="43" t="str">
        <f t="shared" si="10"/>
        <v>acquise</v>
      </c>
      <c r="P145" s="129">
        <f t="shared" si="11"/>
        <v>1</v>
      </c>
    </row>
    <row r="146" spans="1:16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92">
        <v>12.75</v>
      </c>
      <c r="G146" s="26">
        <f>Fran2!I146</f>
        <v>10.5</v>
      </c>
      <c r="H146" s="23">
        <f>Fran2!J146</f>
        <v>1</v>
      </c>
      <c r="I146" s="132">
        <f>Fran2!L146</f>
        <v>1</v>
      </c>
      <c r="J146" s="26">
        <f>Angl2!I146</f>
        <v>0</v>
      </c>
      <c r="K146" s="23">
        <f>Angl2!J146</f>
        <v>0</v>
      </c>
      <c r="L146" s="132">
        <f>Angl2!L146</f>
        <v>1</v>
      </c>
      <c r="M146" s="24">
        <f t="shared" si="8"/>
        <v>5.25</v>
      </c>
      <c r="N146" s="23">
        <f t="shared" si="9"/>
        <v>1</v>
      </c>
      <c r="O146" s="43" t="str">
        <f t="shared" si="10"/>
        <v xml:space="preserve"> </v>
      </c>
      <c r="P146" s="129">
        <f t="shared" si="11"/>
        <v>1</v>
      </c>
    </row>
    <row r="147" spans="1:16" ht="13.5" customHeight="1">
      <c r="A147" s="23">
        <v>135</v>
      </c>
      <c r="B147" s="279">
        <v>1433002779</v>
      </c>
      <c r="C147" s="52" t="s">
        <v>318</v>
      </c>
      <c r="D147" s="51" t="s">
        <v>319</v>
      </c>
      <c r="E147" s="118" t="s">
        <v>428</v>
      </c>
      <c r="F147" s="92">
        <v>11.5</v>
      </c>
      <c r="G147" s="26">
        <f>Fran2!I147</f>
        <v>14.25</v>
      </c>
      <c r="H147" s="23">
        <f>Fran2!J147</f>
        <v>1</v>
      </c>
      <c r="I147" s="132">
        <f>Fran2!L147</f>
        <v>1</v>
      </c>
      <c r="J147" s="26">
        <f>Angl2!I147</f>
        <v>17</v>
      </c>
      <c r="K147" s="23">
        <f>Angl2!J147</f>
        <v>1</v>
      </c>
      <c r="L147" s="132">
        <f>Angl2!L147</f>
        <v>1</v>
      </c>
      <c r="M147" s="24">
        <f t="shared" si="8"/>
        <v>15.625</v>
      </c>
      <c r="N147" s="23">
        <f t="shared" si="9"/>
        <v>2</v>
      </c>
      <c r="O147" s="43" t="str">
        <f t="shared" si="10"/>
        <v>acquise</v>
      </c>
      <c r="P147" s="129">
        <f t="shared" si="11"/>
        <v>1</v>
      </c>
    </row>
    <row r="148" spans="1:16" ht="13.5" customHeight="1">
      <c r="A148" s="23">
        <v>136</v>
      </c>
      <c r="B148" s="279">
        <v>1333009010</v>
      </c>
      <c r="C148" s="52" t="s">
        <v>320</v>
      </c>
      <c r="D148" s="51" t="s">
        <v>321</v>
      </c>
      <c r="E148" s="122" t="s">
        <v>430</v>
      </c>
      <c r="F148" s="92">
        <v>10</v>
      </c>
      <c r="G148" s="26">
        <f>Fran2!I148</f>
        <v>12</v>
      </c>
      <c r="H148" s="23">
        <f>Fran2!J148</f>
        <v>1</v>
      </c>
      <c r="I148" s="132">
        <f>Fran2!L148</f>
        <v>1</v>
      </c>
      <c r="J148" s="26">
        <f>Angl2!I148</f>
        <v>12</v>
      </c>
      <c r="K148" s="23">
        <f>Angl2!J148</f>
        <v>1</v>
      </c>
      <c r="L148" s="132">
        <f>Angl2!L148</f>
        <v>1</v>
      </c>
      <c r="M148" s="24">
        <f t="shared" si="8"/>
        <v>12</v>
      </c>
      <c r="N148" s="23">
        <f t="shared" si="9"/>
        <v>2</v>
      </c>
      <c r="O148" s="43" t="str">
        <f t="shared" si="10"/>
        <v>acquise</v>
      </c>
      <c r="P148" s="129">
        <f t="shared" si="11"/>
        <v>1</v>
      </c>
    </row>
    <row r="149" spans="1:16" ht="13.5" customHeight="1">
      <c r="A149" s="23">
        <v>137</v>
      </c>
      <c r="B149" s="175">
        <v>1533024016</v>
      </c>
      <c r="C149" s="177" t="s">
        <v>320</v>
      </c>
      <c r="D149" s="324" t="s">
        <v>603</v>
      </c>
      <c r="E149" s="117" t="s">
        <v>428</v>
      </c>
      <c r="F149" s="49">
        <v>15.75</v>
      </c>
      <c r="G149" s="26">
        <f>Fran2!I149</f>
        <v>5</v>
      </c>
      <c r="H149" s="23">
        <f>Fran2!J149</f>
        <v>0</v>
      </c>
      <c r="I149" s="132">
        <f>Fran2!L149</f>
        <v>1</v>
      </c>
      <c r="J149" s="26">
        <f>Angl2!I149</f>
        <v>12</v>
      </c>
      <c r="K149" s="23">
        <f>Angl2!J149</f>
        <v>1</v>
      </c>
      <c r="L149" s="132">
        <f>Angl2!L149</f>
        <v>1</v>
      </c>
      <c r="M149" s="24">
        <f t="shared" si="8"/>
        <v>8.5</v>
      </c>
      <c r="N149" s="23">
        <f t="shared" si="9"/>
        <v>1</v>
      </c>
      <c r="O149" s="43" t="str">
        <f t="shared" si="10"/>
        <v xml:space="preserve"> </v>
      </c>
      <c r="P149" s="129">
        <f t="shared" si="11"/>
        <v>1</v>
      </c>
    </row>
    <row r="150" spans="1:16" ht="13.5" customHeight="1">
      <c r="A150" s="23">
        <v>138</v>
      </c>
      <c r="B150" s="277" t="s">
        <v>142</v>
      </c>
      <c r="C150" s="99" t="s">
        <v>143</v>
      </c>
      <c r="D150" s="100" t="s">
        <v>144</v>
      </c>
      <c r="E150" s="118" t="s">
        <v>433</v>
      </c>
      <c r="F150" s="92">
        <v>12.125</v>
      </c>
      <c r="G150" s="26">
        <f>Fran2!I150</f>
        <v>10</v>
      </c>
      <c r="H150" s="23">
        <f>Fran2!J150</f>
        <v>1</v>
      </c>
      <c r="I150" s="132">
        <f>Fran2!L150</f>
        <v>1</v>
      </c>
      <c r="J150" s="26">
        <f>Angl2!I150</f>
        <v>8.5</v>
      </c>
      <c r="K150" s="23">
        <f>Angl2!J150</f>
        <v>0</v>
      </c>
      <c r="L150" s="132">
        <f>Angl2!L150</f>
        <v>1</v>
      </c>
      <c r="M150" s="24">
        <f t="shared" si="8"/>
        <v>9.25</v>
      </c>
      <c r="N150" s="23">
        <f t="shared" si="9"/>
        <v>1</v>
      </c>
      <c r="O150" s="43" t="str">
        <f t="shared" si="10"/>
        <v xml:space="preserve"> </v>
      </c>
      <c r="P150" s="129">
        <f t="shared" si="11"/>
        <v>1</v>
      </c>
    </row>
    <row r="151" spans="1:16" ht="13.5" customHeight="1">
      <c r="A151" s="23">
        <v>139</v>
      </c>
      <c r="B151" s="279">
        <v>1331011779</v>
      </c>
      <c r="C151" s="52" t="s">
        <v>322</v>
      </c>
      <c r="D151" s="51" t="s">
        <v>137</v>
      </c>
      <c r="E151" s="117" t="s">
        <v>429</v>
      </c>
      <c r="F151" s="49">
        <v>12.25</v>
      </c>
      <c r="G151" s="26">
        <f>Fran2!I151</f>
        <v>10.5</v>
      </c>
      <c r="H151" s="23">
        <f>Fran2!J151</f>
        <v>1</v>
      </c>
      <c r="I151" s="132">
        <f>Fran2!L151</f>
        <v>1</v>
      </c>
      <c r="J151" s="26">
        <f>Angl2!I151</f>
        <v>13.5</v>
      </c>
      <c r="K151" s="23">
        <f>Angl2!J151</f>
        <v>1</v>
      </c>
      <c r="L151" s="132">
        <f>Angl2!L151</f>
        <v>1</v>
      </c>
      <c r="M151" s="24">
        <f t="shared" si="8"/>
        <v>12</v>
      </c>
      <c r="N151" s="23">
        <f t="shared" si="9"/>
        <v>2</v>
      </c>
      <c r="O151" s="43" t="str">
        <f t="shared" si="10"/>
        <v>acquise</v>
      </c>
      <c r="P151" s="129">
        <f t="shared" si="11"/>
        <v>1</v>
      </c>
    </row>
    <row r="152" spans="1:16" ht="13.5" customHeight="1">
      <c r="A152" s="23">
        <v>140</v>
      </c>
      <c r="B152" s="279">
        <v>123002858</v>
      </c>
      <c r="C152" s="52" t="s">
        <v>323</v>
      </c>
      <c r="D152" s="51" t="s">
        <v>82</v>
      </c>
      <c r="E152" s="117" t="s">
        <v>434</v>
      </c>
      <c r="F152" s="92">
        <v>10</v>
      </c>
      <c r="G152" s="26">
        <f>Fran2!I152</f>
        <v>10</v>
      </c>
      <c r="H152" s="23">
        <f>Fran2!J152</f>
        <v>1</v>
      </c>
      <c r="I152" s="132">
        <f>Fran2!L152</f>
        <v>1</v>
      </c>
      <c r="J152" s="26">
        <f>Angl2!I152</f>
        <v>10</v>
      </c>
      <c r="K152" s="23">
        <f>Angl2!J152</f>
        <v>1</v>
      </c>
      <c r="L152" s="132">
        <f>Angl2!L152</f>
        <v>1</v>
      </c>
      <c r="M152" s="24">
        <f t="shared" si="8"/>
        <v>10</v>
      </c>
      <c r="N152" s="23">
        <f t="shared" si="9"/>
        <v>2</v>
      </c>
      <c r="O152" s="43" t="str">
        <f t="shared" si="10"/>
        <v>acquise</v>
      </c>
      <c r="P152" s="129">
        <f t="shared" si="11"/>
        <v>1</v>
      </c>
    </row>
    <row r="153" spans="1:16" ht="13.5" customHeight="1">
      <c r="A153" s="23">
        <v>141</v>
      </c>
      <c r="B153" s="181">
        <v>1333009336</v>
      </c>
      <c r="C153" s="183" t="s">
        <v>569</v>
      </c>
      <c r="D153" s="299" t="s">
        <v>357</v>
      </c>
      <c r="E153" s="117" t="s">
        <v>1676</v>
      </c>
      <c r="F153" s="92">
        <v>10</v>
      </c>
      <c r="G153" s="26">
        <f>Fran2!I153</f>
        <v>10.5</v>
      </c>
      <c r="H153" s="23">
        <f>Fran2!J153</f>
        <v>1</v>
      </c>
      <c r="I153" s="132">
        <f>Fran2!L153</f>
        <v>1</v>
      </c>
      <c r="J153" s="26">
        <f>Angl2!I153</f>
        <v>10</v>
      </c>
      <c r="K153" s="23">
        <f>Angl2!J153</f>
        <v>1</v>
      </c>
      <c r="L153" s="132">
        <f>Angl2!L153</f>
        <v>1</v>
      </c>
      <c r="M153" s="24">
        <f t="shared" si="8"/>
        <v>10.25</v>
      </c>
      <c r="N153" s="23">
        <f t="shared" si="9"/>
        <v>2</v>
      </c>
      <c r="O153" s="43" t="str">
        <f t="shared" si="10"/>
        <v>acquise</v>
      </c>
      <c r="P153" s="129">
        <f t="shared" si="11"/>
        <v>1</v>
      </c>
    </row>
    <row r="154" spans="1:16" ht="13.5" customHeight="1">
      <c r="A154" s="23">
        <v>142</v>
      </c>
      <c r="B154" s="175">
        <v>1533004234</v>
      </c>
      <c r="C154" s="177" t="s">
        <v>674</v>
      </c>
      <c r="D154" s="324" t="s">
        <v>138</v>
      </c>
      <c r="E154" s="117" t="s">
        <v>429</v>
      </c>
      <c r="F154" s="92">
        <v>7.25</v>
      </c>
      <c r="G154" s="26">
        <f>Fran2!I154</f>
        <v>12</v>
      </c>
      <c r="H154" s="23">
        <f>Fran2!J154</f>
        <v>1</v>
      </c>
      <c r="I154" s="132">
        <f>Fran2!L154</f>
        <v>1</v>
      </c>
      <c r="J154" s="26">
        <f>Angl2!I154</f>
        <v>10.5</v>
      </c>
      <c r="K154" s="23">
        <f>Angl2!J154</f>
        <v>1</v>
      </c>
      <c r="L154" s="132">
        <f>Angl2!L154</f>
        <v>1</v>
      </c>
      <c r="M154" s="24">
        <f t="shared" si="8"/>
        <v>11.25</v>
      </c>
      <c r="N154" s="23">
        <f t="shared" si="9"/>
        <v>2</v>
      </c>
      <c r="O154" s="43" t="str">
        <f t="shared" si="10"/>
        <v>acquise</v>
      </c>
      <c r="P154" s="129">
        <f t="shared" si="11"/>
        <v>1</v>
      </c>
    </row>
    <row r="155" spans="1:16" ht="13.5" customHeight="1">
      <c r="A155" s="23">
        <v>143</v>
      </c>
      <c r="B155" s="175">
        <v>1533010467</v>
      </c>
      <c r="C155" s="177" t="s">
        <v>686</v>
      </c>
      <c r="D155" s="324" t="s">
        <v>209</v>
      </c>
      <c r="E155" s="117" t="s">
        <v>428</v>
      </c>
      <c r="F155" s="49">
        <v>10.25</v>
      </c>
      <c r="G155" s="26">
        <f>Fran2!I155</f>
        <v>7</v>
      </c>
      <c r="H155" s="23">
        <f>Fran2!J155</f>
        <v>0</v>
      </c>
      <c r="I155" s="132">
        <f>Fran2!L155</f>
        <v>1</v>
      </c>
      <c r="J155" s="26">
        <f>Angl2!I155</f>
        <v>10</v>
      </c>
      <c r="K155" s="23">
        <f>Angl2!J155</f>
        <v>1</v>
      </c>
      <c r="L155" s="132">
        <f>Angl2!L155</f>
        <v>1</v>
      </c>
      <c r="M155" s="24">
        <f t="shared" si="8"/>
        <v>8.5</v>
      </c>
      <c r="N155" s="23">
        <f t="shared" si="9"/>
        <v>1</v>
      </c>
      <c r="O155" s="43" t="str">
        <f t="shared" si="10"/>
        <v xml:space="preserve"> </v>
      </c>
      <c r="P155" s="129">
        <f t="shared" si="11"/>
        <v>1</v>
      </c>
    </row>
    <row r="156" spans="1:16" ht="13.5" customHeight="1">
      <c r="A156" s="23">
        <v>144</v>
      </c>
      <c r="B156" s="289">
        <v>123000973</v>
      </c>
      <c r="C156" s="99" t="s">
        <v>147</v>
      </c>
      <c r="D156" s="100" t="s">
        <v>148</v>
      </c>
      <c r="E156" s="121" t="s">
        <v>431</v>
      </c>
      <c r="F156" s="49">
        <v>11</v>
      </c>
      <c r="G156" s="26">
        <f>Fran2!I156</f>
        <v>12.5</v>
      </c>
      <c r="H156" s="23">
        <f>Fran2!J156</f>
        <v>1</v>
      </c>
      <c r="I156" s="132">
        <f>Fran2!L156</f>
        <v>1</v>
      </c>
      <c r="J156" s="26">
        <f>Angl2!I156</f>
        <v>18.5</v>
      </c>
      <c r="K156" s="23">
        <f>Angl2!J156</f>
        <v>1</v>
      </c>
      <c r="L156" s="132">
        <f>Angl2!L156</f>
        <v>1</v>
      </c>
      <c r="M156" s="24">
        <f t="shared" si="8"/>
        <v>15.5</v>
      </c>
      <c r="N156" s="23">
        <f t="shared" si="9"/>
        <v>2</v>
      </c>
      <c r="O156" s="43" t="str">
        <f t="shared" si="10"/>
        <v>acquise</v>
      </c>
      <c r="P156" s="129">
        <f t="shared" si="11"/>
        <v>1</v>
      </c>
    </row>
    <row r="157" spans="1:16" ht="13.5" customHeight="1">
      <c r="A157" s="23">
        <v>145</v>
      </c>
      <c r="B157" s="340" t="s">
        <v>738</v>
      </c>
      <c r="C157" s="335" t="s">
        <v>149</v>
      </c>
      <c r="D157" s="344" t="s">
        <v>739</v>
      </c>
      <c r="E157" s="244" t="s">
        <v>436</v>
      </c>
      <c r="F157" s="49">
        <v>13</v>
      </c>
      <c r="G157" s="26">
        <f>Fran2!I157</f>
        <v>13.25</v>
      </c>
      <c r="H157" s="23">
        <f>Fran2!J157</f>
        <v>1</v>
      </c>
      <c r="I157" s="132">
        <f>Fran2!L157</f>
        <v>1</v>
      </c>
      <c r="J157" s="26">
        <f>Angl2!I157</f>
        <v>13.25</v>
      </c>
      <c r="K157" s="23">
        <f>Angl2!J157</f>
        <v>1</v>
      </c>
      <c r="L157" s="132">
        <f>Angl2!L157</f>
        <v>1</v>
      </c>
      <c r="M157" s="24">
        <f t="shared" si="8"/>
        <v>13.25</v>
      </c>
      <c r="N157" s="23">
        <f t="shared" si="9"/>
        <v>2</v>
      </c>
      <c r="O157" s="43" t="str">
        <f t="shared" si="10"/>
        <v>acquise</v>
      </c>
      <c r="P157" s="129">
        <f t="shared" si="11"/>
        <v>1</v>
      </c>
    </row>
    <row r="158" spans="1:16" ht="13.5" customHeight="1">
      <c r="A158" s="23">
        <v>146</v>
      </c>
      <c r="B158" s="289">
        <v>123013689</v>
      </c>
      <c r="C158" s="99" t="s">
        <v>150</v>
      </c>
      <c r="D158" s="100" t="s">
        <v>151</v>
      </c>
      <c r="E158" s="118" t="s">
        <v>428</v>
      </c>
      <c r="F158" s="49">
        <v>11.125</v>
      </c>
      <c r="G158" s="26">
        <f>Fran2!I158</f>
        <v>14.25</v>
      </c>
      <c r="H158" s="23">
        <f>Fran2!J158</f>
        <v>1</v>
      </c>
      <c r="I158" s="132">
        <f>Fran2!L158</f>
        <v>1</v>
      </c>
      <c r="J158" s="26">
        <f>Angl2!I158</f>
        <v>7.5</v>
      </c>
      <c r="K158" s="23">
        <f>Angl2!J158</f>
        <v>0</v>
      </c>
      <c r="L158" s="132">
        <f>Angl2!L158</f>
        <v>1</v>
      </c>
      <c r="M158" s="24">
        <f t="shared" si="8"/>
        <v>10.875</v>
      </c>
      <c r="N158" s="23">
        <f t="shared" si="9"/>
        <v>2</v>
      </c>
      <c r="O158" s="43" t="str">
        <f t="shared" si="10"/>
        <v>acquise</v>
      </c>
      <c r="P158" s="129">
        <f t="shared" si="11"/>
        <v>1</v>
      </c>
    </row>
    <row r="159" spans="1:16" ht="13.5" customHeight="1">
      <c r="A159" s="23">
        <v>147</v>
      </c>
      <c r="B159" s="279">
        <v>1333013058</v>
      </c>
      <c r="C159" s="52" t="s">
        <v>391</v>
      </c>
      <c r="D159" s="51" t="s">
        <v>392</v>
      </c>
      <c r="E159" s="117" t="s">
        <v>429</v>
      </c>
      <c r="F159" s="49">
        <v>12.875</v>
      </c>
      <c r="G159" s="26">
        <f>Fran2!I159</f>
        <v>12.5</v>
      </c>
      <c r="H159" s="23">
        <f>Fran2!J159</f>
        <v>1</v>
      </c>
      <c r="I159" s="132">
        <f>Fran2!L159</f>
        <v>1</v>
      </c>
      <c r="J159" s="26">
        <f>Angl2!I159</f>
        <v>10.5</v>
      </c>
      <c r="K159" s="23">
        <f>Angl2!J159</f>
        <v>1</v>
      </c>
      <c r="L159" s="132">
        <f>Angl2!L159</f>
        <v>1</v>
      </c>
      <c r="M159" s="24">
        <f t="shared" si="8"/>
        <v>11.5</v>
      </c>
      <c r="N159" s="23">
        <f t="shared" si="9"/>
        <v>2</v>
      </c>
      <c r="O159" s="43" t="str">
        <f t="shared" si="10"/>
        <v>acquise</v>
      </c>
      <c r="P159" s="129">
        <f t="shared" si="11"/>
        <v>1</v>
      </c>
    </row>
    <row r="160" spans="1:16" ht="13.5" customHeight="1">
      <c r="A160" s="23">
        <v>148</v>
      </c>
      <c r="B160" s="340" t="s">
        <v>740</v>
      </c>
      <c r="C160" s="335" t="s">
        <v>152</v>
      </c>
      <c r="D160" s="344" t="s">
        <v>555</v>
      </c>
      <c r="E160" s="204" t="s">
        <v>436</v>
      </c>
      <c r="F160" s="49">
        <v>12.125</v>
      </c>
      <c r="G160" s="26">
        <f>Fran2!I160</f>
        <v>11</v>
      </c>
      <c r="H160" s="23">
        <f>Fran2!J160</f>
        <v>1</v>
      </c>
      <c r="I160" s="132">
        <f>Fran2!L160</f>
        <v>1</v>
      </c>
      <c r="J160" s="26">
        <f>Angl2!I160</f>
        <v>11</v>
      </c>
      <c r="K160" s="23">
        <f>Angl2!J160</f>
        <v>1</v>
      </c>
      <c r="L160" s="132">
        <f>Angl2!L160</f>
        <v>1</v>
      </c>
      <c r="M160" s="24">
        <f t="shared" si="8"/>
        <v>11</v>
      </c>
      <c r="N160" s="23">
        <f t="shared" si="9"/>
        <v>2</v>
      </c>
      <c r="O160" s="43" t="str">
        <f t="shared" si="10"/>
        <v>acquise</v>
      </c>
      <c r="P160" s="129">
        <f t="shared" si="11"/>
        <v>1</v>
      </c>
    </row>
    <row r="161" spans="1:16" ht="13.5" customHeight="1">
      <c r="A161" s="23">
        <v>149</v>
      </c>
      <c r="B161" s="340" t="s">
        <v>741</v>
      </c>
      <c r="C161" s="335" t="s">
        <v>742</v>
      </c>
      <c r="D161" s="344" t="s">
        <v>124</v>
      </c>
      <c r="E161" s="247" t="s">
        <v>1677</v>
      </c>
      <c r="F161" s="49">
        <v>10.375</v>
      </c>
      <c r="G161" s="26">
        <f>Fran2!I161</f>
        <v>11</v>
      </c>
      <c r="H161" s="23">
        <f>Fran2!J161</f>
        <v>1</v>
      </c>
      <c r="I161" s="132">
        <f>Fran2!L161</f>
        <v>1</v>
      </c>
      <c r="J161" s="26">
        <f>Angl2!I161</f>
        <v>11</v>
      </c>
      <c r="K161" s="23">
        <f>Angl2!J161</f>
        <v>1</v>
      </c>
      <c r="L161" s="132">
        <f>Angl2!L161</f>
        <v>1</v>
      </c>
      <c r="M161" s="24">
        <f t="shared" si="8"/>
        <v>11</v>
      </c>
      <c r="N161" s="23">
        <f t="shared" si="9"/>
        <v>2</v>
      </c>
      <c r="O161" s="43" t="str">
        <f t="shared" si="10"/>
        <v>acquise</v>
      </c>
      <c r="P161" s="129">
        <f t="shared" si="11"/>
        <v>1</v>
      </c>
    </row>
    <row r="162" spans="1:16" ht="13.5" customHeight="1">
      <c r="A162" s="23">
        <v>150</v>
      </c>
      <c r="B162" s="340" t="s">
        <v>743</v>
      </c>
      <c r="C162" s="335" t="s">
        <v>742</v>
      </c>
      <c r="D162" s="344" t="s">
        <v>314</v>
      </c>
      <c r="E162" s="244" t="s">
        <v>433</v>
      </c>
      <c r="F162" s="92">
        <v>14.75</v>
      </c>
      <c r="G162" s="26">
        <f>Fran2!I162</f>
        <v>11</v>
      </c>
      <c r="H162" s="23">
        <f>Fran2!J162</f>
        <v>1</v>
      </c>
      <c r="I162" s="132">
        <f>Fran2!L162</f>
        <v>1</v>
      </c>
      <c r="J162" s="26">
        <f>Angl2!I162</f>
        <v>11</v>
      </c>
      <c r="K162" s="23">
        <f>Angl2!J162</f>
        <v>1</v>
      </c>
      <c r="L162" s="132">
        <f>Angl2!L162</f>
        <v>1</v>
      </c>
      <c r="M162" s="24">
        <f t="shared" si="8"/>
        <v>11</v>
      </c>
      <c r="N162" s="23">
        <f t="shared" si="9"/>
        <v>2</v>
      </c>
      <c r="O162" s="43" t="str">
        <f t="shared" si="10"/>
        <v>acquise</v>
      </c>
      <c r="P162" s="129">
        <f t="shared" si="11"/>
        <v>1</v>
      </c>
    </row>
    <row r="163" spans="1:16" ht="13.5" customHeight="1">
      <c r="A163" s="23">
        <v>151</v>
      </c>
      <c r="B163" s="282" t="s">
        <v>744</v>
      </c>
      <c r="C163" s="306" t="s">
        <v>745</v>
      </c>
      <c r="D163" s="328" t="s">
        <v>746</v>
      </c>
      <c r="E163" s="247" t="s">
        <v>1677</v>
      </c>
      <c r="F163" s="92">
        <v>11.875</v>
      </c>
      <c r="G163" s="26">
        <f>Fran2!I163</f>
        <v>12</v>
      </c>
      <c r="H163" s="23">
        <f>Fran2!J163</f>
        <v>1</v>
      </c>
      <c r="I163" s="132">
        <f>Fran2!L163</f>
        <v>1</v>
      </c>
      <c r="J163" s="26">
        <f>Angl2!I163</f>
        <v>12</v>
      </c>
      <c r="K163" s="23">
        <f>Angl2!J163</f>
        <v>1</v>
      </c>
      <c r="L163" s="132">
        <f>Angl2!L163</f>
        <v>1</v>
      </c>
      <c r="M163" s="24">
        <f t="shared" si="8"/>
        <v>12</v>
      </c>
      <c r="N163" s="23">
        <f t="shared" si="9"/>
        <v>2</v>
      </c>
      <c r="O163" s="43" t="str">
        <f t="shared" si="10"/>
        <v>acquise</v>
      </c>
      <c r="P163" s="129">
        <f t="shared" si="11"/>
        <v>1</v>
      </c>
    </row>
    <row r="164" spans="1:16" ht="13.5" customHeight="1">
      <c r="A164" s="23">
        <v>152</v>
      </c>
      <c r="B164" s="181">
        <v>1333008955</v>
      </c>
      <c r="C164" s="183" t="s">
        <v>153</v>
      </c>
      <c r="D164" s="299" t="s">
        <v>622</v>
      </c>
      <c r="E164" s="117" t="s">
        <v>428</v>
      </c>
      <c r="F164" s="49">
        <v>15.125</v>
      </c>
      <c r="G164" s="26">
        <f>Fran2!I164</f>
        <v>11.5</v>
      </c>
      <c r="H164" s="23">
        <f>Fran2!J164</f>
        <v>1</v>
      </c>
      <c r="I164" s="132">
        <f>Fran2!L164</f>
        <v>1</v>
      </c>
      <c r="J164" s="26">
        <f>Angl2!I164</f>
        <v>15.5</v>
      </c>
      <c r="K164" s="23">
        <f>Angl2!J164</f>
        <v>1</v>
      </c>
      <c r="L164" s="132">
        <f>Angl2!L164</f>
        <v>1</v>
      </c>
      <c r="M164" s="24">
        <f t="shared" si="8"/>
        <v>13.5</v>
      </c>
      <c r="N164" s="23">
        <f t="shared" si="9"/>
        <v>2</v>
      </c>
      <c r="O164" s="43" t="str">
        <f t="shared" si="10"/>
        <v>acquise</v>
      </c>
      <c r="P164" s="129">
        <f t="shared" si="11"/>
        <v>1</v>
      </c>
    </row>
    <row r="165" spans="1:16" ht="13.5" customHeight="1">
      <c r="A165" s="23">
        <v>153</v>
      </c>
      <c r="B165" s="289">
        <v>1333008886</v>
      </c>
      <c r="C165" s="99" t="s">
        <v>153</v>
      </c>
      <c r="D165" s="100" t="s">
        <v>154</v>
      </c>
      <c r="E165" s="118" t="s">
        <v>433</v>
      </c>
      <c r="F165" s="92">
        <v>13.25</v>
      </c>
      <c r="G165" s="26">
        <f>Fran2!I165</f>
        <v>11</v>
      </c>
      <c r="H165" s="23">
        <f>Fran2!J165</f>
        <v>1</v>
      </c>
      <c r="I165" s="132">
        <f>Fran2!L165</f>
        <v>1</v>
      </c>
      <c r="J165" s="26">
        <f>Angl2!I165</f>
        <v>10</v>
      </c>
      <c r="K165" s="23">
        <f>Angl2!J165</f>
        <v>1</v>
      </c>
      <c r="L165" s="132">
        <f>Angl2!L165</f>
        <v>1</v>
      </c>
      <c r="M165" s="24">
        <f t="shared" si="8"/>
        <v>10.5</v>
      </c>
      <c r="N165" s="23">
        <f t="shared" si="9"/>
        <v>2</v>
      </c>
      <c r="O165" s="43" t="str">
        <f t="shared" si="10"/>
        <v>acquise</v>
      </c>
      <c r="P165" s="129">
        <f t="shared" si="11"/>
        <v>1</v>
      </c>
    </row>
    <row r="166" spans="1:16" ht="13.5" customHeight="1">
      <c r="A166" s="23">
        <v>154</v>
      </c>
      <c r="B166" s="279">
        <v>123020341</v>
      </c>
      <c r="C166" s="52" t="s">
        <v>325</v>
      </c>
      <c r="D166" s="51" t="s">
        <v>326</v>
      </c>
      <c r="E166" s="118" t="s">
        <v>428</v>
      </c>
      <c r="F166" s="49">
        <v>10.5</v>
      </c>
      <c r="G166" s="26">
        <f>Fran2!I166</f>
        <v>10.5</v>
      </c>
      <c r="H166" s="23">
        <f>Fran2!J166</f>
        <v>1</v>
      </c>
      <c r="I166" s="132">
        <f>Fran2!L166</f>
        <v>1</v>
      </c>
      <c r="J166" s="26">
        <f>Angl2!I166</f>
        <v>10</v>
      </c>
      <c r="K166" s="23">
        <f>Angl2!J166</f>
        <v>1</v>
      </c>
      <c r="L166" s="132">
        <f>Angl2!L166</f>
        <v>1</v>
      </c>
      <c r="M166" s="24">
        <f t="shared" si="8"/>
        <v>10.25</v>
      </c>
      <c r="N166" s="23">
        <f t="shared" si="9"/>
        <v>2</v>
      </c>
      <c r="O166" s="43" t="str">
        <f t="shared" si="10"/>
        <v>acquise</v>
      </c>
      <c r="P166" s="129">
        <f t="shared" si="11"/>
        <v>1</v>
      </c>
    </row>
    <row r="167" spans="1:16" ht="13.5" customHeight="1">
      <c r="A167" s="23">
        <v>155</v>
      </c>
      <c r="B167" s="279">
        <v>1433014926</v>
      </c>
      <c r="C167" s="52" t="s">
        <v>155</v>
      </c>
      <c r="D167" s="51" t="s">
        <v>393</v>
      </c>
      <c r="E167" s="118" t="s">
        <v>428</v>
      </c>
      <c r="F167" s="49">
        <v>10.25</v>
      </c>
      <c r="G167" s="26">
        <f>Fran2!I167</f>
        <v>14</v>
      </c>
      <c r="H167" s="23">
        <f>Fran2!J167</f>
        <v>1</v>
      </c>
      <c r="I167" s="132">
        <f>Fran2!L167</f>
        <v>1</v>
      </c>
      <c r="J167" s="26">
        <f>Angl2!I167</f>
        <v>10</v>
      </c>
      <c r="K167" s="23">
        <f>Angl2!J167</f>
        <v>1</v>
      </c>
      <c r="L167" s="132">
        <f>Angl2!L167</f>
        <v>1</v>
      </c>
      <c r="M167" s="24">
        <f t="shared" si="8"/>
        <v>12</v>
      </c>
      <c r="N167" s="23">
        <f t="shared" si="9"/>
        <v>2</v>
      </c>
      <c r="O167" s="43" t="str">
        <f t="shared" si="10"/>
        <v>acquise</v>
      </c>
      <c r="P167" s="129">
        <f t="shared" si="11"/>
        <v>1</v>
      </c>
    </row>
    <row r="168" spans="1:16" ht="13.5" customHeight="1">
      <c r="A168" s="23">
        <v>156</v>
      </c>
      <c r="B168" s="175">
        <v>1533012503</v>
      </c>
      <c r="C168" s="177" t="s">
        <v>535</v>
      </c>
      <c r="D168" s="324" t="s">
        <v>313</v>
      </c>
      <c r="E168" s="117" t="s">
        <v>429</v>
      </c>
      <c r="F168" s="92">
        <v>11.5</v>
      </c>
      <c r="G168" s="26">
        <f>Fran2!I168</f>
        <v>11</v>
      </c>
      <c r="H168" s="23">
        <f>Fran2!J168</f>
        <v>1</v>
      </c>
      <c r="I168" s="132">
        <f>Fran2!L168</f>
        <v>1</v>
      </c>
      <c r="J168" s="26">
        <f>Angl2!I168</f>
        <v>12</v>
      </c>
      <c r="K168" s="23">
        <f>Angl2!J168</f>
        <v>1</v>
      </c>
      <c r="L168" s="132">
        <f>Angl2!L168</f>
        <v>1</v>
      </c>
      <c r="M168" s="24">
        <f t="shared" si="8"/>
        <v>11.5</v>
      </c>
      <c r="N168" s="23">
        <f t="shared" si="9"/>
        <v>2</v>
      </c>
      <c r="O168" s="43" t="str">
        <f t="shared" si="10"/>
        <v>acquise</v>
      </c>
      <c r="P168" s="129">
        <f t="shared" si="11"/>
        <v>1</v>
      </c>
    </row>
    <row r="169" spans="1:16" ht="13.5" customHeight="1">
      <c r="A169" s="23">
        <v>157</v>
      </c>
      <c r="B169" s="289">
        <v>123004901</v>
      </c>
      <c r="C169" s="99" t="s">
        <v>156</v>
      </c>
      <c r="D169" s="100" t="s">
        <v>157</v>
      </c>
      <c r="E169" s="118" t="s">
        <v>428</v>
      </c>
      <c r="F169" s="92">
        <v>11</v>
      </c>
      <c r="G169" s="26">
        <f>Fran2!I169</f>
        <v>12.25</v>
      </c>
      <c r="H169" s="23">
        <f>Fran2!J169</f>
        <v>1</v>
      </c>
      <c r="I169" s="132">
        <f>Fran2!L169</f>
        <v>1</v>
      </c>
      <c r="J169" s="26">
        <f>Angl2!I169</f>
        <v>11.5</v>
      </c>
      <c r="K169" s="23">
        <f>Angl2!J169</f>
        <v>1</v>
      </c>
      <c r="L169" s="132">
        <f>Angl2!L169</f>
        <v>1</v>
      </c>
      <c r="M169" s="24">
        <f t="shared" si="8"/>
        <v>11.875</v>
      </c>
      <c r="N169" s="23">
        <f t="shared" si="9"/>
        <v>2</v>
      </c>
      <c r="O169" s="43" t="str">
        <f t="shared" si="10"/>
        <v>acquise</v>
      </c>
      <c r="P169" s="129">
        <f t="shared" si="11"/>
        <v>1</v>
      </c>
    </row>
    <row r="170" spans="1:16" ht="13.5" customHeight="1">
      <c r="A170" s="23">
        <v>158</v>
      </c>
      <c r="B170" s="181">
        <v>1333011470</v>
      </c>
      <c r="C170" s="183" t="s">
        <v>682</v>
      </c>
      <c r="D170" s="299" t="s">
        <v>683</v>
      </c>
      <c r="E170" s="117" t="s">
        <v>428</v>
      </c>
      <c r="F170" s="49">
        <v>15.625</v>
      </c>
      <c r="G170" s="26">
        <f>Fran2!I170</f>
        <v>10.5</v>
      </c>
      <c r="H170" s="23">
        <f>Fran2!J170</f>
        <v>1</v>
      </c>
      <c r="I170" s="132">
        <f>Fran2!L170</f>
        <v>1</v>
      </c>
      <c r="J170" s="26">
        <f>Angl2!I170</f>
        <v>14</v>
      </c>
      <c r="K170" s="23">
        <f>Angl2!J170</f>
        <v>1</v>
      </c>
      <c r="L170" s="132">
        <f>Angl2!L170</f>
        <v>1</v>
      </c>
      <c r="M170" s="24">
        <f t="shared" si="8"/>
        <v>12.25</v>
      </c>
      <c r="N170" s="23">
        <f t="shared" si="9"/>
        <v>2</v>
      </c>
      <c r="O170" s="43" t="str">
        <f t="shared" si="10"/>
        <v>acquise</v>
      </c>
      <c r="P170" s="129">
        <f t="shared" si="11"/>
        <v>1</v>
      </c>
    </row>
    <row r="171" spans="1:16" ht="13.5" customHeight="1">
      <c r="A171" s="23">
        <v>159</v>
      </c>
      <c r="B171" s="279">
        <v>1433010476</v>
      </c>
      <c r="C171" s="52" t="s">
        <v>158</v>
      </c>
      <c r="D171" s="51" t="s">
        <v>124</v>
      </c>
      <c r="E171" s="117" t="s">
        <v>434</v>
      </c>
      <c r="F171" s="49">
        <v>12</v>
      </c>
      <c r="G171" s="26">
        <f>Fran2!I171</f>
        <v>14.25</v>
      </c>
      <c r="H171" s="23">
        <f>Fran2!J171</f>
        <v>1</v>
      </c>
      <c r="I171" s="132">
        <f>Fran2!L171</f>
        <v>1</v>
      </c>
      <c r="J171" s="26">
        <f>Angl2!I171</f>
        <v>14.5</v>
      </c>
      <c r="K171" s="23">
        <f>Angl2!J171</f>
        <v>1</v>
      </c>
      <c r="L171" s="132">
        <f>Angl2!L171</f>
        <v>1</v>
      </c>
      <c r="M171" s="24">
        <f t="shared" si="8"/>
        <v>14.375</v>
      </c>
      <c r="N171" s="23">
        <f t="shared" si="9"/>
        <v>2</v>
      </c>
      <c r="O171" s="43" t="str">
        <f t="shared" si="10"/>
        <v>acquise</v>
      </c>
      <c r="P171" s="129">
        <f t="shared" si="11"/>
        <v>1</v>
      </c>
    </row>
    <row r="172" spans="1:16" ht="13.5" customHeight="1">
      <c r="A172" s="23">
        <v>160</v>
      </c>
      <c r="B172" s="289">
        <v>123009039</v>
      </c>
      <c r="C172" s="99" t="s">
        <v>158</v>
      </c>
      <c r="D172" s="100" t="s">
        <v>67</v>
      </c>
      <c r="E172" s="117" t="s">
        <v>434</v>
      </c>
      <c r="F172" s="49">
        <v>10.25</v>
      </c>
      <c r="G172" s="26">
        <f>Fran2!I172</f>
        <v>13</v>
      </c>
      <c r="H172" s="23">
        <f>Fran2!J172</f>
        <v>1</v>
      </c>
      <c r="I172" s="132">
        <f>Fran2!L172</f>
        <v>1</v>
      </c>
      <c r="J172" s="26">
        <f>Angl2!I172</f>
        <v>9</v>
      </c>
      <c r="K172" s="23">
        <f>Angl2!J172</f>
        <v>0</v>
      </c>
      <c r="L172" s="132">
        <f>Angl2!L172</f>
        <v>1</v>
      </c>
      <c r="M172" s="24">
        <f t="shared" si="8"/>
        <v>11</v>
      </c>
      <c r="N172" s="23">
        <f t="shared" si="9"/>
        <v>2</v>
      </c>
      <c r="O172" s="43" t="str">
        <f t="shared" si="10"/>
        <v>acquise</v>
      </c>
      <c r="P172" s="129">
        <f t="shared" si="11"/>
        <v>1</v>
      </c>
    </row>
    <row r="173" spans="1:16" ht="13.5" customHeight="1">
      <c r="A173" s="23">
        <v>161</v>
      </c>
      <c r="B173" s="175">
        <v>1533010444</v>
      </c>
      <c r="C173" s="177" t="s">
        <v>558</v>
      </c>
      <c r="D173" s="324" t="s">
        <v>64</v>
      </c>
      <c r="E173" s="117" t="s">
        <v>1676</v>
      </c>
      <c r="F173" s="92">
        <v>9.25</v>
      </c>
      <c r="G173" s="26">
        <f>Fran2!I173</f>
        <v>15</v>
      </c>
      <c r="H173" s="23">
        <f>Fran2!J173</f>
        <v>1</v>
      </c>
      <c r="I173" s="132">
        <f>Fran2!L173</f>
        <v>1</v>
      </c>
      <c r="J173" s="26">
        <f>Angl2!I173</f>
        <v>13</v>
      </c>
      <c r="K173" s="23">
        <f>Angl2!J173</f>
        <v>1</v>
      </c>
      <c r="L173" s="132">
        <f>Angl2!L173</f>
        <v>1</v>
      </c>
      <c r="M173" s="24">
        <f t="shared" si="8"/>
        <v>14</v>
      </c>
      <c r="N173" s="23">
        <f t="shared" si="9"/>
        <v>2</v>
      </c>
      <c r="O173" s="43" t="str">
        <f t="shared" si="10"/>
        <v>acquise</v>
      </c>
      <c r="P173" s="129">
        <f t="shared" si="11"/>
        <v>1</v>
      </c>
    </row>
    <row r="174" spans="1:16" ht="13.5" customHeight="1">
      <c r="A174" s="23">
        <v>162</v>
      </c>
      <c r="B174" s="279">
        <v>1333009403</v>
      </c>
      <c r="C174" s="52" t="s">
        <v>330</v>
      </c>
      <c r="D174" s="51" t="s">
        <v>331</v>
      </c>
      <c r="E174" s="118" t="s">
        <v>433</v>
      </c>
      <c r="F174" s="49">
        <v>8.5</v>
      </c>
      <c r="G174" s="26">
        <f>Fran2!I174</f>
        <v>10.5</v>
      </c>
      <c r="H174" s="23">
        <f>Fran2!J174</f>
        <v>1</v>
      </c>
      <c r="I174" s="132">
        <f>Fran2!L174</f>
        <v>1</v>
      </c>
      <c r="J174" s="26">
        <f>Angl2!I174</f>
        <v>9</v>
      </c>
      <c r="K174" s="23">
        <f>Angl2!J174</f>
        <v>0</v>
      </c>
      <c r="L174" s="132">
        <f>Angl2!L174</f>
        <v>1</v>
      </c>
      <c r="M174" s="24">
        <f t="shared" si="8"/>
        <v>9.75</v>
      </c>
      <c r="N174" s="23">
        <f t="shared" si="9"/>
        <v>1</v>
      </c>
      <c r="O174" s="43" t="str">
        <f t="shared" si="10"/>
        <v xml:space="preserve"> </v>
      </c>
      <c r="P174" s="129">
        <f t="shared" si="11"/>
        <v>1</v>
      </c>
    </row>
    <row r="175" spans="1:16" ht="13.5" customHeight="1">
      <c r="A175" s="23">
        <v>163</v>
      </c>
      <c r="B175" s="289">
        <v>123003419</v>
      </c>
      <c r="C175" s="99" t="s">
        <v>159</v>
      </c>
      <c r="D175" s="100" t="s">
        <v>92</v>
      </c>
      <c r="E175" s="118" t="s">
        <v>433</v>
      </c>
      <c r="F175" s="49">
        <v>12</v>
      </c>
      <c r="G175" s="26">
        <f>Fran2!I175</f>
        <v>12.5</v>
      </c>
      <c r="H175" s="23">
        <f>Fran2!J175</f>
        <v>1</v>
      </c>
      <c r="I175" s="132">
        <f>Fran2!L175</f>
        <v>1</v>
      </c>
      <c r="J175" s="26">
        <f>Angl2!I175</f>
        <v>9</v>
      </c>
      <c r="K175" s="23">
        <f>Angl2!J175</f>
        <v>0</v>
      </c>
      <c r="L175" s="132">
        <f>Angl2!L175</f>
        <v>1</v>
      </c>
      <c r="M175" s="24">
        <f t="shared" si="8"/>
        <v>10.75</v>
      </c>
      <c r="N175" s="23">
        <f t="shared" si="9"/>
        <v>2</v>
      </c>
      <c r="O175" s="43" t="str">
        <f t="shared" si="10"/>
        <v>acquise</v>
      </c>
      <c r="P175" s="129">
        <f t="shared" si="11"/>
        <v>1</v>
      </c>
    </row>
    <row r="176" spans="1:16" ht="13.5" customHeight="1">
      <c r="A176" s="23">
        <v>164</v>
      </c>
      <c r="B176" s="279">
        <v>1333007545</v>
      </c>
      <c r="C176" s="52" t="s">
        <v>332</v>
      </c>
      <c r="D176" s="51" t="s">
        <v>228</v>
      </c>
      <c r="E176" s="118" t="s">
        <v>433</v>
      </c>
      <c r="F176" s="49">
        <v>10</v>
      </c>
      <c r="G176" s="26">
        <f>Fran2!I176</f>
        <v>12</v>
      </c>
      <c r="H176" s="23">
        <f>Fran2!J176</f>
        <v>1</v>
      </c>
      <c r="I176" s="132">
        <f>Fran2!L176</f>
        <v>1</v>
      </c>
      <c r="J176" s="26">
        <f>Angl2!I176</f>
        <v>10</v>
      </c>
      <c r="K176" s="23">
        <f>Angl2!J176</f>
        <v>1</v>
      </c>
      <c r="L176" s="132">
        <f>Angl2!L176</f>
        <v>1</v>
      </c>
      <c r="M176" s="24">
        <f t="shared" si="8"/>
        <v>11</v>
      </c>
      <c r="N176" s="23">
        <f t="shared" si="9"/>
        <v>2</v>
      </c>
      <c r="O176" s="43" t="str">
        <f t="shared" si="10"/>
        <v>acquise</v>
      </c>
      <c r="P176" s="129">
        <f t="shared" si="11"/>
        <v>1</v>
      </c>
    </row>
    <row r="177" spans="1:16" ht="13.5" customHeight="1">
      <c r="A177" s="23">
        <v>165</v>
      </c>
      <c r="B177" s="294">
        <v>123006162</v>
      </c>
      <c r="C177" s="306" t="s">
        <v>747</v>
      </c>
      <c r="D177" s="328" t="s">
        <v>135</v>
      </c>
      <c r="E177" s="247" t="s">
        <v>1678</v>
      </c>
      <c r="F177" s="49">
        <v>10</v>
      </c>
      <c r="G177" s="26">
        <f>Fran2!I177</f>
        <v>13</v>
      </c>
      <c r="H177" s="23">
        <f>Fran2!J177</f>
        <v>1</v>
      </c>
      <c r="I177" s="132">
        <f>Fran2!L177</f>
        <v>1</v>
      </c>
      <c r="J177" s="26">
        <f>Angl2!I177</f>
        <v>13</v>
      </c>
      <c r="K177" s="23">
        <f>Angl2!J177</f>
        <v>1</v>
      </c>
      <c r="L177" s="132">
        <f>Angl2!L177</f>
        <v>1</v>
      </c>
      <c r="M177" s="24">
        <f t="shared" si="8"/>
        <v>13</v>
      </c>
      <c r="N177" s="23">
        <f t="shared" si="9"/>
        <v>2</v>
      </c>
      <c r="O177" s="43" t="str">
        <f t="shared" si="10"/>
        <v>acquise</v>
      </c>
      <c r="P177" s="129">
        <f t="shared" si="11"/>
        <v>1</v>
      </c>
    </row>
    <row r="178" spans="1:16" ht="13.5" customHeight="1">
      <c r="A178" s="23">
        <v>166</v>
      </c>
      <c r="B178" s="175">
        <v>1533003446</v>
      </c>
      <c r="C178" s="177" t="s">
        <v>333</v>
      </c>
      <c r="D178" s="324" t="s">
        <v>523</v>
      </c>
      <c r="E178" s="117" t="s">
        <v>428</v>
      </c>
      <c r="F178" s="92">
        <v>10</v>
      </c>
      <c r="G178" s="26">
        <f>Fran2!I178</f>
        <v>8</v>
      </c>
      <c r="H178" s="23">
        <f>Fran2!J178</f>
        <v>0</v>
      </c>
      <c r="I178" s="132">
        <f>Fran2!L178</f>
        <v>1</v>
      </c>
      <c r="J178" s="26">
        <f>Angl2!I178</f>
        <v>15.5</v>
      </c>
      <c r="K178" s="23">
        <f>Angl2!J178</f>
        <v>1</v>
      </c>
      <c r="L178" s="132">
        <f>Angl2!L178</f>
        <v>1</v>
      </c>
      <c r="M178" s="24">
        <f t="shared" si="8"/>
        <v>11.75</v>
      </c>
      <c r="N178" s="23">
        <f t="shared" si="9"/>
        <v>2</v>
      </c>
      <c r="O178" s="43" t="str">
        <f t="shared" si="10"/>
        <v>acquise</v>
      </c>
      <c r="P178" s="129">
        <f t="shared" si="11"/>
        <v>1</v>
      </c>
    </row>
    <row r="179" spans="1:16" ht="13.5" customHeight="1">
      <c r="A179" s="23">
        <v>167</v>
      </c>
      <c r="B179" s="279">
        <v>1433005511</v>
      </c>
      <c r="C179" s="52" t="s">
        <v>333</v>
      </c>
      <c r="D179" s="51" t="s">
        <v>209</v>
      </c>
      <c r="E179" s="118" t="s">
        <v>428</v>
      </c>
      <c r="F179" s="49">
        <v>11</v>
      </c>
      <c r="G179" s="26">
        <f>Fran2!I179</f>
        <v>15.25</v>
      </c>
      <c r="H179" s="23">
        <f>Fran2!J179</f>
        <v>1</v>
      </c>
      <c r="I179" s="132">
        <f>Fran2!L179</f>
        <v>1</v>
      </c>
      <c r="J179" s="26">
        <f>Angl2!I179</f>
        <v>11.5</v>
      </c>
      <c r="K179" s="23">
        <f>Angl2!J179</f>
        <v>1</v>
      </c>
      <c r="L179" s="132">
        <f>Angl2!L179</f>
        <v>1</v>
      </c>
      <c r="M179" s="24">
        <f t="shared" si="8"/>
        <v>13.375</v>
      </c>
      <c r="N179" s="23">
        <f t="shared" si="9"/>
        <v>2</v>
      </c>
      <c r="O179" s="43" t="str">
        <f t="shared" si="10"/>
        <v>acquise</v>
      </c>
      <c r="P179" s="129">
        <f t="shared" si="11"/>
        <v>1</v>
      </c>
    </row>
    <row r="180" spans="1:16" ht="13.5" customHeight="1">
      <c r="A180" s="23">
        <v>168</v>
      </c>
      <c r="B180" s="289">
        <v>123011453</v>
      </c>
      <c r="C180" s="99" t="s">
        <v>162</v>
      </c>
      <c r="D180" s="100" t="s">
        <v>163</v>
      </c>
      <c r="E180" s="121" t="s">
        <v>431</v>
      </c>
      <c r="F180" s="92">
        <v>15.5</v>
      </c>
      <c r="G180" s="26">
        <f>Fran2!I180</f>
        <v>12</v>
      </c>
      <c r="H180" s="23">
        <f>Fran2!J180</f>
        <v>1</v>
      </c>
      <c r="I180" s="132">
        <f>Fran2!L180</f>
        <v>1</v>
      </c>
      <c r="J180" s="26">
        <f>Angl2!I180</f>
        <v>13</v>
      </c>
      <c r="K180" s="23">
        <f>Angl2!J180</f>
        <v>1</v>
      </c>
      <c r="L180" s="132">
        <f>Angl2!L180</f>
        <v>1</v>
      </c>
      <c r="M180" s="24">
        <f t="shared" si="8"/>
        <v>12.5</v>
      </c>
      <c r="N180" s="23">
        <f t="shared" si="9"/>
        <v>2</v>
      </c>
      <c r="O180" s="43" t="str">
        <f t="shared" si="10"/>
        <v>acquise</v>
      </c>
      <c r="P180" s="129">
        <f t="shared" si="11"/>
        <v>1</v>
      </c>
    </row>
    <row r="181" spans="1:16" ht="13.5" customHeight="1">
      <c r="A181" s="23">
        <v>169</v>
      </c>
      <c r="B181" s="289">
        <v>123011613</v>
      </c>
      <c r="C181" s="99" t="s">
        <v>162</v>
      </c>
      <c r="D181" s="100" t="s">
        <v>164</v>
      </c>
      <c r="E181" s="118" t="s">
        <v>428</v>
      </c>
      <c r="F181" s="92">
        <v>11.375</v>
      </c>
      <c r="G181" s="26">
        <f>Fran2!I181</f>
        <v>12</v>
      </c>
      <c r="H181" s="23">
        <f>Fran2!J181</f>
        <v>1</v>
      </c>
      <c r="I181" s="132">
        <f>Fran2!L181</f>
        <v>1</v>
      </c>
      <c r="J181" s="26">
        <f>Angl2!I181</f>
        <v>10</v>
      </c>
      <c r="K181" s="23">
        <f>Angl2!J181</f>
        <v>1</v>
      </c>
      <c r="L181" s="132">
        <f>Angl2!L181</f>
        <v>1</v>
      </c>
      <c r="M181" s="24">
        <f t="shared" si="8"/>
        <v>11</v>
      </c>
      <c r="N181" s="23">
        <f t="shared" si="9"/>
        <v>2</v>
      </c>
      <c r="O181" s="43" t="str">
        <f t="shared" si="10"/>
        <v>acquise</v>
      </c>
      <c r="P181" s="129">
        <f t="shared" si="11"/>
        <v>1</v>
      </c>
    </row>
    <row r="182" spans="1:16" ht="13.5" customHeight="1">
      <c r="A182" s="23">
        <v>170</v>
      </c>
      <c r="B182" s="175">
        <v>1533009246</v>
      </c>
      <c r="C182" s="177" t="s">
        <v>604</v>
      </c>
      <c r="D182" s="324" t="s">
        <v>184</v>
      </c>
      <c r="E182" s="117" t="s">
        <v>1677</v>
      </c>
      <c r="F182" s="92">
        <v>10.875</v>
      </c>
      <c r="G182" s="26">
        <f>Fran2!I182</f>
        <v>12</v>
      </c>
      <c r="H182" s="23">
        <f>Fran2!J182</f>
        <v>1</v>
      </c>
      <c r="I182" s="132">
        <f>Fran2!L182</f>
        <v>1</v>
      </c>
      <c r="J182" s="26">
        <f>Angl2!I182</f>
        <v>17.5</v>
      </c>
      <c r="K182" s="23">
        <f>Angl2!J182</f>
        <v>1</v>
      </c>
      <c r="L182" s="132">
        <f>Angl2!L182</f>
        <v>1</v>
      </c>
      <c r="M182" s="24">
        <f t="shared" si="8"/>
        <v>14.75</v>
      </c>
      <c r="N182" s="23">
        <f t="shared" si="9"/>
        <v>2</v>
      </c>
      <c r="O182" s="43" t="str">
        <f t="shared" si="10"/>
        <v>acquise</v>
      </c>
      <c r="P182" s="129">
        <f t="shared" si="11"/>
        <v>1</v>
      </c>
    </row>
    <row r="183" spans="1:16" ht="13.5" customHeight="1">
      <c r="A183" s="23">
        <v>171</v>
      </c>
      <c r="B183" s="279">
        <v>1333003392</v>
      </c>
      <c r="C183" s="52" t="s">
        <v>394</v>
      </c>
      <c r="D183" s="51" t="s">
        <v>247</v>
      </c>
      <c r="E183" s="117" t="s">
        <v>434</v>
      </c>
      <c r="F183" s="49">
        <v>11.5</v>
      </c>
      <c r="G183" s="26">
        <f>Fran2!I183</f>
        <v>10</v>
      </c>
      <c r="H183" s="23">
        <f>Fran2!J183</f>
        <v>1</v>
      </c>
      <c r="I183" s="132">
        <f>Fran2!L183</f>
        <v>1</v>
      </c>
      <c r="J183" s="26">
        <f>Angl2!I183</f>
        <v>11</v>
      </c>
      <c r="K183" s="23">
        <f>Angl2!J183</f>
        <v>1</v>
      </c>
      <c r="L183" s="132">
        <f>Angl2!L183</f>
        <v>1</v>
      </c>
      <c r="M183" s="24">
        <f t="shared" si="8"/>
        <v>10.5</v>
      </c>
      <c r="N183" s="23">
        <f t="shared" si="9"/>
        <v>2</v>
      </c>
      <c r="O183" s="43" t="str">
        <f t="shared" si="10"/>
        <v>acquise</v>
      </c>
      <c r="P183" s="129">
        <f t="shared" si="11"/>
        <v>1</v>
      </c>
    </row>
    <row r="184" spans="1:16" ht="13.5" customHeight="1">
      <c r="A184" s="23">
        <v>172</v>
      </c>
      <c r="B184" s="279" t="s">
        <v>395</v>
      </c>
      <c r="C184" s="52" t="s">
        <v>396</v>
      </c>
      <c r="D184" s="51" t="s">
        <v>397</v>
      </c>
      <c r="E184" s="118" t="s">
        <v>428</v>
      </c>
      <c r="F184" s="92">
        <v>12.5</v>
      </c>
      <c r="G184" s="26">
        <f>Fran2!I184</f>
        <v>10</v>
      </c>
      <c r="H184" s="23">
        <f>Fran2!J184</f>
        <v>1</v>
      </c>
      <c r="I184" s="132">
        <f>Fran2!L184</f>
        <v>1</v>
      </c>
      <c r="J184" s="26">
        <f>Angl2!I184</f>
        <v>10.5</v>
      </c>
      <c r="K184" s="23">
        <f>Angl2!J184</f>
        <v>1</v>
      </c>
      <c r="L184" s="132">
        <f>Angl2!L184</f>
        <v>1</v>
      </c>
      <c r="M184" s="24">
        <f t="shared" si="8"/>
        <v>10.25</v>
      </c>
      <c r="N184" s="23">
        <f t="shared" si="9"/>
        <v>2</v>
      </c>
      <c r="O184" s="43" t="str">
        <f t="shared" si="10"/>
        <v>acquise</v>
      </c>
      <c r="P184" s="129">
        <f t="shared" si="11"/>
        <v>1</v>
      </c>
    </row>
    <row r="185" spans="1:16" ht="13.5" customHeight="1">
      <c r="A185" s="23">
        <v>173</v>
      </c>
      <c r="B185" s="175">
        <v>1533008501</v>
      </c>
      <c r="C185" s="177" t="s">
        <v>510</v>
      </c>
      <c r="D185" s="324" t="s">
        <v>511</v>
      </c>
      <c r="E185" s="117" t="s">
        <v>428</v>
      </c>
      <c r="F185" s="92">
        <v>10</v>
      </c>
      <c r="G185" s="26">
        <f>Fran2!I185</f>
        <v>10</v>
      </c>
      <c r="H185" s="23">
        <f>Fran2!J185</f>
        <v>1</v>
      </c>
      <c r="I185" s="132">
        <f>Fran2!L185</f>
        <v>1</v>
      </c>
      <c r="J185" s="26">
        <f>Angl2!I185</f>
        <v>12</v>
      </c>
      <c r="K185" s="23">
        <f>Angl2!J185</f>
        <v>1</v>
      </c>
      <c r="L185" s="132">
        <f>Angl2!L185</f>
        <v>1</v>
      </c>
      <c r="M185" s="24">
        <f t="shared" si="8"/>
        <v>11</v>
      </c>
      <c r="N185" s="23">
        <f t="shared" si="9"/>
        <v>2</v>
      </c>
      <c r="O185" s="43" t="str">
        <f t="shared" si="10"/>
        <v>acquise</v>
      </c>
      <c r="P185" s="129">
        <f t="shared" si="11"/>
        <v>1</v>
      </c>
    </row>
    <row r="186" spans="1:16" ht="13.5" customHeight="1">
      <c r="A186" s="23">
        <v>174</v>
      </c>
      <c r="B186" s="175">
        <v>1533003209</v>
      </c>
      <c r="C186" s="177" t="s">
        <v>647</v>
      </c>
      <c r="D186" s="324" t="s">
        <v>648</v>
      </c>
      <c r="E186" s="117" t="s">
        <v>1676</v>
      </c>
      <c r="F186" s="92">
        <v>10.5</v>
      </c>
      <c r="G186" s="26">
        <f>Fran2!I186</f>
        <v>10</v>
      </c>
      <c r="H186" s="23">
        <f>Fran2!J186</f>
        <v>1</v>
      </c>
      <c r="I186" s="132">
        <f>Fran2!L186</f>
        <v>1</v>
      </c>
      <c r="J186" s="26">
        <f>Angl2!I186</f>
        <v>14.5</v>
      </c>
      <c r="K186" s="23">
        <f>Angl2!J186</f>
        <v>1</v>
      </c>
      <c r="L186" s="132">
        <f>Angl2!L186</f>
        <v>1</v>
      </c>
      <c r="M186" s="24">
        <f t="shared" si="8"/>
        <v>12.25</v>
      </c>
      <c r="N186" s="23">
        <f t="shared" si="9"/>
        <v>2</v>
      </c>
      <c r="O186" s="43" t="str">
        <f t="shared" si="10"/>
        <v>acquise</v>
      </c>
      <c r="P186" s="129">
        <f t="shared" si="11"/>
        <v>1</v>
      </c>
    </row>
    <row r="187" spans="1:16" ht="13.5" customHeight="1">
      <c r="A187" s="23">
        <v>175</v>
      </c>
      <c r="B187" s="181">
        <v>1333020295</v>
      </c>
      <c r="C187" s="183" t="s">
        <v>693</v>
      </c>
      <c r="D187" s="299" t="s">
        <v>694</v>
      </c>
      <c r="E187" s="117" t="s">
        <v>428</v>
      </c>
      <c r="F187" s="92">
        <v>11.25</v>
      </c>
      <c r="G187" s="26">
        <f>Fran2!I187</f>
        <v>10</v>
      </c>
      <c r="H187" s="23">
        <f>Fran2!J187</f>
        <v>1</v>
      </c>
      <c r="I187" s="132">
        <f>Fran2!L187</f>
        <v>1</v>
      </c>
      <c r="J187" s="26">
        <f>Angl2!I187</f>
        <v>5.5</v>
      </c>
      <c r="K187" s="23">
        <f>Angl2!J187</f>
        <v>0</v>
      </c>
      <c r="L187" s="132">
        <f>Angl2!L187</f>
        <v>1</v>
      </c>
      <c r="M187" s="24">
        <f t="shared" si="8"/>
        <v>7.75</v>
      </c>
      <c r="N187" s="23">
        <f t="shared" si="9"/>
        <v>1</v>
      </c>
      <c r="O187" s="43" t="str">
        <f t="shared" si="10"/>
        <v xml:space="preserve"> </v>
      </c>
      <c r="P187" s="129">
        <f t="shared" si="11"/>
        <v>1</v>
      </c>
    </row>
    <row r="188" spans="1:16" ht="13.5" customHeight="1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10.25</v>
      </c>
      <c r="G188" s="26">
        <f>Fran2!I188</f>
        <v>13</v>
      </c>
      <c r="H188" s="23">
        <f>Fran2!J188</f>
        <v>1</v>
      </c>
      <c r="I188" s="132">
        <f>Fran2!L188</f>
        <v>1</v>
      </c>
      <c r="J188" s="26">
        <f>Angl2!I188</f>
        <v>10</v>
      </c>
      <c r="K188" s="23">
        <f>Angl2!J188</f>
        <v>1</v>
      </c>
      <c r="L188" s="132">
        <f>Angl2!L188</f>
        <v>1</v>
      </c>
      <c r="M188" s="24">
        <f t="shared" si="8"/>
        <v>11.5</v>
      </c>
      <c r="N188" s="23">
        <f t="shared" si="9"/>
        <v>2</v>
      </c>
      <c r="O188" s="43" t="str">
        <f t="shared" si="10"/>
        <v>acquise</v>
      </c>
      <c r="P188" s="129">
        <f t="shared" si="11"/>
        <v>1</v>
      </c>
    </row>
    <row r="189" spans="1:16" ht="13.5" customHeight="1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2">
        <v>11.625</v>
      </c>
      <c r="G189" s="26">
        <f>Fran2!I189</f>
        <v>9.5</v>
      </c>
      <c r="H189" s="23">
        <f>Fran2!J189</f>
        <v>0</v>
      </c>
      <c r="I189" s="132">
        <f>Fran2!L189</f>
        <v>1</v>
      </c>
      <c r="J189" s="26">
        <f>Angl2!I189</f>
        <v>10</v>
      </c>
      <c r="K189" s="23">
        <f>Angl2!J189</f>
        <v>1</v>
      </c>
      <c r="L189" s="132">
        <f>Angl2!L189</f>
        <v>1</v>
      </c>
      <c r="M189" s="24">
        <f t="shared" si="8"/>
        <v>9.75</v>
      </c>
      <c r="N189" s="23">
        <f t="shared" si="9"/>
        <v>1</v>
      </c>
      <c r="O189" s="43" t="str">
        <f t="shared" si="10"/>
        <v xml:space="preserve"> </v>
      </c>
      <c r="P189" s="129">
        <f t="shared" si="11"/>
        <v>1</v>
      </c>
    </row>
    <row r="190" spans="1:16" ht="13.5" customHeight="1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12</v>
      </c>
      <c r="G190" s="26">
        <f>Fran2!I190</f>
        <v>13.5</v>
      </c>
      <c r="H190" s="23">
        <f>Fran2!J190</f>
        <v>1</v>
      </c>
      <c r="I190" s="132">
        <f>Fran2!L190</f>
        <v>1</v>
      </c>
      <c r="J190" s="26">
        <f>Angl2!I190</f>
        <v>10</v>
      </c>
      <c r="K190" s="23">
        <f>Angl2!J190</f>
        <v>1</v>
      </c>
      <c r="L190" s="132">
        <f>Angl2!L190</f>
        <v>1</v>
      </c>
      <c r="M190" s="24">
        <f t="shared" si="8"/>
        <v>11.75</v>
      </c>
      <c r="N190" s="23">
        <f t="shared" si="9"/>
        <v>2</v>
      </c>
      <c r="O190" s="43" t="str">
        <f t="shared" si="10"/>
        <v>acquise</v>
      </c>
      <c r="P190" s="129">
        <f t="shared" si="11"/>
        <v>1</v>
      </c>
    </row>
    <row r="191" spans="1:16" ht="13.5" customHeight="1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49">
        <v>12</v>
      </c>
      <c r="G191" s="26">
        <f>Fran2!I191</f>
        <v>12.5</v>
      </c>
      <c r="H191" s="23">
        <f>Fran2!J191</f>
        <v>1</v>
      </c>
      <c r="I191" s="132">
        <f>Fran2!L191</f>
        <v>1</v>
      </c>
      <c r="J191" s="26">
        <f>Angl2!I191</f>
        <v>12.5</v>
      </c>
      <c r="K191" s="23">
        <f>Angl2!J191</f>
        <v>1</v>
      </c>
      <c r="L191" s="132">
        <f>Angl2!L191</f>
        <v>1</v>
      </c>
      <c r="M191" s="24">
        <f t="shared" si="8"/>
        <v>12.5</v>
      </c>
      <c r="N191" s="23">
        <f t="shared" si="9"/>
        <v>2</v>
      </c>
      <c r="O191" s="43" t="str">
        <f t="shared" si="10"/>
        <v>acquise</v>
      </c>
      <c r="P191" s="129">
        <f t="shared" si="11"/>
        <v>1</v>
      </c>
    </row>
    <row r="192" spans="1:16" ht="13.5" customHeight="1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49">
        <v>14.75</v>
      </c>
      <c r="G192" s="26">
        <f>Fran2!I192</f>
        <v>10</v>
      </c>
      <c r="H192" s="23">
        <f>Fran2!J192</f>
        <v>1</v>
      </c>
      <c r="I192" s="132">
        <f>Fran2!L192</f>
        <v>1</v>
      </c>
      <c r="J192" s="26">
        <f>Angl2!I192</f>
        <v>16</v>
      </c>
      <c r="K192" s="23">
        <f>Angl2!J192</f>
        <v>1</v>
      </c>
      <c r="L192" s="132">
        <f>Angl2!L192</f>
        <v>1</v>
      </c>
      <c r="M192" s="24">
        <f t="shared" si="8"/>
        <v>13</v>
      </c>
      <c r="N192" s="23">
        <f t="shared" si="9"/>
        <v>2</v>
      </c>
      <c r="O192" s="43" t="str">
        <f t="shared" si="10"/>
        <v>acquise</v>
      </c>
      <c r="P192" s="129">
        <f t="shared" si="11"/>
        <v>1</v>
      </c>
    </row>
    <row r="193" spans="1:16" ht="13.5" customHeight="1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92">
        <v>11.875</v>
      </c>
      <c r="G193" s="26">
        <f>Fran2!I193</f>
        <v>4</v>
      </c>
      <c r="H193" s="23">
        <f>Fran2!J193</f>
        <v>0</v>
      </c>
      <c r="I193" s="132">
        <f>Fran2!L193</f>
        <v>1</v>
      </c>
      <c r="J193" s="26">
        <f>Angl2!I193</f>
        <v>16</v>
      </c>
      <c r="K193" s="23">
        <f>Angl2!J193</f>
        <v>1</v>
      </c>
      <c r="L193" s="132">
        <f>Angl2!L193</f>
        <v>1</v>
      </c>
      <c r="M193" s="24">
        <f t="shared" si="8"/>
        <v>10</v>
      </c>
      <c r="N193" s="23">
        <f t="shared" si="9"/>
        <v>2</v>
      </c>
      <c r="O193" s="43" t="str">
        <f t="shared" si="10"/>
        <v>acquise</v>
      </c>
      <c r="P193" s="129">
        <f t="shared" si="11"/>
        <v>1</v>
      </c>
    </row>
    <row r="194" spans="1:16" ht="13.5" customHeight="1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49">
        <v>10</v>
      </c>
      <c r="G194" s="26">
        <f>Fran2!I194</f>
        <v>10</v>
      </c>
      <c r="H194" s="23">
        <f>Fran2!J194</f>
        <v>1</v>
      </c>
      <c r="I194" s="132">
        <f>Fran2!L194</f>
        <v>1</v>
      </c>
      <c r="J194" s="26">
        <f>Angl2!I194</f>
        <v>4.5</v>
      </c>
      <c r="K194" s="23">
        <f>Angl2!J194</f>
        <v>0</v>
      </c>
      <c r="L194" s="132">
        <f>Angl2!L194</f>
        <v>1</v>
      </c>
      <c r="M194" s="24">
        <f t="shared" si="8"/>
        <v>7.25</v>
      </c>
      <c r="N194" s="23">
        <f t="shared" si="9"/>
        <v>1</v>
      </c>
      <c r="O194" s="43" t="str">
        <f t="shared" si="10"/>
        <v xml:space="preserve"> </v>
      </c>
      <c r="P194" s="129">
        <f t="shared" si="11"/>
        <v>1</v>
      </c>
    </row>
    <row r="195" spans="1:16" ht="13.5" customHeight="1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10.75</v>
      </c>
      <c r="G195" s="26">
        <f>Fran2!I195</f>
        <v>12</v>
      </c>
      <c r="H195" s="23">
        <f>Fran2!J195</f>
        <v>1</v>
      </c>
      <c r="I195" s="132">
        <f>Fran2!L195</f>
        <v>1</v>
      </c>
      <c r="J195" s="26">
        <f>Angl2!I195</f>
        <v>11</v>
      </c>
      <c r="K195" s="23">
        <f>Angl2!J195</f>
        <v>1</v>
      </c>
      <c r="L195" s="132">
        <f>Angl2!L195</f>
        <v>1</v>
      </c>
      <c r="M195" s="24">
        <f t="shared" si="8"/>
        <v>11.5</v>
      </c>
      <c r="N195" s="23">
        <f t="shared" si="9"/>
        <v>2</v>
      </c>
      <c r="O195" s="43" t="str">
        <f t="shared" si="10"/>
        <v>acquise</v>
      </c>
      <c r="P195" s="129">
        <f t="shared" si="11"/>
        <v>1</v>
      </c>
    </row>
    <row r="196" spans="1:16" ht="13.5" customHeight="1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92">
        <v>9.5</v>
      </c>
      <c r="G196" s="26">
        <f>Fran2!I196</f>
        <v>6</v>
      </c>
      <c r="H196" s="23">
        <f>Fran2!J196</f>
        <v>0</v>
      </c>
      <c r="I196" s="132">
        <f>Fran2!L196</f>
        <v>1</v>
      </c>
      <c r="J196" s="26">
        <f>Angl2!I196</f>
        <v>15</v>
      </c>
      <c r="K196" s="23">
        <f>Angl2!J196</f>
        <v>1</v>
      </c>
      <c r="L196" s="132">
        <f>Angl2!L196</f>
        <v>1</v>
      </c>
      <c r="M196" s="24">
        <f t="shared" si="8"/>
        <v>10.5</v>
      </c>
      <c r="N196" s="23">
        <f t="shared" si="9"/>
        <v>2</v>
      </c>
      <c r="O196" s="43" t="str">
        <f t="shared" si="10"/>
        <v>acquise</v>
      </c>
      <c r="P196" s="129">
        <f t="shared" si="11"/>
        <v>1</v>
      </c>
    </row>
    <row r="197" spans="1:16" ht="13.5" customHeight="1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49">
        <v>14.375</v>
      </c>
      <c r="G197" s="26">
        <f>Fran2!I197</f>
        <v>12.5</v>
      </c>
      <c r="H197" s="23">
        <f>Fran2!J197</f>
        <v>1</v>
      </c>
      <c r="I197" s="132">
        <f>Fran2!L197</f>
        <v>1</v>
      </c>
      <c r="J197" s="26">
        <f>Angl2!I197</f>
        <v>8</v>
      </c>
      <c r="K197" s="23">
        <f>Angl2!J197</f>
        <v>0</v>
      </c>
      <c r="L197" s="132">
        <f>Angl2!L197</f>
        <v>1</v>
      </c>
      <c r="M197" s="24">
        <f t="shared" si="8"/>
        <v>10.25</v>
      </c>
      <c r="N197" s="23">
        <f t="shared" si="9"/>
        <v>2</v>
      </c>
      <c r="O197" s="43" t="str">
        <f t="shared" si="10"/>
        <v>acquise</v>
      </c>
      <c r="P197" s="129">
        <f t="shared" si="11"/>
        <v>1</v>
      </c>
    </row>
    <row r="198" spans="1:16" ht="13.5" customHeight="1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92">
        <v>11</v>
      </c>
      <c r="G198" s="26">
        <f>Fran2!I198</f>
        <v>9.5</v>
      </c>
      <c r="H198" s="23">
        <f>Fran2!J198</f>
        <v>0</v>
      </c>
      <c r="I198" s="132">
        <f>Fran2!L198</f>
        <v>1</v>
      </c>
      <c r="J198" s="26">
        <f>Angl2!I198</f>
        <v>11</v>
      </c>
      <c r="K198" s="23">
        <f>Angl2!J198</f>
        <v>1</v>
      </c>
      <c r="L198" s="132">
        <f>Angl2!L198</f>
        <v>1</v>
      </c>
      <c r="M198" s="24">
        <f t="shared" si="8"/>
        <v>10.25</v>
      </c>
      <c r="N198" s="23">
        <f t="shared" si="9"/>
        <v>2</v>
      </c>
      <c r="O198" s="43" t="str">
        <f t="shared" si="10"/>
        <v>acquise</v>
      </c>
      <c r="P198" s="129">
        <f t="shared" si="11"/>
        <v>1</v>
      </c>
    </row>
    <row r="199" spans="1:16" ht="13.5" customHeight="1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2">
        <v>8.5</v>
      </c>
      <c r="G199" s="26">
        <f>Fran2!I199</f>
        <v>11</v>
      </c>
      <c r="H199" s="23">
        <f>Fran2!J199</f>
        <v>1</v>
      </c>
      <c r="I199" s="132">
        <f>Fran2!L199</f>
        <v>1</v>
      </c>
      <c r="J199" s="26">
        <f>Angl2!I199</f>
        <v>11</v>
      </c>
      <c r="K199" s="23">
        <f>Angl2!J199</f>
        <v>1</v>
      </c>
      <c r="L199" s="132">
        <f>Angl2!L199</f>
        <v>1</v>
      </c>
      <c r="M199" s="24">
        <f t="shared" si="8"/>
        <v>11</v>
      </c>
      <c r="N199" s="23">
        <f t="shared" si="9"/>
        <v>2</v>
      </c>
      <c r="O199" s="43" t="str">
        <f t="shared" si="10"/>
        <v>acquise</v>
      </c>
      <c r="P199" s="129">
        <f t="shared" si="11"/>
        <v>1</v>
      </c>
    </row>
    <row r="200" spans="1:16" ht="13.5" customHeight="1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9.75</v>
      </c>
      <c r="G200" s="26">
        <f>Fran2!I200</f>
        <v>5.5</v>
      </c>
      <c r="H200" s="23">
        <f>Fran2!J200</f>
        <v>0</v>
      </c>
      <c r="I200" s="132">
        <f>Fran2!L200</f>
        <v>1</v>
      </c>
      <c r="J200" s="26">
        <f>Angl2!I200</f>
        <v>8</v>
      </c>
      <c r="K200" s="23">
        <f>Angl2!J200</f>
        <v>0</v>
      </c>
      <c r="L200" s="132">
        <f>Angl2!L200</f>
        <v>1</v>
      </c>
      <c r="M200" s="24">
        <f t="shared" si="8"/>
        <v>6.75</v>
      </c>
      <c r="N200" s="23">
        <f t="shared" si="9"/>
        <v>0</v>
      </c>
      <c r="O200" s="43" t="str">
        <f t="shared" si="10"/>
        <v xml:space="preserve"> </v>
      </c>
      <c r="P200" s="129">
        <f t="shared" si="11"/>
        <v>1</v>
      </c>
    </row>
    <row r="201" spans="1:16" ht="13.5" customHeight="1">
      <c r="A201" s="23">
        <v>189</v>
      </c>
      <c r="B201" s="282" t="s">
        <v>748</v>
      </c>
      <c r="C201" s="305" t="s">
        <v>749</v>
      </c>
      <c r="D201" s="306" t="s">
        <v>145</v>
      </c>
      <c r="E201" s="247" t="s">
        <v>1678</v>
      </c>
      <c r="F201" s="92">
        <v>12.5</v>
      </c>
      <c r="G201" s="26">
        <f>Fran2!I201</f>
        <v>10</v>
      </c>
      <c r="H201" s="23">
        <f>Fran2!J201</f>
        <v>1</v>
      </c>
      <c r="I201" s="132">
        <f>Fran2!L201</f>
        <v>1</v>
      </c>
      <c r="J201" s="26">
        <f>Angl2!I201</f>
        <v>10</v>
      </c>
      <c r="K201" s="23">
        <f>Angl2!J201</f>
        <v>1</v>
      </c>
      <c r="L201" s="132">
        <f>Angl2!L201</f>
        <v>1</v>
      </c>
      <c r="M201" s="24">
        <f t="shared" si="8"/>
        <v>10</v>
      </c>
      <c r="N201" s="23">
        <f t="shared" si="9"/>
        <v>2</v>
      </c>
      <c r="O201" s="43" t="str">
        <f t="shared" si="10"/>
        <v>acquise</v>
      </c>
      <c r="P201" s="129">
        <f t="shared" si="11"/>
        <v>1</v>
      </c>
    </row>
    <row r="202" spans="1:16" ht="13.5" customHeight="1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92">
        <v>10.75</v>
      </c>
      <c r="G202" s="26">
        <f>Fran2!I202</f>
        <v>12.5</v>
      </c>
      <c r="H202" s="23">
        <f>Fran2!J202</f>
        <v>1</v>
      </c>
      <c r="I202" s="132">
        <f>Fran2!L202</f>
        <v>1</v>
      </c>
      <c r="J202" s="26">
        <f>Angl2!I202</f>
        <v>10</v>
      </c>
      <c r="K202" s="23">
        <f>Angl2!J202</f>
        <v>1</v>
      </c>
      <c r="L202" s="132">
        <f>Angl2!L202</f>
        <v>1</v>
      </c>
      <c r="M202" s="24">
        <f t="shared" si="8"/>
        <v>11.25</v>
      </c>
      <c r="N202" s="23">
        <f t="shared" si="9"/>
        <v>2</v>
      </c>
      <c r="O202" s="43" t="str">
        <f t="shared" si="10"/>
        <v>acquise</v>
      </c>
      <c r="P202" s="129">
        <f t="shared" si="11"/>
        <v>1</v>
      </c>
    </row>
    <row r="203" spans="1:16" ht="13.5" customHeight="1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49">
        <v>11</v>
      </c>
      <c r="G203" s="26">
        <f>Fran2!I203</f>
        <v>10.5</v>
      </c>
      <c r="H203" s="23">
        <f>Fran2!J203</f>
        <v>1</v>
      </c>
      <c r="I203" s="132">
        <f>Fran2!L203</f>
        <v>1</v>
      </c>
      <c r="J203" s="26">
        <f>Angl2!I203</f>
        <v>13.75</v>
      </c>
      <c r="K203" s="23">
        <f>Angl2!J203</f>
        <v>1</v>
      </c>
      <c r="L203" s="132">
        <f>Angl2!L203</f>
        <v>1</v>
      </c>
      <c r="M203" s="24">
        <f t="shared" si="8"/>
        <v>12.125</v>
      </c>
      <c r="N203" s="23">
        <f t="shared" si="9"/>
        <v>2</v>
      </c>
      <c r="O203" s="43" t="str">
        <f t="shared" si="10"/>
        <v>acquise</v>
      </c>
      <c r="P203" s="129">
        <f t="shared" si="11"/>
        <v>1</v>
      </c>
    </row>
    <row r="204" spans="1:16" ht="13.5" customHeight="1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92">
        <v>11.25</v>
      </c>
      <c r="G204" s="26">
        <f>Fran2!I204</f>
        <v>13.5</v>
      </c>
      <c r="H204" s="23">
        <f>Fran2!J204</f>
        <v>1</v>
      </c>
      <c r="I204" s="132">
        <f>Fran2!L204</f>
        <v>1</v>
      </c>
      <c r="J204" s="26">
        <f>Angl2!I204</f>
        <v>10</v>
      </c>
      <c r="K204" s="23">
        <f>Angl2!J204</f>
        <v>1</v>
      </c>
      <c r="L204" s="132">
        <f>Angl2!L204</f>
        <v>1</v>
      </c>
      <c r="M204" s="24">
        <f t="shared" si="8"/>
        <v>11.75</v>
      </c>
      <c r="N204" s="23">
        <f t="shared" si="9"/>
        <v>2</v>
      </c>
      <c r="O204" s="43" t="str">
        <f t="shared" si="10"/>
        <v>acquise</v>
      </c>
      <c r="P204" s="129">
        <f t="shared" si="11"/>
        <v>1</v>
      </c>
    </row>
    <row r="205" spans="1:16" ht="13.5" customHeight="1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92">
        <v>10.25</v>
      </c>
      <c r="G205" s="26">
        <f>Fran2!I205</f>
        <v>9.5</v>
      </c>
      <c r="H205" s="23">
        <f>Fran2!J205</f>
        <v>0</v>
      </c>
      <c r="I205" s="132">
        <f>Fran2!L205</f>
        <v>1</v>
      </c>
      <c r="J205" s="26">
        <f>Angl2!I205</f>
        <v>15</v>
      </c>
      <c r="K205" s="23">
        <f>Angl2!J205</f>
        <v>1</v>
      </c>
      <c r="L205" s="132">
        <f>Angl2!L205</f>
        <v>1</v>
      </c>
      <c r="M205" s="24">
        <f t="shared" si="8"/>
        <v>12.25</v>
      </c>
      <c r="N205" s="23">
        <f t="shared" si="9"/>
        <v>2</v>
      </c>
      <c r="O205" s="43" t="str">
        <f t="shared" si="10"/>
        <v>acquise</v>
      </c>
      <c r="P205" s="129">
        <f t="shared" si="11"/>
        <v>1</v>
      </c>
    </row>
    <row r="206" spans="1:16" ht="13.5" customHeight="1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49">
        <v>13.375</v>
      </c>
      <c r="G206" s="26">
        <f>Fran2!I206</f>
        <v>10.75</v>
      </c>
      <c r="H206" s="23">
        <f>Fran2!J206</f>
        <v>1</v>
      </c>
      <c r="I206" s="132">
        <f>Fran2!L206</f>
        <v>1</v>
      </c>
      <c r="J206" s="26">
        <f>Angl2!I206</f>
        <v>12.5</v>
      </c>
      <c r="K206" s="23">
        <f>Angl2!J206</f>
        <v>1</v>
      </c>
      <c r="L206" s="132">
        <f>Angl2!L206</f>
        <v>1</v>
      </c>
      <c r="M206" s="24">
        <f t="shared" ref="M206:M269" si="12">(G206+J206)/2</f>
        <v>11.625</v>
      </c>
      <c r="N206" s="23">
        <f t="shared" ref="N206:N269" si="13">IF(M206&gt;=9.995,2,H206+K206)</f>
        <v>2</v>
      </c>
      <c r="O206" s="43" t="str">
        <f t="shared" ref="O206:O269" si="14">IF(N206=2,"acquise"," ")</f>
        <v>acquise</v>
      </c>
      <c r="P206" s="129">
        <f t="shared" ref="P206:P269" si="15">IF(OR(I206=2,L206=2),2,1)</f>
        <v>1</v>
      </c>
    </row>
    <row r="207" spans="1:16" ht="13.5" customHeight="1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92">
        <v>12.5</v>
      </c>
      <c r="G207" s="26">
        <f>Fran2!I207</f>
        <v>10.5</v>
      </c>
      <c r="H207" s="23">
        <f>Fran2!J207</f>
        <v>1</v>
      </c>
      <c r="I207" s="132">
        <f>Fran2!L207</f>
        <v>1</v>
      </c>
      <c r="J207" s="26">
        <f>Angl2!I207</f>
        <v>10</v>
      </c>
      <c r="K207" s="23">
        <f>Angl2!J207</f>
        <v>1</v>
      </c>
      <c r="L207" s="132">
        <f>Angl2!L207</f>
        <v>1</v>
      </c>
      <c r="M207" s="24">
        <f t="shared" si="12"/>
        <v>10.25</v>
      </c>
      <c r="N207" s="23">
        <f t="shared" si="13"/>
        <v>2</v>
      </c>
      <c r="O207" s="43" t="str">
        <f t="shared" si="14"/>
        <v>acquise</v>
      </c>
      <c r="P207" s="129">
        <f t="shared" si="15"/>
        <v>1</v>
      </c>
    </row>
    <row r="208" spans="1:16" ht="13.5" customHeight="1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92">
        <v>11</v>
      </c>
      <c r="G208" s="26">
        <f>Fran2!I208</f>
        <v>7.5</v>
      </c>
      <c r="H208" s="23">
        <f>Fran2!J208</f>
        <v>0</v>
      </c>
      <c r="I208" s="132">
        <f>Fran2!L208</f>
        <v>1</v>
      </c>
      <c r="J208" s="26">
        <f>Angl2!I208</f>
        <v>13</v>
      </c>
      <c r="K208" s="23">
        <f>Angl2!J208</f>
        <v>1</v>
      </c>
      <c r="L208" s="132">
        <f>Angl2!L208</f>
        <v>1</v>
      </c>
      <c r="M208" s="24">
        <f t="shared" si="12"/>
        <v>10.25</v>
      </c>
      <c r="N208" s="23">
        <f t="shared" si="13"/>
        <v>2</v>
      </c>
      <c r="O208" s="43" t="str">
        <f t="shared" si="14"/>
        <v>acquise</v>
      </c>
      <c r="P208" s="129">
        <f t="shared" si="15"/>
        <v>1</v>
      </c>
    </row>
    <row r="209" spans="1:16" ht="13.5" customHeight="1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10.5</v>
      </c>
      <c r="G209" s="26">
        <f>Fran2!I209</f>
        <v>14.5</v>
      </c>
      <c r="H209" s="23">
        <f>Fran2!J209</f>
        <v>1</v>
      </c>
      <c r="I209" s="132">
        <f>Fran2!L209</f>
        <v>1</v>
      </c>
      <c r="J209" s="26">
        <f>Angl2!I209</f>
        <v>14.5</v>
      </c>
      <c r="K209" s="23">
        <f>Angl2!J209</f>
        <v>1</v>
      </c>
      <c r="L209" s="132">
        <f>Angl2!L209</f>
        <v>1</v>
      </c>
      <c r="M209" s="24">
        <f t="shared" si="12"/>
        <v>14.5</v>
      </c>
      <c r="N209" s="23">
        <f t="shared" si="13"/>
        <v>2</v>
      </c>
      <c r="O209" s="43" t="str">
        <f t="shared" si="14"/>
        <v>acquise</v>
      </c>
      <c r="P209" s="129">
        <f t="shared" si="15"/>
        <v>1</v>
      </c>
    </row>
    <row r="210" spans="1:16" ht="13.5" customHeight="1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12.25</v>
      </c>
      <c r="G210" s="26">
        <f>Fran2!I210</f>
        <v>10</v>
      </c>
      <c r="H210" s="23">
        <f>Fran2!J210</f>
        <v>1</v>
      </c>
      <c r="I210" s="132">
        <f>Fran2!L210</f>
        <v>1</v>
      </c>
      <c r="J210" s="26">
        <f>Angl2!I210</f>
        <v>7</v>
      </c>
      <c r="K210" s="23">
        <f>Angl2!J210</f>
        <v>0</v>
      </c>
      <c r="L210" s="132">
        <f>Angl2!L210</f>
        <v>1</v>
      </c>
      <c r="M210" s="24">
        <f t="shared" si="12"/>
        <v>8.5</v>
      </c>
      <c r="N210" s="23">
        <f t="shared" si="13"/>
        <v>1</v>
      </c>
      <c r="O210" s="43" t="str">
        <f t="shared" si="14"/>
        <v xml:space="preserve"> </v>
      </c>
      <c r="P210" s="129">
        <f t="shared" si="15"/>
        <v>1</v>
      </c>
    </row>
    <row r="211" spans="1:16" ht="13.5" customHeight="1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49">
        <v>10.5</v>
      </c>
      <c r="G211" s="26">
        <f>Fran2!I211</f>
        <v>10</v>
      </c>
      <c r="H211" s="23">
        <f>Fran2!J211</f>
        <v>1</v>
      </c>
      <c r="I211" s="132">
        <f>Fran2!L211</f>
        <v>1</v>
      </c>
      <c r="J211" s="26">
        <f>Angl2!I211</f>
        <v>15.5</v>
      </c>
      <c r="K211" s="23">
        <f>Angl2!J211</f>
        <v>1</v>
      </c>
      <c r="L211" s="132">
        <f>Angl2!L211</f>
        <v>1</v>
      </c>
      <c r="M211" s="24">
        <f t="shared" si="12"/>
        <v>12.75</v>
      </c>
      <c r="N211" s="23">
        <f t="shared" si="13"/>
        <v>2</v>
      </c>
      <c r="O211" s="43" t="str">
        <f t="shared" si="14"/>
        <v>acquise</v>
      </c>
      <c r="P211" s="129">
        <f t="shared" si="15"/>
        <v>1</v>
      </c>
    </row>
    <row r="212" spans="1:16" ht="13.5" customHeight="1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49">
        <v>10.25</v>
      </c>
      <c r="G212" s="26">
        <f>Fran2!I212</f>
        <v>13.5</v>
      </c>
      <c r="H212" s="23">
        <f>Fran2!J212</f>
        <v>1</v>
      </c>
      <c r="I212" s="132">
        <f>Fran2!L212</f>
        <v>1</v>
      </c>
      <c r="J212" s="26">
        <f>Angl2!I212</f>
        <v>13.5</v>
      </c>
      <c r="K212" s="23">
        <f>Angl2!J212</f>
        <v>1</v>
      </c>
      <c r="L212" s="132">
        <f>Angl2!L212</f>
        <v>1</v>
      </c>
      <c r="M212" s="24">
        <f t="shared" si="12"/>
        <v>13.5</v>
      </c>
      <c r="N212" s="23">
        <f t="shared" si="13"/>
        <v>2</v>
      </c>
      <c r="O212" s="43" t="str">
        <f t="shared" si="14"/>
        <v>acquise</v>
      </c>
      <c r="P212" s="129">
        <f t="shared" si="15"/>
        <v>1</v>
      </c>
    </row>
    <row r="213" spans="1:16" ht="13.5" customHeight="1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11.5</v>
      </c>
      <c r="G213" s="26">
        <f>Fran2!I213</f>
        <v>16.5</v>
      </c>
      <c r="H213" s="23">
        <f>Fran2!J213</f>
        <v>1</v>
      </c>
      <c r="I213" s="132">
        <f>Fran2!L213</f>
        <v>1</v>
      </c>
      <c r="J213" s="26">
        <f>Angl2!I213</f>
        <v>6.5</v>
      </c>
      <c r="K213" s="23">
        <f>Angl2!J213</f>
        <v>0</v>
      </c>
      <c r="L213" s="132">
        <f>Angl2!L213</f>
        <v>1</v>
      </c>
      <c r="M213" s="24">
        <f t="shared" si="12"/>
        <v>11.5</v>
      </c>
      <c r="N213" s="23">
        <f t="shared" si="13"/>
        <v>2</v>
      </c>
      <c r="O213" s="43" t="str">
        <f t="shared" si="14"/>
        <v>acquise</v>
      </c>
      <c r="P213" s="129">
        <f t="shared" si="15"/>
        <v>1</v>
      </c>
    </row>
    <row r="214" spans="1:16" ht="13.5" customHeight="1">
      <c r="A214" s="23">
        <v>202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49">
        <v>15.25</v>
      </c>
      <c r="G214" s="26">
        <f>Fran2!I214</f>
        <v>13.5</v>
      </c>
      <c r="H214" s="23">
        <f>Fran2!J214</f>
        <v>1</v>
      </c>
      <c r="I214" s="132">
        <f>Fran2!L214</f>
        <v>1</v>
      </c>
      <c r="J214" s="26">
        <f>Angl2!I214</f>
        <v>13.5</v>
      </c>
      <c r="K214" s="23">
        <f>Angl2!J214</f>
        <v>1</v>
      </c>
      <c r="L214" s="132">
        <f>Angl2!L214</f>
        <v>1</v>
      </c>
      <c r="M214" s="24">
        <f t="shared" si="12"/>
        <v>13.5</v>
      </c>
      <c r="N214" s="23">
        <f t="shared" si="13"/>
        <v>2</v>
      </c>
      <c r="O214" s="43" t="str">
        <f t="shared" si="14"/>
        <v>acquise</v>
      </c>
      <c r="P214" s="129">
        <f t="shared" si="15"/>
        <v>1</v>
      </c>
    </row>
    <row r="215" spans="1:16" ht="13.5" customHeight="1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92">
        <v>9.75</v>
      </c>
      <c r="G215" s="26">
        <f>Fran2!I215</f>
        <v>16.5</v>
      </c>
      <c r="H215" s="23">
        <f>Fran2!J215</f>
        <v>1</v>
      </c>
      <c r="I215" s="132">
        <f>Fran2!L215</f>
        <v>1</v>
      </c>
      <c r="J215" s="26">
        <f>Angl2!I215</f>
        <v>14</v>
      </c>
      <c r="K215" s="23">
        <f>Angl2!J215</f>
        <v>1</v>
      </c>
      <c r="L215" s="132">
        <f>Angl2!L215</f>
        <v>1</v>
      </c>
      <c r="M215" s="24">
        <f t="shared" si="12"/>
        <v>15.25</v>
      </c>
      <c r="N215" s="23">
        <f t="shared" si="13"/>
        <v>2</v>
      </c>
      <c r="O215" s="43" t="str">
        <f t="shared" si="14"/>
        <v>acquise</v>
      </c>
      <c r="P215" s="129">
        <f t="shared" si="15"/>
        <v>1</v>
      </c>
    </row>
    <row r="216" spans="1:16" ht="13.5" customHeight="1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2">
        <v>11.375</v>
      </c>
      <c r="G216" s="26">
        <f>Fran2!I216</f>
        <v>12.5</v>
      </c>
      <c r="H216" s="23">
        <f>Fran2!J216</f>
        <v>1</v>
      </c>
      <c r="I216" s="132">
        <f>Fran2!L216</f>
        <v>1</v>
      </c>
      <c r="J216" s="26">
        <f>Angl2!I216</f>
        <v>14.25</v>
      </c>
      <c r="K216" s="23">
        <f>Angl2!J216</f>
        <v>1</v>
      </c>
      <c r="L216" s="132">
        <f>Angl2!L216</f>
        <v>1</v>
      </c>
      <c r="M216" s="24">
        <f t="shared" si="12"/>
        <v>13.375</v>
      </c>
      <c r="N216" s="23">
        <f t="shared" si="13"/>
        <v>2</v>
      </c>
      <c r="O216" s="43" t="str">
        <f t="shared" si="14"/>
        <v>acquise</v>
      </c>
      <c r="P216" s="129">
        <f t="shared" si="15"/>
        <v>1</v>
      </c>
    </row>
    <row r="217" spans="1:16" ht="13.5" customHeight="1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11.75</v>
      </c>
      <c r="G217" s="26">
        <f>Fran2!I217</f>
        <v>10.5</v>
      </c>
      <c r="H217" s="23">
        <f>Fran2!J217</f>
        <v>1</v>
      </c>
      <c r="I217" s="132">
        <f>Fran2!L217</f>
        <v>1</v>
      </c>
      <c r="J217" s="26">
        <f>Angl2!I217</f>
        <v>16</v>
      </c>
      <c r="K217" s="23">
        <f>Angl2!J217</f>
        <v>1</v>
      </c>
      <c r="L217" s="132">
        <f>Angl2!L217</f>
        <v>1</v>
      </c>
      <c r="M217" s="24">
        <f t="shared" si="12"/>
        <v>13.25</v>
      </c>
      <c r="N217" s="23">
        <f t="shared" si="13"/>
        <v>2</v>
      </c>
      <c r="O217" s="43" t="str">
        <f t="shared" si="14"/>
        <v>acquise</v>
      </c>
      <c r="P217" s="129">
        <f t="shared" si="15"/>
        <v>1</v>
      </c>
    </row>
    <row r="218" spans="1:16" ht="13.5" customHeight="1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92">
        <v>13</v>
      </c>
      <c r="G218" s="26">
        <f>Fran2!I218</f>
        <v>12</v>
      </c>
      <c r="H218" s="23">
        <f>Fran2!J218</f>
        <v>1</v>
      </c>
      <c r="I218" s="132">
        <f>Fran2!L218</f>
        <v>1</v>
      </c>
      <c r="J218" s="26">
        <f>Angl2!I218</f>
        <v>10</v>
      </c>
      <c r="K218" s="23">
        <f>Angl2!J218</f>
        <v>1</v>
      </c>
      <c r="L218" s="132">
        <f>Angl2!L218</f>
        <v>1</v>
      </c>
      <c r="M218" s="24">
        <f t="shared" si="12"/>
        <v>11</v>
      </c>
      <c r="N218" s="23">
        <f t="shared" si="13"/>
        <v>2</v>
      </c>
      <c r="O218" s="43" t="str">
        <f t="shared" si="14"/>
        <v>acquise</v>
      </c>
      <c r="P218" s="129">
        <f t="shared" si="15"/>
        <v>1</v>
      </c>
    </row>
    <row r="219" spans="1:16" ht="13.5" customHeight="1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49">
        <v>11.5</v>
      </c>
      <c r="G219" s="26">
        <f>Fran2!I219</f>
        <v>15</v>
      </c>
      <c r="H219" s="23">
        <f>Fran2!J219</f>
        <v>1</v>
      </c>
      <c r="I219" s="132">
        <f>Fran2!L219</f>
        <v>1</v>
      </c>
      <c r="J219" s="26">
        <f>Angl2!I219</f>
        <v>15</v>
      </c>
      <c r="K219" s="23">
        <f>Angl2!J219</f>
        <v>1</v>
      </c>
      <c r="L219" s="132">
        <f>Angl2!L219</f>
        <v>1</v>
      </c>
      <c r="M219" s="24">
        <f t="shared" si="12"/>
        <v>15</v>
      </c>
      <c r="N219" s="23">
        <f t="shared" si="13"/>
        <v>2</v>
      </c>
      <c r="O219" s="43" t="str">
        <f t="shared" si="14"/>
        <v>acquise</v>
      </c>
      <c r="P219" s="129">
        <f t="shared" si="15"/>
        <v>1</v>
      </c>
    </row>
    <row r="220" spans="1:16" ht="13.5" customHeight="1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92">
        <v>7.25</v>
      </c>
      <c r="G220" s="26">
        <f>Fran2!I220</f>
        <v>7.5</v>
      </c>
      <c r="H220" s="23">
        <f>Fran2!J220</f>
        <v>0</v>
      </c>
      <c r="I220" s="132">
        <f>Fran2!L220</f>
        <v>1</v>
      </c>
      <c r="J220" s="26">
        <f>Angl2!I220</f>
        <v>16.5</v>
      </c>
      <c r="K220" s="23">
        <f>Angl2!J220</f>
        <v>1</v>
      </c>
      <c r="L220" s="132">
        <f>Angl2!L220</f>
        <v>1</v>
      </c>
      <c r="M220" s="24">
        <f t="shared" si="12"/>
        <v>12</v>
      </c>
      <c r="N220" s="23">
        <f t="shared" si="13"/>
        <v>2</v>
      </c>
      <c r="O220" s="43" t="str">
        <f t="shared" si="14"/>
        <v>acquise</v>
      </c>
      <c r="P220" s="129">
        <f t="shared" si="15"/>
        <v>1</v>
      </c>
    </row>
    <row r="221" spans="1:16" ht="13.5" customHeight="1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92">
        <v>11.25</v>
      </c>
      <c r="G221" s="26">
        <f>Fran2!I221</f>
        <v>11.5</v>
      </c>
      <c r="H221" s="23">
        <f>Fran2!J221</f>
        <v>1</v>
      </c>
      <c r="I221" s="132">
        <f>Fran2!L221</f>
        <v>1</v>
      </c>
      <c r="J221" s="26">
        <f>Angl2!I221</f>
        <v>15.5</v>
      </c>
      <c r="K221" s="23">
        <f>Angl2!J221</f>
        <v>1</v>
      </c>
      <c r="L221" s="132">
        <f>Angl2!L221</f>
        <v>1</v>
      </c>
      <c r="M221" s="24">
        <f t="shared" si="12"/>
        <v>13.5</v>
      </c>
      <c r="N221" s="23">
        <f t="shared" si="13"/>
        <v>2</v>
      </c>
      <c r="O221" s="43" t="str">
        <f t="shared" si="14"/>
        <v>acquise</v>
      </c>
      <c r="P221" s="129">
        <f t="shared" si="15"/>
        <v>1</v>
      </c>
    </row>
    <row r="222" spans="1:16" ht="13.5" customHeight="1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49">
        <v>11.5</v>
      </c>
      <c r="G222" s="26">
        <f>Fran2!I222</f>
        <v>11</v>
      </c>
      <c r="H222" s="23">
        <f>Fran2!J222</f>
        <v>1</v>
      </c>
      <c r="I222" s="132">
        <f>Fran2!L222</f>
        <v>1</v>
      </c>
      <c r="J222" s="26">
        <f>Angl2!I222</f>
        <v>11</v>
      </c>
      <c r="K222" s="23">
        <f>Angl2!J222</f>
        <v>1</v>
      </c>
      <c r="L222" s="132">
        <f>Angl2!L222</f>
        <v>1</v>
      </c>
      <c r="M222" s="24">
        <f t="shared" si="12"/>
        <v>11</v>
      </c>
      <c r="N222" s="23">
        <f t="shared" si="13"/>
        <v>2</v>
      </c>
      <c r="O222" s="43" t="str">
        <f t="shared" si="14"/>
        <v>acquise</v>
      </c>
      <c r="P222" s="129">
        <f t="shared" si="15"/>
        <v>1</v>
      </c>
    </row>
    <row r="223" spans="1:16" ht="13.5" customHeight="1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92">
        <v>11.75</v>
      </c>
      <c r="G223" s="26">
        <f>Fran2!I223</f>
        <v>14</v>
      </c>
      <c r="H223" s="23">
        <f>Fran2!J223</f>
        <v>1</v>
      </c>
      <c r="I223" s="132">
        <f>Fran2!L223</f>
        <v>1</v>
      </c>
      <c r="J223" s="26">
        <f>Angl2!I223</f>
        <v>14</v>
      </c>
      <c r="K223" s="23">
        <f>Angl2!J223</f>
        <v>1</v>
      </c>
      <c r="L223" s="132">
        <f>Angl2!L223</f>
        <v>1</v>
      </c>
      <c r="M223" s="24">
        <f t="shared" si="12"/>
        <v>14</v>
      </c>
      <c r="N223" s="23">
        <f t="shared" si="13"/>
        <v>2</v>
      </c>
      <c r="O223" s="43" t="str">
        <f t="shared" si="14"/>
        <v>acquise</v>
      </c>
      <c r="P223" s="129">
        <f t="shared" si="15"/>
        <v>1</v>
      </c>
    </row>
    <row r="224" spans="1:16" ht="13.5" customHeight="1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92">
        <v>12.5</v>
      </c>
      <c r="G224" s="26">
        <f>Fran2!I224</f>
        <v>9.5</v>
      </c>
      <c r="H224" s="23">
        <f>Fran2!J224</f>
        <v>0</v>
      </c>
      <c r="I224" s="132">
        <f>Fran2!L224</f>
        <v>1</v>
      </c>
      <c r="J224" s="26">
        <f>Angl2!I224</f>
        <v>10</v>
      </c>
      <c r="K224" s="23">
        <f>Angl2!J224</f>
        <v>1</v>
      </c>
      <c r="L224" s="132">
        <f>Angl2!L224</f>
        <v>1</v>
      </c>
      <c r="M224" s="24">
        <f t="shared" si="12"/>
        <v>9.75</v>
      </c>
      <c r="N224" s="23">
        <f t="shared" si="13"/>
        <v>1</v>
      </c>
      <c r="O224" s="43" t="str">
        <f t="shared" si="14"/>
        <v xml:space="preserve"> </v>
      </c>
      <c r="P224" s="129">
        <f t="shared" si="15"/>
        <v>1</v>
      </c>
    </row>
    <row r="225" spans="1:16" ht="13.5" customHeight="1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92">
        <v>10.25</v>
      </c>
      <c r="G225" s="26">
        <f>Fran2!I225</f>
        <v>11</v>
      </c>
      <c r="H225" s="23">
        <f>Fran2!J225</f>
        <v>1</v>
      </c>
      <c r="I225" s="132">
        <f>Fran2!L225</f>
        <v>1</v>
      </c>
      <c r="J225" s="26">
        <f>Angl2!I225</f>
        <v>14.5</v>
      </c>
      <c r="K225" s="23">
        <f>Angl2!J225</f>
        <v>1</v>
      </c>
      <c r="L225" s="132">
        <f>Angl2!L225</f>
        <v>1</v>
      </c>
      <c r="M225" s="24">
        <f t="shared" si="12"/>
        <v>12.75</v>
      </c>
      <c r="N225" s="23">
        <f t="shared" si="13"/>
        <v>2</v>
      </c>
      <c r="O225" s="43" t="str">
        <f t="shared" si="14"/>
        <v>acquise</v>
      </c>
      <c r="P225" s="129">
        <f t="shared" si="15"/>
        <v>1</v>
      </c>
    </row>
    <row r="226" spans="1:16" ht="13.5" customHeight="1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92">
        <v>10.25</v>
      </c>
      <c r="G226" s="26">
        <f>Fran2!I226</f>
        <v>12.5</v>
      </c>
      <c r="H226" s="23">
        <f>Fran2!J226</f>
        <v>1</v>
      </c>
      <c r="I226" s="132">
        <f>Fran2!L226</f>
        <v>1</v>
      </c>
      <c r="J226" s="26">
        <f>Angl2!I226</f>
        <v>10</v>
      </c>
      <c r="K226" s="23">
        <f>Angl2!J226</f>
        <v>1</v>
      </c>
      <c r="L226" s="132">
        <f>Angl2!L226</f>
        <v>1</v>
      </c>
      <c r="M226" s="24">
        <f t="shared" si="12"/>
        <v>11.25</v>
      </c>
      <c r="N226" s="23">
        <f t="shared" si="13"/>
        <v>2</v>
      </c>
      <c r="O226" s="43" t="str">
        <f t="shared" si="14"/>
        <v>acquise</v>
      </c>
      <c r="P226" s="129">
        <f t="shared" si="15"/>
        <v>1</v>
      </c>
    </row>
    <row r="227" spans="1:16" ht="13.5" customHeight="1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49">
        <v>10.25</v>
      </c>
      <c r="G227" s="26">
        <f>Fran2!I227</f>
        <v>12</v>
      </c>
      <c r="H227" s="23">
        <f>Fran2!J227</f>
        <v>1</v>
      </c>
      <c r="I227" s="132">
        <f>Fran2!L227</f>
        <v>1</v>
      </c>
      <c r="J227" s="26">
        <f>Angl2!I227</f>
        <v>8</v>
      </c>
      <c r="K227" s="23">
        <f>Angl2!J227</f>
        <v>0</v>
      </c>
      <c r="L227" s="132">
        <f>Angl2!L227</f>
        <v>1</v>
      </c>
      <c r="M227" s="24">
        <f t="shared" si="12"/>
        <v>10</v>
      </c>
      <c r="N227" s="23">
        <f t="shared" si="13"/>
        <v>2</v>
      </c>
      <c r="O227" s="43" t="str">
        <f t="shared" si="14"/>
        <v>acquise</v>
      </c>
      <c r="P227" s="129">
        <f t="shared" si="15"/>
        <v>1</v>
      </c>
    </row>
    <row r="228" spans="1:16" ht="13.5" customHeight="1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92">
        <v>11</v>
      </c>
      <c r="G228" s="26">
        <f>Fran2!I228</f>
        <v>14</v>
      </c>
      <c r="H228" s="23">
        <f>Fran2!J228</f>
        <v>1</v>
      </c>
      <c r="I228" s="132">
        <f>Fran2!L228</f>
        <v>1</v>
      </c>
      <c r="J228" s="26">
        <f>Angl2!I228</f>
        <v>13</v>
      </c>
      <c r="K228" s="23">
        <f>Angl2!J228</f>
        <v>1</v>
      </c>
      <c r="L228" s="132">
        <f>Angl2!L228</f>
        <v>1</v>
      </c>
      <c r="M228" s="24">
        <f t="shared" si="12"/>
        <v>13.5</v>
      </c>
      <c r="N228" s="23">
        <f t="shared" si="13"/>
        <v>2</v>
      </c>
      <c r="O228" s="43" t="str">
        <f t="shared" si="14"/>
        <v>acquise</v>
      </c>
      <c r="P228" s="129">
        <f t="shared" si="15"/>
        <v>1</v>
      </c>
    </row>
    <row r="229" spans="1:16" ht="13.5" customHeight="1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92">
        <v>10.375</v>
      </c>
      <c r="G229" s="26">
        <f>Fran2!I229</f>
        <v>13.5</v>
      </c>
      <c r="H229" s="23">
        <f>Fran2!J229</f>
        <v>1</v>
      </c>
      <c r="I229" s="132">
        <f>Fran2!L229</f>
        <v>1</v>
      </c>
      <c r="J229" s="26">
        <f>Angl2!I229</f>
        <v>14</v>
      </c>
      <c r="K229" s="23">
        <f>Angl2!J229</f>
        <v>1</v>
      </c>
      <c r="L229" s="132">
        <f>Angl2!L229</f>
        <v>1</v>
      </c>
      <c r="M229" s="24">
        <f t="shared" si="12"/>
        <v>13.75</v>
      </c>
      <c r="N229" s="23">
        <f t="shared" si="13"/>
        <v>2</v>
      </c>
      <c r="O229" s="43" t="str">
        <f t="shared" si="14"/>
        <v>acquise</v>
      </c>
      <c r="P229" s="129">
        <f t="shared" si="15"/>
        <v>1</v>
      </c>
    </row>
    <row r="230" spans="1:16" ht="13.5" customHeight="1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92">
        <v>10.875</v>
      </c>
      <c r="G230" s="26">
        <f>Fran2!I230</f>
        <v>10</v>
      </c>
      <c r="H230" s="23">
        <f>Fran2!J230</f>
        <v>1</v>
      </c>
      <c r="I230" s="132">
        <f>Fran2!L230</f>
        <v>1</v>
      </c>
      <c r="J230" s="26">
        <f>Angl2!I230</f>
        <v>10.5</v>
      </c>
      <c r="K230" s="23">
        <f>Angl2!J230</f>
        <v>1</v>
      </c>
      <c r="L230" s="132">
        <f>Angl2!L230</f>
        <v>1</v>
      </c>
      <c r="M230" s="24">
        <f t="shared" si="12"/>
        <v>10.25</v>
      </c>
      <c r="N230" s="23">
        <f t="shared" si="13"/>
        <v>2</v>
      </c>
      <c r="O230" s="43" t="str">
        <f t="shared" si="14"/>
        <v>acquise</v>
      </c>
      <c r="P230" s="129">
        <f t="shared" si="15"/>
        <v>1</v>
      </c>
    </row>
    <row r="231" spans="1:16" ht="13.5" customHeight="1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49">
        <v>5</v>
      </c>
      <c r="G231" s="26">
        <f>Fran2!I231</f>
        <v>12.5</v>
      </c>
      <c r="H231" s="23">
        <f>Fran2!J231</f>
        <v>1</v>
      </c>
      <c r="I231" s="132">
        <f>Fran2!L231</f>
        <v>1</v>
      </c>
      <c r="J231" s="26">
        <f>Angl2!I231</f>
        <v>9</v>
      </c>
      <c r="K231" s="23">
        <f>Angl2!J231</f>
        <v>0</v>
      </c>
      <c r="L231" s="132">
        <f>Angl2!L231</f>
        <v>1</v>
      </c>
      <c r="M231" s="24">
        <f t="shared" si="12"/>
        <v>10.75</v>
      </c>
      <c r="N231" s="23">
        <f t="shared" si="13"/>
        <v>2</v>
      </c>
      <c r="O231" s="43" t="str">
        <f t="shared" si="14"/>
        <v>acquise</v>
      </c>
      <c r="P231" s="129">
        <f t="shared" si="15"/>
        <v>1</v>
      </c>
    </row>
    <row r="232" spans="1:16" ht="13.5" customHeight="1">
      <c r="A232" s="23">
        <v>220</v>
      </c>
      <c r="B232" s="294">
        <v>123011492</v>
      </c>
      <c r="C232" s="305" t="s">
        <v>757</v>
      </c>
      <c r="D232" s="306" t="s">
        <v>100</v>
      </c>
      <c r="E232" s="246" t="s">
        <v>434</v>
      </c>
      <c r="F232" s="49">
        <v>10.375</v>
      </c>
      <c r="G232" s="26">
        <f>Fran2!I232</f>
        <v>14</v>
      </c>
      <c r="H232" s="23">
        <f>Fran2!J232</f>
        <v>1</v>
      </c>
      <c r="I232" s="132">
        <f>Fran2!L232</f>
        <v>1</v>
      </c>
      <c r="J232" s="26">
        <f>Angl2!I232</f>
        <v>14</v>
      </c>
      <c r="K232" s="23">
        <f>Angl2!J232</f>
        <v>1</v>
      </c>
      <c r="L232" s="132">
        <f>Angl2!L232</f>
        <v>1</v>
      </c>
      <c r="M232" s="24">
        <f t="shared" si="12"/>
        <v>14</v>
      </c>
      <c r="N232" s="23">
        <f t="shared" si="13"/>
        <v>2</v>
      </c>
      <c r="O232" s="43" t="str">
        <f t="shared" si="14"/>
        <v>acquise</v>
      </c>
      <c r="P232" s="129">
        <f t="shared" si="15"/>
        <v>1</v>
      </c>
    </row>
    <row r="233" spans="1:16" ht="13.5" customHeight="1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2">
        <v>11.25</v>
      </c>
      <c r="G233" s="26">
        <f>Fran2!I233</f>
        <v>10.5</v>
      </c>
      <c r="H233" s="23">
        <f>Fran2!J233</f>
        <v>1</v>
      </c>
      <c r="I233" s="132">
        <f>Fran2!L233</f>
        <v>1</v>
      </c>
      <c r="J233" s="26">
        <f>Angl2!I233</f>
        <v>10</v>
      </c>
      <c r="K233" s="23">
        <f>Angl2!J233</f>
        <v>1</v>
      </c>
      <c r="L233" s="132">
        <f>Angl2!L233</f>
        <v>1</v>
      </c>
      <c r="M233" s="24">
        <f t="shared" si="12"/>
        <v>10.25</v>
      </c>
      <c r="N233" s="23">
        <f t="shared" si="13"/>
        <v>2</v>
      </c>
      <c r="O233" s="43" t="str">
        <f t="shared" si="14"/>
        <v>acquise</v>
      </c>
      <c r="P233" s="129">
        <f t="shared" si="15"/>
        <v>1</v>
      </c>
    </row>
    <row r="234" spans="1:16" ht="13.5" customHeight="1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49">
        <v>10</v>
      </c>
      <c r="G234" s="26">
        <f>Fran2!I234</f>
        <v>11.5</v>
      </c>
      <c r="H234" s="23">
        <f>Fran2!J234</f>
        <v>1</v>
      </c>
      <c r="I234" s="132">
        <f>Fran2!L234</f>
        <v>1</v>
      </c>
      <c r="J234" s="26">
        <f>Angl2!I234</f>
        <v>10</v>
      </c>
      <c r="K234" s="23">
        <f>Angl2!J234</f>
        <v>1</v>
      </c>
      <c r="L234" s="132">
        <f>Angl2!L234</f>
        <v>1</v>
      </c>
      <c r="M234" s="24">
        <f t="shared" si="12"/>
        <v>10.75</v>
      </c>
      <c r="N234" s="23">
        <f t="shared" si="13"/>
        <v>2</v>
      </c>
      <c r="O234" s="43" t="str">
        <f t="shared" si="14"/>
        <v>acquise</v>
      </c>
      <c r="P234" s="129">
        <f t="shared" si="15"/>
        <v>1</v>
      </c>
    </row>
    <row r="235" spans="1:16" ht="13.5" customHeight="1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49">
        <v>12.125</v>
      </c>
      <c r="G235" s="26">
        <f>Fran2!I235</f>
        <v>11</v>
      </c>
      <c r="H235" s="23">
        <f>Fran2!J235</f>
        <v>1</v>
      </c>
      <c r="I235" s="132">
        <f>Fran2!L235</f>
        <v>1</v>
      </c>
      <c r="J235" s="26">
        <f>Angl2!I235</f>
        <v>13.5</v>
      </c>
      <c r="K235" s="23">
        <f>Angl2!J235</f>
        <v>1</v>
      </c>
      <c r="L235" s="132">
        <f>Angl2!L235</f>
        <v>1</v>
      </c>
      <c r="M235" s="24">
        <f t="shared" si="12"/>
        <v>12.25</v>
      </c>
      <c r="N235" s="23">
        <f t="shared" si="13"/>
        <v>2</v>
      </c>
      <c r="O235" s="43" t="str">
        <f t="shared" si="14"/>
        <v>acquise</v>
      </c>
      <c r="P235" s="129">
        <f t="shared" si="15"/>
        <v>1</v>
      </c>
    </row>
    <row r="236" spans="1:16" ht="13.5" customHeight="1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92">
        <v>10.625</v>
      </c>
      <c r="G236" s="26">
        <f>Fran2!I236</f>
        <v>12</v>
      </c>
      <c r="H236" s="23">
        <f>Fran2!J236</f>
        <v>1</v>
      </c>
      <c r="I236" s="132">
        <f>Fran2!L236</f>
        <v>1</v>
      </c>
      <c r="J236" s="26">
        <f>Angl2!I236</f>
        <v>11.5</v>
      </c>
      <c r="K236" s="23">
        <f>Angl2!J236</f>
        <v>1</v>
      </c>
      <c r="L236" s="132">
        <f>Angl2!L236</f>
        <v>1</v>
      </c>
      <c r="M236" s="24">
        <f t="shared" si="12"/>
        <v>11.75</v>
      </c>
      <c r="N236" s="23">
        <f t="shared" si="13"/>
        <v>2</v>
      </c>
      <c r="O236" s="43" t="str">
        <f t="shared" si="14"/>
        <v>acquise</v>
      </c>
      <c r="P236" s="129">
        <f t="shared" si="15"/>
        <v>1</v>
      </c>
    </row>
    <row r="237" spans="1:16" ht="13.5" customHeight="1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49">
        <v>13.25</v>
      </c>
      <c r="G237" s="26">
        <f>Fran2!I237</f>
        <v>10</v>
      </c>
      <c r="H237" s="23">
        <f>Fran2!J237</f>
        <v>1</v>
      </c>
      <c r="I237" s="132">
        <f>Fran2!L237</f>
        <v>1</v>
      </c>
      <c r="J237" s="26">
        <f>Angl2!I237</f>
        <v>14</v>
      </c>
      <c r="K237" s="23">
        <f>Angl2!J237</f>
        <v>1</v>
      </c>
      <c r="L237" s="132">
        <f>Angl2!L237</f>
        <v>1</v>
      </c>
      <c r="M237" s="24">
        <f t="shared" si="12"/>
        <v>12</v>
      </c>
      <c r="N237" s="23">
        <f t="shared" si="13"/>
        <v>2</v>
      </c>
      <c r="O237" s="43" t="str">
        <f t="shared" si="14"/>
        <v>acquise</v>
      </c>
      <c r="P237" s="129">
        <f t="shared" si="15"/>
        <v>1</v>
      </c>
    </row>
    <row r="238" spans="1:16" ht="13.5" customHeight="1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92">
        <v>15</v>
      </c>
      <c r="G238" s="26">
        <f>Fran2!I238</f>
        <v>10</v>
      </c>
      <c r="H238" s="23">
        <f>Fran2!J238</f>
        <v>1</v>
      </c>
      <c r="I238" s="132">
        <f>Fran2!L238</f>
        <v>1</v>
      </c>
      <c r="J238" s="26">
        <f>Angl2!I238</f>
        <v>10</v>
      </c>
      <c r="K238" s="23">
        <f>Angl2!J238</f>
        <v>1</v>
      </c>
      <c r="L238" s="132">
        <f>Angl2!L238</f>
        <v>1</v>
      </c>
      <c r="M238" s="24">
        <f t="shared" si="12"/>
        <v>10</v>
      </c>
      <c r="N238" s="23">
        <f t="shared" si="13"/>
        <v>2</v>
      </c>
      <c r="O238" s="43" t="str">
        <f t="shared" si="14"/>
        <v>acquise</v>
      </c>
      <c r="P238" s="129">
        <f t="shared" si="15"/>
        <v>1</v>
      </c>
    </row>
    <row r="239" spans="1:16" ht="13.5" customHeight="1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92">
        <v>11.625</v>
      </c>
      <c r="G239" s="26">
        <f>Fran2!I239</f>
        <v>13.25</v>
      </c>
      <c r="H239" s="23">
        <f>Fran2!J239</f>
        <v>1</v>
      </c>
      <c r="I239" s="132">
        <f>Fran2!L239</f>
        <v>1</v>
      </c>
      <c r="J239" s="26">
        <f>Angl2!I239</f>
        <v>12.5</v>
      </c>
      <c r="K239" s="23">
        <f>Angl2!J239</f>
        <v>1</v>
      </c>
      <c r="L239" s="132">
        <f>Angl2!L239</f>
        <v>1</v>
      </c>
      <c r="M239" s="24">
        <f t="shared" si="12"/>
        <v>12.875</v>
      </c>
      <c r="N239" s="23">
        <f t="shared" si="13"/>
        <v>2</v>
      </c>
      <c r="O239" s="43" t="str">
        <f t="shared" si="14"/>
        <v>acquise</v>
      </c>
      <c r="P239" s="129">
        <f t="shared" si="15"/>
        <v>1</v>
      </c>
    </row>
    <row r="240" spans="1:16" ht="13.5" customHeight="1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49">
        <v>10.25</v>
      </c>
      <c r="G240" s="26">
        <f>Fran2!I240</f>
        <v>10.5</v>
      </c>
      <c r="H240" s="23">
        <f>Fran2!J240</f>
        <v>1</v>
      </c>
      <c r="I240" s="132">
        <f>Fran2!L240</f>
        <v>1</v>
      </c>
      <c r="J240" s="26">
        <f>Angl2!I240</f>
        <v>15</v>
      </c>
      <c r="K240" s="23">
        <f>Angl2!J240</f>
        <v>1</v>
      </c>
      <c r="L240" s="132">
        <f>Angl2!L240</f>
        <v>1</v>
      </c>
      <c r="M240" s="24">
        <f t="shared" si="12"/>
        <v>12.75</v>
      </c>
      <c r="N240" s="23">
        <f t="shared" si="13"/>
        <v>2</v>
      </c>
      <c r="O240" s="43" t="str">
        <f t="shared" si="14"/>
        <v>acquise</v>
      </c>
      <c r="P240" s="129">
        <f t="shared" si="15"/>
        <v>1</v>
      </c>
    </row>
    <row r="241" spans="1:16" ht="13.5" customHeight="1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49">
        <v>10.25</v>
      </c>
      <c r="G241" s="26">
        <f>Fran2!I241</f>
        <v>10</v>
      </c>
      <c r="H241" s="23">
        <f>Fran2!J241</f>
        <v>1</v>
      </c>
      <c r="I241" s="132">
        <f>Fran2!L241</f>
        <v>1</v>
      </c>
      <c r="J241" s="26">
        <f>Angl2!I241</f>
        <v>8</v>
      </c>
      <c r="K241" s="23">
        <f>Angl2!J241</f>
        <v>0</v>
      </c>
      <c r="L241" s="132">
        <f>Angl2!L241</f>
        <v>1</v>
      </c>
      <c r="M241" s="24">
        <f t="shared" si="12"/>
        <v>9</v>
      </c>
      <c r="N241" s="23">
        <f t="shared" si="13"/>
        <v>1</v>
      </c>
      <c r="O241" s="43" t="str">
        <f t="shared" si="14"/>
        <v xml:space="preserve"> </v>
      </c>
      <c r="P241" s="129">
        <f t="shared" si="15"/>
        <v>1</v>
      </c>
    </row>
    <row r="242" spans="1:16" ht="13.5" customHeight="1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49">
        <v>14.5</v>
      </c>
      <c r="G242" s="26">
        <f>Fran2!I242</f>
        <v>13</v>
      </c>
      <c r="H242" s="23">
        <f>Fran2!J242</f>
        <v>1</v>
      </c>
      <c r="I242" s="132">
        <f>Fran2!L242</f>
        <v>1</v>
      </c>
      <c r="J242" s="26">
        <f>Angl2!I242</f>
        <v>15.5</v>
      </c>
      <c r="K242" s="23">
        <f>Angl2!J242</f>
        <v>1</v>
      </c>
      <c r="L242" s="132">
        <f>Angl2!L242</f>
        <v>1</v>
      </c>
      <c r="M242" s="24">
        <f t="shared" si="12"/>
        <v>14.25</v>
      </c>
      <c r="N242" s="23">
        <f t="shared" si="13"/>
        <v>2</v>
      </c>
      <c r="O242" s="43" t="str">
        <f t="shared" si="14"/>
        <v>acquise</v>
      </c>
      <c r="P242" s="129">
        <f t="shared" si="15"/>
        <v>1</v>
      </c>
    </row>
    <row r="243" spans="1:16" ht="13.5" customHeight="1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49">
        <v>8.5</v>
      </c>
      <c r="G243" s="26">
        <f>Fran2!I243</f>
        <v>12.5</v>
      </c>
      <c r="H243" s="23">
        <f>Fran2!J243</f>
        <v>1</v>
      </c>
      <c r="I243" s="132">
        <f>Fran2!L243</f>
        <v>1</v>
      </c>
      <c r="J243" s="26">
        <f>Angl2!I243</f>
        <v>8</v>
      </c>
      <c r="K243" s="23">
        <f>Angl2!J243</f>
        <v>0</v>
      </c>
      <c r="L243" s="132">
        <f>Angl2!L243</f>
        <v>1</v>
      </c>
      <c r="M243" s="24">
        <f t="shared" si="12"/>
        <v>10.25</v>
      </c>
      <c r="N243" s="23">
        <f t="shared" si="13"/>
        <v>2</v>
      </c>
      <c r="O243" s="43" t="str">
        <f t="shared" si="14"/>
        <v>acquise</v>
      </c>
      <c r="P243" s="129">
        <f t="shared" si="15"/>
        <v>1</v>
      </c>
    </row>
    <row r="244" spans="1:16" ht="13.5" customHeight="1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12.875</v>
      </c>
      <c r="G244" s="26">
        <f>Fran2!I244</f>
        <v>10.5</v>
      </c>
      <c r="H244" s="23">
        <f>Fran2!J244</f>
        <v>1</v>
      </c>
      <c r="I244" s="132">
        <f>Fran2!L244</f>
        <v>1</v>
      </c>
      <c r="J244" s="26">
        <f>Angl2!I244</f>
        <v>10</v>
      </c>
      <c r="K244" s="23">
        <f>Angl2!J244</f>
        <v>1</v>
      </c>
      <c r="L244" s="132">
        <f>Angl2!L244</f>
        <v>1</v>
      </c>
      <c r="M244" s="24">
        <f t="shared" si="12"/>
        <v>10.25</v>
      </c>
      <c r="N244" s="23">
        <f t="shared" si="13"/>
        <v>2</v>
      </c>
      <c r="O244" s="43" t="str">
        <f t="shared" si="14"/>
        <v>acquise</v>
      </c>
      <c r="P244" s="129">
        <f t="shared" si="15"/>
        <v>1</v>
      </c>
    </row>
    <row r="245" spans="1:16" ht="13.5" customHeight="1">
      <c r="A245" s="23">
        <v>233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92">
        <v>10.75</v>
      </c>
      <c r="G245" s="26">
        <f>Fran2!I245</f>
        <v>12.25</v>
      </c>
      <c r="H245" s="23">
        <f>Fran2!J245</f>
        <v>1</v>
      </c>
      <c r="I245" s="132">
        <f>Fran2!L245</f>
        <v>1</v>
      </c>
      <c r="J245" s="26">
        <f>Angl2!I245</f>
        <v>12.25</v>
      </c>
      <c r="K245" s="23">
        <f>Angl2!J245</f>
        <v>1</v>
      </c>
      <c r="L245" s="132">
        <f>Angl2!L245</f>
        <v>1</v>
      </c>
      <c r="M245" s="24">
        <f t="shared" si="12"/>
        <v>12.25</v>
      </c>
      <c r="N245" s="23">
        <f t="shared" si="13"/>
        <v>2</v>
      </c>
      <c r="O245" s="43" t="str">
        <f t="shared" si="14"/>
        <v>acquise</v>
      </c>
      <c r="P245" s="129">
        <f t="shared" si="15"/>
        <v>1</v>
      </c>
    </row>
    <row r="246" spans="1:16" ht="13.5" customHeight="1">
      <c r="A246" s="23">
        <v>234</v>
      </c>
      <c r="B246" s="294" t="s">
        <v>759</v>
      </c>
      <c r="C246" s="305" t="s">
        <v>760</v>
      </c>
      <c r="D246" s="306" t="s">
        <v>208</v>
      </c>
      <c r="E246" s="244" t="s">
        <v>428</v>
      </c>
      <c r="F246" s="49">
        <v>13.5</v>
      </c>
      <c r="G246" s="26">
        <f>Fran2!I246</f>
        <v>10</v>
      </c>
      <c r="H246" s="23">
        <f>Fran2!J246</f>
        <v>1</v>
      </c>
      <c r="I246" s="132">
        <f>Fran2!L246</f>
        <v>1</v>
      </c>
      <c r="J246" s="26">
        <f>Angl2!I246</f>
        <v>10</v>
      </c>
      <c r="K246" s="23">
        <f>Angl2!J246</f>
        <v>1</v>
      </c>
      <c r="L246" s="132">
        <f>Angl2!L246</f>
        <v>1</v>
      </c>
      <c r="M246" s="24">
        <f t="shared" si="12"/>
        <v>10</v>
      </c>
      <c r="N246" s="23">
        <f t="shared" si="13"/>
        <v>2</v>
      </c>
      <c r="O246" s="43" t="str">
        <f t="shared" si="14"/>
        <v>acquise</v>
      </c>
      <c r="P246" s="129">
        <f t="shared" si="15"/>
        <v>1</v>
      </c>
    </row>
    <row r="247" spans="1:16" ht="13.5" customHeight="1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49">
        <v>11.5</v>
      </c>
      <c r="G247" s="26">
        <f>Fran2!I247</f>
        <v>13.5</v>
      </c>
      <c r="H247" s="23">
        <f>Fran2!J247</f>
        <v>1</v>
      </c>
      <c r="I247" s="132">
        <f>Fran2!L247</f>
        <v>1</v>
      </c>
      <c r="J247" s="26">
        <f>Angl2!I247</f>
        <v>14.5</v>
      </c>
      <c r="K247" s="23">
        <f>Angl2!J247</f>
        <v>1</v>
      </c>
      <c r="L247" s="132">
        <f>Angl2!L247</f>
        <v>1</v>
      </c>
      <c r="M247" s="24">
        <f t="shared" si="12"/>
        <v>14</v>
      </c>
      <c r="N247" s="23">
        <f t="shared" si="13"/>
        <v>2</v>
      </c>
      <c r="O247" s="43" t="str">
        <f t="shared" si="14"/>
        <v>acquise</v>
      </c>
      <c r="P247" s="129">
        <f t="shared" si="15"/>
        <v>1</v>
      </c>
    </row>
    <row r="248" spans="1:16" ht="13.5" customHeight="1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2">
        <v>11</v>
      </c>
      <c r="G248" s="26">
        <f>Fran2!I248</f>
        <v>9.5</v>
      </c>
      <c r="H248" s="23">
        <f>Fran2!J248</f>
        <v>0</v>
      </c>
      <c r="I248" s="132">
        <f>Fran2!L248</f>
        <v>1</v>
      </c>
      <c r="J248" s="26">
        <f>Angl2!I248</f>
        <v>7.5</v>
      </c>
      <c r="K248" s="23">
        <f>Angl2!J248</f>
        <v>0</v>
      </c>
      <c r="L248" s="132">
        <f>Angl2!L248</f>
        <v>1</v>
      </c>
      <c r="M248" s="24">
        <f t="shared" si="12"/>
        <v>8.5</v>
      </c>
      <c r="N248" s="23">
        <f t="shared" si="13"/>
        <v>0</v>
      </c>
      <c r="O248" s="43" t="str">
        <f t="shared" si="14"/>
        <v xml:space="preserve"> </v>
      </c>
      <c r="P248" s="129">
        <f t="shared" si="15"/>
        <v>1</v>
      </c>
    </row>
    <row r="249" spans="1:16" ht="13.5" customHeight="1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92">
        <v>13.375</v>
      </c>
      <c r="G249" s="26">
        <f>Fran2!I249</f>
        <v>10</v>
      </c>
      <c r="H249" s="23">
        <f>Fran2!J249</f>
        <v>1</v>
      </c>
      <c r="I249" s="132">
        <f>Fran2!L249</f>
        <v>1</v>
      </c>
      <c r="J249" s="26">
        <f>Angl2!I249</f>
        <v>10</v>
      </c>
      <c r="K249" s="23">
        <f>Angl2!J249</f>
        <v>1</v>
      </c>
      <c r="L249" s="132">
        <f>Angl2!L249</f>
        <v>1</v>
      </c>
      <c r="M249" s="24">
        <f t="shared" si="12"/>
        <v>10</v>
      </c>
      <c r="N249" s="23">
        <f t="shared" si="13"/>
        <v>2</v>
      </c>
      <c r="O249" s="43" t="str">
        <f t="shared" si="14"/>
        <v>acquise</v>
      </c>
      <c r="P249" s="129">
        <f t="shared" si="15"/>
        <v>1</v>
      </c>
    </row>
    <row r="250" spans="1:16" ht="13.5" customHeight="1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92">
        <v>10.125</v>
      </c>
      <c r="G250" s="26">
        <f>Fran2!I250</f>
        <v>7</v>
      </c>
      <c r="H250" s="23">
        <f>Fran2!J250</f>
        <v>0</v>
      </c>
      <c r="I250" s="132">
        <f>Fran2!L250</f>
        <v>1</v>
      </c>
      <c r="J250" s="26">
        <f>Angl2!I250</f>
        <v>12.5</v>
      </c>
      <c r="K250" s="23">
        <f>Angl2!J250</f>
        <v>1</v>
      </c>
      <c r="L250" s="132">
        <f>Angl2!L250</f>
        <v>1</v>
      </c>
      <c r="M250" s="24">
        <f t="shared" si="12"/>
        <v>9.75</v>
      </c>
      <c r="N250" s="23">
        <f t="shared" si="13"/>
        <v>1</v>
      </c>
      <c r="O250" s="43" t="str">
        <f t="shared" si="14"/>
        <v xml:space="preserve"> </v>
      </c>
      <c r="P250" s="129">
        <f t="shared" si="15"/>
        <v>1</v>
      </c>
    </row>
    <row r="251" spans="1:16" ht="13.5" customHeight="1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49">
        <v>11.625</v>
      </c>
      <c r="G251" s="26">
        <f>Fran2!I251</f>
        <v>10</v>
      </c>
      <c r="H251" s="23">
        <f>Fran2!J251</f>
        <v>1</v>
      </c>
      <c r="I251" s="132">
        <f>Fran2!L251</f>
        <v>1</v>
      </c>
      <c r="J251" s="26">
        <f>Angl2!I251</f>
        <v>14.5</v>
      </c>
      <c r="K251" s="23">
        <f>Angl2!J251</f>
        <v>1</v>
      </c>
      <c r="L251" s="132">
        <f>Angl2!L251</f>
        <v>1</v>
      </c>
      <c r="M251" s="24">
        <f t="shared" si="12"/>
        <v>12.25</v>
      </c>
      <c r="N251" s="23">
        <f t="shared" si="13"/>
        <v>2</v>
      </c>
      <c r="O251" s="43" t="str">
        <f t="shared" si="14"/>
        <v>acquise</v>
      </c>
      <c r="P251" s="129">
        <f t="shared" si="15"/>
        <v>1</v>
      </c>
    </row>
    <row r="252" spans="1:16" ht="13.5" customHeight="1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49">
        <v>13.25</v>
      </c>
      <c r="G252" s="26">
        <f>Fran2!I252</f>
        <v>14.5</v>
      </c>
      <c r="H252" s="23">
        <f>Fran2!J252</f>
        <v>1</v>
      </c>
      <c r="I252" s="132">
        <f>Fran2!L252</f>
        <v>1</v>
      </c>
      <c r="J252" s="26">
        <f>Angl2!I252</f>
        <v>9.75</v>
      </c>
      <c r="K252" s="23">
        <f>Angl2!J252</f>
        <v>0</v>
      </c>
      <c r="L252" s="132">
        <f>Angl2!L252</f>
        <v>1</v>
      </c>
      <c r="M252" s="24">
        <f t="shared" si="12"/>
        <v>12.125</v>
      </c>
      <c r="N252" s="23">
        <f t="shared" si="13"/>
        <v>2</v>
      </c>
      <c r="O252" s="43" t="str">
        <f t="shared" si="14"/>
        <v>acquise</v>
      </c>
      <c r="P252" s="129">
        <f t="shared" si="15"/>
        <v>1</v>
      </c>
    </row>
    <row r="253" spans="1:16" ht="13.5" customHeight="1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49">
        <v>10</v>
      </c>
      <c r="G253" s="26">
        <f>Fran2!I253</f>
        <v>10</v>
      </c>
      <c r="H253" s="23">
        <f>Fran2!J253</f>
        <v>1</v>
      </c>
      <c r="I253" s="132">
        <f>Fran2!L253</f>
        <v>1</v>
      </c>
      <c r="J253" s="26">
        <f>Angl2!I253</f>
        <v>10</v>
      </c>
      <c r="K253" s="23">
        <f>Angl2!J253</f>
        <v>1</v>
      </c>
      <c r="L253" s="132">
        <f>Angl2!L253</f>
        <v>1</v>
      </c>
      <c r="M253" s="24">
        <f t="shared" si="12"/>
        <v>10</v>
      </c>
      <c r="N253" s="23">
        <f t="shared" si="13"/>
        <v>2</v>
      </c>
      <c r="O253" s="43" t="str">
        <f t="shared" si="14"/>
        <v>acquise</v>
      </c>
      <c r="P253" s="129">
        <f t="shared" si="15"/>
        <v>1</v>
      </c>
    </row>
    <row r="254" spans="1:16" ht="13.5" customHeight="1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49">
        <v>11.75</v>
      </c>
      <c r="G254" s="26">
        <f>Fran2!I254</f>
        <v>14.5</v>
      </c>
      <c r="H254" s="23">
        <f>Fran2!J254</f>
        <v>1</v>
      </c>
      <c r="I254" s="132">
        <f>Fran2!L254</f>
        <v>1</v>
      </c>
      <c r="J254" s="26">
        <f>Angl2!I254</f>
        <v>13.5</v>
      </c>
      <c r="K254" s="23">
        <f>Angl2!J254</f>
        <v>1</v>
      </c>
      <c r="L254" s="132">
        <f>Angl2!L254</f>
        <v>1</v>
      </c>
      <c r="M254" s="24">
        <f t="shared" si="12"/>
        <v>14</v>
      </c>
      <c r="N254" s="23">
        <f t="shared" si="13"/>
        <v>2</v>
      </c>
      <c r="O254" s="43" t="str">
        <f t="shared" si="14"/>
        <v>acquise</v>
      </c>
      <c r="P254" s="129">
        <f t="shared" si="15"/>
        <v>1</v>
      </c>
    </row>
    <row r="255" spans="1:16" ht="13.5" customHeight="1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49">
        <v>13.25</v>
      </c>
      <c r="G255" s="26">
        <f>Fran2!I255</f>
        <v>11.5</v>
      </c>
      <c r="H255" s="23">
        <f>Fran2!J255</f>
        <v>1</v>
      </c>
      <c r="I255" s="132">
        <f>Fran2!L255</f>
        <v>1</v>
      </c>
      <c r="J255" s="26">
        <f>Angl2!I255</f>
        <v>12</v>
      </c>
      <c r="K255" s="23">
        <f>Angl2!J255</f>
        <v>1</v>
      </c>
      <c r="L255" s="132">
        <f>Angl2!L255</f>
        <v>1</v>
      </c>
      <c r="M255" s="24">
        <f t="shared" si="12"/>
        <v>11.75</v>
      </c>
      <c r="N255" s="23">
        <f t="shared" si="13"/>
        <v>2</v>
      </c>
      <c r="O255" s="43" t="str">
        <f t="shared" si="14"/>
        <v>acquise</v>
      </c>
      <c r="P255" s="129">
        <f t="shared" si="15"/>
        <v>1</v>
      </c>
    </row>
    <row r="256" spans="1:16" ht="13.5" customHeight="1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49">
        <v>11</v>
      </c>
      <c r="G256" s="26">
        <f>Fran2!I256</f>
        <v>11</v>
      </c>
      <c r="H256" s="23">
        <f>Fran2!J256</f>
        <v>1</v>
      </c>
      <c r="I256" s="132">
        <f>Fran2!L256</f>
        <v>1</v>
      </c>
      <c r="J256" s="26">
        <f>Angl2!I256</f>
        <v>16</v>
      </c>
      <c r="K256" s="23">
        <f>Angl2!J256</f>
        <v>1</v>
      </c>
      <c r="L256" s="132">
        <f>Angl2!L256</f>
        <v>1</v>
      </c>
      <c r="M256" s="24">
        <f t="shared" si="12"/>
        <v>13.5</v>
      </c>
      <c r="N256" s="23">
        <f t="shared" si="13"/>
        <v>2</v>
      </c>
      <c r="O256" s="43" t="str">
        <f t="shared" si="14"/>
        <v>acquise</v>
      </c>
      <c r="P256" s="129">
        <f t="shared" si="15"/>
        <v>1</v>
      </c>
    </row>
    <row r="257" spans="1:16" ht="13.5" customHeight="1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49">
        <v>12.5</v>
      </c>
      <c r="G257" s="26">
        <f>Fran2!I257</f>
        <v>10</v>
      </c>
      <c r="H257" s="23">
        <f>Fran2!J257</f>
        <v>1</v>
      </c>
      <c r="I257" s="132">
        <f>Fran2!L257</f>
        <v>1</v>
      </c>
      <c r="J257" s="26">
        <f>Angl2!I257</f>
        <v>14.5</v>
      </c>
      <c r="K257" s="23">
        <f>Angl2!J257</f>
        <v>1</v>
      </c>
      <c r="L257" s="132">
        <f>Angl2!L257</f>
        <v>1</v>
      </c>
      <c r="M257" s="24">
        <f t="shared" si="12"/>
        <v>12.25</v>
      </c>
      <c r="N257" s="23">
        <f t="shared" si="13"/>
        <v>2</v>
      </c>
      <c r="O257" s="43" t="str">
        <f t="shared" si="14"/>
        <v>acquise</v>
      </c>
      <c r="P257" s="129">
        <f t="shared" si="15"/>
        <v>1</v>
      </c>
    </row>
    <row r="258" spans="1:16" ht="13.5" customHeight="1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49">
        <v>9.75</v>
      </c>
      <c r="G258" s="26">
        <f>Fran2!I258</f>
        <v>11.5</v>
      </c>
      <c r="H258" s="23">
        <f>Fran2!J258</f>
        <v>1</v>
      </c>
      <c r="I258" s="132">
        <f>Fran2!L258</f>
        <v>1</v>
      </c>
      <c r="J258" s="26">
        <f>Angl2!I258</f>
        <v>16.5</v>
      </c>
      <c r="K258" s="23">
        <f>Angl2!J258</f>
        <v>1</v>
      </c>
      <c r="L258" s="132">
        <f>Angl2!L258</f>
        <v>1</v>
      </c>
      <c r="M258" s="24">
        <f t="shared" si="12"/>
        <v>14</v>
      </c>
      <c r="N258" s="23">
        <f t="shared" si="13"/>
        <v>2</v>
      </c>
      <c r="O258" s="43" t="str">
        <f t="shared" si="14"/>
        <v>acquise</v>
      </c>
      <c r="P258" s="129">
        <f t="shared" si="15"/>
        <v>1</v>
      </c>
    </row>
    <row r="259" spans="1:16" ht="13.5" customHeight="1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92">
        <v>11.375</v>
      </c>
      <c r="G259" s="26">
        <f>Fran2!I259</f>
        <v>10</v>
      </c>
      <c r="H259" s="23">
        <f>Fran2!J259</f>
        <v>1</v>
      </c>
      <c r="I259" s="132">
        <f>Fran2!L259</f>
        <v>1</v>
      </c>
      <c r="J259" s="26">
        <f>Angl2!I259</f>
        <v>6</v>
      </c>
      <c r="K259" s="23">
        <f>Angl2!J259</f>
        <v>0</v>
      </c>
      <c r="L259" s="132">
        <f>Angl2!L259</f>
        <v>1</v>
      </c>
      <c r="M259" s="24">
        <f t="shared" si="12"/>
        <v>8</v>
      </c>
      <c r="N259" s="23">
        <f t="shared" si="13"/>
        <v>1</v>
      </c>
      <c r="O259" s="43" t="str">
        <f t="shared" si="14"/>
        <v xml:space="preserve"> </v>
      </c>
      <c r="P259" s="129">
        <f t="shared" si="15"/>
        <v>1</v>
      </c>
    </row>
    <row r="260" spans="1:16" ht="13.5" customHeight="1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92">
        <v>10.25</v>
      </c>
      <c r="G260" s="26">
        <f>Fran2!I260</f>
        <v>11.5</v>
      </c>
      <c r="H260" s="23">
        <f>Fran2!J260</f>
        <v>1</v>
      </c>
      <c r="I260" s="132">
        <f>Fran2!L260</f>
        <v>1</v>
      </c>
      <c r="J260" s="26">
        <f>Angl2!I260</f>
        <v>7</v>
      </c>
      <c r="K260" s="23">
        <f>Angl2!J260</f>
        <v>0</v>
      </c>
      <c r="L260" s="132">
        <f>Angl2!L260</f>
        <v>1</v>
      </c>
      <c r="M260" s="24">
        <f t="shared" si="12"/>
        <v>9.25</v>
      </c>
      <c r="N260" s="23">
        <f t="shared" si="13"/>
        <v>1</v>
      </c>
      <c r="O260" s="43" t="str">
        <f t="shared" si="14"/>
        <v xml:space="preserve"> </v>
      </c>
      <c r="P260" s="129">
        <f t="shared" si="15"/>
        <v>1</v>
      </c>
    </row>
    <row r="261" spans="1:16" ht="13.5" customHeight="1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2">
        <v>10</v>
      </c>
      <c r="G261" s="26">
        <f>Fran2!I261</f>
        <v>10</v>
      </c>
      <c r="H261" s="23">
        <f>Fran2!J261</f>
        <v>1</v>
      </c>
      <c r="I261" s="132">
        <f>Fran2!L261</f>
        <v>1</v>
      </c>
      <c r="J261" s="26">
        <f>Angl2!I261</f>
        <v>5</v>
      </c>
      <c r="K261" s="23">
        <f>Angl2!J261</f>
        <v>0</v>
      </c>
      <c r="L261" s="132">
        <f>Angl2!L261</f>
        <v>1</v>
      </c>
      <c r="M261" s="24">
        <f t="shared" si="12"/>
        <v>7.5</v>
      </c>
      <c r="N261" s="23">
        <f t="shared" si="13"/>
        <v>1</v>
      </c>
      <c r="O261" s="43" t="str">
        <f t="shared" si="14"/>
        <v xml:space="preserve"> </v>
      </c>
      <c r="P261" s="129">
        <f t="shared" si="15"/>
        <v>1</v>
      </c>
    </row>
    <row r="262" spans="1:16" ht="13.5" customHeight="1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49">
        <v>13.5</v>
      </c>
      <c r="G262" s="26">
        <f>Fran2!I262</f>
        <v>10.5</v>
      </c>
      <c r="H262" s="23">
        <f>Fran2!J262</f>
        <v>1</v>
      </c>
      <c r="I262" s="132">
        <f>Fran2!L262</f>
        <v>1</v>
      </c>
      <c r="J262" s="26">
        <f>Angl2!I262</f>
        <v>10</v>
      </c>
      <c r="K262" s="23">
        <f>Angl2!J262</f>
        <v>1</v>
      </c>
      <c r="L262" s="132">
        <f>Angl2!L262</f>
        <v>1</v>
      </c>
      <c r="M262" s="24">
        <f t="shared" si="12"/>
        <v>10.25</v>
      </c>
      <c r="N262" s="23">
        <f t="shared" si="13"/>
        <v>2</v>
      </c>
      <c r="O262" s="43" t="str">
        <f t="shared" si="14"/>
        <v>acquise</v>
      </c>
      <c r="P262" s="129">
        <f t="shared" si="15"/>
        <v>1</v>
      </c>
    </row>
    <row r="263" spans="1:16" ht="13.5" customHeight="1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2">
        <v>10.75</v>
      </c>
      <c r="G263" s="26">
        <f>Fran2!I263</f>
        <v>14.5</v>
      </c>
      <c r="H263" s="23">
        <f>Fran2!J263</f>
        <v>1</v>
      </c>
      <c r="I263" s="132">
        <f>Fran2!L263</f>
        <v>1</v>
      </c>
      <c r="J263" s="26">
        <f>Angl2!I263</f>
        <v>8</v>
      </c>
      <c r="K263" s="23">
        <f>Angl2!J263</f>
        <v>0</v>
      </c>
      <c r="L263" s="132">
        <f>Angl2!L263</f>
        <v>1</v>
      </c>
      <c r="M263" s="24">
        <f t="shared" si="12"/>
        <v>11.25</v>
      </c>
      <c r="N263" s="23">
        <f t="shared" si="13"/>
        <v>2</v>
      </c>
      <c r="O263" s="43" t="str">
        <f t="shared" si="14"/>
        <v>acquise</v>
      </c>
      <c r="P263" s="129">
        <f t="shared" si="15"/>
        <v>1</v>
      </c>
    </row>
    <row r="264" spans="1:16" ht="13.5" customHeight="1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92">
        <v>10.25</v>
      </c>
      <c r="G264" s="26">
        <f>Fran2!I264</f>
        <v>14</v>
      </c>
      <c r="H264" s="23">
        <f>Fran2!J264</f>
        <v>1</v>
      </c>
      <c r="I264" s="132">
        <f>Fran2!L264</f>
        <v>1</v>
      </c>
      <c r="J264" s="26">
        <f>Angl2!I264</f>
        <v>14</v>
      </c>
      <c r="K264" s="23">
        <f>Angl2!J264</f>
        <v>1</v>
      </c>
      <c r="L264" s="132">
        <f>Angl2!L264</f>
        <v>1</v>
      </c>
      <c r="M264" s="24">
        <f t="shared" si="12"/>
        <v>14</v>
      </c>
      <c r="N264" s="23">
        <f t="shared" si="13"/>
        <v>2</v>
      </c>
      <c r="O264" s="43" t="str">
        <f t="shared" si="14"/>
        <v>acquise</v>
      </c>
      <c r="P264" s="129">
        <f t="shared" si="15"/>
        <v>1</v>
      </c>
    </row>
    <row r="265" spans="1:16" ht="13.5" customHeight="1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92">
        <v>10.75</v>
      </c>
      <c r="G265" s="26">
        <f>Fran2!I265</f>
        <v>10</v>
      </c>
      <c r="H265" s="23">
        <f>Fran2!J265</f>
        <v>1</v>
      </c>
      <c r="I265" s="132">
        <f>Fran2!L265</f>
        <v>1</v>
      </c>
      <c r="J265" s="26">
        <f>Angl2!I265</f>
        <v>7</v>
      </c>
      <c r="K265" s="23">
        <f>Angl2!J265</f>
        <v>0</v>
      </c>
      <c r="L265" s="132">
        <f>Angl2!L265</f>
        <v>1</v>
      </c>
      <c r="M265" s="24">
        <f t="shared" si="12"/>
        <v>8.5</v>
      </c>
      <c r="N265" s="23">
        <f t="shared" si="13"/>
        <v>1</v>
      </c>
      <c r="O265" s="43" t="str">
        <f t="shared" si="14"/>
        <v xml:space="preserve"> </v>
      </c>
      <c r="P265" s="129">
        <f t="shared" si="15"/>
        <v>1</v>
      </c>
    </row>
    <row r="266" spans="1:16" ht="13.5" customHeight="1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92">
        <v>14.25</v>
      </c>
      <c r="G266" s="26">
        <f>Fran2!I266</f>
        <v>12</v>
      </c>
      <c r="H266" s="23">
        <f>Fran2!J266</f>
        <v>1</v>
      </c>
      <c r="I266" s="132">
        <f>Fran2!L266</f>
        <v>1</v>
      </c>
      <c r="J266" s="26">
        <f>Angl2!I266</f>
        <v>13.5</v>
      </c>
      <c r="K266" s="23">
        <f>Angl2!J266</f>
        <v>1</v>
      </c>
      <c r="L266" s="132">
        <f>Angl2!L266</f>
        <v>1</v>
      </c>
      <c r="M266" s="24">
        <f t="shared" si="12"/>
        <v>12.75</v>
      </c>
      <c r="N266" s="23">
        <f t="shared" si="13"/>
        <v>2</v>
      </c>
      <c r="O266" s="43" t="str">
        <f t="shared" si="14"/>
        <v>acquise</v>
      </c>
      <c r="P266" s="129">
        <f t="shared" si="15"/>
        <v>1</v>
      </c>
    </row>
    <row r="267" spans="1:16" ht="13.5" customHeight="1">
      <c r="A267" s="23">
        <v>255</v>
      </c>
      <c r="B267" s="343" t="s">
        <v>766</v>
      </c>
      <c r="C267" s="343" t="s">
        <v>352</v>
      </c>
      <c r="D267" s="342" t="s">
        <v>100</v>
      </c>
      <c r="E267" s="204" t="s">
        <v>436</v>
      </c>
      <c r="F267" s="92">
        <v>13</v>
      </c>
      <c r="G267" s="26">
        <f>Fran2!I267</f>
        <v>11.5</v>
      </c>
      <c r="H267" s="23">
        <f>Fran2!J267</f>
        <v>1</v>
      </c>
      <c r="I267" s="132">
        <f>Fran2!L267</f>
        <v>1</v>
      </c>
      <c r="J267" s="26">
        <f>Angl2!I267</f>
        <v>11.5</v>
      </c>
      <c r="K267" s="23">
        <f>Angl2!J267</f>
        <v>1</v>
      </c>
      <c r="L267" s="132">
        <f>Angl2!L267</f>
        <v>1</v>
      </c>
      <c r="M267" s="24">
        <f t="shared" si="12"/>
        <v>11.5</v>
      </c>
      <c r="N267" s="23">
        <f t="shared" si="13"/>
        <v>2</v>
      </c>
      <c r="O267" s="43" t="str">
        <f t="shared" si="14"/>
        <v>acquise</v>
      </c>
      <c r="P267" s="129">
        <f t="shared" si="15"/>
        <v>1</v>
      </c>
    </row>
    <row r="268" spans="1:16" ht="13.5" customHeight="1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92">
        <v>11.5</v>
      </c>
      <c r="G268" s="26">
        <f>Fran2!I268</f>
        <v>11.5</v>
      </c>
      <c r="H268" s="23">
        <f>Fran2!J268</f>
        <v>1</v>
      </c>
      <c r="I268" s="132">
        <f>Fran2!L268</f>
        <v>1</v>
      </c>
      <c r="J268" s="26">
        <f>Angl2!I268</f>
        <v>11.5</v>
      </c>
      <c r="K268" s="23">
        <f>Angl2!J268</f>
        <v>1</v>
      </c>
      <c r="L268" s="132">
        <f>Angl2!L268</f>
        <v>1</v>
      </c>
      <c r="M268" s="24">
        <f t="shared" si="12"/>
        <v>11.5</v>
      </c>
      <c r="N268" s="23">
        <f t="shared" si="13"/>
        <v>2</v>
      </c>
      <c r="O268" s="43" t="str">
        <f t="shared" si="14"/>
        <v>acquise</v>
      </c>
      <c r="P268" s="129">
        <f t="shared" si="15"/>
        <v>1</v>
      </c>
    </row>
    <row r="269" spans="1:16" ht="13.5" customHeight="1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92">
        <v>6.75</v>
      </c>
      <c r="G269" s="26">
        <f>Fran2!I269</f>
        <v>11</v>
      </c>
      <c r="H269" s="23">
        <f>Fran2!J269</f>
        <v>1</v>
      </c>
      <c r="I269" s="132">
        <f>Fran2!L269</f>
        <v>1</v>
      </c>
      <c r="J269" s="26">
        <f>Angl2!I269</f>
        <v>13</v>
      </c>
      <c r="K269" s="23">
        <f>Angl2!J269</f>
        <v>1</v>
      </c>
      <c r="L269" s="132">
        <f>Angl2!L269</f>
        <v>1</v>
      </c>
      <c r="M269" s="24">
        <f t="shared" si="12"/>
        <v>12</v>
      </c>
      <c r="N269" s="23">
        <f t="shared" si="13"/>
        <v>2</v>
      </c>
      <c r="O269" s="43" t="str">
        <f t="shared" si="14"/>
        <v>acquise</v>
      </c>
      <c r="P269" s="129">
        <f t="shared" si="15"/>
        <v>1</v>
      </c>
    </row>
    <row r="270" spans="1:16" ht="13.5" customHeight="1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2">
        <v>11.625</v>
      </c>
      <c r="G270" s="26">
        <f>Fran2!I270</f>
        <v>10</v>
      </c>
      <c r="H270" s="23">
        <f>Fran2!J270</f>
        <v>1</v>
      </c>
      <c r="I270" s="132">
        <f>Fran2!L270</f>
        <v>1</v>
      </c>
      <c r="J270" s="26">
        <f>Angl2!I270</f>
        <v>10</v>
      </c>
      <c r="K270" s="23">
        <f>Angl2!J270</f>
        <v>1</v>
      </c>
      <c r="L270" s="132">
        <f>Angl2!L270</f>
        <v>1</v>
      </c>
      <c r="M270" s="24">
        <f t="shared" ref="M270:M333" si="16">(G270+J270)/2</f>
        <v>10</v>
      </c>
      <c r="N270" s="23">
        <f t="shared" ref="N270:N333" si="17">IF(M270&gt;=9.995,2,H270+K270)</f>
        <v>2</v>
      </c>
      <c r="O270" s="43" t="str">
        <f t="shared" ref="O270:O333" si="18">IF(N270=2,"acquise"," ")</f>
        <v>acquise</v>
      </c>
      <c r="P270" s="129">
        <f t="shared" ref="P270:P333" si="19">IF(OR(I270=2,L270=2),2,1)</f>
        <v>1</v>
      </c>
    </row>
    <row r="271" spans="1:16" ht="13.5" customHeight="1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11.75</v>
      </c>
      <c r="G271" s="26">
        <f>Fran2!I271</f>
        <v>11.5</v>
      </c>
      <c r="H271" s="23">
        <f>Fran2!J271</f>
        <v>1</v>
      </c>
      <c r="I271" s="132">
        <f>Fran2!L271</f>
        <v>1</v>
      </c>
      <c r="J271" s="26">
        <f>Angl2!I271</f>
        <v>10</v>
      </c>
      <c r="K271" s="23">
        <f>Angl2!J271</f>
        <v>1</v>
      </c>
      <c r="L271" s="132">
        <f>Angl2!L271</f>
        <v>1</v>
      </c>
      <c r="M271" s="24">
        <f t="shared" si="16"/>
        <v>10.75</v>
      </c>
      <c r="N271" s="23">
        <f t="shared" si="17"/>
        <v>2</v>
      </c>
      <c r="O271" s="43" t="str">
        <f t="shared" si="18"/>
        <v>acquise</v>
      </c>
      <c r="P271" s="129">
        <f t="shared" si="19"/>
        <v>1</v>
      </c>
    </row>
    <row r="272" spans="1:16" ht="13.5" customHeight="1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2">
        <v>10.25</v>
      </c>
      <c r="G272" s="26">
        <f>Fran2!I272</f>
        <v>12.5</v>
      </c>
      <c r="H272" s="23">
        <f>Fran2!J272</f>
        <v>1</v>
      </c>
      <c r="I272" s="132">
        <f>Fran2!L272</f>
        <v>1</v>
      </c>
      <c r="J272" s="26">
        <f>Angl2!I272</f>
        <v>10</v>
      </c>
      <c r="K272" s="23">
        <f>Angl2!J272</f>
        <v>1</v>
      </c>
      <c r="L272" s="132">
        <f>Angl2!L272</f>
        <v>1</v>
      </c>
      <c r="M272" s="24">
        <f t="shared" si="16"/>
        <v>11.25</v>
      </c>
      <c r="N272" s="23">
        <f t="shared" si="17"/>
        <v>2</v>
      </c>
      <c r="O272" s="43" t="str">
        <f t="shared" si="18"/>
        <v>acquise</v>
      </c>
      <c r="P272" s="129">
        <f t="shared" si="19"/>
        <v>1</v>
      </c>
    </row>
    <row r="273" spans="1:16" ht="13.5" customHeight="1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92">
        <v>12</v>
      </c>
      <c r="G273" s="26">
        <f>Fran2!I273</f>
        <v>8.5</v>
      </c>
      <c r="H273" s="23">
        <f>Fran2!J273</f>
        <v>0</v>
      </c>
      <c r="I273" s="132">
        <f>Fran2!L273</f>
        <v>1</v>
      </c>
      <c r="J273" s="26">
        <f>Angl2!I273</f>
        <v>13.5</v>
      </c>
      <c r="K273" s="23">
        <f>Angl2!J273</f>
        <v>1</v>
      </c>
      <c r="L273" s="132">
        <f>Angl2!L273</f>
        <v>1</v>
      </c>
      <c r="M273" s="24">
        <f t="shared" si="16"/>
        <v>11</v>
      </c>
      <c r="N273" s="23">
        <f t="shared" si="17"/>
        <v>2</v>
      </c>
      <c r="O273" s="43" t="str">
        <f t="shared" si="18"/>
        <v>acquise</v>
      </c>
      <c r="P273" s="129">
        <f t="shared" si="19"/>
        <v>1</v>
      </c>
    </row>
    <row r="274" spans="1:16" ht="13.5" customHeight="1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49">
        <v>10</v>
      </c>
      <c r="G274" s="26">
        <f>Fran2!I274</f>
        <v>10</v>
      </c>
      <c r="H274" s="23">
        <f>Fran2!J274</f>
        <v>1</v>
      </c>
      <c r="I274" s="132">
        <f>Fran2!L274</f>
        <v>1</v>
      </c>
      <c r="J274" s="26">
        <f>Angl2!I274</f>
        <v>10</v>
      </c>
      <c r="K274" s="23">
        <f>Angl2!J274</f>
        <v>1</v>
      </c>
      <c r="L274" s="132">
        <f>Angl2!L274</f>
        <v>1</v>
      </c>
      <c r="M274" s="24">
        <f t="shared" si="16"/>
        <v>10</v>
      </c>
      <c r="N274" s="23">
        <f t="shared" si="17"/>
        <v>2</v>
      </c>
      <c r="O274" s="43" t="str">
        <f t="shared" si="18"/>
        <v>acquise</v>
      </c>
      <c r="P274" s="129">
        <f t="shared" si="19"/>
        <v>1</v>
      </c>
    </row>
    <row r="275" spans="1:16" ht="13.5" customHeight="1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92">
        <v>10</v>
      </c>
      <c r="G275" s="26">
        <f>Fran2!I275</f>
        <v>14.5</v>
      </c>
      <c r="H275" s="23">
        <f>Fran2!J275</f>
        <v>1</v>
      </c>
      <c r="I275" s="132">
        <f>Fran2!L275</f>
        <v>1</v>
      </c>
      <c r="J275" s="26">
        <f>Angl2!I275</f>
        <v>10.5</v>
      </c>
      <c r="K275" s="23">
        <f>Angl2!J275</f>
        <v>1</v>
      </c>
      <c r="L275" s="132">
        <f>Angl2!L275</f>
        <v>1</v>
      </c>
      <c r="M275" s="24">
        <f t="shared" si="16"/>
        <v>12.5</v>
      </c>
      <c r="N275" s="23">
        <f t="shared" si="17"/>
        <v>2</v>
      </c>
      <c r="O275" s="43" t="str">
        <f t="shared" si="18"/>
        <v>acquise</v>
      </c>
      <c r="P275" s="129">
        <f t="shared" si="19"/>
        <v>1</v>
      </c>
    </row>
    <row r="276" spans="1:16" ht="13.5" customHeight="1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92">
        <v>10.75</v>
      </c>
      <c r="G276" s="26">
        <f>Fran2!I276</f>
        <v>10.5</v>
      </c>
      <c r="H276" s="23">
        <f>Fran2!J276</f>
        <v>1</v>
      </c>
      <c r="I276" s="132">
        <f>Fran2!L276</f>
        <v>1</v>
      </c>
      <c r="J276" s="26">
        <f>Angl2!I276</f>
        <v>10.5</v>
      </c>
      <c r="K276" s="23">
        <f>Angl2!J276</f>
        <v>1</v>
      </c>
      <c r="L276" s="132">
        <f>Angl2!L276</f>
        <v>1</v>
      </c>
      <c r="M276" s="24">
        <f t="shared" si="16"/>
        <v>10.5</v>
      </c>
      <c r="N276" s="23">
        <f t="shared" si="17"/>
        <v>2</v>
      </c>
      <c r="O276" s="43" t="str">
        <f t="shared" si="18"/>
        <v>acquise</v>
      </c>
      <c r="P276" s="129">
        <f t="shared" si="19"/>
        <v>1</v>
      </c>
    </row>
    <row r="277" spans="1:16" ht="13.5" customHeight="1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92">
        <v>14.25</v>
      </c>
      <c r="G277" s="26">
        <f>Fran2!I277</f>
        <v>16</v>
      </c>
      <c r="H277" s="23">
        <f>Fran2!J277</f>
        <v>1</v>
      </c>
      <c r="I277" s="132">
        <f>Fran2!L277</f>
        <v>1</v>
      </c>
      <c r="J277" s="26">
        <f>Angl2!I277</f>
        <v>16.5</v>
      </c>
      <c r="K277" s="23">
        <f>Angl2!J277</f>
        <v>1</v>
      </c>
      <c r="L277" s="132">
        <f>Angl2!L277</f>
        <v>1</v>
      </c>
      <c r="M277" s="24">
        <f t="shared" si="16"/>
        <v>16.25</v>
      </c>
      <c r="N277" s="23">
        <f t="shared" si="17"/>
        <v>2</v>
      </c>
      <c r="O277" s="43" t="str">
        <f t="shared" si="18"/>
        <v>acquise</v>
      </c>
      <c r="P277" s="129">
        <f t="shared" si="19"/>
        <v>1</v>
      </c>
    </row>
    <row r="278" spans="1:16" ht="13.5" customHeight="1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49">
        <v>10.5</v>
      </c>
      <c r="G278" s="26">
        <f>Fran2!I278</f>
        <v>10</v>
      </c>
      <c r="H278" s="23">
        <f>Fran2!J278</f>
        <v>1</v>
      </c>
      <c r="I278" s="132">
        <f>Fran2!L278</f>
        <v>1</v>
      </c>
      <c r="J278" s="26">
        <f>Angl2!I278</f>
        <v>10</v>
      </c>
      <c r="K278" s="23">
        <f>Angl2!J278</f>
        <v>1</v>
      </c>
      <c r="L278" s="132">
        <f>Angl2!L278</f>
        <v>1</v>
      </c>
      <c r="M278" s="24">
        <f t="shared" si="16"/>
        <v>10</v>
      </c>
      <c r="N278" s="23">
        <f t="shared" si="17"/>
        <v>2</v>
      </c>
      <c r="O278" s="43" t="str">
        <f t="shared" si="18"/>
        <v>acquise</v>
      </c>
      <c r="P278" s="129">
        <f t="shared" si="19"/>
        <v>1</v>
      </c>
    </row>
    <row r="279" spans="1:16" ht="13.5" customHeight="1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2">
        <v>9.625</v>
      </c>
      <c r="G279" s="26">
        <f>Fran2!I279</f>
        <v>11</v>
      </c>
      <c r="H279" s="23">
        <f>Fran2!J279</f>
        <v>1</v>
      </c>
      <c r="I279" s="132">
        <f>Fran2!L279</f>
        <v>1</v>
      </c>
      <c r="J279" s="26">
        <f>Angl2!I279</f>
        <v>10</v>
      </c>
      <c r="K279" s="23">
        <f>Angl2!J279</f>
        <v>1</v>
      </c>
      <c r="L279" s="132">
        <f>Angl2!L279</f>
        <v>1</v>
      </c>
      <c r="M279" s="24">
        <f t="shared" si="16"/>
        <v>10.5</v>
      </c>
      <c r="N279" s="23">
        <f t="shared" si="17"/>
        <v>2</v>
      </c>
      <c r="O279" s="43" t="str">
        <f t="shared" si="18"/>
        <v>acquise</v>
      </c>
      <c r="P279" s="129">
        <f t="shared" si="19"/>
        <v>1</v>
      </c>
    </row>
    <row r="280" spans="1:16" ht="13.5" customHeight="1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49">
        <v>11</v>
      </c>
      <c r="G280" s="26">
        <f>Fran2!I280</f>
        <v>12</v>
      </c>
      <c r="H280" s="23">
        <f>Fran2!J280</f>
        <v>1</v>
      </c>
      <c r="I280" s="132">
        <f>Fran2!L280</f>
        <v>1</v>
      </c>
      <c r="J280" s="26">
        <f>Angl2!I280</f>
        <v>12</v>
      </c>
      <c r="K280" s="23">
        <f>Angl2!J280</f>
        <v>1</v>
      </c>
      <c r="L280" s="132">
        <f>Angl2!L280</f>
        <v>1</v>
      </c>
      <c r="M280" s="24">
        <f t="shared" si="16"/>
        <v>12</v>
      </c>
      <c r="N280" s="23">
        <f t="shared" si="17"/>
        <v>2</v>
      </c>
      <c r="O280" s="43" t="str">
        <f t="shared" si="18"/>
        <v>acquise</v>
      </c>
      <c r="P280" s="129">
        <f t="shared" si="19"/>
        <v>1</v>
      </c>
    </row>
    <row r="281" spans="1:16" ht="13.5" customHeight="1">
      <c r="A281" s="23">
        <v>269</v>
      </c>
      <c r="B281" s="340" t="s">
        <v>768</v>
      </c>
      <c r="C281" s="340" t="s">
        <v>402</v>
      </c>
      <c r="D281" s="335" t="s">
        <v>769</v>
      </c>
      <c r="E281" s="244" t="s">
        <v>428</v>
      </c>
      <c r="F281" s="92">
        <v>11.875</v>
      </c>
      <c r="G281" s="26">
        <f>Fran2!I281</f>
        <v>10</v>
      </c>
      <c r="H281" s="23">
        <f>Fran2!J281</f>
        <v>1</v>
      </c>
      <c r="I281" s="132">
        <f>Fran2!L281</f>
        <v>1</v>
      </c>
      <c r="J281" s="26">
        <f>Angl2!I281</f>
        <v>10</v>
      </c>
      <c r="K281" s="23">
        <f>Angl2!J281</f>
        <v>1</v>
      </c>
      <c r="L281" s="132">
        <f>Angl2!L281</f>
        <v>1</v>
      </c>
      <c r="M281" s="24">
        <f t="shared" si="16"/>
        <v>10</v>
      </c>
      <c r="N281" s="23">
        <f t="shared" si="17"/>
        <v>2</v>
      </c>
      <c r="O281" s="43" t="str">
        <f t="shared" si="18"/>
        <v>acquise</v>
      </c>
      <c r="P281" s="129">
        <f t="shared" si="19"/>
        <v>1</v>
      </c>
    </row>
    <row r="282" spans="1:16" ht="13.5" customHeight="1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14.75</v>
      </c>
      <c r="G282" s="26">
        <f>Fran2!I282</f>
        <v>15</v>
      </c>
      <c r="H282" s="23">
        <f>Fran2!J282</f>
        <v>1</v>
      </c>
      <c r="I282" s="132">
        <f>Fran2!L282</f>
        <v>1</v>
      </c>
      <c r="J282" s="26">
        <f>Angl2!I282</f>
        <v>10</v>
      </c>
      <c r="K282" s="23">
        <f>Angl2!J282</f>
        <v>1</v>
      </c>
      <c r="L282" s="132">
        <f>Angl2!L282</f>
        <v>1</v>
      </c>
      <c r="M282" s="24">
        <f t="shared" si="16"/>
        <v>12.5</v>
      </c>
      <c r="N282" s="23">
        <f t="shared" si="17"/>
        <v>2</v>
      </c>
      <c r="O282" s="43" t="str">
        <f t="shared" si="18"/>
        <v>acquise</v>
      </c>
      <c r="P282" s="129">
        <f t="shared" si="19"/>
        <v>1</v>
      </c>
    </row>
    <row r="283" spans="1:16" ht="13.5" customHeight="1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49">
        <v>10.25</v>
      </c>
      <c r="G283" s="26">
        <f>Fran2!I283</f>
        <v>11.5</v>
      </c>
      <c r="H283" s="23">
        <f>Fran2!J283</f>
        <v>1</v>
      </c>
      <c r="I283" s="132">
        <f>Fran2!L283</f>
        <v>1</v>
      </c>
      <c r="J283" s="26">
        <f>Angl2!I283</f>
        <v>11.5</v>
      </c>
      <c r="K283" s="23">
        <f>Angl2!J283</f>
        <v>1</v>
      </c>
      <c r="L283" s="132">
        <f>Angl2!L283</f>
        <v>1</v>
      </c>
      <c r="M283" s="24">
        <f t="shared" si="16"/>
        <v>11.5</v>
      </c>
      <c r="N283" s="23">
        <f t="shared" si="17"/>
        <v>2</v>
      </c>
      <c r="O283" s="43" t="str">
        <f t="shared" si="18"/>
        <v>acquise</v>
      </c>
      <c r="P283" s="129">
        <f t="shared" si="19"/>
        <v>1</v>
      </c>
    </row>
    <row r="284" spans="1:16" ht="13.5" customHeight="1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92">
        <v>7.5</v>
      </c>
      <c r="G284" s="26">
        <f>Fran2!I284</f>
        <v>8</v>
      </c>
      <c r="H284" s="23">
        <f>Fran2!J284</f>
        <v>0</v>
      </c>
      <c r="I284" s="132">
        <f>Fran2!L284</f>
        <v>1</v>
      </c>
      <c r="J284" s="26">
        <f>Angl2!I284</f>
        <v>10</v>
      </c>
      <c r="K284" s="23">
        <f>Angl2!J284</f>
        <v>1</v>
      </c>
      <c r="L284" s="132">
        <f>Angl2!L284</f>
        <v>1</v>
      </c>
      <c r="M284" s="24">
        <f t="shared" si="16"/>
        <v>9</v>
      </c>
      <c r="N284" s="23">
        <f t="shared" si="17"/>
        <v>1</v>
      </c>
      <c r="O284" s="43" t="str">
        <f t="shared" si="18"/>
        <v xml:space="preserve"> </v>
      </c>
      <c r="P284" s="129">
        <f t="shared" si="19"/>
        <v>1</v>
      </c>
    </row>
    <row r="285" spans="1:16" ht="13.5" customHeight="1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92">
        <v>14</v>
      </c>
      <c r="G285" s="26">
        <f>Fran2!I285</f>
        <v>14.25</v>
      </c>
      <c r="H285" s="23">
        <f>Fran2!J285</f>
        <v>1</v>
      </c>
      <c r="I285" s="132">
        <f>Fran2!L285</f>
        <v>1</v>
      </c>
      <c r="J285" s="26">
        <f>Angl2!I285</f>
        <v>12.75</v>
      </c>
      <c r="K285" s="23">
        <f>Angl2!J285</f>
        <v>1</v>
      </c>
      <c r="L285" s="132">
        <f>Angl2!L285</f>
        <v>1</v>
      </c>
      <c r="M285" s="24">
        <f t="shared" si="16"/>
        <v>13.5</v>
      </c>
      <c r="N285" s="23">
        <f t="shared" si="17"/>
        <v>2</v>
      </c>
      <c r="O285" s="43" t="str">
        <f t="shared" si="18"/>
        <v>acquise</v>
      </c>
      <c r="P285" s="129">
        <f t="shared" si="19"/>
        <v>1</v>
      </c>
    </row>
    <row r="286" spans="1:16" ht="13.5" customHeight="1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2">
        <v>8.5</v>
      </c>
      <c r="G286" s="26">
        <f>Fran2!I286</f>
        <v>11.75</v>
      </c>
      <c r="H286" s="23">
        <f>Fran2!J286</f>
        <v>1</v>
      </c>
      <c r="I286" s="132">
        <f>Fran2!L286</f>
        <v>1</v>
      </c>
      <c r="J286" s="26">
        <f>Angl2!I286</f>
        <v>10</v>
      </c>
      <c r="K286" s="23">
        <f>Angl2!J286</f>
        <v>1</v>
      </c>
      <c r="L286" s="132">
        <f>Angl2!L286</f>
        <v>1</v>
      </c>
      <c r="M286" s="24">
        <f t="shared" si="16"/>
        <v>10.875</v>
      </c>
      <c r="N286" s="23">
        <f t="shared" si="17"/>
        <v>2</v>
      </c>
      <c r="O286" s="43" t="str">
        <f t="shared" si="18"/>
        <v>acquise</v>
      </c>
      <c r="P286" s="129">
        <f t="shared" si="19"/>
        <v>1</v>
      </c>
    </row>
    <row r="287" spans="1:16" ht="13.5" customHeight="1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9.75</v>
      </c>
      <c r="G287" s="26">
        <f>Fran2!I287</f>
        <v>12</v>
      </c>
      <c r="H287" s="23">
        <f>Fran2!J287</f>
        <v>1</v>
      </c>
      <c r="I287" s="132">
        <f>Fran2!L287</f>
        <v>1</v>
      </c>
      <c r="J287" s="26">
        <f>Angl2!I287</f>
        <v>15.5</v>
      </c>
      <c r="K287" s="23">
        <f>Angl2!J287</f>
        <v>1</v>
      </c>
      <c r="L287" s="132">
        <f>Angl2!L287</f>
        <v>1</v>
      </c>
      <c r="M287" s="24">
        <f t="shared" si="16"/>
        <v>13.75</v>
      </c>
      <c r="N287" s="23">
        <f t="shared" si="17"/>
        <v>2</v>
      </c>
      <c r="O287" s="43" t="str">
        <f t="shared" si="18"/>
        <v>acquise</v>
      </c>
      <c r="P287" s="129">
        <f t="shared" si="19"/>
        <v>1</v>
      </c>
    </row>
    <row r="288" spans="1:16" ht="13.5" customHeight="1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49">
        <v>13</v>
      </c>
      <c r="G288" s="26">
        <f>Fran2!I288</f>
        <v>14.5</v>
      </c>
      <c r="H288" s="23">
        <f>Fran2!J288</f>
        <v>1</v>
      </c>
      <c r="I288" s="132">
        <f>Fran2!L288</f>
        <v>1</v>
      </c>
      <c r="J288" s="26">
        <f>Angl2!I288</f>
        <v>9</v>
      </c>
      <c r="K288" s="23">
        <f>Angl2!J288</f>
        <v>0</v>
      </c>
      <c r="L288" s="132">
        <f>Angl2!L288</f>
        <v>1</v>
      </c>
      <c r="M288" s="24">
        <f t="shared" si="16"/>
        <v>11.75</v>
      </c>
      <c r="N288" s="23">
        <f t="shared" si="17"/>
        <v>2</v>
      </c>
      <c r="O288" s="43" t="str">
        <f t="shared" si="18"/>
        <v>acquise</v>
      </c>
      <c r="P288" s="129">
        <f t="shared" si="19"/>
        <v>1</v>
      </c>
    </row>
    <row r="289" spans="1:16" ht="13.5" customHeight="1">
      <c r="A289" s="23">
        <v>277</v>
      </c>
      <c r="B289" s="340" t="s">
        <v>770</v>
      </c>
      <c r="C289" s="340" t="s">
        <v>224</v>
      </c>
      <c r="D289" s="335" t="s">
        <v>99</v>
      </c>
      <c r="E289" s="247" t="s">
        <v>1678</v>
      </c>
      <c r="F289" s="92">
        <v>10.75</v>
      </c>
      <c r="G289" s="26">
        <f>Fran2!I289</f>
        <v>13.5</v>
      </c>
      <c r="H289" s="23">
        <f>Fran2!J289</f>
        <v>1</v>
      </c>
      <c r="I289" s="132">
        <f>Fran2!L289</f>
        <v>1</v>
      </c>
      <c r="J289" s="26">
        <f>Angl2!I289</f>
        <v>10</v>
      </c>
      <c r="K289" s="23">
        <f>Angl2!J289</f>
        <v>1</v>
      </c>
      <c r="L289" s="132">
        <f>Angl2!L289</f>
        <v>1</v>
      </c>
      <c r="M289" s="24">
        <f t="shared" si="16"/>
        <v>11.75</v>
      </c>
      <c r="N289" s="23">
        <f t="shared" si="17"/>
        <v>2</v>
      </c>
      <c r="O289" s="43" t="str">
        <f t="shared" si="18"/>
        <v>acquise</v>
      </c>
      <c r="P289" s="129">
        <f t="shared" si="19"/>
        <v>1</v>
      </c>
    </row>
    <row r="290" spans="1:16" ht="13.5" customHeight="1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92">
        <v>11.75</v>
      </c>
      <c r="G290" s="26">
        <f>Fran2!I290</f>
        <v>10</v>
      </c>
      <c r="H290" s="23">
        <f>Fran2!J290</f>
        <v>1</v>
      </c>
      <c r="I290" s="132">
        <f>Fran2!L290</f>
        <v>1</v>
      </c>
      <c r="J290" s="26">
        <f>Angl2!I290</f>
        <v>10</v>
      </c>
      <c r="K290" s="23">
        <f>Angl2!J290</f>
        <v>1</v>
      </c>
      <c r="L290" s="132">
        <f>Angl2!L290</f>
        <v>1</v>
      </c>
      <c r="M290" s="24">
        <f t="shared" si="16"/>
        <v>10</v>
      </c>
      <c r="N290" s="23">
        <f t="shared" si="17"/>
        <v>2</v>
      </c>
      <c r="O290" s="43" t="str">
        <f t="shared" si="18"/>
        <v>acquise</v>
      </c>
      <c r="P290" s="129">
        <f t="shared" si="19"/>
        <v>1</v>
      </c>
    </row>
    <row r="291" spans="1:16" ht="13.5" customHeight="1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92">
        <v>9.5</v>
      </c>
      <c r="G291" s="26">
        <f>Fran2!I291</f>
        <v>13.5</v>
      </c>
      <c r="H291" s="23">
        <f>Fran2!J291</f>
        <v>1</v>
      </c>
      <c r="I291" s="132">
        <f>Fran2!L291</f>
        <v>1</v>
      </c>
      <c r="J291" s="26">
        <f>Angl2!I291</f>
        <v>14.5</v>
      </c>
      <c r="K291" s="23">
        <f>Angl2!J291</f>
        <v>1</v>
      </c>
      <c r="L291" s="132">
        <f>Angl2!L291</f>
        <v>1</v>
      </c>
      <c r="M291" s="24">
        <f t="shared" si="16"/>
        <v>14</v>
      </c>
      <c r="N291" s="23">
        <f t="shared" si="17"/>
        <v>2</v>
      </c>
      <c r="O291" s="43" t="str">
        <f t="shared" si="18"/>
        <v>acquise</v>
      </c>
      <c r="P291" s="129">
        <f t="shared" si="19"/>
        <v>1</v>
      </c>
    </row>
    <row r="292" spans="1:16" ht="13.5" customHeight="1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49">
        <v>10.25</v>
      </c>
      <c r="G292" s="26">
        <f>Fran2!I292</f>
        <v>10</v>
      </c>
      <c r="H292" s="23">
        <f>Fran2!J292</f>
        <v>1</v>
      </c>
      <c r="I292" s="132">
        <f>Fran2!L292</f>
        <v>1</v>
      </c>
      <c r="J292" s="26">
        <f>Angl2!I292</f>
        <v>17</v>
      </c>
      <c r="K292" s="23">
        <f>Angl2!J292</f>
        <v>1</v>
      </c>
      <c r="L292" s="132">
        <f>Angl2!L292</f>
        <v>1</v>
      </c>
      <c r="M292" s="24">
        <f t="shared" si="16"/>
        <v>13.5</v>
      </c>
      <c r="N292" s="23">
        <f t="shared" si="17"/>
        <v>2</v>
      </c>
      <c r="O292" s="43" t="str">
        <f t="shared" si="18"/>
        <v>acquise</v>
      </c>
      <c r="P292" s="129">
        <f t="shared" si="19"/>
        <v>1</v>
      </c>
    </row>
    <row r="293" spans="1:16" ht="13.5" customHeight="1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49">
        <v>11.25</v>
      </c>
      <c r="G293" s="26">
        <f>Fran2!I293</f>
        <v>10.5</v>
      </c>
      <c r="H293" s="23">
        <f>Fran2!J293</f>
        <v>1</v>
      </c>
      <c r="I293" s="132">
        <f>Fran2!L293</f>
        <v>1</v>
      </c>
      <c r="J293" s="26">
        <f>Angl2!I293</f>
        <v>13</v>
      </c>
      <c r="K293" s="23">
        <f>Angl2!J293</f>
        <v>1</v>
      </c>
      <c r="L293" s="132">
        <f>Angl2!L293</f>
        <v>1</v>
      </c>
      <c r="M293" s="24">
        <f t="shared" si="16"/>
        <v>11.75</v>
      </c>
      <c r="N293" s="23">
        <f t="shared" si="17"/>
        <v>2</v>
      </c>
      <c r="O293" s="43" t="str">
        <f t="shared" si="18"/>
        <v>acquise</v>
      </c>
      <c r="P293" s="129">
        <f t="shared" si="19"/>
        <v>1</v>
      </c>
    </row>
    <row r="294" spans="1:16" ht="13.5" customHeight="1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92">
        <v>13.5</v>
      </c>
      <c r="G294" s="26">
        <f>Fran2!I294</f>
        <v>13</v>
      </c>
      <c r="H294" s="23">
        <f>Fran2!J294</f>
        <v>1</v>
      </c>
      <c r="I294" s="132">
        <f>Fran2!L294</f>
        <v>1</v>
      </c>
      <c r="J294" s="26">
        <f>Angl2!I294</f>
        <v>10</v>
      </c>
      <c r="K294" s="23">
        <f>Angl2!J294</f>
        <v>1</v>
      </c>
      <c r="L294" s="132">
        <f>Angl2!L294</f>
        <v>1</v>
      </c>
      <c r="M294" s="24">
        <f t="shared" si="16"/>
        <v>11.5</v>
      </c>
      <c r="N294" s="23">
        <f t="shared" si="17"/>
        <v>2</v>
      </c>
      <c r="O294" s="43" t="str">
        <f t="shared" si="18"/>
        <v>acquise</v>
      </c>
      <c r="P294" s="129">
        <f t="shared" si="19"/>
        <v>1</v>
      </c>
    </row>
    <row r="295" spans="1:16" ht="13.5" customHeight="1">
      <c r="A295" s="23">
        <v>283</v>
      </c>
      <c r="B295" s="340" t="s">
        <v>771</v>
      </c>
      <c r="C295" s="340" t="s">
        <v>772</v>
      </c>
      <c r="D295" s="335" t="s">
        <v>278</v>
      </c>
      <c r="E295" s="239" t="s">
        <v>1681</v>
      </c>
      <c r="F295" s="92">
        <v>12</v>
      </c>
      <c r="G295" s="26">
        <f>Fran2!I295</f>
        <v>11.5</v>
      </c>
      <c r="H295" s="23">
        <f>Fran2!J295</f>
        <v>1</v>
      </c>
      <c r="I295" s="132">
        <f>Fran2!L295</f>
        <v>1</v>
      </c>
      <c r="J295" s="26">
        <f>Angl2!I295</f>
        <v>11.5</v>
      </c>
      <c r="K295" s="23">
        <f>Angl2!J295</f>
        <v>1</v>
      </c>
      <c r="L295" s="132">
        <f>Angl2!L295</f>
        <v>1</v>
      </c>
      <c r="M295" s="24">
        <f t="shared" si="16"/>
        <v>11.5</v>
      </c>
      <c r="N295" s="23">
        <f t="shared" si="17"/>
        <v>2</v>
      </c>
      <c r="O295" s="43" t="str">
        <f t="shared" si="18"/>
        <v>acquise</v>
      </c>
      <c r="P295" s="129">
        <f t="shared" si="19"/>
        <v>1</v>
      </c>
    </row>
    <row r="296" spans="1:16" ht="13.5" customHeight="1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2">
        <v>12.25</v>
      </c>
      <c r="G296" s="26">
        <f>Fran2!I296</f>
        <v>13.5</v>
      </c>
      <c r="H296" s="23">
        <f>Fran2!J296</f>
        <v>1</v>
      </c>
      <c r="I296" s="132">
        <f>Fran2!L296</f>
        <v>1</v>
      </c>
      <c r="J296" s="26">
        <f>Angl2!I296</f>
        <v>13.5</v>
      </c>
      <c r="K296" s="23">
        <f>Angl2!J296</f>
        <v>1</v>
      </c>
      <c r="L296" s="132">
        <f>Angl2!L296</f>
        <v>1</v>
      </c>
      <c r="M296" s="24">
        <f t="shared" si="16"/>
        <v>13.5</v>
      </c>
      <c r="N296" s="23">
        <f t="shared" si="17"/>
        <v>2</v>
      </c>
      <c r="O296" s="43" t="str">
        <f t="shared" si="18"/>
        <v>acquise</v>
      </c>
      <c r="P296" s="129">
        <f t="shared" si="19"/>
        <v>1</v>
      </c>
    </row>
    <row r="297" spans="1:16" ht="13.5" customHeight="1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92">
        <v>7.5</v>
      </c>
      <c r="G297" s="26">
        <f>Fran2!I297</f>
        <v>11.5</v>
      </c>
      <c r="H297" s="23">
        <f>Fran2!J297</f>
        <v>1</v>
      </c>
      <c r="I297" s="132">
        <f>Fran2!L297</f>
        <v>1</v>
      </c>
      <c r="J297" s="26">
        <f>Angl2!I297</f>
        <v>11.75</v>
      </c>
      <c r="K297" s="23">
        <f>Angl2!J297</f>
        <v>1</v>
      </c>
      <c r="L297" s="132">
        <f>Angl2!L297</f>
        <v>1</v>
      </c>
      <c r="M297" s="24">
        <f t="shared" si="16"/>
        <v>11.625</v>
      </c>
      <c r="N297" s="23">
        <f t="shared" si="17"/>
        <v>2</v>
      </c>
      <c r="O297" s="43" t="str">
        <f t="shared" si="18"/>
        <v>acquise</v>
      </c>
      <c r="P297" s="129">
        <f t="shared" si="19"/>
        <v>1</v>
      </c>
    </row>
    <row r="298" spans="1:16" ht="13.5" customHeight="1">
      <c r="A298" s="23">
        <v>286</v>
      </c>
      <c r="B298" s="282" t="s">
        <v>773</v>
      </c>
      <c r="C298" s="305" t="s">
        <v>774</v>
      </c>
      <c r="D298" s="306" t="s">
        <v>111</v>
      </c>
      <c r="E298" s="247" t="s">
        <v>1677</v>
      </c>
      <c r="F298" s="92">
        <v>14.25</v>
      </c>
      <c r="G298" s="26">
        <f>Fran2!I298</f>
        <v>10</v>
      </c>
      <c r="H298" s="23">
        <f>Fran2!J298</f>
        <v>1</v>
      </c>
      <c r="I298" s="132">
        <f>Fran2!L298</f>
        <v>1</v>
      </c>
      <c r="J298" s="26">
        <f>Angl2!I298</f>
        <v>10</v>
      </c>
      <c r="K298" s="23">
        <f>Angl2!J298</f>
        <v>1</v>
      </c>
      <c r="L298" s="132">
        <f>Angl2!L298</f>
        <v>1</v>
      </c>
      <c r="M298" s="24">
        <f t="shared" si="16"/>
        <v>10</v>
      </c>
      <c r="N298" s="23">
        <f t="shared" si="17"/>
        <v>2</v>
      </c>
      <c r="O298" s="43" t="str">
        <f t="shared" si="18"/>
        <v>acquise</v>
      </c>
      <c r="P298" s="129">
        <f t="shared" si="19"/>
        <v>1</v>
      </c>
    </row>
    <row r="299" spans="1:16" ht="13.5" customHeight="1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92">
        <v>10</v>
      </c>
      <c r="G299" s="26">
        <f>Fran2!I299</f>
        <v>14.5</v>
      </c>
      <c r="H299" s="23">
        <f>Fran2!J299</f>
        <v>1</v>
      </c>
      <c r="I299" s="132">
        <f>Fran2!L299</f>
        <v>1</v>
      </c>
      <c r="J299" s="26">
        <f>Angl2!I299</f>
        <v>13</v>
      </c>
      <c r="K299" s="23">
        <f>Angl2!J299</f>
        <v>1</v>
      </c>
      <c r="L299" s="132">
        <f>Angl2!L299</f>
        <v>1</v>
      </c>
      <c r="M299" s="24">
        <f t="shared" si="16"/>
        <v>13.75</v>
      </c>
      <c r="N299" s="23">
        <f t="shared" si="17"/>
        <v>2</v>
      </c>
      <c r="O299" s="43" t="str">
        <f t="shared" si="18"/>
        <v>acquise</v>
      </c>
      <c r="P299" s="129">
        <f t="shared" si="19"/>
        <v>1</v>
      </c>
    </row>
    <row r="300" spans="1:16" ht="13.5" customHeight="1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10.75</v>
      </c>
      <c r="G300" s="26">
        <f>Fran2!I300</f>
        <v>10</v>
      </c>
      <c r="H300" s="23">
        <f>Fran2!J300</f>
        <v>1</v>
      </c>
      <c r="I300" s="132">
        <f>Fran2!L300</f>
        <v>1</v>
      </c>
      <c r="J300" s="26">
        <f>Angl2!I300</f>
        <v>16.5</v>
      </c>
      <c r="K300" s="23">
        <f>Angl2!J300</f>
        <v>1</v>
      </c>
      <c r="L300" s="132">
        <f>Angl2!L300</f>
        <v>1</v>
      </c>
      <c r="M300" s="24">
        <f t="shared" si="16"/>
        <v>13.25</v>
      </c>
      <c r="N300" s="23">
        <f t="shared" si="17"/>
        <v>2</v>
      </c>
      <c r="O300" s="43" t="str">
        <f t="shared" si="18"/>
        <v>acquise</v>
      </c>
      <c r="P300" s="129">
        <f t="shared" si="19"/>
        <v>1</v>
      </c>
    </row>
    <row r="301" spans="1:16" ht="13.5" customHeight="1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49">
        <v>11.5</v>
      </c>
      <c r="G301" s="26">
        <f>Fran2!I301</f>
        <v>14</v>
      </c>
      <c r="H301" s="23">
        <f>Fran2!J301</f>
        <v>1</v>
      </c>
      <c r="I301" s="132">
        <f>Fran2!L301</f>
        <v>1</v>
      </c>
      <c r="J301" s="26">
        <f>Angl2!I301</f>
        <v>12.5</v>
      </c>
      <c r="K301" s="23">
        <f>Angl2!J301</f>
        <v>1</v>
      </c>
      <c r="L301" s="132">
        <f>Angl2!L301</f>
        <v>1</v>
      </c>
      <c r="M301" s="24">
        <f t="shared" si="16"/>
        <v>13.25</v>
      </c>
      <c r="N301" s="23">
        <f t="shared" si="17"/>
        <v>2</v>
      </c>
      <c r="O301" s="43" t="str">
        <f t="shared" si="18"/>
        <v>acquise</v>
      </c>
      <c r="P301" s="129">
        <f t="shared" si="19"/>
        <v>1</v>
      </c>
    </row>
    <row r="302" spans="1:16" ht="13.5" customHeight="1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92">
        <v>12.25</v>
      </c>
      <c r="G302" s="26">
        <f>Fran2!I302</f>
        <v>11</v>
      </c>
      <c r="H302" s="23">
        <f>Fran2!J302</f>
        <v>1</v>
      </c>
      <c r="I302" s="132">
        <f>Fran2!L302</f>
        <v>1</v>
      </c>
      <c r="J302" s="26">
        <f>Angl2!I302</f>
        <v>10.5</v>
      </c>
      <c r="K302" s="23">
        <f>Angl2!J302</f>
        <v>1</v>
      </c>
      <c r="L302" s="132">
        <f>Angl2!L302</f>
        <v>1</v>
      </c>
      <c r="M302" s="24">
        <f t="shared" si="16"/>
        <v>10.75</v>
      </c>
      <c r="N302" s="23">
        <f t="shared" si="17"/>
        <v>2</v>
      </c>
      <c r="O302" s="43" t="str">
        <f t="shared" si="18"/>
        <v>acquise</v>
      </c>
      <c r="P302" s="129">
        <f t="shared" si="19"/>
        <v>1</v>
      </c>
    </row>
    <row r="303" spans="1:16" ht="13.5" customHeight="1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92">
        <v>11.25</v>
      </c>
      <c r="G303" s="26">
        <f>Fran2!I303</f>
        <v>10</v>
      </c>
      <c r="H303" s="23">
        <f>Fran2!J303</f>
        <v>1</v>
      </c>
      <c r="I303" s="132">
        <f>Fran2!L303</f>
        <v>1</v>
      </c>
      <c r="J303" s="26">
        <f>Angl2!I303</f>
        <v>13</v>
      </c>
      <c r="K303" s="23">
        <f>Angl2!J303</f>
        <v>1</v>
      </c>
      <c r="L303" s="132">
        <f>Angl2!L303</f>
        <v>1</v>
      </c>
      <c r="M303" s="24">
        <f t="shared" si="16"/>
        <v>11.5</v>
      </c>
      <c r="N303" s="23">
        <f t="shared" si="17"/>
        <v>2</v>
      </c>
      <c r="O303" s="43" t="str">
        <f t="shared" si="18"/>
        <v>acquise</v>
      </c>
      <c r="P303" s="129">
        <f t="shared" si="19"/>
        <v>1</v>
      </c>
    </row>
    <row r="304" spans="1:16" ht="13.5" customHeight="1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92">
        <v>10</v>
      </c>
      <c r="G304" s="26">
        <f>Fran2!I304</f>
        <v>13</v>
      </c>
      <c r="H304" s="23">
        <f>Fran2!J304</f>
        <v>1</v>
      </c>
      <c r="I304" s="132">
        <f>Fran2!L304</f>
        <v>1</v>
      </c>
      <c r="J304" s="26">
        <f>Angl2!I304</f>
        <v>10</v>
      </c>
      <c r="K304" s="23">
        <f>Angl2!J304</f>
        <v>1</v>
      </c>
      <c r="L304" s="132">
        <f>Angl2!L304</f>
        <v>1</v>
      </c>
      <c r="M304" s="24">
        <f t="shared" si="16"/>
        <v>11.5</v>
      </c>
      <c r="N304" s="23">
        <f t="shared" si="17"/>
        <v>2</v>
      </c>
      <c r="O304" s="43" t="str">
        <f t="shared" si="18"/>
        <v>acquise</v>
      </c>
      <c r="P304" s="129">
        <f t="shared" si="19"/>
        <v>1</v>
      </c>
    </row>
    <row r="305" spans="1:16" ht="13.5" customHeight="1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92">
        <v>14</v>
      </c>
      <c r="G305" s="26">
        <f>Fran2!I305</f>
        <v>13.75</v>
      </c>
      <c r="H305" s="23">
        <f>Fran2!J305</f>
        <v>1</v>
      </c>
      <c r="I305" s="132">
        <f>Fran2!L305</f>
        <v>1</v>
      </c>
      <c r="J305" s="26">
        <f>Angl2!I305</f>
        <v>10.5</v>
      </c>
      <c r="K305" s="23">
        <f>Angl2!J305</f>
        <v>1</v>
      </c>
      <c r="L305" s="132">
        <f>Angl2!L305</f>
        <v>1</v>
      </c>
      <c r="M305" s="24">
        <f t="shared" si="16"/>
        <v>12.125</v>
      </c>
      <c r="N305" s="23">
        <f t="shared" si="17"/>
        <v>2</v>
      </c>
      <c r="O305" s="43" t="str">
        <f t="shared" si="18"/>
        <v>acquise</v>
      </c>
      <c r="P305" s="129">
        <f t="shared" si="19"/>
        <v>1</v>
      </c>
    </row>
    <row r="306" spans="1:16" ht="13.5" customHeight="1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92">
        <v>10</v>
      </c>
      <c r="G306" s="26">
        <f>Fran2!I306</f>
        <v>14.25</v>
      </c>
      <c r="H306" s="23">
        <f>Fran2!J306</f>
        <v>1</v>
      </c>
      <c r="I306" s="132">
        <f>Fran2!L306</f>
        <v>1</v>
      </c>
      <c r="J306" s="26">
        <f>Angl2!I306</f>
        <v>13.5</v>
      </c>
      <c r="K306" s="23">
        <f>Angl2!J306</f>
        <v>1</v>
      </c>
      <c r="L306" s="132">
        <f>Angl2!L306</f>
        <v>1</v>
      </c>
      <c r="M306" s="24">
        <f t="shared" si="16"/>
        <v>13.875</v>
      </c>
      <c r="N306" s="23">
        <f t="shared" si="17"/>
        <v>2</v>
      </c>
      <c r="O306" s="43" t="str">
        <f t="shared" si="18"/>
        <v>acquise</v>
      </c>
      <c r="P306" s="129">
        <f t="shared" si="19"/>
        <v>1</v>
      </c>
    </row>
    <row r="307" spans="1:16" ht="13.5" customHeight="1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49">
        <v>12.75</v>
      </c>
      <c r="G307" s="26">
        <f>Fran2!I307</f>
        <v>7</v>
      </c>
      <c r="H307" s="23">
        <f>Fran2!J307</f>
        <v>0</v>
      </c>
      <c r="I307" s="132">
        <f>Fran2!L307</f>
        <v>1</v>
      </c>
      <c r="J307" s="26">
        <f>Angl2!I307</f>
        <v>10</v>
      </c>
      <c r="K307" s="23">
        <f>Angl2!J307</f>
        <v>1</v>
      </c>
      <c r="L307" s="132">
        <f>Angl2!L307</f>
        <v>1</v>
      </c>
      <c r="M307" s="24">
        <f t="shared" si="16"/>
        <v>8.5</v>
      </c>
      <c r="N307" s="23">
        <f t="shared" si="17"/>
        <v>1</v>
      </c>
      <c r="O307" s="43" t="str">
        <f t="shared" si="18"/>
        <v xml:space="preserve"> </v>
      </c>
      <c r="P307" s="129">
        <f t="shared" si="19"/>
        <v>1</v>
      </c>
    </row>
    <row r="308" spans="1:16" ht="13.5" customHeight="1">
      <c r="A308" s="23">
        <v>296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92">
        <v>10.25</v>
      </c>
      <c r="G308" s="26">
        <f>Fran2!I308</f>
        <v>13</v>
      </c>
      <c r="H308" s="23">
        <f>Fran2!J308</f>
        <v>1</v>
      </c>
      <c r="I308" s="132">
        <f>Fran2!L308</f>
        <v>1</v>
      </c>
      <c r="J308" s="26">
        <f>Angl2!I308</f>
        <v>0</v>
      </c>
      <c r="K308" s="23">
        <f>Angl2!J308</f>
        <v>0</v>
      </c>
      <c r="L308" s="132">
        <f>Angl2!L308</f>
        <v>1</v>
      </c>
      <c r="M308" s="24">
        <f t="shared" si="16"/>
        <v>6.5</v>
      </c>
      <c r="N308" s="23">
        <f t="shared" si="17"/>
        <v>1</v>
      </c>
      <c r="O308" s="43" t="str">
        <f t="shared" si="18"/>
        <v xml:space="preserve"> </v>
      </c>
      <c r="P308" s="129">
        <f t="shared" si="19"/>
        <v>1</v>
      </c>
    </row>
    <row r="309" spans="1:16" ht="13.5" customHeight="1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92">
        <v>10</v>
      </c>
      <c r="G309" s="26">
        <f>Fran2!I309</f>
        <v>7.5</v>
      </c>
      <c r="H309" s="23">
        <f>Fran2!J309</f>
        <v>0</v>
      </c>
      <c r="I309" s="132">
        <f>Fran2!L309</f>
        <v>1</v>
      </c>
      <c r="J309" s="26">
        <f>Angl2!I309</f>
        <v>14</v>
      </c>
      <c r="K309" s="23">
        <f>Angl2!J309</f>
        <v>1</v>
      </c>
      <c r="L309" s="132">
        <f>Angl2!L309</f>
        <v>1</v>
      </c>
      <c r="M309" s="24">
        <f t="shared" si="16"/>
        <v>10.75</v>
      </c>
      <c r="N309" s="23">
        <f t="shared" si="17"/>
        <v>2</v>
      </c>
      <c r="O309" s="43" t="str">
        <f t="shared" si="18"/>
        <v>acquise</v>
      </c>
      <c r="P309" s="129">
        <f t="shared" si="19"/>
        <v>1</v>
      </c>
    </row>
    <row r="310" spans="1:16" ht="13.5" customHeight="1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92">
        <v>10.125</v>
      </c>
      <c r="G310" s="26">
        <f>Fran2!I310</f>
        <v>12</v>
      </c>
      <c r="H310" s="23">
        <f>Fran2!J310</f>
        <v>1</v>
      </c>
      <c r="I310" s="132">
        <f>Fran2!L310</f>
        <v>1</v>
      </c>
      <c r="J310" s="26">
        <f>Angl2!I310</f>
        <v>10</v>
      </c>
      <c r="K310" s="23">
        <f>Angl2!J310</f>
        <v>1</v>
      </c>
      <c r="L310" s="132">
        <f>Angl2!L310</f>
        <v>1</v>
      </c>
      <c r="M310" s="24">
        <f t="shared" si="16"/>
        <v>11</v>
      </c>
      <c r="N310" s="23">
        <f t="shared" si="17"/>
        <v>2</v>
      </c>
      <c r="O310" s="43" t="str">
        <f t="shared" si="18"/>
        <v>acquise</v>
      </c>
      <c r="P310" s="129">
        <f t="shared" si="19"/>
        <v>1</v>
      </c>
    </row>
    <row r="311" spans="1:16" ht="13.5" customHeight="1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92">
        <v>10.75</v>
      </c>
      <c r="G311" s="26">
        <f>Fran2!I311</f>
        <v>15.5</v>
      </c>
      <c r="H311" s="23">
        <f>Fran2!J311</f>
        <v>1</v>
      </c>
      <c r="I311" s="132">
        <f>Fran2!L311</f>
        <v>1</v>
      </c>
      <c r="J311" s="26">
        <f>Angl2!I311</f>
        <v>15.5</v>
      </c>
      <c r="K311" s="23">
        <f>Angl2!J311</f>
        <v>1</v>
      </c>
      <c r="L311" s="132">
        <f>Angl2!L311</f>
        <v>1</v>
      </c>
      <c r="M311" s="24">
        <f t="shared" si="16"/>
        <v>15.5</v>
      </c>
      <c r="N311" s="23">
        <f t="shared" si="17"/>
        <v>2</v>
      </c>
      <c r="O311" s="43" t="str">
        <f t="shared" si="18"/>
        <v>acquise</v>
      </c>
      <c r="P311" s="129">
        <f t="shared" si="19"/>
        <v>1</v>
      </c>
    </row>
    <row r="312" spans="1:16" ht="13.5" customHeight="1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49">
        <v>10.75</v>
      </c>
      <c r="G312" s="26">
        <f>Fran2!I312</f>
        <v>10</v>
      </c>
      <c r="H312" s="23">
        <f>Fran2!J312</f>
        <v>1</v>
      </c>
      <c r="I312" s="132">
        <f>Fran2!L312</f>
        <v>1</v>
      </c>
      <c r="J312" s="26">
        <f>Angl2!I312</f>
        <v>10</v>
      </c>
      <c r="K312" s="23">
        <f>Angl2!J312</f>
        <v>1</v>
      </c>
      <c r="L312" s="132">
        <f>Angl2!L312</f>
        <v>1</v>
      </c>
      <c r="M312" s="24">
        <f t="shared" si="16"/>
        <v>10</v>
      </c>
      <c r="N312" s="23">
        <f t="shared" si="17"/>
        <v>2</v>
      </c>
      <c r="O312" s="43" t="str">
        <f t="shared" si="18"/>
        <v>acquise</v>
      </c>
      <c r="P312" s="129">
        <f t="shared" si="19"/>
        <v>1</v>
      </c>
    </row>
    <row r="313" spans="1:16" ht="13.5" customHeight="1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49">
        <v>11.5</v>
      </c>
      <c r="G313" s="26">
        <f>Fran2!I313</f>
        <v>12.5</v>
      </c>
      <c r="H313" s="23">
        <f>Fran2!J313</f>
        <v>1</v>
      </c>
      <c r="I313" s="132">
        <f>Fran2!L313</f>
        <v>1</v>
      </c>
      <c r="J313" s="26">
        <f>Angl2!I313</f>
        <v>13.5</v>
      </c>
      <c r="K313" s="23">
        <f>Angl2!J313</f>
        <v>1</v>
      </c>
      <c r="L313" s="132">
        <f>Angl2!L313</f>
        <v>1</v>
      </c>
      <c r="M313" s="24">
        <f t="shared" si="16"/>
        <v>13</v>
      </c>
      <c r="N313" s="23">
        <f t="shared" si="17"/>
        <v>2</v>
      </c>
      <c r="O313" s="43" t="str">
        <f t="shared" si="18"/>
        <v>acquise</v>
      </c>
      <c r="P313" s="129">
        <f t="shared" si="19"/>
        <v>1</v>
      </c>
    </row>
    <row r="314" spans="1:16" ht="13.5" customHeight="1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92">
        <v>10.875</v>
      </c>
      <c r="G314" s="26">
        <f>Fran2!I314</f>
        <v>12</v>
      </c>
      <c r="H314" s="23">
        <f>Fran2!J314</f>
        <v>1</v>
      </c>
      <c r="I314" s="132">
        <f>Fran2!L314</f>
        <v>1</v>
      </c>
      <c r="J314" s="26">
        <f>Angl2!I314</f>
        <v>13</v>
      </c>
      <c r="K314" s="23">
        <f>Angl2!J314</f>
        <v>1</v>
      </c>
      <c r="L314" s="132">
        <f>Angl2!L314</f>
        <v>1</v>
      </c>
      <c r="M314" s="24">
        <f t="shared" si="16"/>
        <v>12.5</v>
      </c>
      <c r="N314" s="23">
        <f t="shared" si="17"/>
        <v>2</v>
      </c>
      <c r="O314" s="43" t="str">
        <f t="shared" si="18"/>
        <v>acquise</v>
      </c>
      <c r="P314" s="129">
        <f t="shared" si="19"/>
        <v>1</v>
      </c>
    </row>
    <row r="315" spans="1:16" ht="13.5" customHeight="1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92">
        <v>10</v>
      </c>
      <c r="G315" s="26">
        <f>Fran2!I315</f>
        <v>4.25</v>
      </c>
      <c r="H315" s="23">
        <f>Fran2!J315</f>
        <v>0</v>
      </c>
      <c r="I315" s="132">
        <f>Fran2!L315</f>
        <v>1</v>
      </c>
      <c r="J315" s="26">
        <f>Angl2!I315</f>
        <v>10</v>
      </c>
      <c r="K315" s="23">
        <f>Angl2!J315</f>
        <v>1</v>
      </c>
      <c r="L315" s="132">
        <f>Angl2!L315</f>
        <v>1</v>
      </c>
      <c r="M315" s="24">
        <f t="shared" si="16"/>
        <v>7.125</v>
      </c>
      <c r="N315" s="23">
        <f t="shared" si="17"/>
        <v>1</v>
      </c>
      <c r="O315" s="43" t="str">
        <f t="shared" si="18"/>
        <v xml:space="preserve"> </v>
      </c>
      <c r="P315" s="129">
        <f t="shared" si="19"/>
        <v>1</v>
      </c>
    </row>
    <row r="316" spans="1:16" ht="13.5" customHeight="1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92">
        <v>12</v>
      </c>
      <c r="G316" s="26">
        <f>Fran2!I316</f>
        <v>10</v>
      </c>
      <c r="H316" s="23">
        <f>Fran2!J316</f>
        <v>1</v>
      </c>
      <c r="I316" s="132">
        <f>Fran2!L316</f>
        <v>1</v>
      </c>
      <c r="J316" s="26">
        <f>Angl2!I316</f>
        <v>13.5</v>
      </c>
      <c r="K316" s="23">
        <f>Angl2!J316</f>
        <v>1</v>
      </c>
      <c r="L316" s="132">
        <f>Angl2!L316</f>
        <v>1</v>
      </c>
      <c r="M316" s="24">
        <f t="shared" si="16"/>
        <v>11.75</v>
      </c>
      <c r="N316" s="23">
        <f t="shared" si="17"/>
        <v>2</v>
      </c>
      <c r="O316" s="43" t="str">
        <f t="shared" si="18"/>
        <v>acquise</v>
      </c>
      <c r="P316" s="129">
        <f t="shared" si="19"/>
        <v>1</v>
      </c>
    </row>
    <row r="317" spans="1:16" ht="13.5" customHeight="1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49">
        <v>10.75</v>
      </c>
      <c r="G317" s="26">
        <f>Fran2!I317</f>
        <v>14</v>
      </c>
      <c r="H317" s="23">
        <f>Fran2!J317</f>
        <v>1</v>
      </c>
      <c r="I317" s="132">
        <f>Fran2!L317</f>
        <v>1</v>
      </c>
      <c r="J317" s="26">
        <f>Angl2!I317</f>
        <v>13</v>
      </c>
      <c r="K317" s="23">
        <f>Angl2!J317</f>
        <v>1</v>
      </c>
      <c r="L317" s="132">
        <f>Angl2!L317</f>
        <v>1</v>
      </c>
      <c r="M317" s="24">
        <f t="shared" si="16"/>
        <v>13.5</v>
      </c>
      <c r="N317" s="23">
        <f t="shared" si="17"/>
        <v>2</v>
      </c>
      <c r="O317" s="43" t="str">
        <f t="shared" si="18"/>
        <v>acquise</v>
      </c>
      <c r="P317" s="129">
        <f t="shared" si="19"/>
        <v>1</v>
      </c>
    </row>
    <row r="318" spans="1:16" ht="13.5" customHeight="1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92">
        <v>11.25</v>
      </c>
      <c r="G318" s="26">
        <f>Fran2!I318</f>
        <v>11.5</v>
      </c>
      <c r="H318" s="23">
        <f>Fran2!J318</f>
        <v>1</v>
      </c>
      <c r="I318" s="132">
        <f>Fran2!L318</f>
        <v>1</v>
      </c>
      <c r="J318" s="26">
        <f>Angl2!I318</f>
        <v>12.75</v>
      </c>
      <c r="K318" s="23">
        <f>Angl2!J318</f>
        <v>1</v>
      </c>
      <c r="L318" s="132">
        <f>Angl2!L318</f>
        <v>1</v>
      </c>
      <c r="M318" s="24">
        <f t="shared" si="16"/>
        <v>12.125</v>
      </c>
      <c r="N318" s="23">
        <f t="shared" si="17"/>
        <v>2</v>
      </c>
      <c r="O318" s="43" t="str">
        <f t="shared" si="18"/>
        <v>acquise</v>
      </c>
      <c r="P318" s="129">
        <f t="shared" si="19"/>
        <v>1</v>
      </c>
    </row>
    <row r="319" spans="1:16" ht="13.5" customHeight="1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2">
        <v>10.75</v>
      </c>
      <c r="G319" s="26">
        <f>Fran2!I319</f>
        <v>13</v>
      </c>
      <c r="H319" s="23">
        <f>Fran2!J319</f>
        <v>1</v>
      </c>
      <c r="I319" s="132">
        <f>Fran2!L319</f>
        <v>1</v>
      </c>
      <c r="J319" s="26">
        <f>Angl2!I319</f>
        <v>10.5</v>
      </c>
      <c r="K319" s="23">
        <f>Angl2!J319</f>
        <v>1</v>
      </c>
      <c r="L319" s="132">
        <f>Angl2!L319</f>
        <v>1</v>
      </c>
      <c r="M319" s="24">
        <f t="shared" si="16"/>
        <v>11.75</v>
      </c>
      <c r="N319" s="23">
        <f t="shared" si="17"/>
        <v>2</v>
      </c>
      <c r="O319" s="43" t="str">
        <f t="shared" si="18"/>
        <v>acquise</v>
      </c>
      <c r="P319" s="129">
        <f t="shared" si="19"/>
        <v>1</v>
      </c>
    </row>
    <row r="320" spans="1:16" ht="13.5" customHeight="1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49">
        <v>11</v>
      </c>
      <c r="G320" s="26">
        <f>Fran2!I320</f>
        <v>11</v>
      </c>
      <c r="H320" s="23">
        <f>Fran2!J320</f>
        <v>1</v>
      </c>
      <c r="I320" s="132">
        <f>Fran2!L320</f>
        <v>1</v>
      </c>
      <c r="J320" s="26">
        <f>Angl2!I320</f>
        <v>10</v>
      </c>
      <c r="K320" s="23">
        <f>Angl2!J320</f>
        <v>1</v>
      </c>
      <c r="L320" s="132">
        <f>Angl2!L320</f>
        <v>1</v>
      </c>
      <c r="M320" s="24">
        <f t="shared" si="16"/>
        <v>10.5</v>
      </c>
      <c r="N320" s="23">
        <f t="shared" si="17"/>
        <v>2</v>
      </c>
      <c r="O320" s="43" t="str">
        <f t="shared" si="18"/>
        <v>acquise</v>
      </c>
      <c r="P320" s="129">
        <f t="shared" si="19"/>
        <v>1</v>
      </c>
    </row>
    <row r="321" spans="1:16" ht="13.5" customHeight="1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16.25</v>
      </c>
      <c r="G321" s="26">
        <f>Fran2!I321</f>
        <v>14</v>
      </c>
      <c r="H321" s="23">
        <f>Fran2!J321</f>
        <v>1</v>
      </c>
      <c r="I321" s="132">
        <f>Fran2!L321</f>
        <v>1</v>
      </c>
      <c r="J321" s="26">
        <f>Angl2!I321</f>
        <v>14.5</v>
      </c>
      <c r="K321" s="23">
        <f>Angl2!J321</f>
        <v>1</v>
      </c>
      <c r="L321" s="132">
        <f>Angl2!L321</f>
        <v>1</v>
      </c>
      <c r="M321" s="24">
        <f t="shared" si="16"/>
        <v>14.25</v>
      </c>
      <c r="N321" s="23">
        <f t="shared" si="17"/>
        <v>2</v>
      </c>
      <c r="O321" s="43" t="str">
        <f t="shared" si="18"/>
        <v>acquise</v>
      </c>
      <c r="P321" s="129">
        <f t="shared" si="19"/>
        <v>1</v>
      </c>
    </row>
    <row r="322" spans="1:16" ht="13.5" customHeight="1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49">
        <v>11.625</v>
      </c>
      <c r="G322" s="26">
        <f>Fran2!I322</f>
        <v>13</v>
      </c>
      <c r="H322" s="23">
        <f>Fran2!J322</f>
        <v>1</v>
      </c>
      <c r="I322" s="132">
        <f>Fran2!L322</f>
        <v>1</v>
      </c>
      <c r="J322" s="26">
        <f>Angl2!I322</f>
        <v>13</v>
      </c>
      <c r="K322" s="23">
        <f>Angl2!J322</f>
        <v>1</v>
      </c>
      <c r="L322" s="132">
        <f>Angl2!L322</f>
        <v>1</v>
      </c>
      <c r="M322" s="24">
        <f t="shared" si="16"/>
        <v>13</v>
      </c>
      <c r="N322" s="23">
        <f t="shared" si="17"/>
        <v>2</v>
      </c>
      <c r="O322" s="43" t="str">
        <f t="shared" si="18"/>
        <v>acquise</v>
      </c>
      <c r="P322" s="129">
        <f t="shared" si="19"/>
        <v>1</v>
      </c>
    </row>
    <row r="323" spans="1:16" ht="13.5" customHeight="1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92">
        <v>10.5</v>
      </c>
      <c r="G323" s="26">
        <f>Fran2!I323</f>
        <v>8.5</v>
      </c>
      <c r="H323" s="23">
        <f>Fran2!J323</f>
        <v>0</v>
      </c>
      <c r="I323" s="132">
        <f>Fran2!L323</f>
        <v>1</v>
      </c>
      <c r="J323" s="26">
        <f>Angl2!I323</f>
        <v>10</v>
      </c>
      <c r="K323" s="23">
        <f>Angl2!J323</f>
        <v>1</v>
      </c>
      <c r="L323" s="132">
        <f>Angl2!L323</f>
        <v>1</v>
      </c>
      <c r="M323" s="24">
        <f t="shared" si="16"/>
        <v>9.25</v>
      </c>
      <c r="N323" s="23">
        <f t="shared" si="17"/>
        <v>1</v>
      </c>
      <c r="O323" s="43" t="str">
        <f t="shared" si="18"/>
        <v xml:space="preserve"> </v>
      </c>
      <c r="P323" s="129">
        <f t="shared" si="19"/>
        <v>1</v>
      </c>
    </row>
    <row r="324" spans="1:16" ht="13.5" customHeight="1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2">
        <v>12</v>
      </c>
      <c r="G324" s="26">
        <f>Fran2!I324</f>
        <v>10</v>
      </c>
      <c r="H324" s="23">
        <f>Fran2!J324</f>
        <v>1</v>
      </c>
      <c r="I324" s="132">
        <f>Fran2!L324</f>
        <v>1</v>
      </c>
      <c r="J324" s="26">
        <f>Angl2!I324</f>
        <v>9.75</v>
      </c>
      <c r="K324" s="23">
        <f>Angl2!J324</f>
        <v>0</v>
      </c>
      <c r="L324" s="132">
        <f>Angl2!L324</f>
        <v>1</v>
      </c>
      <c r="M324" s="24">
        <f t="shared" si="16"/>
        <v>9.875</v>
      </c>
      <c r="N324" s="23">
        <f t="shared" si="17"/>
        <v>1</v>
      </c>
      <c r="O324" s="43" t="str">
        <f t="shared" si="18"/>
        <v xml:space="preserve"> </v>
      </c>
      <c r="P324" s="129">
        <f t="shared" si="19"/>
        <v>1</v>
      </c>
    </row>
    <row r="325" spans="1:16" ht="13.5" customHeight="1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49">
        <v>7.75</v>
      </c>
      <c r="G325" s="26">
        <f>Fran2!I325</f>
        <v>8.5</v>
      </c>
      <c r="H325" s="23">
        <f>Fran2!J325</f>
        <v>0</v>
      </c>
      <c r="I325" s="132">
        <f>Fran2!L325</f>
        <v>1</v>
      </c>
      <c r="J325" s="26">
        <f>Angl2!I325</f>
        <v>8.5</v>
      </c>
      <c r="K325" s="23">
        <f>Angl2!J325</f>
        <v>0</v>
      </c>
      <c r="L325" s="132">
        <f>Angl2!L325</f>
        <v>1</v>
      </c>
      <c r="M325" s="24">
        <f t="shared" si="16"/>
        <v>8.5</v>
      </c>
      <c r="N325" s="23">
        <f t="shared" si="17"/>
        <v>0</v>
      </c>
      <c r="O325" s="43" t="str">
        <f t="shared" si="18"/>
        <v xml:space="preserve"> </v>
      </c>
      <c r="P325" s="129">
        <f t="shared" si="19"/>
        <v>1</v>
      </c>
    </row>
    <row r="326" spans="1:16" ht="13.5" customHeight="1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49">
        <v>12.5</v>
      </c>
      <c r="G326" s="26">
        <f>Fran2!I326</f>
        <v>10</v>
      </c>
      <c r="H326" s="23">
        <f>Fran2!J326</f>
        <v>1</v>
      </c>
      <c r="I326" s="132">
        <f>Fran2!L326</f>
        <v>1</v>
      </c>
      <c r="J326" s="26">
        <f>Angl2!I326</f>
        <v>10</v>
      </c>
      <c r="K326" s="23">
        <f>Angl2!J326</f>
        <v>1</v>
      </c>
      <c r="L326" s="132">
        <f>Angl2!L326</f>
        <v>1</v>
      </c>
      <c r="M326" s="24">
        <f t="shared" si="16"/>
        <v>10</v>
      </c>
      <c r="N326" s="23">
        <f t="shared" si="17"/>
        <v>2</v>
      </c>
      <c r="O326" s="43" t="str">
        <f t="shared" si="18"/>
        <v>acquise</v>
      </c>
      <c r="P326" s="129">
        <f t="shared" si="19"/>
        <v>1</v>
      </c>
    </row>
    <row r="327" spans="1:16" ht="13.5" customHeight="1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49">
        <v>12.25</v>
      </c>
      <c r="G327" s="26">
        <f>Fran2!I327</f>
        <v>12.5</v>
      </c>
      <c r="H327" s="23">
        <f>Fran2!J327</f>
        <v>1</v>
      </c>
      <c r="I327" s="132">
        <f>Fran2!L327</f>
        <v>1</v>
      </c>
      <c r="J327" s="26">
        <f>Angl2!I327</f>
        <v>14</v>
      </c>
      <c r="K327" s="23">
        <f>Angl2!J327</f>
        <v>1</v>
      </c>
      <c r="L327" s="132">
        <f>Angl2!L327</f>
        <v>1</v>
      </c>
      <c r="M327" s="24">
        <f t="shared" si="16"/>
        <v>13.25</v>
      </c>
      <c r="N327" s="23">
        <f t="shared" si="17"/>
        <v>2</v>
      </c>
      <c r="O327" s="43" t="str">
        <f t="shared" si="18"/>
        <v>acquise</v>
      </c>
      <c r="P327" s="129">
        <f t="shared" si="19"/>
        <v>1</v>
      </c>
    </row>
    <row r="328" spans="1:16" ht="13.5" customHeight="1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49">
        <v>11.125</v>
      </c>
      <c r="G328" s="26">
        <f>Fran2!I328</f>
        <v>9</v>
      </c>
      <c r="H328" s="23">
        <f>Fran2!J328</f>
        <v>0</v>
      </c>
      <c r="I328" s="132">
        <f>Fran2!L328</f>
        <v>1</v>
      </c>
      <c r="J328" s="26">
        <f>Angl2!I328</f>
        <v>14</v>
      </c>
      <c r="K328" s="23">
        <f>Angl2!J328</f>
        <v>1</v>
      </c>
      <c r="L328" s="132">
        <f>Angl2!L328</f>
        <v>1</v>
      </c>
      <c r="M328" s="24">
        <f t="shared" si="16"/>
        <v>11.5</v>
      </c>
      <c r="N328" s="23">
        <f t="shared" si="17"/>
        <v>2</v>
      </c>
      <c r="O328" s="43" t="str">
        <f t="shared" si="18"/>
        <v>acquise</v>
      </c>
      <c r="P328" s="129">
        <f t="shared" si="19"/>
        <v>1</v>
      </c>
    </row>
    <row r="329" spans="1:16" ht="13.5" customHeight="1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92">
        <v>10.875</v>
      </c>
      <c r="G329" s="26">
        <f>Fran2!I329</f>
        <v>16.25</v>
      </c>
      <c r="H329" s="23">
        <f>Fran2!J329</f>
        <v>1</v>
      </c>
      <c r="I329" s="132">
        <f>Fran2!L329</f>
        <v>1</v>
      </c>
      <c r="J329" s="26">
        <f>Angl2!I329</f>
        <v>16.5</v>
      </c>
      <c r="K329" s="23">
        <f>Angl2!J329</f>
        <v>1</v>
      </c>
      <c r="L329" s="132">
        <f>Angl2!L329</f>
        <v>1</v>
      </c>
      <c r="M329" s="24">
        <f t="shared" si="16"/>
        <v>16.375</v>
      </c>
      <c r="N329" s="23">
        <f t="shared" si="17"/>
        <v>2</v>
      </c>
      <c r="O329" s="43" t="str">
        <f t="shared" si="18"/>
        <v>acquise</v>
      </c>
      <c r="P329" s="129">
        <f t="shared" si="19"/>
        <v>1</v>
      </c>
    </row>
    <row r="330" spans="1:16" ht="13.5" customHeight="1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49">
        <v>13.75</v>
      </c>
      <c r="G330" s="26">
        <f>Fran2!I330</f>
        <v>11</v>
      </c>
      <c r="H330" s="23">
        <f>Fran2!J330</f>
        <v>1</v>
      </c>
      <c r="I330" s="132">
        <f>Fran2!L330</f>
        <v>1</v>
      </c>
      <c r="J330" s="26">
        <f>Angl2!I330</f>
        <v>10</v>
      </c>
      <c r="K330" s="23">
        <f>Angl2!J330</f>
        <v>1</v>
      </c>
      <c r="L330" s="132">
        <f>Angl2!L330</f>
        <v>1</v>
      </c>
      <c r="M330" s="24">
        <f t="shared" si="16"/>
        <v>10.5</v>
      </c>
      <c r="N330" s="23">
        <f t="shared" si="17"/>
        <v>2</v>
      </c>
      <c r="O330" s="43" t="str">
        <f t="shared" si="18"/>
        <v>acquise</v>
      </c>
      <c r="P330" s="129">
        <f t="shared" si="19"/>
        <v>1</v>
      </c>
    </row>
    <row r="331" spans="1:16" ht="13.5" customHeight="1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49">
        <v>11.25</v>
      </c>
      <c r="G331" s="26">
        <f>Fran2!I331</f>
        <v>11</v>
      </c>
      <c r="H331" s="23">
        <f>Fran2!J331</f>
        <v>1</v>
      </c>
      <c r="I331" s="132">
        <f>Fran2!L331</f>
        <v>1</v>
      </c>
      <c r="J331" s="26">
        <f>Angl2!I331</f>
        <v>5</v>
      </c>
      <c r="K331" s="23">
        <f>Angl2!J331</f>
        <v>0</v>
      </c>
      <c r="L331" s="132">
        <f>Angl2!L331</f>
        <v>1</v>
      </c>
      <c r="M331" s="24">
        <f t="shared" si="16"/>
        <v>8</v>
      </c>
      <c r="N331" s="23">
        <f t="shared" si="17"/>
        <v>1</v>
      </c>
      <c r="O331" s="43" t="str">
        <f t="shared" si="18"/>
        <v xml:space="preserve"> </v>
      </c>
      <c r="P331" s="129">
        <f t="shared" si="19"/>
        <v>1</v>
      </c>
    </row>
    <row r="332" spans="1:16" ht="13.5" customHeight="1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2">
        <v>10</v>
      </c>
      <c r="G332" s="26">
        <f>Fran2!I332</f>
        <v>11</v>
      </c>
      <c r="H332" s="23">
        <f>Fran2!J332</f>
        <v>1</v>
      </c>
      <c r="I332" s="132">
        <f>Fran2!L332</f>
        <v>1</v>
      </c>
      <c r="J332" s="26">
        <f>Angl2!I332</f>
        <v>10</v>
      </c>
      <c r="K332" s="23">
        <f>Angl2!J332</f>
        <v>1</v>
      </c>
      <c r="L332" s="132">
        <f>Angl2!L332</f>
        <v>1</v>
      </c>
      <c r="M332" s="24">
        <f t="shared" si="16"/>
        <v>10.5</v>
      </c>
      <c r="N332" s="23">
        <f t="shared" si="17"/>
        <v>2</v>
      </c>
      <c r="O332" s="43" t="str">
        <f t="shared" si="18"/>
        <v>acquise</v>
      </c>
      <c r="P332" s="129">
        <f t="shared" si="19"/>
        <v>1</v>
      </c>
    </row>
    <row r="333" spans="1:16" ht="13.5" customHeight="1">
      <c r="A333" s="23">
        <v>321</v>
      </c>
      <c r="B333" s="294">
        <v>123007577</v>
      </c>
      <c r="C333" s="305" t="s">
        <v>245</v>
      </c>
      <c r="D333" s="306" t="s">
        <v>781</v>
      </c>
      <c r="E333" s="247" t="s">
        <v>1677</v>
      </c>
      <c r="F333" s="92">
        <v>13.5</v>
      </c>
      <c r="G333" s="26">
        <f>Fran2!I333</f>
        <v>10</v>
      </c>
      <c r="H333" s="23">
        <f>Fran2!J333</f>
        <v>1</v>
      </c>
      <c r="I333" s="132">
        <f>Fran2!L333</f>
        <v>1</v>
      </c>
      <c r="J333" s="26">
        <f>Angl2!I333</f>
        <v>10</v>
      </c>
      <c r="K333" s="23">
        <f>Angl2!J333</f>
        <v>1</v>
      </c>
      <c r="L333" s="132">
        <f>Angl2!L333</f>
        <v>1</v>
      </c>
      <c r="M333" s="24">
        <f t="shared" si="16"/>
        <v>10</v>
      </c>
      <c r="N333" s="23">
        <f t="shared" si="17"/>
        <v>2</v>
      </c>
      <c r="O333" s="43" t="str">
        <f t="shared" si="18"/>
        <v>acquise</v>
      </c>
      <c r="P333" s="129">
        <f t="shared" si="19"/>
        <v>1</v>
      </c>
    </row>
    <row r="334" spans="1:16" ht="13.5" customHeight="1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49">
        <v>11.5</v>
      </c>
      <c r="G334" s="26">
        <f>Fran2!I334</f>
        <v>5</v>
      </c>
      <c r="H334" s="23">
        <f>Fran2!J334</f>
        <v>0</v>
      </c>
      <c r="I334" s="132">
        <f>Fran2!L334</f>
        <v>1</v>
      </c>
      <c r="J334" s="26">
        <f>Angl2!I334</f>
        <v>11</v>
      </c>
      <c r="K334" s="23">
        <f>Angl2!J334</f>
        <v>1</v>
      </c>
      <c r="L334" s="132">
        <f>Angl2!L334</f>
        <v>1</v>
      </c>
      <c r="M334" s="24">
        <f t="shared" ref="M334:M397" si="20">(G334+J334)/2</f>
        <v>8</v>
      </c>
      <c r="N334" s="23">
        <f t="shared" ref="N334:N397" si="21">IF(M334&gt;=9.995,2,H334+K334)</f>
        <v>1</v>
      </c>
      <c r="O334" s="43" t="str">
        <f t="shared" ref="O334:O397" si="22">IF(N334=2,"acquise"," ")</f>
        <v xml:space="preserve"> </v>
      </c>
      <c r="P334" s="129">
        <f t="shared" ref="P334:P397" si="23">IF(OR(I334=2,L334=2),2,1)</f>
        <v>1</v>
      </c>
    </row>
    <row r="335" spans="1:16" ht="13.5" customHeight="1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92">
        <v>10.75</v>
      </c>
      <c r="G335" s="26">
        <f>Fran2!I335</f>
        <v>5.5</v>
      </c>
      <c r="H335" s="23">
        <f>Fran2!J335</f>
        <v>0</v>
      </c>
      <c r="I335" s="132">
        <f>Fran2!L335</f>
        <v>1</v>
      </c>
      <c r="J335" s="26">
        <f>Angl2!I335</f>
        <v>12.5</v>
      </c>
      <c r="K335" s="23">
        <f>Angl2!J335</f>
        <v>1</v>
      </c>
      <c r="L335" s="132">
        <f>Angl2!L335</f>
        <v>1</v>
      </c>
      <c r="M335" s="24">
        <f t="shared" si="20"/>
        <v>9</v>
      </c>
      <c r="N335" s="23">
        <f t="shared" si="21"/>
        <v>1</v>
      </c>
      <c r="O335" s="43" t="str">
        <f t="shared" si="22"/>
        <v xml:space="preserve"> </v>
      </c>
      <c r="P335" s="129">
        <f t="shared" si="23"/>
        <v>1</v>
      </c>
    </row>
    <row r="336" spans="1:16" ht="13.5" customHeight="1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92">
        <v>10</v>
      </c>
      <c r="G336" s="26">
        <f>Fran2!I336</f>
        <v>10.5</v>
      </c>
      <c r="H336" s="23">
        <f>Fran2!J336</f>
        <v>1</v>
      </c>
      <c r="I336" s="132">
        <f>Fran2!L336</f>
        <v>1</v>
      </c>
      <c r="J336" s="26">
        <f>Angl2!I336</f>
        <v>11.5</v>
      </c>
      <c r="K336" s="23">
        <f>Angl2!J336</f>
        <v>1</v>
      </c>
      <c r="L336" s="132">
        <f>Angl2!L336</f>
        <v>1</v>
      </c>
      <c r="M336" s="24">
        <f t="shared" si="20"/>
        <v>11</v>
      </c>
      <c r="N336" s="23">
        <f t="shared" si="21"/>
        <v>2</v>
      </c>
      <c r="O336" s="43" t="str">
        <f t="shared" si="22"/>
        <v>acquise</v>
      </c>
      <c r="P336" s="129">
        <f t="shared" si="23"/>
        <v>1</v>
      </c>
    </row>
    <row r="337" spans="1:16" ht="13.5" customHeight="1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49">
        <v>14</v>
      </c>
      <c r="G337" s="26">
        <f>Fran2!I337</f>
        <v>11</v>
      </c>
      <c r="H337" s="23">
        <f>Fran2!J337</f>
        <v>1</v>
      </c>
      <c r="I337" s="132">
        <f>Fran2!L337</f>
        <v>1</v>
      </c>
      <c r="J337" s="26">
        <f>Angl2!I337</f>
        <v>11</v>
      </c>
      <c r="K337" s="23">
        <f>Angl2!J337</f>
        <v>1</v>
      </c>
      <c r="L337" s="132">
        <f>Angl2!L337</f>
        <v>1</v>
      </c>
      <c r="M337" s="24">
        <f t="shared" si="20"/>
        <v>11</v>
      </c>
      <c r="N337" s="23">
        <f t="shared" si="21"/>
        <v>2</v>
      </c>
      <c r="O337" s="43" t="str">
        <f t="shared" si="22"/>
        <v>acquise</v>
      </c>
      <c r="P337" s="129">
        <f t="shared" si="23"/>
        <v>1</v>
      </c>
    </row>
    <row r="338" spans="1:16" ht="13.5" customHeight="1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92">
        <v>13.5</v>
      </c>
      <c r="G338" s="26">
        <f>Fran2!I338</f>
        <v>13</v>
      </c>
      <c r="H338" s="23">
        <f>Fran2!J338</f>
        <v>1</v>
      </c>
      <c r="I338" s="132">
        <f>Fran2!L338</f>
        <v>1</v>
      </c>
      <c r="J338" s="26">
        <f>Angl2!I338</f>
        <v>10</v>
      </c>
      <c r="K338" s="23">
        <f>Angl2!J338</f>
        <v>1</v>
      </c>
      <c r="L338" s="132">
        <f>Angl2!L338</f>
        <v>1</v>
      </c>
      <c r="M338" s="24">
        <f t="shared" si="20"/>
        <v>11.5</v>
      </c>
      <c r="N338" s="23">
        <f t="shared" si="21"/>
        <v>2</v>
      </c>
      <c r="O338" s="43" t="str">
        <f t="shared" si="22"/>
        <v>acquise</v>
      </c>
      <c r="P338" s="129">
        <f t="shared" si="23"/>
        <v>1</v>
      </c>
    </row>
    <row r="339" spans="1:16" ht="13.5" customHeight="1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2">
        <v>13.5</v>
      </c>
      <c r="G339" s="26">
        <f>Fran2!I339</f>
        <v>12.5</v>
      </c>
      <c r="H339" s="23">
        <f>Fran2!J339</f>
        <v>1</v>
      </c>
      <c r="I339" s="132">
        <f>Fran2!L339</f>
        <v>1</v>
      </c>
      <c r="J339" s="26">
        <f>Angl2!I339</f>
        <v>5</v>
      </c>
      <c r="K339" s="23">
        <f>Angl2!J339</f>
        <v>0</v>
      </c>
      <c r="L339" s="132">
        <f>Angl2!L339</f>
        <v>1</v>
      </c>
      <c r="M339" s="24">
        <f t="shared" si="20"/>
        <v>8.75</v>
      </c>
      <c r="N339" s="23">
        <f t="shared" si="21"/>
        <v>1</v>
      </c>
      <c r="O339" s="43" t="str">
        <f t="shared" si="22"/>
        <v xml:space="preserve"> </v>
      </c>
      <c r="P339" s="129">
        <f t="shared" si="23"/>
        <v>1</v>
      </c>
    </row>
    <row r="340" spans="1:16" ht="13.5" customHeight="1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49">
        <v>13.75</v>
      </c>
      <c r="G340" s="26">
        <f>Fran2!I340</f>
        <v>10</v>
      </c>
      <c r="H340" s="23">
        <f>Fran2!J340</f>
        <v>1</v>
      </c>
      <c r="I340" s="132">
        <f>Fran2!L340</f>
        <v>1</v>
      </c>
      <c r="J340" s="26">
        <f>Angl2!I340</f>
        <v>10</v>
      </c>
      <c r="K340" s="23">
        <f>Angl2!J340</f>
        <v>1</v>
      </c>
      <c r="L340" s="132">
        <f>Angl2!L340</f>
        <v>1</v>
      </c>
      <c r="M340" s="24">
        <f t="shared" si="20"/>
        <v>10</v>
      </c>
      <c r="N340" s="23">
        <f t="shared" si="21"/>
        <v>2</v>
      </c>
      <c r="O340" s="43" t="str">
        <f t="shared" si="22"/>
        <v>acquise</v>
      </c>
      <c r="P340" s="129">
        <f t="shared" si="23"/>
        <v>1</v>
      </c>
    </row>
    <row r="341" spans="1:16" ht="13.5" customHeight="1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49">
        <v>11.75</v>
      </c>
      <c r="G341" s="26">
        <f>Fran2!I341</f>
        <v>14.5</v>
      </c>
      <c r="H341" s="23">
        <f>Fran2!J341</f>
        <v>1</v>
      </c>
      <c r="I341" s="132">
        <f>Fran2!L341</f>
        <v>1</v>
      </c>
      <c r="J341" s="26">
        <f>Angl2!I341</f>
        <v>16.5</v>
      </c>
      <c r="K341" s="23">
        <f>Angl2!J341</f>
        <v>1</v>
      </c>
      <c r="L341" s="132">
        <f>Angl2!L341</f>
        <v>1</v>
      </c>
      <c r="M341" s="24">
        <f t="shared" si="20"/>
        <v>15.5</v>
      </c>
      <c r="N341" s="23">
        <f t="shared" si="21"/>
        <v>2</v>
      </c>
      <c r="O341" s="43" t="str">
        <f t="shared" si="22"/>
        <v>acquise</v>
      </c>
      <c r="P341" s="129">
        <f t="shared" si="23"/>
        <v>1</v>
      </c>
    </row>
    <row r="342" spans="1:16" ht="13.5" customHeight="1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49">
        <v>11.25</v>
      </c>
      <c r="G342" s="26">
        <f>Fran2!I342</f>
        <v>15.5</v>
      </c>
      <c r="H342" s="23">
        <f>Fran2!J342</f>
        <v>1</v>
      </c>
      <c r="I342" s="132">
        <f>Fran2!L342</f>
        <v>1</v>
      </c>
      <c r="J342" s="26">
        <f>Angl2!I342</f>
        <v>15</v>
      </c>
      <c r="K342" s="23">
        <f>Angl2!J342</f>
        <v>1</v>
      </c>
      <c r="L342" s="132">
        <f>Angl2!L342</f>
        <v>1</v>
      </c>
      <c r="M342" s="24">
        <f t="shared" si="20"/>
        <v>15.25</v>
      </c>
      <c r="N342" s="23">
        <f t="shared" si="21"/>
        <v>2</v>
      </c>
      <c r="O342" s="43" t="str">
        <f t="shared" si="22"/>
        <v>acquise</v>
      </c>
      <c r="P342" s="129">
        <f t="shared" si="23"/>
        <v>1</v>
      </c>
    </row>
    <row r="343" spans="1:16" ht="13.5" customHeight="1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49">
        <v>13.25</v>
      </c>
      <c r="G343" s="26">
        <f>Fran2!I343</f>
        <v>13</v>
      </c>
      <c r="H343" s="23">
        <f>Fran2!J343</f>
        <v>1</v>
      </c>
      <c r="I343" s="132">
        <f>Fran2!L343</f>
        <v>1</v>
      </c>
      <c r="J343" s="26">
        <f>Angl2!I343</f>
        <v>14.5</v>
      </c>
      <c r="K343" s="23">
        <f>Angl2!J343</f>
        <v>1</v>
      </c>
      <c r="L343" s="132">
        <f>Angl2!L343</f>
        <v>1</v>
      </c>
      <c r="M343" s="24">
        <f t="shared" si="20"/>
        <v>13.75</v>
      </c>
      <c r="N343" s="23">
        <f t="shared" si="21"/>
        <v>2</v>
      </c>
      <c r="O343" s="43" t="str">
        <f t="shared" si="22"/>
        <v>acquise</v>
      </c>
      <c r="P343" s="129">
        <f t="shared" si="23"/>
        <v>1</v>
      </c>
    </row>
    <row r="344" spans="1:16" ht="13.5" customHeight="1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2">
        <v>13.25</v>
      </c>
      <c r="G344" s="26">
        <f>Fran2!I344</f>
        <v>14.5</v>
      </c>
      <c r="H344" s="23">
        <f>Fran2!J344</f>
        <v>1</v>
      </c>
      <c r="I344" s="132">
        <f>Fran2!L344</f>
        <v>1</v>
      </c>
      <c r="J344" s="26">
        <f>Angl2!I344</f>
        <v>17.5</v>
      </c>
      <c r="K344" s="23">
        <f>Angl2!J344</f>
        <v>1</v>
      </c>
      <c r="L344" s="132">
        <f>Angl2!L344</f>
        <v>1</v>
      </c>
      <c r="M344" s="24">
        <f t="shared" si="20"/>
        <v>16</v>
      </c>
      <c r="N344" s="23">
        <f t="shared" si="21"/>
        <v>2</v>
      </c>
      <c r="O344" s="43" t="str">
        <f t="shared" si="22"/>
        <v>acquise</v>
      </c>
      <c r="P344" s="129">
        <f t="shared" si="23"/>
        <v>1</v>
      </c>
    </row>
    <row r="345" spans="1:16" ht="13.5" customHeight="1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10.75</v>
      </c>
      <c r="G345" s="26">
        <f>Fran2!I345</f>
        <v>15.5</v>
      </c>
      <c r="H345" s="23">
        <f>Fran2!J345</f>
        <v>1</v>
      </c>
      <c r="I345" s="132">
        <f>Fran2!L345</f>
        <v>1</v>
      </c>
      <c r="J345" s="26">
        <f>Angl2!I345</f>
        <v>13.5</v>
      </c>
      <c r="K345" s="23">
        <f>Angl2!J345</f>
        <v>1</v>
      </c>
      <c r="L345" s="132">
        <f>Angl2!L345</f>
        <v>1</v>
      </c>
      <c r="M345" s="24">
        <f t="shared" si="20"/>
        <v>14.5</v>
      </c>
      <c r="N345" s="23">
        <f t="shared" si="21"/>
        <v>2</v>
      </c>
      <c r="O345" s="43" t="str">
        <f t="shared" si="22"/>
        <v>acquise</v>
      </c>
      <c r="P345" s="129">
        <f t="shared" si="23"/>
        <v>1</v>
      </c>
    </row>
    <row r="346" spans="1:16" ht="13.5" customHeight="1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49">
        <v>11.5</v>
      </c>
      <c r="G346" s="26">
        <f>Fran2!I346</f>
        <v>12.5</v>
      </c>
      <c r="H346" s="23">
        <f>Fran2!J346</f>
        <v>1</v>
      </c>
      <c r="I346" s="132">
        <f>Fran2!L346</f>
        <v>1</v>
      </c>
      <c r="J346" s="26">
        <f>Angl2!I346</f>
        <v>13.5</v>
      </c>
      <c r="K346" s="23">
        <f>Angl2!J346</f>
        <v>1</v>
      </c>
      <c r="L346" s="132">
        <f>Angl2!L346</f>
        <v>1</v>
      </c>
      <c r="M346" s="24">
        <f t="shared" si="20"/>
        <v>13</v>
      </c>
      <c r="N346" s="23">
        <f t="shared" si="21"/>
        <v>2</v>
      </c>
      <c r="O346" s="43" t="str">
        <f t="shared" si="22"/>
        <v>acquise</v>
      </c>
      <c r="P346" s="129">
        <f t="shared" si="23"/>
        <v>1</v>
      </c>
    </row>
    <row r="347" spans="1:16" ht="13.5" customHeight="1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49">
        <v>10</v>
      </c>
      <c r="G347" s="26">
        <f>Fran2!I347</f>
        <v>12</v>
      </c>
      <c r="H347" s="23">
        <f>Fran2!J347</f>
        <v>1</v>
      </c>
      <c r="I347" s="132">
        <f>Fran2!L347</f>
        <v>1</v>
      </c>
      <c r="J347" s="26">
        <f>Angl2!I347</f>
        <v>10</v>
      </c>
      <c r="K347" s="23">
        <f>Angl2!J347</f>
        <v>1</v>
      </c>
      <c r="L347" s="132">
        <f>Angl2!L347</f>
        <v>1</v>
      </c>
      <c r="M347" s="24">
        <f t="shared" si="20"/>
        <v>11</v>
      </c>
      <c r="N347" s="23">
        <f t="shared" si="21"/>
        <v>2</v>
      </c>
      <c r="O347" s="43" t="str">
        <f t="shared" si="22"/>
        <v>acquise</v>
      </c>
      <c r="P347" s="129">
        <f t="shared" si="23"/>
        <v>1</v>
      </c>
    </row>
    <row r="348" spans="1:16" ht="13.5" customHeight="1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49">
        <v>11.5</v>
      </c>
      <c r="G348" s="26">
        <f>Fran2!I348</f>
        <v>12</v>
      </c>
      <c r="H348" s="23">
        <f>Fran2!J348</f>
        <v>1</v>
      </c>
      <c r="I348" s="132">
        <f>Fran2!L348</f>
        <v>1</v>
      </c>
      <c r="J348" s="26">
        <f>Angl2!I348</f>
        <v>15.5</v>
      </c>
      <c r="K348" s="23">
        <f>Angl2!J348</f>
        <v>1</v>
      </c>
      <c r="L348" s="132">
        <f>Angl2!L348</f>
        <v>1</v>
      </c>
      <c r="M348" s="24">
        <f t="shared" si="20"/>
        <v>13.75</v>
      </c>
      <c r="N348" s="23">
        <f t="shared" si="21"/>
        <v>2</v>
      </c>
      <c r="O348" s="43" t="str">
        <f t="shared" si="22"/>
        <v>acquise</v>
      </c>
      <c r="P348" s="129">
        <f t="shared" si="23"/>
        <v>1</v>
      </c>
    </row>
    <row r="349" spans="1:16" ht="13.5" customHeight="1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10</v>
      </c>
      <c r="G349" s="26">
        <f>Fran2!I349</f>
        <v>5.5</v>
      </c>
      <c r="H349" s="23">
        <f>Fran2!J349</f>
        <v>0</v>
      </c>
      <c r="I349" s="132">
        <f>Fran2!L349</f>
        <v>1</v>
      </c>
      <c r="J349" s="26">
        <f>Angl2!I349</f>
        <v>0</v>
      </c>
      <c r="K349" s="23">
        <f>Angl2!J349</f>
        <v>0</v>
      </c>
      <c r="L349" s="132">
        <f>Angl2!L349</f>
        <v>1</v>
      </c>
      <c r="M349" s="24">
        <f t="shared" si="20"/>
        <v>2.75</v>
      </c>
      <c r="N349" s="23">
        <f t="shared" si="21"/>
        <v>0</v>
      </c>
      <c r="O349" s="43" t="str">
        <f t="shared" si="22"/>
        <v xml:space="preserve"> </v>
      </c>
      <c r="P349" s="129">
        <f t="shared" si="23"/>
        <v>1</v>
      </c>
    </row>
    <row r="350" spans="1:16" ht="13.5" customHeight="1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92">
        <v>15.5</v>
      </c>
      <c r="G350" s="26">
        <f>Fran2!I350</f>
        <v>15</v>
      </c>
      <c r="H350" s="23">
        <f>Fran2!J350</f>
        <v>1</v>
      </c>
      <c r="I350" s="132">
        <f>Fran2!L350</f>
        <v>1</v>
      </c>
      <c r="J350" s="26">
        <f>Angl2!I350</f>
        <v>14</v>
      </c>
      <c r="K350" s="23">
        <f>Angl2!J350</f>
        <v>1</v>
      </c>
      <c r="L350" s="132">
        <f>Angl2!L350</f>
        <v>1</v>
      </c>
      <c r="M350" s="24">
        <f t="shared" si="20"/>
        <v>14.5</v>
      </c>
      <c r="N350" s="23">
        <f t="shared" si="21"/>
        <v>2</v>
      </c>
      <c r="O350" s="43" t="str">
        <f t="shared" si="22"/>
        <v>acquise</v>
      </c>
      <c r="P350" s="129">
        <f t="shared" si="23"/>
        <v>1</v>
      </c>
    </row>
    <row r="351" spans="1:16" ht="13.5" customHeight="1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92">
        <v>10</v>
      </c>
      <c r="G351" s="26">
        <f>Fran2!I351</f>
        <v>10</v>
      </c>
      <c r="H351" s="23">
        <f>Fran2!J351</f>
        <v>1</v>
      </c>
      <c r="I351" s="132">
        <f>Fran2!L351</f>
        <v>1</v>
      </c>
      <c r="J351" s="26">
        <f>Angl2!I351</f>
        <v>11</v>
      </c>
      <c r="K351" s="23">
        <f>Angl2!J351</f>
        <v>1</v>
      </c>
      <c r="L351" s="132">
        <f>Angl2!L351</f>
        <v>1</v>
      </c>
      <c r="M351" s="24">
        <f t="shared" si="20"/>
        <v>10.5</v>
      </c>
      <c r="N351" s="23">
        <f t="shared" si="21"/>
        <v>2</v>
      </c>
      <c r="O351" s="43" t="str">
        <f t="shared" si="22"/>
        <v>acquise</v>
      </c>
      <c r="P351" s="129">
        <f t="shared" si="23"/>
        <v>1</v>
      </c>
    </row>
    <row r="352" spans="1:16" ht="13.5" customHeight="1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49">
        <v>11.75</v>
      </c>
      <c r="G352" s="26">
        <f>Fran2!I352</f>
        <v>12</v>
      </c>
      <c r="H352" s="23">
        <f>Fran2!J352</f>
        <v>1</v>
      </c>
      <c r="I352" s="132">
        <f>Fran2!L352</f>
        <v>1</v>
      </c>
      <c r="J352" s="26">
        <f>Angl2!I352</f>
        <v>12</v>
      </c>
      <c r="K352" s="23">
        <f>Angl2!J352</f>
        <v>1</v>
      </c>
      <c r="L352" s="132">
        <f>Angl2!L352</f>
        <v>1</v>
      </c>
      <c r="M352" s="24">
        <f t="shared" si="20"/>
        <v>12</v>
      </c>
      <c r="N352" s="23">
        <f t="shared" si="21"/>
        <v>2</v>
      </c>
      <c r="O352" s="43" t="str">
        <f t="shared" si="22"/>
        <v>acquise</v>
      </c>
      <c r="P352" s="129">
        <f t="shared" si="23"/>
        <v>1</v>
      </c>
    </row>
    <row r="353" spans="1:16" ht="13.5" customHeight="1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11.75</v>
      </c>
      <c r="G353" s="26">
        <f>Fran2!I353</f>
        <v>15.25</v>
      </c>
      <c r="H353" s="23">
        <f>Fran2!J353</f>
        <v>1</v>
      </c>
      <c r="I353" s="132">
        <f>Fran2!L353</f>
        <v>1</v>
      </c>
      <c r="J353" s="26">
        <f>Angl2!I353</f>
        <v>10</v>
      </c>
      <c r="K353" s="23">
        <f>Angl2!J353</f>
        <v>1</v>
      </c>
      <c r="L353" s="132">
        <f>Angl2!L353</f>
        <v>1</v>
      </c>
      <c r="M353" s="24">
        <f t="shared" si="20"/>
        <v>12.625</v>
      </c>
      <c r="N353" s="23">
        <f t="shared" si="21"/>
        <v>2</v>
      </c>
      <c r="O353" s="43" t="str">
        <f t="shared" si="22"/>
        <v>acquise</v>
      </c>
      <c r="P353" s="129">
        <f t="shared" si="23"/>
        <v>1</v>
      </c>
    </row>
    <row r="354" spans="1:16" ht="13.5" customHeight="1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92">
        <v>13.5</v>
      </c>
      <c r="G354" s="26">
        <f>Fran2!I354</f>
        <v>10</v>
      </c>
      <c r="H354" s="23">
        <f>Fran2!J354</f>
        <v>1</v>
      </c>
      <c r="I354" s="132">
        <f>Fran2!L354</f>
        <v>1</v>
      </c>
      <c r="J354" s="26">
        <f>Angl2!I354</f>
        <v>14.5</v>
      </c>
      <c r="K354" s="23">
        <f>Angl2!J354</f>
        <v>1</v>
      </c>
      <c r="L354" s="132">
        <f>Angl2!L354</f>
        <v>1</v>
      </c>
      <c r="M354" s="24">
        <f t="shared" si="20"/>
        <v>12.25</v>
      </c>
      <c r="N354" s="23">
        <f t="shared" si="21"/>
        <v>2</v>
      </c>
      <c r="O354" s="43" t="str">
        <f t="shared" si="22"/>
        <v>acquise</v>
      </c>
      <c r="P354" s="129">
        <f t="shared" si="23"/>
        <v>1</v>
      </c>
    </row>
    <row r="355" spans="1:16" ht="13.5" customHeight="1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92">
        <v>15.75</v>
      </c>
      <c r="G355" s="26">
        <f>Fran2!I355</f>
        <v>9</v>
      </c>
      <c r="H355" s="23">
        <f>Fran2!J355</f>
        <v>0</v>
      </c>
      <c r="I355" s="132">
        <f>Fran2!L355</f>
        <v>1</v>
      </c>
      <c r="J355" s="26">
        <f>Angl2!I355</f>
        <v>12</v>
      </c>
      <c r="K355" s="23">
        <f>Angl2!J355</f>
        <v>1</v>
      </c>
      <c r="L355" s="132">
        <f>Angl2!L355</f>
        <v>1</v>
      </c>
      <c r="M355" s="24">
        <f t="shared" si="20"/>
        <v>10.5</v>
      </c>
      <c r="N355" s="23">
        <f t="shared" si="21"/>
        <v>2</v>
      </c>
      <c r="O355" s="43" t="str">
        <f t="shared" si="22"/>
        <v>acquise</v>
      </c>
      <c r="P355" s="129">
        <f t="shared" si="23"/>
        <v>1</v>
      </c>
    </row>
    <row r="356" spans="1:16" ht="13.5" customHeight="1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49">
        <v>10.5</v>
      </c>
      <c r="G356" s="26">
        <f>Fran2!I356</f>
        <v>10</v>
      </c>
      <c r="H356" s="23">
        <f>Fran2!J356</f>
        <v>1</v>
      </c>
      <c r="I356" s="132">
        <f>Fran2!L356</f>
        <v>1</v>
      </c>
      <c r="J356" s="26">
        <f>Angl2!I356</f>
        <v>5</v>
      </c>
      <c r="K356" s="23">
        <f>Angl2!J356</f>
        <v>0</v>
      </c>
      <c r="L356" s="132">
        <f>Angl2!L356</f>
        <v>1</v>
      </c>
      <c r="M356" s="24">
        <f t="shared" si="20"/>
        <v>7.5</v>
      </c>
      <c r="N356" s="23">
        <f t="shared" si="21"/>
        <v>1</v>
      </c>
      <c r="O356" s="43" t="str">
        <f t="shared" si="22"/>
        <v xml:space="preserve"> </v>
      </c>
      <c r="P356" s="129">
        <f t="shared" si="23"/>
        <v>1</v>
      </c>
    </row>
    <row r="357" spans="1:16" ht="13.5" customHeight="1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92">
        <v>10.75</v>
      </c>
      <c r="G357" s="26">
        <f>Fran2!I357</f>
        <v>7</v>
      </c>
      <c r="H357" s="23">
        <f>Fran2!J357</f>
        <v>0</v>
      </c>
      <c r="I357" s="132">
        <f>Fran2!L357</f>
        <v>1</v>
      </c>
      <c r="J357" s="26">
        <f>Angl2!I357</f>
        <v>14.5</v>
      </c>
      <c r="K357" s="23">
        <f>Angl2!J357</f>
        <v>1</v>
      </c>
      <c r="L357" s="132">
        <f>Angl2!L357</f>
        <v>1</v>
      </c>
      <c r="M357" s="24">
        <f t="shared" si="20"/>
        <v>10.75</v>
      </c>
      <c r="N357" s="23">
        <f t="shared" si="21"/>
        <v>2</v>
      </c>
      <c r="O357" s="43" t="str">
        <f t="shared" si="22"/>
        <v>acquise</v>
      </c>
      <c r="P357" s="129">
        <f t="shared" si="23"/>
        <v>1</v>
      </c>
    </row>
    <row r="358" spans="1:16" ht="13.5" customHeight="1">
      <c r="A358" s="23">
        <v>346</v>
      </c>
      <c r="B358" s="340" t="s">
        <v>785</v>
      </c>
      <c r="C358" s="340" t="s">
        <v>786</v>
      </c>
      <c r="D358" s="335" t="s">
        <v>354</v>
      </c>
      <c r="E358" s="204" t="s">
        <v>436</v>
      </c>
      <c r="F358" s="92">
        <v>12.25</v>
      </c>
      <c r="G358" s="26">
        <f>Fran2!I358</f>
        <v>11.75</v>
      </c>
      <c r="H358" s="23">
        <f>Fran2!J358</f>
        <v>1</v>
      </c>
      <c r="I358" s="132">
        <f>Fran2!L358</f>
        <v>1</v>
      </c>
      <c r="J358" s="26">
        <f>Angl2!I358</f>
        <v>11.75</v>
      </c>
      <c r="K358" s="23">
        <f>Angl2!J358</f>
        <v>1</v>
      </c>
      <c r="L358" s="132">
        <f>Angl2!L358</f>
        <v>1</v>
      </c>
      <c r="M358" s="24">
        <f t="shared" si="20"/>
        <v>11.75</v>
      </c>
      <c r="N358" s="23">
        <f t="shared" si="21"/>
        <v>2</v>
      </c>
      <c r="O358" s="43" t="str">
        <f t="shared" si="22"/>
        <v>acquise</v>
      </c>
      <c r="P358" s="129">
        <f t="shared" si="23"/>
        <v>1</v>
      </c>
    </row>
    <row r="359" spans="1:16" ht="13.5" customHeight="1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2">
        <v>10.25</v>
      </c>
      <c r="G359" s="26">
        <f>Fran2!I359</f>
        <v>12</v>
      </c>
      <c r="H359" s="23">
        <f>Fran2!J359</f>
        <v>1</v>
      </c>
      <c r="I359" s="132">
        <f>Fran2!L359</f>
        <v>1</v>
      </c>
      <c r="J359" s="26">
        <f>Angl2!I359</f>
        <v>10</v>
      </c>
      <c r="K359" s="23">
        <f>Angl2!J359</f>
        <v>1</v>
      </c>
      <c r="L359" s="132">
        <f>Angl2!L359</f>
        <v>1</v>
      </c>
      <c r="M359" s="24">
        <f t="shared" si="20"/>
        <v>11</v>
      </c>
      <c r="N359" s="23">
        <f t="shared" si="21"/>
        <v>2</v>
      </c>
      <c r="O359" s="43" t="str">
        <f t="shared" si="22"/>
        <v>acquise</v>
      </c>
      <c r="P359" s="129">
        <f t="shared" si="23"/>
        <v>1</v>
      </c>
    </row>
    <row r="360" spans="1:16" ht="13.5" customHeight="1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10</v>
      </c>
      <c r="G360" s="26">
        <f>Fran2!I360</f>
        <v>10</v>
      </c>
      <c r="H360" s="23">
        <f>Fran2!J360</f>
        <v>1</v>
      </c>
      <c r="I360" s="132">
        <f>Fran2!L360</f>
        <v>1</v>
      </c>
      <c r="J360" s="26">
        <f>Angl2!I360</f>
        <v>10</v>
      </c>
      <c r="K360" s="23">
        <f>Angl2!J360</f>
        <v>1</v>
      </c>
      <c r="L360" s="132">
        <f>Angl2!L360</f>
        <v>1</v>
      </c>
      <c r="M360" s="24">
        <f t="shared" si="20"/>
        <v>10</v>
      </c>
      <c r="N360" s="23">
        <f t="shared" si="21"/>
        <v>2</v>
      </c>
      <c r="O360" s="43" t="str">
        <f t="shared" si="22"/>
        <v>acquise</v>
      </c>
      <c r="P360" s="129">
        <f t="shared" si="23"/>
        <v>1</v>
      </c>
    </row>
    <row r="361" spans="1:16" ht="13.5" customHeight="1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49">
        <v>14.25</v>
      </c>
      <c r="G361" s="26">
        <f>Fran2!I361</f>
        <v>3.5</v>
      </c>
      <c r="H361" s="23">
        <f>Fran2!J361</f>
        <v>0</v>
      </c>
      <c r="I361" s="132">
        <f>Fran2!L361</f>
        <v>1</v>
      </c>
      <c r="J361" s="26">
        <f>Angl2!I361</f>
        <v>3</v>
      </c>
      <c r="K361" s="23">
        <f>Angl2!J361</f>
        <v>0</v>
      </c>
      <c r="L361" s="132">
        <f>Angl2!L361</f>
        <v>1</v>
      </c>
      <c r="M361" s="24">
        <f t="shared" si="20"/>
        <v>3.25</v>
      </c>
      <c r="N361" s="23">
        <f t="shared" si="21"/>
        <v>0</v>
      </c>
      <c r="O361" s="43" t="str">
        <f t="shared" si="22"/>
        <v xml:space="preserve"> </v>
      </c>
      <c r="P361" s="129">
        <f t="shared" si="23"/>
        <v>1</v>
      </c>
    </row>
    <row r="362" spans="1:16" ht="13.5" customHeight="1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92">
        <v>8.25</v>
      </c>
      <c r="G362" s="26">
        <f>Fran2!I362</f>
        <v>12.5</v>
      </c>
      <c r="H362" s="23">
        <f>Fran2!J362</f>
        <v>1</v>
      </c>
      <c r="I362" s="132">
        <f>Fran2!L362</f>
        <v>1</v>
      </c>
      <c r="J362" s="26">
        <f>Angl2!I362</f>
        <v>10</v>
      </c>
      <c r="K362" s="23">
        <f>Angl2!J362</f>
        <v>1</v>
      </c>
      <c r="L362" s="132">
        <f>Angl2!L362</f>
        <v>1</v>
      </c>
      <c r="M362" s="24">
        <f t="shared" si="20"/>
        <v>11.25</v>
      </c>
      <c r="N362" s="23">
        <f t="shared" si="21"/>
        <v>2</v>
      </c>
      <c r="O362" s="43" t="str">
        <f t="shared" si="22"/>
        <v>acquise</v>
      </c>
      <c r="P362" s="129">
        <f t="shared" si="23"/>
        <v>1</v>
      </c>
    </row>
    <row r="363" spans="1:16" ht="13.5" customHeight="1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49">
        <v>11.75</v>
      </c>
      <c r="G363" s="26">
        <f>Fran2!I363</f>
        <v>12.5</v>
      </c>
      <c r="H363" s="23">
        <f>Fran2!J363</f>
        <v>1</v>
      </c>
      <c r="I363" s="132">
        <f>Fran2!L363</f>
        <v>1</v>
      </c>
      <c r="J363" s="26">
        <f>Angl2!I363</f>
        <v>10.5</v>
      </c>
      <c r="K363" s="23">
        <f>Angl2!J363</f>
        <v>1</v>
      </c>
      <c r="L363" s="132">
        <f>Angl2!L363</f>
        <v>1</v>
      </c>
      <c r="M363" s="24">
        <f t="shared" si="20"/>
        <v>11.5</v>
      </c>
      <c r="N363" s="23">
        <f t="shared" si="21"/>
        <v>2</v>
      </c>
      <c r="O363" s="43" t="str">
        <f t="shared" si="22"/>
        <v>acquise</v>
      </c>
      <c r="P363" s="129">
        <f t="shared" si="23"/>
        <v>1</v>
      </c>
    </row>
    <row r="364" spans="1:16" ht="13.5" customHeight="1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11.25</v>
      </c>
      <c r="G364" s="26">
        <f>Fran2!I364</f>
        <v>10</v>
      </c>
      <c r="H364" s="23">
        <f>Fran2!J364</f>
        <v>1</v>
      </c>
      <c r="I364" s="132">
        <f>Fran2!L364</f>
        <v>1</v>
      </c>
      <c r="J364" s="26">
        <f>Angl2!I364</f>
        <v>13.5</v>
      </c>
      <c r="K364" s="23">
        <f>Angl2!J364</f>
        <v>1</v>
      </c>
      <c r="L364" s="132">
        <f>Angl2!L364</f>
        <v>1</v>
      </c>
      <c r="M364" s="24">
        <f t="shared" si="20"/>
        <v>11.75</v>
      </c>
      <c r="N364" s="23">
        <f t="shared" si="21"/>
        <v>2</v>
      </c>
      <c r="O364" s="43" t="str">
        <f t="shared" si="22"/>
        <v>acquise</v>
      </c>
      <c r="P364" s="129">
        <f t="shared" si="23"/>
        <v>1</v>
      </c>
    </row>
    <row r="365" spans="1:16" ht="13.5" customHeight="1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92">
        <v>11.25</v>
      </c>
      <c r="G365" s="26">
        <f>Fran2!I365</f>
        <v>15.5</v>
      </c>
      <c r="H365" s="23">
        <f>Fran2!J365</f>
        <v>1</v>
      </c>
      <c r="I365" s="132">
        <f>Fran2!L365</f>
        <v>1</v>
      </c>
      <c r="J365" s="26">
        <f>Angl2!I365</f>
        <v>10</v>
      </c>
      <c r="K365" s="23">
        <f>Angl2!J365</f>
        <v>1</v>
      </c>
      <c r="L365" s="132">
        <f>Angl2!L365</f>
        <v>1</v>
      </c>
      <c r="M365" s="24">
        <f t="shared" si="20"/>
        <v>12.75</v>
      </c>
      <c r="N365" s="23">
        <f t="shared" si="21"/>
        <v>2</v>
      </c>
      <c r="O365" s="43" t="str">
        <f t="shared" si="22"/>
        <v>acquise</v>
      </c>
      <c r="P365" s="129">
        <f t="shared" si="23"/>
        <v>1</v>
      </c>
    </row>
    <row r="366" spans="1:16" ht="13.5" customHeight="1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92">
        <v>9.875</v>
      </c>
      <c r="G366" s="26">
        <f>Fran2!I366</f>
        <v>12.5</v>
      </c>
      <c r="H366" s="23">
        <f>Fran2!J366</f>
        <v>1</v>
      </c>
      <c r="I366" s="132">
        <f>Fran2!L366</f>
        <v>1</v>
      </c>
      <c r="J366" s="26">
        <f>Angl2!I366</f>
        <v>13.5</v>
      </c>
      <c r="K366" s="23">
        <f>Angl2!J366</f>
        <v>1</v>
      </c>
      <c r="L366" s="132">
        <f>Angl2!L366</f>
        <v>1</v>
      </c>
      <c r="M366" s="24">
        <f t="shared" si="20"/>
        <v>13</v>
      </c>
      <c r="N366" s="23">
        <f t="shared" si="21"/>
        <v>2</v>
      </c>
      <c r="O366" s="43" t="str">
        <f t="shared" si="22"/>
        <v>acquise</v>
      </c>
      <c r="P366" s="129">
        <f t="shared" si="23"/>
        <v>1</v>
      </c>
    </row>
    <row r="367" spans="1:16" ht="13.5" customHeight="1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92">
        <v>11.25</v>
      </c>
      <c r="G367" s="26">
        <f>Fran2!I367</f>
        <v>14.25</v>
      </c>
      <c r="H367" s="23">
        <f>Fran2!J367</f>
        <v>1</v>
      </c>
      <c r="I367" s="132">
        <f>Fran2!L367</f>
        <v>1</v>
      </c>
      <c r="J367" s="26">
        <f>Angl2!I367</f>
        <v>13.5</v>
      </c>
      <c r="K367" s="23">
        <f>Angl2!J367</f>
        <v>1</v>
      </c>
      <c r="L367" s="132">
        <f>Angl2!L367</f>
        <v>1</v>
      </c>
      <c r="M367" s="24">
        <f t="shared" si="20"/>
        <v>13.875</v>
      </c>
      <c r="N367" s="23">
        <f t="shared" si="21"/>
        <v>2</v>
      </c>
      <c r="O367" s="43" t="str">
        <f t="shared" si="22"/>
        <v>acquise</v>
      </c>
      <c r="P367" s="129">
        <f t="shared" si="23"/>
        <v>1</v>
      </c>
    </row>
    <row r="368" spans="1:16" ht="13.5" customHeight="1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11.375</v>
      </c>
      <c r="G368" s="26">
        <f>Fran2!I368</f>
        <v>13.5</v>
      </c>
      <c r="H368" s="23">
        <f>Fran2!J368</f>
        <v>1</v>
      </c>
      <c r="I368" s="132">
        <f>Fran2!L368</f>
        <v>1</v>
      </c>
      <c r="J368" s="26">
        <f>Angl2!I368</f>
        <v>7</v>
      </c>
      <c r="K368" s="23">
        <f>Angl2!J368</f>
        <v>0</v>
      </c>
      <c r="L368" s="132">
        <f>Angl2!L368</f>
        <v>1</v>
      </c>
      <c r="M368" s="24">
        <f t="shared" si="20"/>
        <v>10.25</v>
      </c>
      <c r="N368" s="23">
        <f t="shared" si="21"/>
        <v>2</v>
      </c>
      <c r="O368" s="43" t="str">
        <f t="shared" si="22"/>
        <v>acquise</v>
      </c>
      <c r="P368" s="129">
        <f t="shared" si="23"/>
        <v>1</v>
      </c>
    </row>
    <row r="369" spans="1:16" ht="13.5" customHeight="1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2">
        <v>10</v>
      </c>
      <c r="G369" s="26">
        <f>Fran2!I369</f>
        <v>13</v>
      </c>
      <c r="H369" s="23">
        <f>Fran2!J369</f>
        <v>1</v>
      </c>
      <c r="I369" s="132">
        <f>Fran2!L369</f>
        <v>1</v>
      </c>
      <c r="J369" s="26">
        <f>Angl2!I369</f>
        <v>12</v>
      </c>
      <c r="K369" s="23">
        <f>Angl2!J369</f>
        <v>1</v>
      </c>
      <c r="L369" s="132">
        <f>Angl2!L369</f>
        <v>1</v>
      </c>
      <c r="M369" s="24">
        <f t="shared" si="20"/>
        <v>12.5</v>
      </c>
      <c r="N369" s="23">
        <f t="shared" si="21"/>
        <v>2</v>
      </c>
      <c r="O369" s="43" t="str">
        <f t="shared" si="22"/>
        <v>acquise</v>
      </c>
      <c r="P369" s="129">
        <f t="shared" si="23"/>
        <v>1</v>
      </c>
    </row>
    <row r="370" spans="1:16" ht="13.5" customHeight="1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2">
        <v>13.25</v>
      </c>
      <c r="G370" s="26">
        <f>Fran2!I370</f>
        <v>12.5</v>
      </c>
      <c r="H370" s="23">
        <f>Fran2!J370</f>
        <v>1</v>
      </c>
      <c r="I370" s="132">
        <f>Fran2!L370</f>
        <v>1</v>
      </c>
      <c r="J370" s="26">
        <f>Angl2!I370</f>
        <v>10.25</v>
      </c>
      <c r="K370" s="23">
        <f>Angl2!J370</f>
        <v>1</v>
      </c>
      <c r="L370" s="132">
        <f>Angl2!L370</f>
        <v>1</v>
      </c>
      <c r="M370" s="24">
        <f t="shared" si="20"/>
        <v>11.375</v>
      </c>
      <c r="N370" s="23">
        <f t="shared" si="21"/>
        <v>2</v>
      </c>
      <c r="O370" s="43" t="str">
        <f t="shared" si="22"/>
        <v>acquise</v>
      </c>
      <c r="P370" s="129">
        <f t="shared" si="23"/>
        <v>1</v>
      </c>
    </row>
    <row r="371" spans="1:16" ht="13.5" customHeight="1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92">
        <v>13</v>
      </c>
      <c r="G371" s="26">
        <f>Fran2!I371</f>
        <v>8.75</v>
      </c>
      <c r="H371" s="23">
        <f>Fran2!J371</f>
        <v>0</v>
      </c>
      <c r="I371" s="132">
        <f>Fran2!L371</f>
        <v>1</v>
      </c>
      <c r="J371" s="26">
        <f>Angl2!I371</f>
        <v>11.5</v>
      </c>
      <c r="K371" s="23">
        <f>Angl2!J371</f>
        <v>1</v>
      </c>
      <c r="L371" s="132">
        <f>Angl2!L371</f>
        <v>1</v>
      </c>
      <c r="M371" s="24">
        <f t="shared" si="20"/>
        <v>10.125</v>
      </c>
      <c r="N371" s="23">
        <f t="shared" si="21"/>
        <v>2</v>
      </c>
      <c r="O371" s="43" t="str">
        <f t="shared" si="22"/>
        <v>acquise</v>
      </c>
      <c r="P371" s="129">
        <f t="shared" si="23"/>
        <v>1</v>
      </c>
    </row>
    <row r="372" spans="1:16" ht="13.5" customHeight="1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49">
        <v>16.375</v>
      </c>
      <c r="G372" s="26">
        <f>Fran2!I372</f>
        <v>13.5</v>
      </c>
      <c r="H372" s="23">
        <f>Fran2!J372</f>
        <v>1</v>
      </c>
      <c r="I372" s="132">
        <f>Fran2!L372</f>
        <v>1</v>
      </c>
      <c r="J372" s="26">
        <f>Angl2!I372</f>
        <v>12</v>
      </c>
      <c r="K372" s="23">
        <f>Angl2!J372</f>
        <v>1</v>
      </c>
      <c r="L372" s="132">
        <f>Angl2!L372</f>
        <v>1</v>
      </c>
      <c r="M372" s="24">
        <f t="shared" si="20"/>
        <v>12.75</v>
      </c>
      <c r="N372" s="23">
        <f t="shared" si="21"/>
        <v>2</v>
      </c>
      <c r="O372" s="43" t="str">
        <f t="shared" si="22"/>
        <v>acquise</v>
      </c>
      <c r="P372" s="129">
        <f t="shared" si="23"/>
        <v>1</v>
      </c>
    </row>
    <row r="373" spans="1:16" ht="13.5" customHeight="1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2">
        <v>10.5</v>
      </c>
      <c r="G373" s="26">
        <f>Fran2!I373</f>
        <v>10</v>
      </c>
      <c r="H373" s="23">
        <f>Fran2!J373</f>
        <v>1</v>
      </c>
      <c r="I373" s="132">
        <f>Fran2!L373</f>
        <v>1</v>
      </c>
      <c r="J373" s="26">
        <f>Angl2!I373</f>
        <v>11</v>
      </c>
      <c r="K373" s="23">
        <f>Angl2!J373</f>
        <v>1</v>
      </c>
      <c r="L373" s="132">
        <f>Angl2!L373</f>
        <v>1</v>
      </c>
      <c r="M373" s="24">
        <f t="shared" si="20"/>
        <v>10.5</v>
      </c>
      <c r="N373" s="23">
        <f t="shared" si="21"/>
        <v>2</v>
      </c>
      <c r="O373" s="43" t="str">
        <f t="shared" si="22"/>
        <v>acquise</v>
      </c>
      <c r="P373" s="129">
        <f t="shared" si="23"/>
        <v>1</v>
      </c>
    </row>
    <row r="374" spans="1:16" ht="13.5" customHeight="1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92">
        <v>13.375</v>
      </c>
      <c r="G374" s="26">
        <f>Fran2!I374</f>
        <v>14.5</v>
      </c>
      <c r="H374" s="23">
        <f>Fran2!J374</f>
        <v>1</v>
      </c>
      <c r="I374" s="132">
        <f>Fran2!L374</f>
        <v>1</v>
      </c>
      <c r="J374" s="26">
        <f>Angl2!I374</f>
        <v>6</v>
      </c>
      <c r="K374" s="23">
        <f>Angl2!J374</f>
        <v>0</v>
      </c>
      <c r="L374" s="132">
        <f>Angl2!L374</f>
        <v>1</v>
      </c>
      <c r="M374" s="24">
        <f t="shared" si="20"/>
        <v>10.25</v>
      </c>
      <c r="N374" s="23">
        <f t="shared" si="21"/>
        <v>2</v>
      </c>
      <c r="O374" s="43" t="str">
        <f t="shared" si="22"/>
        <v>acquise</v>
      </c>
      <c r="P374" s="129">
        <f t="shared" si="23"/>
        <v>1</v>
      </c>
    </row>
    <row r="375" spans="1:16" ht="13.5" customHeight="1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92">
        <v>9.75</v>
      </c>
      <c r="G375" s="26">
        <f>Fran2!I375</f>
        <v>8</v>
      </c>
      <c r="H375" s="23">
        <f>Fran2!J375</f>
        <v>0</v>
      </c>
      <c r="I375" s="132">
        <f>Fran2!L375</f>
        <v>1</v>
      </c>
      <c r="J375" s="26">
        <f>Angl2!I375</f>
        <v>14</v>
      </c>
      <c r="K375" s="23">
        <f>Angl2!J375</f>
        <v>1</v>
      </c>
      <c r="L375" s="132">
        <f>Angl2!L375</f>
        <v>1</v>
      </c>
      <c r="M375" s="24">
        <f t="shared" si="20"/>
        <v>11</v>
      </c>
      <c r="N375" s="23">
        <f t="shared" si="21"/>
        <v>2</v>
      </c>
      <c r="O375" s="43" t="str">
        <f t="shared" si="22"/>
        <v>acquise</v>
      </c>
      <c r="P375" s="129">
        <f t="shared" si="23"/>
        <v>1</v>
      </c>
    </row>
    <row r="376" spans="1:16" ht="13.5" customHeight="1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49">
        <v>11.625</v>
      </c>
      <c r="G376" s="26">
        <f>Fran2!I376</f>
        <v>12</v>
      </c>
      <c r="H376" s="23">
        <f>Fran2!J376</f>
        <v>1</v>
      </c>
      <c r="I376" s="132">
        <f>Fran2!L376</f>
        <v>1</v>
      </c>
      <c r="J376" s="26">
        <f>Angl2!I376</f>
        <v>8.5</v>
      </c>
      <c r="K376" s="23">
        <f>Angl2!J376</f>
        <v>0</v>
      </c>
      <c r="L376" s="132">
        <f>Angl2!L376</f>
        <v>1</v>
      </c>
      <c r="M376" s="24">
        <f t="shared" si="20"/>
        <v>10.25</v>
      </c>
      <c r="N376" s="23">
        <f t="shared" si="21"/>
        <v>2</v>
      </c>
      <c r="O376" s="43" t="str">
        <f t="shared" si="22"/>
        <v>acquise</v>
      </c>
      <c r="P376" s="129">
        <f t="shared" si="23"/>
        <v>1</v>
      </c>
    </row>
    <row r="377" spans="1:16" ht="13.5" customHeight="1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49">
        <v>12.25</v>
      </c>
      <c r="G377" s="26">
        <f>Fran2!I377</f>
        <v>16</v>
      </c>
      <c r="H377" s="23">
        <f>Fran2!J377</f>
        <v>1</v>
      </c>
      <c r="I377" s="132">
        <f>Fran2!L377</f>
        <v>1</v>
      </c>
      <c r="J377" s="26">
        <f>Angl2!I377</f>
        <v>10</v>
      </c>
      <c r="K377" s="23">
        <f>Angl2!J377</f>
        <v>1</v>
      </c>
      <c r="L377" s="132">
        <f>Angl2!L377</f>
        <v>1</v>
      </c>
      <c r="M377" s="24">
        <f t="shared" si="20"/>
        <v>13</v>
      </c>
      <c r="N377" s="23">
        <f t="shared" si="21"/>
        <v>2</v>
      </c>
      <c r="O377" s="43" t="str">
        <f t="shared" si="22"/>
        <v>acquise</v>
      </c>
      <c r="P377" s="129">
        <f t="shared" si="23"/>
        <v>1</v>
      </c>
    </row>
    <row r="378" spans="1:16" ht="13.5" customHeight="1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92">
        <v>9.25</v>
      </c>
      <c r="G378" s="26">
        <f>Fran2!I378</f>
        <v>11</v>
      </c>
      <c r="H378" s="23">
        <f>Fran2!J378</f>
        <v>1</v>
      </c>
      <c r="I378" s="132">
        <f>Fran2!L378</f>
        <v>1</v>
      </c>
      <c r="J378" s="26">
        <f>Angl2!I378</f>
        <v>10</v>
      </c>
      <c r="K378" s="23">
        <f>Angl2!J378</f>
        <v>1</v>
      </c>
      <c r="L378" s="132">
        <f>Angl2!L378</f>
        <v>1</v>
      </c>
      <c r="M378" s="24">
        <f t="shared" si="20"/>
        <v>10.5</v>
      </c>
      <c r="N378" s="23">
        <f t="shared" si="21"/>
        <v>2</v>
      </c>
      <c r="O378" s="43" t="str">
        <f t="shared" si="22"/>
        <v>acquise</v>
      </c>
      <c r="P378" s="129">
        <f t="shared" si="23"/>
        <v>1</v>
      </c>
    </row>
    <row r="379" spans="1:16" ht="13.5" customHeight="1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2">
        <v>10</v>
      </c>
      <c r="G379" s="26">
        <f>Fran2!I379</f>
        <v>7</v>
      </c>
      <c r="H379" s="23">
        <f>Fran2!J379</f>
        <v>0</v>
      </c>
      <c r="I379" s="132">
        <f>Fran2!L379</f>
        <v>1</v>
      </c>
      <c r="J379" s="26">
        <f>Angl2!I379</f>
        <v>10</v>
      </c>
      <c r="K379" s="23">
        <f>Angl2!J379</f>
        <v>1</v>
      </c>
      <c r="L379" s="132">
        <f>Angl2!L379</f>
        <v>1</v>
      </c>
      <c r="M379" s="24">
        <f t="shared" si="20"/>
        <v>8.5</v>
      </c>
      <c r="N379" s="23">
        <f t="shared" si="21"/>
        <v>1</v>
      </c>
      <c r="O379" s="43" t="str">
        <f t="shared" si="22"/>
        <v xml:space="preserve"> </v>
      </c>
      <c r="P379" s="129">
        <f t="shared" si="23"/>
        <v>1</v>
      </c>
    </row>
    <row r="380" spans="1:16" ht="13.5" customHeight="1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92">
        <v>10.75</v>
      </c>
      <c r="G380" s="26">
        <f>Fran2!I380</f>
        <v>8</v>
      </c>
      <c r="H380" s="23">
        <f>Fran2!J380</f>
        <v>0</v>
      </c>
      <c r="I380" s="132">
        <f>Fran2!L380</f>
        <v>1</v>
      </c>
      <c r="J380" s="26">
        <f>Angl2!I380</f>
        <v>16</v>
      </c>
      <c r="K380" s="23">
        <f>Angl2!J380</f>
        <v>1</v>
      </c>
      <c r="L380" s="132">
        <f>Angl2!L380</f>
        <v>1</v>
      </c>
      <c r="M380" s="24">
        <f t="shared" si="20"/>
        <v>12</v>
      </c>
      <c r="N380" s="23">
        <f t="shared" si="21"/>
        <v>2</v>
      </c>
      <c r="O380" s="43" t="str">
        <f t="shared" si="22"/>
        <v>acquise</v>
      </c>
      <c r="P380" s="129">
        <f t="shared" si="23"/>
        <v>1</v>
      </c>
    </row>
    <row r="381" spans="1:16" ht="13.5" customHeight="1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92">
        <v>10.25</v>
      </c>
      <c r="G381" s="26">
        <f>Fran2!I381</f>
        <v>10.5</v>
      </c>
      <c r="H381" s="23">
        <f>Fran2!J381</f>
        <v>1</v>
      </c>
      <c r="I381" s="132">
        <f>Fran2!L381</f>
        <v>1</v>
      </c>
      <c r="J381" s="26">
        <f>Angl2!I381</f>
        <v>10</v>
      </c>
      <c r="K381" s="23">
        <f>Angl2!J381</f>
        <v>1</v>
      </c>
      <c r="L381" s="132">
        <f>Angl2!L381</f>
        <v>1</v>
      </c>
      <c r="M381" s="24">
        <f t="shared" si="20"/>
        <v>10.25</v>
      </c>
      <c r="N381" s="23">
        <f t="shared" si="21"/>
        <v>2</v>
      </c>
      <c r="O381" s="43" t="str">
        <f t="shared" si="22"/>
        <v>acquise</v>
      </c>
      <c r="P381" s="129">
        <f t="shared" si="23"/>
        <v>1</v>
      </c>
    </row>
    <row r="382" spans="1:16" ht="13.5" customHeight="1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2">
        <v>8.75</v>
      </c>
      <c r="G382" s="26">
        <f>Fran2!I382</f>
        <v>12.5</v>
      </c>
      <c r="H382" s="23">
        <f>Fran2!J382</f>
        <v>1</v>
      </c>
      <c r="I382" s="132">
        <f>Fran2!L382</f>
        <v>1</v>
      </c>
      <c r="J382" s="26">
        <f>Angl2!I382</f>
        <v>11.5</v>
      </c>
      <c r="K382" s="23">
        <f>Angl2!J382</f>
        <v>1</v>
      </c>
      <c r="L382" s="132">
        <f>Angl2!L382</f>
        <v>1</v>
      </c>
      <c r="M382" s="24">
        <f t="shared" si="20"/>
        <v>12</v>
      </c>
      <c r="N382" s="23">
        <f t="shared" si="21"/>
        <v>2</v>
      </c>
      <c r="O382" s="43" t="str">
        <f t="shared" si="22"/>
        <v>acquise</v>
      </c>
      <c r="P382" s="129">
        <f t="shared" si="23"/>
        <v>1</v>
      </c>
    </row>
    <row r="383" spans="1:16" ht="13.5" customHeight="1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92">
        <v>13</v>
      </c>
      <c r="G383" s="26">
        <f>Fran2!I383</f>
        <v>6</v>
      </c>
      <c r="H383" s="23">
        <f>Fran2!J383</f>
        <v>0</v>
      </c>
      <c r="I383" s="132">
        <f>Fran2!L383</f>
        <v>1</v>
      </c>
      <c r="J383" s="26">
        <f>Angl2!I383</f>
        <v>5</v>
      </c>
      <c r="K383" s="23">
        <f>Angl2!J383</f>
        <v>0</v>
      </c>
      <c r="L383" s="132">
        <f>Angl2!L383</f>
        <v>1</v>
      </c>
      <c r="M383" s="24">
        <f t="shared" si="20"/>
        <v>5.5</v>
      </c>
      <c r="N383" s="23">
        <f t="shared" si="21"/>
        <v>0</v>
      </c>
      <c r="O383" s="43" t="str">
        <f t="shared" si="22"/>
        <v xml:space="preserve"> </v>
      </c>
      <c r="P383" s="129">
        <f t="shared" si="23"/>
        <v>1</v>
      </c>
    </row>
    <row r="384" spans="1:16" ht="13.5" customHeight="1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49">
        <v>12.25</v>
      </c>
      <c r="G384" s="26">
        <f>Fran2!I384</f>
        <v>9</v>
      </c>
      <c r="H384" s="23">
        <f>Fran2!J384</f>
        <v>0</v>
      </c>
      <c r="I384" s="132">
        <f>Fran2!L384</f>
        <v>1</v>
      </c>
      <c r="J384" s="26">
        <f>Angl2!I384</f>
        <v>12.5</v>
      </c>
      <c r="K384" s="23">
        <f>Angl2!J384</f>
        <v>1</v>
      </c>
      <c r="L384" s="132">
        <f>Angl2!L384</f>
        <v>1</v>
      </c>
      <c r="M384" s="24">
        <f t="shared" si="20"/>
        <v>10.75</v>
      </c>
      <c r="N384" s="23">
        <f t="shared" si="21"/>
        <v>2</v>
      </c>
      <c r="O384" s="43" t="str">
        <f t="shared" si="22"/>
        <v>acquise</v>
      </c>
      <c r="P384" s="129">
        <f t="shared" si="23"/>
        <v>1</v>
      </c>
    </row>
    <row r="385" spans="1:16" ht="13.5" customHeight="1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49">
        <v>11.5</v>
      </c>
      <c r="G385" s="26">
        <f>Fran2!I385</f>
        <v>10</v>
      </c>
      <c r="H385" s="23">
        <f>Fran2!J385</f>
        <v>1</v>
      </c>
      <c r="I385" s="132">
        <f>Fran2!L385</f>
        <v>1</v>
      </c>
      <c r="J385" s="26">
        <f>Angl2!I385</f>
        <v>11</v>
      </c>
      <c r="K385" s="23">
        <f>Angl2!J385</f>
        <v>1</v>
      </c>
      <c r="L385" s="132">
        <f>Angl2!L385</f>
        <v>1</v>
      </c>
      <c r="M385" s="24">
        <f t="shared" si="20"/>
        <v>10.5</v>
      </c>
      <c r="N385" s="23">
        <f t="shared" si="21"/>
        <v>2</v>
      </c>
      <c r="O385" s="43" t="str">
        <f t="shared" si="22"/>
        <v>acquise</v>
      </c>
      <c r="P385" s="129">
        <f t="shared" si="23"/>
        <v>1</v>
      </c>
    </row>
    <row r="386" spans="1:16" ht="13.5" customHeight="1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92">
        <v>15.25</v>
      </c>
      <c r="G386" s="26">
        <f>Fran2!I386</f>
        <v>11</v>
      </c>
      <c r="H386" s="23">
        <f>Fran2!J386</f>
        <v>1</v>
      </c>
      <c r="I386" s="132">
        <f>Fran2!L386</f>
        <v>1</v>
      </c>
      <c r="J386" s="26">
        <f>Angl2!I386</f>
        <v>11</v>
      </c>
      <c r="K386" s="23">
        <f>Angl2!J386</f>
        <v>1</v>
      </c>
      <c r="L386" s="132">
        <f>Angl2!L386</f>
        <v>1</v>
      </c>
      <c r="M386" s="24">
        <f t="shared" si="20"/>
        <v>11</v>
      </c>
      <c r="N386" s="23">
        <f t="shared" si="21"/>
        <v>2</v>
      </c>
      <c r="O386" s="43" t="str">
        <f t="shared" si="22"/>
        <v>acquise</v>
      </c>
      <c r="P386" s="129">
        <f t="shared" si="23"/>
        <v>1</v>
      </c>
    </row>
    <row r="387" spans="1:16" ht="13.5" customHeight="1">
      <c r="A387" s="23">
        <v>375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92">
        <v>16</v>
      </c>
      <c r="G387" s="26">
        <f>Fran2!I387</f>
        <v>15.25</v>
      </c>
      <c r="H387" s="23">
        <f>Fran2!J387</f>
        <v>1</v>
      </c>
      <c r="I387" s="132">
        <f>Fran2!L387</f>
        <v>1</v>
      </c>
      <c r="J387" s="26">
        <f>Angl2!I387</f>
        <v>15.25</v>
      </c>
      <c r="K387" s="23">
        <f>Angl2!J387</f>
        <v>1</v>
      </c>
      <c r="L387" s="132">
        <f>Angl2!L387</f>
        <v>1</v>
      </c>
      <c r="M387" s="24">
        <f t="shared" si="20"/>
        <v>15.25</v>
      </c>
      <c r="N387" s="23">
        <f t="shared" si="21"/>
        <v>2</v>
      </c>
      <c r="O387" s="43" t="str">
        <f t="shared" si="22"/>
        <v>acquise</v>
      </c>
      <c r="P387" s="129">
        <f t="shared" si="23"/>
        <v>1</v>
      </c>
    </row>
    <row r="388" spans="1:16" ht="13.5" customHeight="1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49">
        <v>14.5</v>
      </c>
      <c r="G388" s="26">
        <f>Fran2!I388</f>
        <v>10</v>
      </c>
      <c r="H388" s="23">
        <f>Fran2!J388</f>
        <v>1</v>
      </c>
      <c r="I388" s="132">
        <f>Fran2!L388</f>
        <v>1</v>
      </c>
      <c r="J388" s="26">
        <f>Angl2!I388</f>
        <v>10</v>
      </c>
      <c r="K388" s="23">
        <f>Angl2!J388</f>
        <v>1</v>
      </c>
      <c r="L388" s="132">
        <f>Angl2!L388</f>
        <v>1</v>
      </c>
      <c r="M388" s="24">
        <f t="shared" si="20"/>
        <v>10</v>
      </c>
      <c r="N388" s="23">
        <f t="shared" si="21"/>
        <v>2</v>
      </c>
      <c r="O388" s="43" t="str">
        <f t="shared" si="22"/>
        <v>acquise</v>
      </c>
      <c r="P388" s="129">
        <f t="shared" si="23"/>
        <v>1</v>
      </c>
    </row>
    <row r="389" spans="1:16" ht="13.5" customHeight="1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49">
        <v>10.5</v>
      </c>
      <c r="G389" s="26">
        <f>Fran2!I389</f>
        <v>12</v>
      </c>
      <c r="H389" s="23">
        <f>Fran2!J389</f>
        <v>1</v>
      </c>
      <c r="I389" s="132">
        <f>Fran2!L389</f>
        <v>1</v>
      </c>
      <c r="J389" s="26">
        <f>Angl2!I389</f>
        <v>16</v>
      </c>
      <c r="K389" s="23">
        <f>Angl2!J389</f>
        <v>1</v>
      </c>
      <c r="L389" s="132">
        <f>Angl2!L389</f>
        <v>1</v>
      </c>
      <c r="M389" s="24">
        <f t="shared" si="20"/>
        <v>14</v>
      </c>
      <c r="N389" s="23">
        <f t="shared" si="21"/>
        <v>2</v>
      </c>
      <c r="O389" s="43" t="str">
        <f t="shared" si="22"/>
        <v>acquise</v>
      </c>
      <c r="P389" s="129">
        <f t="shared" si="23"/>
        <v>1</v>
      </c>
    </row>
    <row r="390" spans="1:16" ht="13.5" customHeight="1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92">
        <v>10.5</v>
      </c>
      <c r="G390" s="26">
        <f>Fran2!I390</f>
        <v>6</v>
      </c>
      <c r="H390" s="23">
        <f>Fran2!J390</f>
        <v>0</v>
      </c>
      <c r="I390" s="132">
        <f>Fran2!L390</f>
        <v>1</v>
      </c>
      <c r="J390" s="26">
        <f>Angl2!I390</f>
        <v>9</v>
      </c>
      <c r="K390" s="23">
        <f>Angl2!J390</f>
        <v>0</v>
      </c>
      <c r="L390" s="132">
        <f>Angl2!L390</f>
        <v>1</v>
      </c>
      <c r="M390" s="24">
        <f t="shared" si="20"/>
        <v>7.5</v>
      </c>
      <c r="N390" s="23">
        <f t="shared" si="21"/>
        <v>0</v>
      </c>
      <c r="O390" s="43" t="str">
        <f t="shared" si="22"/>
        <v xml:space="preserve"> </v>
      </c>
      <c r="P390" s="129">
        <f t="shared" si="23"/>
        <v>1</v>
      </c>
    </row>
    <row r="391" spans="1:16" ht="13.5" customHeight="1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49">
        <v>11</v>
      </c>
      <c r="G391" s="26">
        <f>Fran2!I391</f>
        <v>13</v>
      </c>
      <c r="H391" s="23">
        <f>Fran2!J391</f>
        <v>1</v>
      </c>
      <c r="I391" s="132">
        <f>Fran2!L391</f>
        <v>1</v>
      </c>
      <c r="J391" s="26">
        <f>Angl2!I391</f>
        <v>13</v>
      </c>
      <c r="K391" s="23">
        <f>Angl2!J391</f>
        <v>1</v>
      </c>
      <c r="L391" s="132">
        <f>Angl2!L391</f>
        <v>1</v>
      </c>
      <c r="M391" s="24">
        <f t="shared" si="20"/>
        <v>13</v>
      </c>
      <c r="N391" s="23">
        <f t="shared" si="21"/>
        <v>2</v>
      </c>
      <c r="O391" s="43" t="str">
        <f t="shared" si="22"/>
        <v>acquise</v>
      </c>
      <c r="P391" s="129">
        <f t="shared" si="23"/>
        <v>1</v>
      </c>
    </row>
    <row r="392" spans="1:16" ht="13.5" customHeight="1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49">
        <v>2.75</v>
      </c>
      <c r="G392" s="26">
        <f>Fran2!I392</f>
        <v>15.5</v>
      </c>
      <c r="H392" s="23">
        <f>Fran2!J392</f>
        <v>1</v>
      </c>
      <c r="I392" s="132">
        <f>Fran2!L392</f>
        <v>1</v>
      </c>
      <c r="J392" s="26">
        <f>Angl2!I392</f>
        <v>12.5</v>
      </c>
      <c r="K392" s="23">
        <f>Angl2!J392</f>
        <v>1</v>
      </c>
      <c r="L392" s="132">
        <f>Angl2!L392</f>
        <v>1</v>
      </c>
      <c r="M392" s="24">
        <f t="shared" si="20"/>
        <v>14</v>
      </c>
      <c r="N392" s="23">
        <f t="shared" si="21"/>
        <v>2</v>
      </c>
      <c r="O392" s="43" t="str">
        <f t="shared" si="22"/>
        <v>acquise</v>
      </c>
      <c r="P392" s="129">
        <f t="shared" si="23"/>
        <v>1</v>
      </c>
    </row>
    <row r="393" spans="1:16" ht="13.5" customHeight="1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11.375</v>
      </c>
      <c r="G393" s="26">
        <f>Fran2!I393</f>
        <v>10</v>
      </c>
      <c r="H393" s="23">
        <f>Fran2!J393</f>
        <v>1</v>
      </c>
      <c r="I393" s="132">
        <f>Fran2!L393</f>
        <v>1</v>
      </c>
      <c r="J393" s="26">
        <f>Angl2!I393</f>
        <v>12</v>
      </c>
      <c r="K393" s="23">
        <f>Angl2!J393</f>
        <v>1</v>
      </c>
      <c r="L393" s="132">
        <f>Angl2!L393</f>
        <v>1</v>
      </c>
      <c r="M393" s="24">
        <f t="shared" si="20"/>
        <v>11</v>
      </c>
      <c r="N393" s="23">
        <f t="shared" si="21"/>
        <v>2</v>
      </c>
      <c r="O393" s="43" t="str">
        <f t="shared" si="22"/>
        <v>acquise</v>
      </c>
      <c r="P393" s="129">
        <f t="shared" si="23"/>
        <v>1</v>
      </c>
    </row>
    <row r="394" spans="1:16" ht="13.5" customHeight="1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14.5</v>
      </c>
      <c r="G394" s="26">
        <f>Fran2!I394</f>
        <v>10</v>
      </c>
      <c r="H394" s="23">
        <f>Fran2!J394</f>
        <v>1</v>
      </c>
      <c r="I394" s="132">
        <f>Fran2!L394</f>
        <v>1</v>
      </c>
      <c r="J394" s="26">
        <f>Angl2!I394</f>
        <v>10.5</v>
      </c>
      <c r="K394" s="23">
        <f>Angl2!J394</f>
        <v>1</v>
      </c>
      <c r="L394" s="132">
        <f>Angl2!L394</f>
        <v>1</v>
      </c>
      <c r="M394" s="24">
        <f t="shared" si="20"/>
        <v>10.25</v>
      </c>
      <c r="N394" s="23">
        <f t="shared" si="21"/>
        <v>2</v>
      </c>
      <c r="O394" s="43" t="str">
        <f t="shared" si="22"/>
        <v>acquise</v>
      </c>
      <c r="P394" s="129">
        <f t="shared" si="23"/>
        <v>1</v>
      </c>
    </row>
    <row r="395" spans="1:16" ht="13.5" customHeight="1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49">
        <v>10.5</v>
      </c>
      <c r="G395" s="26">
        <f>Fran2!I395</f>
        <v>14.25</v>
      </c>
      <c r="H395" s="23">
        <f>Fran2!J395</f>
        <v>1</v>
      </c>
      <c r="I395" s="132">
        <f>Fran2!L395</f>
        <v>1</v>
      </c>
      <c r="J395" s="26">
        <f>Angl2!I395</f>
        <v>15</v>
      </c>
      <c r="K395" s="23">
        <f>Angl2!J395</f>
        <v>1</v>
      </c>
      <c r="L395" s="132">
        <f>Angl2!L395</f>
        <v>1</v>
      </c>
      <c r="M395" s="24">
        <f t="shared" si="20"/>
        <v>14.625</v>
      </c>
      <c r="N395" s="23">
        <f t="shared" si="21"/>
        <v>2</v>
      </c>
      <c r="O395" s="43" t="str">
        <f t="shared" si="22"/>
        <v>acquise</v>
      </c>
      <c r="P395" s="129">
        <f t="shared" si="23"/>
        <v>1</v>
      </c>
    </row>
    <row r="396" spans="1:16" ht="13.5" customHeight="1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49">
        <v>12.625</v>
      </c>
      <c r="G396" s="26">
        <f>Fran2!I396</f>
        <v>14</v>
      </c>
      <c r="H396" s="23">
        <f>Fran2!J396</f>
        <v>1</v>
      </c>
      <c r="I396" s="132">
        <f>Fran2!L396</f>
        <v>1</v>
      </c>
      <c r="J396" s="26">
        <f>Angl2!I396</f>
        <v>7.75</v>
      </c>
      <c r="K396" s="23">
        <f>Angl2!J396</f>
        <v>0</v>
      </c>
      <c r="L396" s="132">
        <f>Angl2!L396</f>
        <v>1</v>
      </c>
      <c r="M396" s="24">
        <f t="shared" si="20"/>
        <v>10.875</v>
      </c>
      <c r="N396" s="23">
        <f t="shared" si="21"/>
        <v>2</v>
      </c>
      <c r="O396" s="43" t="str">
        <f t="shared" si="22"/>
        <v>acquise</v>
      </c>
      <c r="P396" s="129">
        <f t="shared" si="23"/>
        <v>1</v>
      </c>
    </row>
    <row r="397" spans="1:16" ht="13.5" customHeight="1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92">
        <v>17.5</v>
      </c>
      <c r="G397" s="26">
        <f>Fran2!I397</f>
        <v>11</v>
      </c>
      <c r="H397" s="23">
        <f>Fran2!J397</f>
        <v>1</v>
      </c>
      <c r="I397" s="132">
        <f>Fran2!L397</f>
        <v>1</v>
      </c>
      <c r="J397" s="26">
        <f>Angl2!I397</f>
        <v>10</v>
      </c>
      <c r="K397" s="23">
        <f>Angl2!J397</f>
        <v>1</v>
      </c>
      <c r="L397" s="132">
        <f>Angl2!L397</f>
        <v>1</v>
      </c>
      <c r="M397" s="24">
        <f t="shared" si="20"/>
        <v>10.5</v>
      </c>
      <c r="N397" s="23">
        <f t="shared" si="21"/>
        <v>2</v>
      </c>
      <c r="O397" s="43" t="str">
        <f t="shared" si="22"/>
        <v>acquise</v>
      </c>
      <c r="P397" s="129">
        <f t="shared" si="23"/>
        <v>1</v>
      </c>
    </row>
    <row r="398" spans="1:16" ht="13.5" customHeight="1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92">
        <v>10</v>
      </c>
      <c r="G398" s="26">
        <f>Fran2!I398</f>
        <v>14.25</v>
      </c>
      <c r="H398" s="23">
        <f>Fran2!J398</f>
        <v>1</v>
      </c>
      <c r="I398" s="132">
        <f>Fran2!L398</f>
        <v>1</v>
      </c>
      <c r="J398" s="26">
        <f>Angl2!I398</f>
        <v>14.5</v>
      </c>
      <c r="K398" s="23">
        <f>Angl2!J398</f>
        <v>1</v>
      </c>
      <c r="L398" s="132">
        <f>Angl2!L398</f>
        <v>1</v>
      </c>
      <c r="M398" s="24">
        <f t="shared" ref="M398:M420" si="24">(G398+J398)/2</f>
        <v>14.375</v>
      </c>
      <c r="N398" s="23">
        <f t="shared" ref="N398:N420" si="25">IF(M398&gt;=9.995,2,H398+K398)</f>
        <v>2</v>
      </c>
      <c r="O398" s="43" t="str">
        <f t="shared" ref="O398:O420" si="26">IF(N398=2,"acquise"," ")</f>
        <v>acquise</v>
      </c>
      <c r="P398" s="129">
        <f t="shared" ref="P398:P420" si="27">IF(OR(I398=2,L398=2),2,1)</f>
        <v>1</v>
      </c>
    </row>
    <row r="399" spans="1:16" ht="13.5" customHeight="1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49">
        <v>10.25</v>
      </c>
      <c r="G399" s="26">
        <f>Fran2!I399</f>
        <v>10.5</v>
      </c>
      <c r="H399" s="23">
        <f>Fran2!J399</f>
        <v>1</v>
      </c>
      <c r="I399" s="132">
        <f>Fran2!L399</f>
        <v>1</v>
      </c>
      <c r="J399" s="26">
        <f>Angl2!I399</f>
        <v>15.75</v>
      </c>
      <c r="K399" s="23">
        <f>Angl2!J399</f>
        <v>1</v>
      </c>
      <c r="L399" s="132">
        <f>Angl2!L399</f>
        <v>1</v>
      </c>
      <c r="M399" s="24">
        <f t="shared" si="24"/>
        <v>13.125</v>
      </c>
      <c r="N399" s="23">
        <f t="shared" si="25"/>
        <v>2</v>
      </c>
      <c r="O399" s="43" t="str">
        <f t="shared" si="26"/>
        <v>acquise</v>
      </c>
      <c r="P399" s="129">
        <f t="shared" si="27"/>
        <v>1</v>
      </c>
    </row>
    <row r="400" spans="1:16" ht="13.5" customHeight="1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92">
        <v>10.125</v>
      </c>
      <c r="G400" s="26">
        <f>Fran2!I400</f>
        <v>13.5</v>
      </c>
      <c r="H400" s="23">
        <f>Fran2!J400</f>
        <v>1</v>
      </c>
      <c r="I400" s="132">
        <f>Fran2!L400</f>
        <v>1</v>
      </c>
      <c r="J400" s="26">
        <f>Angl2!I400</f>
        <v>12.25</v>
      </c>
      <c r="K400" s="23">
        <f>Angl2!J400</f>
        <v>1</v>
      </c>
      <c r="L400" s="132">
        <f>Angl2!L400</f>
        <v>1</v>
      </c>
      <c r="M400" s="24">
        <f t="shared" si="24"/>
        <v>12.875</v>
      </c>
      <c r="N400" s="23">
        <f t="shared" si="25"/>
        <v>2</v>
      </c>
      <c r="O400" s="43" t="str">
        <f t="shared" si="26"/>
        <v>acquise</v>
      </c>
      <c r="P400" s="129">
        <f t="shared" si="27"/>
        <v>1</v>
      </c>
    </row>
    <row r="401" spans="1:16" ht="13.5" customHeight="1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92">
        <v>13.25</v>
      </c>
      <c r="G401" s="26">
        <f>Fran2!I401</f>
        <v>5</v>
      </c>
      <c r="H401" s="23">
        <f>Fran2!J401</f>
        <v>0</v>
      </c>
      <c r="I401" s="132">
        <f>Fran2!L401</f>
        <v>1</v>
      </c>
      <c r="J401" s="26">
        <f>Angl2!I401</f>
        <v>8</v>
      </c>
      <c r="K401" s="23">
        <f>Angl2!J401</f>
        <v>0</v>
      </c>
      <c r="L401" s="132">
        <f>Angl2!L401</f>
        <v>1</v>
      </c>
      <c r="M401" s="24">
        <f t="shared" si="24"/>
        <v>6.5</v>
      </c>
      <c r="N401" s="23">
        <f t="shared" si="25"/>
        <v>0</v>
      </c>
      <c r="O401" s="43" t="str">
        <f t="shared" si="26"/>
        <v xml:space="preserve"> </v>
      </c>
      <c r="P401" s="129">
        <f t="shared" si="27"/>
        <v>1</v>
      </c>
    </row>
    <row r="402" spans="1:16" ht="13.5" customHeight="1">
      <c r="A402" s="23">
        <v>390</v>
      </c>
      <c r="B402" s="294" t="s">
        <v>801</v>
      </c>
      <c r="C402" s="200" t="s">
        <v>277</v>
      </c>
      <c r="D402" s="200" t="s">
        <v>83</v>
      </c>
      <c r="E402" s="247" t="s">
        <v>1677</v>
      </c>
      <c r="F402" s="92">
        <v>10.5</v>
      </c>
      <c r="G402" s="26">
        <f>Fran2!I402</f>
        <v>10</v>
      </c>
      <c r="H402" s="23">
        <f>Fran2!J402</f>
        <v>1</v>
      </c>
      <c r="I402" s="132">
        <f>Fran2!L402</f>
        <v>1</v>
      </c>
      <c r="J402" s="26">
        <f>Angl2!I402</f>
        <v>10</v>
      </c>
      <c r="K402" s="23">
        <f>Angl2!J402</f>
        <v>1</v>
      </c>
      <c r="L402" s="132">
        <f>Angl2!L402</f>
        <v>1</v>
      </c>
      <c r="M402" s="24">
        <f t="shared" si="24"/>
        <v>10</v>
      </c>
      <c r="N402" s="23">
        <f t="shared" si="25"/>
        <v>2</v>
      </c>
      <c r="O402" s="43" t="str">
        <f t="shared" si="26"/>
        <v>acquise</v>
      </c>
      <c r="P402" s="129">
        <f t="shared" si="27"/>
        <v>1</v>
      </c>
    </row>
    <row r="403" spans="1:16" ht="13.5" customHeight="1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2">
        <v>12</v>
      </c>
      <c r="G403" s="26">
        <f>Fran2!I403</f>
        <v>10</v>
      </c>
      <c r="H403" s="23">
        <f>Fran2!J403</f>
        <v>1</v>
      </c>
      <c r="I403" s="132">
        <f>Fran2!L403</f>
        <v>1</v>
      </c>
      <c r="J403" s="26">
        <f>Angl2!I403</f>
        <v>10.5</v>
      </c>
      <c r="K403" s="23">
        <f>Angl2!J403</f>
        <v>1</v>
      </c>
      <c r="L403" s="132">
        <f>Angl2!L403</f>
        <v>1</v>
      </c>
      <c r="M403" s="24">
        <f t="shared" si="24"/>
        <v>10.25</v>
      </c>
      <c r="N403" s="23">
        <f t="shared" si="25"/>
        <v>2</v>
      </c>
      <c r="O403" s="43" t="str">
        <f t="shared" si="26"/>
        <v>acquise</v>
      </c>
      <c r="P403" s="129">
        <f t="shared" si="27"/>
        <v>1</v>
      </c>
    </row>
    <row r="404" spans="1:16" ht="13.5" customHeight="1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92">
        <v>11</v>
      </c>
      <c r="G404" s="26">
        <f>Fran2!I404</f>
        <v>10</v>
      </c>
      <c r="H404" s="23">
        <f>Fran2!J404</f>
        <v>1</v>
      </c>
      <c r="I404" s="132">
        <f>Fran2!L404</f>
        <v>1</v>
      </c>
      <c r="J404" s="26">
        <f>Angl2!I404</f>
        <v>10</v>
      </c>
      <c r="K404" s="23">
        <f>Angl2!J404</f>
        <v>1</v>
      </c>
      <c r="L404" s="132">
        <f>Angl2!L404</f>
        <v>1</v>
      </c>
      <c r="M404" s="24">
        <f t="shared" si="24"/>
        <v>10</v>
      </c>
      <c r="N404" s="23">
        <f t="shared" si="25"/>
        <v>2</v>
      </c>
      <c r="O404" s="43" t="str">
        <f t="shared" si="26"/>
        <v>acquise</v>
      </c>
      <c r="P404" s="129">
        <f t="shared" si="27"/>
        <v>1</v>
      </c>
    </row>
    <row r="405" spans="1:16" ht="13.5" customHeight="1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49">
        <v>10</v>
      </c>
      <c r="G405" s="26">
        <f>Fran2!I405</f>
        <v>11</v>
      </c>
      <c r="H405" s="23">
        <f>Fran2!J405</f>
        <v>1</v>
      </c>
      <c r="I405" s="132">
        <f>Fran2!L405</f>
        <v>1</v>
      </c>
      <c r="J405" s="26">
        <f>Angl2!I405</f>
        <v>10</v>
      </c>
      <c r="K405" s="23">
        <f>Angl2!J405</f>
        <v>1</v>
      </c>
      <c r="L405" s="132">
        <f>Angl2!L405</f>
        <v>1</v>
      </c>
      <c r="M405" s="24">
        <f t="shared" si="24"/>
        <v>10.5</v>
      </c>
      <c r="N405" s="23">
        <f t="shared" si="25"/>
        <v>2</v>
      </c>
      <c r="O405" s="43" t="str">
        <f t="shared" si="26"/>
        <v>acquise</v>
      </c>
      <c r="P405" s="129">
        <f t="shared" si="27"/>
        <v>1</v>
      </c>
    </row>
    <row r="406" spans="1:16" ht="13.5" customHeight="1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2">
        <v>2.25</v>
      </c>
      <c r="G406" s="26">
        <f>Fran2!I406</f>
        <v>10.5</v>
      </c>
      <c r="H406" s="23">
        <f>Fran2!J406</f>
        <v>1</v>
      </c>
      <c r="I406" s="132">
        <f>Fran2!L406</f>
        <v>1</v>
      </c>
      <c r="J406" s="26">
        <f>Angl2!I406</f>
        <v>10</v>
      </c>
      <c r="K406" s="23">
        <f>Angl2!J406</f>
        <v>1</v>
      </c>
      <c r="L406" s="132">
        <f>Angl2!L406</f>
        <v>1</v>
      </c>
      <c r="M406" s="24">
        <f t="shared" si="24"/>
        <v>10.25</v>
      </c>
      <c r="N406" s="23">
        <f t="shared" si="25"/>
        <v>2</v>
      </c>
      <c r="O406" s="43" t="str">
        <f t="shared" si="26"/>
        <v>acquise</v>
      </c>
      <c r="P406" s="129">
        <f t="shared" si="27"/>
        <v>1</v>
      </c>
    </row>
    <row r="407" spans="1:16" ht="13.5" customHeight="1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92">
        <v>12.75</v>
      </c>
      <c r="G407" s="26">
        <f>Fran2!I407</f>
        <v>6.5</v>
      </c>
      <c r="H407" s="23">
        <f>Fran2!J407</f>
        <v>0</v>
      </c>
      <c r="I407" s="132">
        <f>Fran2!L407</f>
        <v>1</v>
      </c>
      <c r="J407" s="26">
        <f>Angl2!I407</f>
        <v>11.5</v>
      </c>
      <c r="K407" s="23">
        <f>Angl2!J407</f>
        <v>1</v>
      </c>
      <c r="L407" s="132">
        <f>Angl2!L407</f>
        <v>1</v>
      </c>
      <c r="M407" s="24">
        <f t="shared" si="24"/>
        <v>9</v>
      </c>
      <c r="N407" s="23">
        <f t="shared" si="25"/>
        <v>1</v>
      </c>
      <c r="O407" s="43" t="str">
        <f t="shared" si="26"/>
        <v xml:space="preserve"> </v>
      </c>
      <c r="P407" s="129">
        <f t="shared" si="27"/>
        <v>1</v>
      </c>
    </row>
    <row r="408" spans="1:16" ht="13.5" customHeight="1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92">
        <v>10.25</v>
      </c>
      <c r="G408" s="26">
        <f>Fran2!I408</f>
        <v>10</v>
      </c>
      <c r="H408" s="23">
        <f>Fran2!J408</f>
        <v>1</v>
      </c>
      <c r="I408" s="132">
        <f>Fran2!L408</f>
        <v>1</v>
      </c>
      <c r="J408" s="26">
        <f>Angl2!I408</f>
        <v>10</v>
      </c>
      <c r="K408" s="23">
        <f>Angl2!J408</f>
        <v>1</v>
      </c>
      <c r="L408" s="132">
        <f>Angl2!L408</f>
        <v>1</v>
      </c>
      <c r="M408" s="24">
        <f t="shared" si="24"/>
        <v>10</v>
      </c>
      <c r="N408" s="23">
        <f t="shared" si="25"/>
        <v>2</v>
      </c>
      <c r="O408" s="43" t="str">
        <f t="shared" si="26"/>
        <v>acquise</v>
      </c>
      <c r="P408" s="129">
        <f t="shared" si="27"/>
        <v>1</v>
      </c>
    </row>
    <row r="409" spans="1:16" ht="13.5" customHeight="1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49">
        <v>10.25</v>
      </c>
      <c r="G409" s="26">
        <f>Fran2!I409</f>
        <v>8</v>
      </c>
      <c r="H409" s="23">
        <f>Fran2!J409</f>
        <v>0</v>
      </c>
      <c r="I409" s="132">
        <f>Fran2!L409</f>
        <v>1</v>
      </c>
      <c r="J409" s="26">
        <f>Angl2!I409</f>
        <v>14</v>
      </c>
      <c r="K409" s="23">
        <f>Angl2!J409</f>
        <v>1</v>
      </c>
      <c r="L409" s="132">
        <f>Angl2!L409</f>
        <v>1</v>
      </c>
      <c r="M409" s="24">
        <f t="shared" si="24"/>
        <v>11</v>
      </c>
      <c r="N409" s="23">
        <f t="shared" si="25"/>
        <v>2</v>
      </c>
      <c r="O409" s="43" t="str">
        <f t="shared" si="26"/>
        <v>acquise</v>
      </c>
      <c r="P409" s="129">
        <f t="shared" si="27"/>
        <v>1</v>
      </c>
    </row>
    <row r="410" spans="1:16" ht="13.5" customHeight="1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49">
        <v>11.75</v>
      </c>
      <c r="G410" s="26">
        <f>Fran2!I410</f>
        <v>11</v>
      </c>
      <c r="H410" s="23">
        <f>Fran2!J410</f>
        <v>1</v>
      </c>
      <c r="I410" s="132">
        <f>Fran2!L410</f>
        <v>1</v>
      </c>
      <c r="J410" s="26">
        <f>Angl2!I410</f>
        <v>12</v>
      </c>
      <c r="K410" s="23">
        <f>Angl2!J410</f>
        <v>1</v>
      </c>
      <c r="L410" s="132">
        <f>Angl2!L410</f>
        <v>1</v>
      </c>
      <c r="M410" s="24">
        <f t="shared" si="24"/>
        <v>11.5</v>
      </c>
      <c r="N410" s="23">
        <f t="shared" si="25"/>
        <v>2</v>
      </c>
      <c r="O410" s="43" t="str">
        <f t="shared" si="26"/>
        <v>acquise</v>
      </c>
      <c r="P410" s="129">
        <f t="shared" si="27"/>
        <v>1</v>
      </c>
    </row>
    <row r="411" spans="1:16" ht="13.5" customHeight="1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49">
        <v>13</v>
      </c>
      <c r="G411" s="26">
        <f>Fran2!I411</f>
        <v>6.25</v>
      </c>
      <c r="H411" s="23">
        <f>Fran2!J411</f>
        <v>0</v>
      </c>
      <c r="I411" s="132">
        <f>Fran2!L411</f>
        <v>1</v>
      </c>
      <c r="J411" s="26">
        <f>Angl2!I411</f>
        <v>10</v>
      </c>
      <c r="K411" s="23">
        <f>Angl2!J411</f>
        <v>1</v>
      </c>
      <c r="L411" s="132">
        <f>Angl2!L411</f>
        <v>1</v>
      </c>
      <c r="M411" s="24">
        <f t="shared" si="24"/>
        <v>8.125</v>
      </c>
      <c r="N411" s="23">
        <f t="shared" si="25"/>
        <v>1</v>
      </c>
      <c r="O411" s="43" t="str">
        <f t="shared" si="26"/>
        <v xml:space="preserve"> </v>
      </c>
      <c r="P411" s="129">
        <f t="shared" si="27"/>
        <v>1</v>
      </c>
    </row>
    <row r="412" spans="1:16" ht="13.5" customHeight="1">
      <c r="A412" s="23">
        <v>400</v>
      </c>
      <c r="B412" s="340" t="s">
        <v>802</v>
      </c>
      <c r="C412" s="206" t="s">
        <v>579</v>
      </c>
      <c r="D412" s="206" t="s">
        <v>803</v>
      </c>
      <c r="E412" s="247" t="s">
        <v>1678</v>
      </c>
      <c r="F412" s="49">
        <v>10.25</v>
      </c>
      <c r="G412" s="26">
        <f>Fran2!I412</f>
        <v>10</v>
      </c>
      <c r="H412" s="23">
        <f>Fran2!J412</f>
        <v>1</v>
      </c>
      <c r="I412" s="132">
        <f>Fran2!L412</f>
        <v>1</v>
      </c>
      <c r="J412" s="26">
        <f>Angl2!I412</f>
        <v>10</v>
      </c>
      <c r="K412" s="23">
        <f>Angl2!J412</f>
        <v>1</v>
      </c>
      <c r="L412" s="132">
        <f>Angl2!L412</f>
        <v>1</v>
      </c>
      <c r="M412" s="24">
        <f t="shared" si="24"/>
        <v>10</v>
      </c>
      <c r="N412" s="23">
        <f t="shared" si="25"/>
        <v>2</v>
      </c>
      <c r="O412" s="43" t="str">
        <f t="shared" si="26"/>
        <v>acquise</v>
      </c>
      <c r="P412" s="129">
        <f t="shared" si="27"/>
        <v>1</v>
      </c>
    </row>
    <row r="413" spans="1:16" ht="13.5" customHeight="1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92">
        <v>12.5</v>
      </c>
      <c r="G413" s="26">
        <f>Fran2!I413</f>
        <v>12</v>
      </c>
      <c r="H413" s="23">
        <f>Fran2!J413</f>
        <v>1</v>
      </c>
      <c r="I413" s="132">
        <f>Fran2!L413</f>
        <v>1</v>
      </c>
      <c r="J413" s="26">
        <f>Angl2!I413</f>
        <v>11</v>
      </c>
      <c r="K413" s="23">
        <f>Angl2!J413</f>
        <v>1</v>
      </c>
      <c r="L413" s="132">
        <f>Angl2!L413</f>
        <v>1</v>
      </c>
      <c r="M413" s="24">
        <f t="shared" si="24"/>
        <v>11.5</v>
      </c>
      <c r="N413" s="23">
        <f t="shared" si="25"/>
        <v>2</v>
      </c>
      <c r="O413" s="43" t="str">
        <f t="shared" si="26"/>
        <v>acquise</v>
      </c>
      <c r="P413" s="129">
        <f t="shared" si="27"/>
        <v>1</v>
      </c>
    </row>
    <row r="414" spans="1:16" ht="13.5" customHeight="1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2">
        <v>11.375</v>
      </c>
      <c r="G414" s="26">
        <f>Fran2!I414</f>
        <v>13.5</v>
      </c>
      <c r="H414" s="23">
        <f>Fran2!J414</f>
        <v>1</v>
      </c>
      <c r="I414" s="132">
        <f>Fran2!L414</f>
        <v>1</v>
      </c>
      <c r="J414" s="26">
        <f>Angl2!I414</f>
        <v>15</v>
      </c>
      <c r="K414" s="23">
        <f>Angl2!J414</f>
        <v>1</v>
      </c>
      <c r="L414" s="132">
        <f>Angl2!L414</f>
        <v>1</v>
      </c>
      <c r="M414" s="24">
        <f t="shared" si="24"/>
        <v>14.25</v>
      </c>
      <c r="N414" s="23">
        <f t="shared" si="25"/>
        <v>2</v>
      </c>
      <c r="O414" s="43" t="str">
        <f t="shared" si="26"/>
        <v>acquise</v>
      </c>
      <c r="P414" s="129">
        <f t="shared" si="27"/>
        <v>1</v>
      </c>
    </row>
    <row r="415" spans="1:16" ht="13.5" customHeight="1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49">
        <v>13.25</v>
      </c>
      <c r="G415" s="26">
        <f>Fran2!I415</f>
        <v>10</v>
      </c>
      <c r="H415" s="23">
        <f>Fran2!J415</f>
        <v>1</v>
      </c>
      <c r="I415" s="132">
        <f>Fran2!L415</f>
        <v>1</v>
      </c>
      <c r="J415" s="26">
        <f>Angl2!I415</f>
        <v>11.5</v>
      </c>
      <c r="K415" s="23">
        <f>Angl2!J415</f>
        <v>1</v>
      </c>
      <c r="L415" s="132">
        <f>Angl2!L415</f>
        <v>1</v>
      </c>
      <c r="M415" s="24">
        <f t="shared" si="24"/>
        <v>10.75</v>
      </c>
      <c r="N415" s="23">
        <f t="shared" si="25"/>
        <v>2</v>
      </c>
      <c r="O415" s="43" t="str">
        <f t="shared" si="26"/>
        <v>acquise</v>
      </c>
      <c r="P415" s="129">
        <f t="shared" si="27"/>
        <v>1</v>
      </c>
    </row>
    <row r="416" spans="1:16" ht="13.5" customHeight="1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49">
        <v>10.125</v>
      </c>
      <c r="G416" s="26">
        <f>Fran2!I416</f>
        <v>14</v>
      </c>
      <c r="H416" s="23">
        <f>Fran2!J416</f>
        <v>1</v>
      </c>
      <c r="I416" s="132">
        <f>Fran2!L416</f>
        <v>1</v>
      </c>
      <c r="J416" s="26">
        <f>Angl2!I416</f>
        <v>14</v>
      </c>
      <c r="K416" s="23">
        <f>Angl2!J416</f>
        <v>1</v>
      </c>
      <c r="L416" s="132">
        <f>Angl2!L416</f>
        <v>1</v>
      </c>
      <c r="M416" s="24">
        <f t="shared" si="24"/>
        <v>14</v>
      </c>
      <c r="N416" s="23">
        <f t="shared" si="25"/>
        <v>2</v>
      </c>
      <c r="O416" s="43" t="str">
        <f t="shared" si="26"/>
        <v>acquise</v>
      </c>
      <c r="P416" s="129">
        <f t="shared" si="27"/>
        <v>1</v>
      </c>
    </row>
    <row r="417" spans="1:16" ht="13.5" customHeight="1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2">
        <v>12</v>
      </c>
      <c r="G417" s="26">
        <f>Fran2!I417</f>
        <v>14</v>
      </c>
      <c r="H417" s="23">
        <f>Fran2!J417</f>
        <v>1</v>
      </c>
      <c r="I417" s="132">
        <f>Fran2!L417</f>
        <v>1</v>
      </c>
      <c r="J417" s="26">
        <f>Angl2!I417</f>
        <v>10</v>
      </c>
      <c r="K417" s="23">
        <f>Angl2!J417</f>
        <v>1</v>
      </c>
      <c r="L417" s="132">
        <f>Angl2!L417</f>
        <v>1</v>
      </c>
      <c r="M417" s="24">
        <f t="shared" si="24"/>
        <v>12</v>
      </c>
      <c r="N417" s="23">
        <f t="shared" si="25"/>
        <v>2</v>
      </c>
      <c r="O417" s="43" t="str">
        <f t="shared" si="26"/>
        <v>acquise</v>
      </c>
      <c r="P417" s="129">
        <f t="shared" si="27"/>
        <v>1</v>
      </c>
    </row>
    <row r="418" spans="1:16" ht="13.5" customHeight="1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92">
        <v>10.5</v>
      </c>
      <c r="G418" s="26">
        <f>Fran2!I418</f>
        <v>13</v>
      </c>
      <c r="H418" s="23">
        <f>Fran2!J418</f>
        <v>1</v>
      </c>
      <c r="I418" s="132">
        <f>Fran2!L418</f>
        <v>1</v>
      </c>
      <c r="J418" s="26">
        <f>Angl2!I418</f>
        <v>10</v>
      </c>
      <c r="K418" s="23">
        <f>Angl2!J418</f>
        <v>1</v>
      </c>
      <c r="L418" s="132">
        <f>Angl2!L418</f>
        <v>1</v>
      </c>
      <c r="M418" s="24">
        <f t="shared" si="24"/>
        <v>11.5</v>
      </c>
      <c r="N418" s="23">
        <f t="shared" si="25"/>
        <v>2</v>
      </c>
      <c r="O418" s="43" t="str">
        <f t="shared" si="26"/>
        <v>acquise</v>
      </c>
      <c r="P418" s="129">
        <f t="shared" si="27"/>
        <v>1</v>
      </c>
    </row>
    <row r="419" spans="1:16" ht="13.5" customHeight="1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2">
        <v>9.75</v>
      </c>
      <c r="G419" s="26">
        <f>Fran2!I419</f>
        <v>14.5</v>
      </c>
      <c r="H419" s="23">
        <f>Fran2!J419</f>
        <v>1</v>
      </c>
      <c r="I419" s="132">
        <f>Fran2!L419</f>
        <v>1</v>
      </c>
      <c r="J419" s="26">
        <f>Angl2!I419</f>
        <v>10</v>
      </c>
      <c r="K419" s="23">
        <f>Angl2!J419</f>
        <v>1</v>
      </c>
      <c r="L419" s="132">
        <f>Angl2!L419</f>
        <v>1</v>
      </c>
      <c r="M419" s="24">
        <f t="shared" si="24"/>
        <v>12.25</v>
      </c>
      <c r="N419" s="23">
        <f t="shared" si="25"/>
        <v>2</v>
      </c>
      <c r="O419" s="43" t="str">
        <f t="shared" si="26"/>
        <v>acquise</v>
      </c>
      <c r="P419" s="129">
        <f t="shared" si="27"/>
        <v>1</v>
      </c>
    </row>
    <row r="420" spans="1:16" ht="12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G420" s="26">
        <f>Fran2!I420</f>
        <v>12.5</v>
      </c>
      <c r="H420" s="23">
        <f>Fran2!J420</f>
        <v>1</v>
      </c>
      <c r="I420" s="132">
        <f>Fran2!L420</f>
        <v>1</v>
      </c>
      <c r="J420" s="26">
        <f>Angl2!I420</f>
        <v>10.5</v>
      </c>
      <c r="K420" s="23">
        <f>Angl2!J420</f>
        <v>1</v>
      </c>
      <c r="L420" s="132">
        <f>Angl2!L420</f>
        <v>1</v>
      </c>
      <c r="M420" s="24">
        <f t="shared" si="24"/>
        <v>11.5</v>
      </c>
      <c r="N420" s="23">
        <f t="shared" si="25"/>
        <v>2</v>
      </c>
      <c r="O420" s="43" t="str">
        <f t="shared" si="26"/>
        <v>acquise</v>
      </c>
      <c r="P420" s="129">
        <f t="shared" si="27"/>
        <v>1</v>
      </c>
    </row>
    <row r="421" spans="1:16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G421" s="26">
        <f>Fran2!I421</f>
        <v>10</v>
      </c>
      <c r="H421" s="23">
        <f>Fran2!J421</f>
        <v>1</v>
      </c>
      <c r="I421" s="132">
        <f>Fran2!L421</f>
        <v>1</v>
      </c>
      <c r="J421" s="26">
        <f>Angl2!I421</f>
        <v>5</v>
      </c>
      <c r="K421" s="23">
        <f>Angl2!J421</f>
        <v>0</v>
      </c>
      <c r="L421" s="132">
        <f>Angl2!L421</f>
        <v>1</v>
      </c>
      <c r="M421" s="24">
        <f t="shared" ref="M421" si="28">(G421+J421)/2</f>
        <v>7.5</v>
      </c>
      <c r="N421" s="23">
        <f t="shared" ref="N421" si="29">IF(M421&gt;=9.995,2,H421+K421)</f>
        <v>1</v>
      </c>
      <c r="O421" s="43" t="str">
        <f t="shared" ref="O421" si="30">IF(N421=2,"acquise"," ")</f>
        <v xml:space="preserve"> </v>
      </c>
      <c r="P421" s="129">
        <f t="shared" ref="P421" si="31">IF(OR(I421=2,L421=2),2,1)</f>
        <v>1</v>
      </c>
    </row>
    <row r="422" spans="1:16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G422" s="26">
        <f>Fran2!I422</f>
        <v>15</v>
      </c>
      <c r="H422" s="23">
        <f>Fran2!J422</f>
        <v>1</v>
      </c>
      <c r="I422" s="132">
        <f>Fran2!L422</f>
        <v>1</v>
      </c>
      <c r="J422" s="26">
        <f>Angl2!I422</f>
        <v>10.5</v>
      </c>
      <c r="K422" s="23">
        <f>Angl2!J422</f>
        <v>1</v>
      </c>
      <c r="L422" s="132">
        <f>Angl2!L422</f>
        <v>1</v>
      </c>
      <c r="M422" s="24">
        <f t="shared" ref="M422:M424" si="32">(G422+J422)/2</f>
        <v>12.75</v>
      </c>
      <c r="N422" s="23">
        <f t="shared" ref="N422:N424" si="33">IF(M422&gt;=9.995,2,H422+K422)</f>
        <v>2</v>
      </c>
      <c r="O422" s="43" t="str">
        <f t="shared" ref="O422:O424" si="34">IF(N422=2,"acquise"," ")</f>
        <v>acquise</v>
      </c>
      <c r="P422" s="129">
        <f t="shared" ref="P422:P424" si="35">IF(OR(I422=2,L422=2),2,1)</f>
        <v>1</v>
      </c>
    </row>
    <row r="423" spans="1:16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G423" s="26">
        <f>Fran2!I423</f>
        <v>15.75</v>
      </c>
      <c r="H423" s="23">
        <f>Fran2!J423</f>
        <v>1</v>
      </c>
      <c r="I423" s="132">
        <f>Fran2!L423</f>
        <v>1</v>
      </c>
      <c r="J423" s="26">
        <f>Angl2!I423</f>
        <v>15.5</v>
      </c>
      <c r="K423" s="23">
        <f>Angl2!J423</f>
        <v>1</v>
      </c>
      <c r="L423" s="132">
        <f>Angl2!L423</f>
        <v>1</v>
      </c>
      <c r="M423" s="24">
        <f t="shared" si="32"/>
        <v>15.625</v>
      </c>
      <c r="N423" s="23">
        <f t="shared" si="33"/>
        <v>2</v>
      </c>
      <c r="O423" s="43" t="str">
        <f t="shared" si="34"/>
        <v>acquise</v>
      </c>
      <c r="P423" s="129">
        <f t="shared" si="35"/>
        <v>1</v>
      </c>
    </row>
    <row r="424" spans="1:16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G424" s="26">
        <f>Fran2!I424</f>
        <v>15</v>
      </c>
      <c r="H424" s="23">
        <f>Fran2!J424</f>
        <v>1</v>
      </c>
      <c r="I424" s="132">
        <f>Fran2!L424</f>
        <v>1</v>
      </c>
      <c r="J424" s="26">
        <f>Angl2!I424</f>
        <v>10.63</v>
      </c>
      <c r="K424" s="23">
        <f>Angl2!J424</f>
        <v>1</v>
      </c>
      <c r="L424" s="132">
        <f>Angl2!L424</f>
        <v>1</v>
      </c>
      <c r="M424" s="24">
        <f t="shared" si="32"/>
        <v>12.815000000000001</v>
      </c>
      <c r="N424" s="23">
        <f t="shared" si="33"/>
        <v>2</v>
      </c>
      <c r="O424" s="43" t="str">
        <f t="shared" si="34"/>
        <v>acquise</v>
      </c>
      <c r="P424" s="129">
        <f t="shared" si="35"/>
        <v>1</v>
      </c>
    </row>
  </sheetData>
  <autoFilter ref="A12:P419"/>
  <sortState ref="B13:E420">
    <sortCondition ref="C13:C420"/>
    <sortCondition ref="D13:D420"/>
  </sortState>
  <mergeCells count="4">
    <mergeCell ref="F8:N8"/>
    <mergeCell ref="D10:N10"/>
    <mergeCell ref="C6:N6"/>
    <mergeCell ref="C8:D8"/>
  </mergeCells>
  <pageMargins left="0.19685039370078741" right="0.19685039370078741" top="0.59055118110236227" bottom="0.59055118110236227" header="0.11811023622047245" footer="0.31496062992125984"/>
  <pageSetup paperSize="9" orientation="portrait" horizontalDpi="300" verticalDpi="300" r:id="rId1"/>
  <headerFooter alignWithMargins="0">
    <oddFooter>&amp;C&amp;8&amp;P&amp;R&amp;"Arial,Italique"&amp;8PVJMDNP-UET12-S2-1516-Session Normale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BC424"/>
  <sheetViews>
    <sheetView tabSelected="1" topLeftCell="A401" workbookViewId="0">
      <selection activeCell="D435" sqref="D435"/>
    </sheetView>
  </sheetViews>
  <sheetFormatPr baseColWidth="10" defaultColWidth="10" defaultRowHeight="11.25"/>
  <cols>
    <col min="1" max="1" width="3.7109375" style="72" customWidth="1"/>
    <col min="2" max="2" width="14.7109375" style="72" customWidth="1"/>
    <col min="3" max="3" width="18.7109375" style="72" customWidth="1"/>
    <col min="4" max="7" width="16.7109375" style="72" customWidth="1"/>
    <col min="8" max="8" width="8.7109375" style="72" customWidth="1"/>
    <col min="9" max="9" width="5.7109375" style="72" hidden="1" customWidth="1"/>
    <col min="10" max="10" width="5.28515625" style="72" customWidth="1"/>
    <col min="11" max="12" width="5.28515625" style="72" hidden="1" customWidth="1"/>
    <col min="13" max="13" width="5.28515625" style="72" customWidth="1"/>
    <col min="14" max="15" width="5.28515625" style="72" hidden="1" customWidth="1"/>
    <col min="16" max="16" width="5.28515625" style="72" customWidth="1"/>
    <col min="17" max="18" width="5.28515625" style="72" hidden="1" customWidth="1"/>
    <col min="19" max="19" width="5.28515625" style="72" customWidth="1"/>
    <col min="20" max="20" width="4.7109375" style="72" customWidth="1"/>
    <col min="21" max="21" width="4.7109375" style="72" hidden="1" customWidth="1"/>
    <col min="22" max="22" width="5.28515625" style="72" customWidth="1"/>
    <col min="23" max="24" width="5.28515625" style="72" hidden="1" customWidth="1"/>
    <col min="25" max="25" width="5.28515625" style="72" customWidth="1"/>
    <col min="26" max="27" width="5.28515625" style="72" hidden="1" customWidth="1"/>
    <col min="28" max="28" width="5.28515625" style="72" customWidth="1"/>
    <col min="29" max="30" width="5.28515625" style="72" hidden="1" customWidth="1"/>
    <col min="31" max="31" width="5.28515625" style="72" customWidth="1"/>
    <col min="32" max="33" width="5.28515625" style="72" hidden="1" customWidth="1"/>
    <col min="34" max="34" width="5.7109375" style="72" customWidth="1"/>
    <col min="35" max="35" width="4.7109375" style="72" customWidth="1"/>
    <col min="36" max="36" width="4.7109375" style="72" hidden="1" customWidth="1"/>
    <col min="37" max="37" width="5.28515625" style="72" customWidth="1"/>
    <col min="38" max="39" width="5.28515625" style="72" hidden="1" customWidth="1"/>
    <col min="40" max="40" width="5.28515625" style="72" customWidth="1"/>
    <col min="41" max="41" width="4.7109375" style="72" customWidth="1"/>
    <col min="42" max="42" width="4.7109375" style="72" hidden="1" customWidth="1"/>
    <col min="43" max="43" width="5.5703125" style="72" customWidth="1"/>
    <col min="44" max="45" width="5.5703125" style="72" hidden="1" customWidth="1"/>
    <col min="46" max="46" width="5.28515625" style="72" customWidth="1"/>
    <col min="47" max="48" width="5.28515625" style="72" hidden="1" customWidth="1"/>
    <col min="49" max="49" width="5.28515625" style="72" customWidth="1"/>
    <col min="50" max="50" width="4.7109375" style="72" customWidth="1"/>
    <col min="51" max="51" width="4.7109375" style="72" hidden="1" customWidth="1"/>
    <col min="52" max="52" width="6.140625" style="72" customWidth="1"/>
    <col min="53" max="53" width="4.7109375" style="72" customWidth="1"/>
    <col min="54" max="54" width="4.7109375" style="72" hidden="1" customWidth="1"/>
    <col min="55" max="55" width="11.7109375" style="72" customWidth="1"/>
    <col min="56" max="16384" width="10" style="72"/>
  </cols>
  <sheetData>
    <row r="1" spans="1:55" s="59" customFormat="1" ht="12.75" customHeight="1">
      <c r="A1" s="5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9"/>
      <c r="AY1" s="89"/>
      <c r="AZ1" s="89"/>
      <c r="BA1" s="88"/>
      <c r="BB1" s="88"/>
      <c r="BC1" s="41" t="s">
        <v>1675</v>
      </c>
    </row>
    <row r="2" spans="1:55" s="59" customFormat="1" ht="12.75" customHeight="1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2"/>
    </row>
    <row r="3" spans="1:55" s="59" customFormat="1" ht="12.75" customHeight="1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2"/>
    </row>
    <row r="4" spans="1:55" s="59" customFormat="1" ht="18" customHeight="1">
      <c r="A4" s="63" t="s">
        <v>3</v>
      </c>
      <c r="B4" s="64"/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2"/>
    </row>
    <row r="5" spans="1:55" s="59" customFormat="1" ht="12.75" customHeight="1">
      <c r="A5" s="63"/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2"/>
    </row>
    <row r="6" spans="1:55" s="59" customFormat="1" ht="24" customHeight="1">
      <c r="A6" s="67"/>
      <c r="B6" s="65"/>
      <c r="C6" s="65"/>
      <c r="D6" s="61"/>
      <c r="E6" s="61"/>
      <c r="F6" s="61"/>
      <c r="G6" s="61"/>
      <c r="H6" s="434" t="s">
        <v>32</v>
      </c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5"/>
      <c r="AI6" s="435"/>
      <c r="AJ6" s="435"/>
      <c r="AK6" s="435"/>
      <c r="AL6" s="435"/>
      <c r="AM6" s="435"/>
      <c r="AN6" s="435"/>
      <c r="AO6" s="435"/>
      <c r="AP6" s="435"/>
      <c r="AQ6" s="435"/>
      <c r="AR6" s="435"/>
      <c r="AS6" s="435"/>
      <c r="AT6" s="435"/>
      <c r="AU6" s="435"/>
      <c r="AV6" s="435"/>
      <c r="AW6" s="435"/>
      <c r="AX6" s="435"/>
      <c r="AY6" s="435"/>
      <c r="AZ6" s="435"/>
      <c r="BA6" s="436"/>
      <c r="BB6" s="141"/>
      <c r="BC6" s="62"/>
    </row>
    <row r="7" spans="1:55" s="59" customFormat="1" ht="12.75" customHeight="1">
      <c r="A7" s="68"/>
      <c r="B7" s="61"/>
      <c r="C7" s="61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1"/>
      <c r="AY7" s="61"/>
      <c r="AZ7" s="61"/>
      <c r="BA7" s="61"/>
      <c r="BB7" s="61"/>
      <c r="BC7" s="62"/>
    </row>
    <row r="8" spans="1:55" ht="18" customHeight="1">
      <c r="A8" s="70"/>
      <c r="B8" s="71"/>
      <c r="C8" s="71"/>
      <c r="D8" s="71"/>
      <c r="E8" s="71"/>
      <c r="F8" s="71"/>
      <c r="G8" s="71"/>
      <c r="H8" s="440" t="s">
        <v>16</v>
      </c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2"/>
      <c r="U8" s="137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1"/>
      <c r="AJ8" s="71"/>
      <c r="AK8" s="71"/>
      <c r="AL8" s="71"/>
      <c r="AM8" s="71"/>
      <c r="AN8" s="42"/>
      <c r="AO8" s="443" t="s">
        <v>699</v>
      </c>
      <c r="AP8" s="444"/>
      <c r="AQ8" s="444"/>
      <c r="AR8" s="444"/>
      <c r="AS8" s="444"/>
      <c r="AT8" s="444"/>
      <c r="AU8" s="444"/>
      <c r="AV8" s="444"/>
      <c r="AW8" s="444"/>
      <c r="AX8" s="444"/>
      <c r="AY8" s="444"/>
      <c r="AZ8" s="444"/>
      <c r="BA8" s="445"/>
      <c r="BB8" s="142"/>
      <c r="BC8" s="62"/>
    </row>
    <row r="9" spans="1:55" s="80" customFormat="1" ht="12.75" customHeight="1">
      <c r="A9" s="74"/>
      <c r="B9" s="75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8"/>
      <c r="AY9" s="78"/>
      <c r="AZ9" s="78"/>
      <c r="BA9" s="78"/>
      <c r="BB9" s="78"/>
      <c r="BC9" s="79"/>
    </row>
    <row r="10" spans="1:55" ht="12.75" customHeight="1" thickBot="1"/>
    <row r="11" spans="1:55" ht="15" customHeight="1" thickBot="1">
      <c r="A11" s="81"/>
      <c r="B11" s="81"/>
      <c r="C11" s="81"/>
      <c r="D11" s="81"/>
      <c r="E11" s="81"/>
      <c r="F11" s="81"/>
      <c r="G11" s="81"/>
      <c r="H11" s="81"/>
      <c r="I11" s="81"/>
      <c r="J11" s="437" t="s">
        <v>48</v>
      </c>
      <c r="K11" s="438"/>
      <c r="L11" s="438"/>
      <c r="M11" s="438"/>
      <c r="N11" s="438"/>
      <c r="O11" s="438"/>
      <c r="P11" s="438"/>
      <c r="Q11" s="438"/>
      <c r="R11" s="438"/>
      <c r="S11" s="438"/>
      <c r="T11" s="439"/>
      <c r="U11" s="144"/>
      <c r="V11" s="437" t="s">
        <v>49</v>
      </c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I11" s="439"/>
      <c r="AJ11" s="144"/>
      <c r="AK11" s="437" t="s">
        <v>50</v>
      </c>
      <c r="AL11" s="438"/>
      <c r="AM11" s="438"/>
      <c r="AN11" s="438"/>
      <c r="AO11" s="439"/>
      <c r="AP11" s="144"/>
      <c r="AQ11" s="437" t="s">
        <v>51</v>
      </c>
      <c r="AR11" s="438"/>
      <c r="AS11" s="438"/>
      <c r="AT11" s="438"/>
      <c r="AU11" s="438"/>
      <c r="AV11" s="438"/>
      <c r="AW11" s="438"/>
      <c r="AX11" s="439"/>
      <c r="AY11" s="140"/>
      <c r="AZ11" s="82"/>
      <c r="BA11" s="81"/>
      <c r="BB11" s="81"/>
      <c r="BC11" s="81"/>
    </row>
    <row r="12" spans="1:55" s="83" customFormat="1" ht="39.75" customHeight="1">
      <c r="A12" s="145" t="s">
        <v>4</v>
      </c>
      <c r="B12" s="146" t="s">
        <v>5</v>
      </c>
      <c r="C12" s="147" t="s">
        <v>6</v>
      </c>
      <c r="D12" s="148" t="s">
        <v>7</v>
      </c>
      <c r="E12" s="148" t="s">
        <v>1265</v>
      </c>
      <c r="F12" s="148" t="s">
        <v>1266</v>
      </c>
      <c r="G12" s="334" t="s">
        <v>1267</v>
      </c>
      <c r="H12" s="146" t="s">
        <v>8</v>
      </c>
      <c r="I12" s="155" t="s">
        <v>52</v>
      </c>
      <c r="J12" s="160" t="s">
        <v>442</v>
      </c>
      <c r="K12" s="149" t="s">
        <v>444</v>
      </c>
      <c r="L12" s="149" t="s">
        <v>468</v>
      </c>
      <c r="M12" s="149" t="s">
        <v>443</v>
      </c>
      <c r="N12" s="149" t="s">
        <v>469</v>
      </c>
      <c r="O12" s="149" t="s">
        <v>470</v>
      </c>
      <c r="P12" s="149" t="s">
        <v>448</v>
      </c>
      <c r="Q12" s="149" t="s">
        <v>471</v>
      </c>
      <c r="R12" s="149" t="s">
        <v>472</v>
      </c>
      <c r="S12" s="150" t="s">
        <v>40</v>
      </c>
      <c r="T12" s="161" t="s">
        <v>45</v>
      </c>
      <c r="U12" s="164" t="s">
        <v>451</v>
      </c>
      <c r="V12" s="160" t="s">
        <v>452</v>
      </c>
      <c r="W12" s="149" t="s">
        <v>453</v>
      </c>
      <c r="X12" s="149" t="s">
        <v>473</v>
      </c>
      <c r="Y12" s="149" t="s">
        <v>455</v>
      </c>
      <c r="Z12" s="149" t="s">
        <v>456</v>
      </c>
      <c r="AA12" s="149" t="s">
        <v>457</v>
      </c>
      <c r="AB12" s="149" t="s">
        <v>55</v>
      </c>
      <c r="AC12" s="149" t="s">
        <v>458</v>
      </c>
      <c r="AD12" s="149" t="s">
        <v>459</v>
      </c>
      <c r="AE12" s="149" t="s">
        <v>54</v>
      </c>
      <c r="AF12" s="149" t="s">
        <v>460</v>
      </c>
      <c r="AG12" s="149" t="s">
        <v>474</v>
      </c>
      <c r="AH12" s="150" t="s">
        <v>46</v>
      </c>
      <c r="AI12" s="161" t="s">
        <v>41</v>
      </c>
      <c r="AJ12" s="164" t="s">
        <v>475</v>
      </c>
      <c r="AK12" s="160" t="s">
        <v>31</v>
      </c>
      <c r="AL12" s="149" t="s">
        <v>462</v>
      </c>
      <c r="AM12" s="149" t="s">
        <v>463</v>
      </c>
      <c r="AN12" s="150" t="s">
        <v>47</v>
      </c>
      <c r="AO12" s="161" t="s">
        <v>43</v>
      </c>
      <c r="AP12" s="164" t="s">
        <v>476</v>
      </c>
      <c r="AQ12" s="160" t="s">
        <v>437</v>
      </c>
      <c r="AR12" s="149" t="s">
        <v>477</v>
      </c>
      <c r="AS12" s="149" t="s">
        <v>478</v>
      </c>
      <c r="AT12" s="149" t="s">
        <v>57</v>
      </c>
      <c r="AU12" s="149" t="s">
        <v>464</v>
      </c>
      <c r="AV12" s="149" t="s">
        <v>479</v>
      </c>
      <c r="AW12" s="150" t="s">
        <v>482</v>
      </c>
      <c r="AX12" s="161" t="s">
        <v>44</v>
      </c>
      <c r="AY12" s="158" t="s">
        <v>480</v>
      </c>
      <c r="AZ12" s="151" t="s">
        <v>18</v>
      </c>
      <c r="BA12" s="151" t="s">
        <v>29</v>
      </c>
      <c r="BB12" s="151" t="s">
        <v>481</v>
      </c>
      <c r="BC12" s="152" t="s">
        <v>9</v>
      </c>
    </row>
    <row r="13" spans="1:55" ht="13.5" customHeight="1">
      <c r="A13" s="153">
        <v>1</v>
      </c>
      <c r="B13" s="178">
        <v>1433017018</v>
      </c>
      <c r="C13" s="272" t="s">
        <v>666</v>
      </c>
      <c r="D13" s="272" t="s">
        <v>192</v>
      </c>
      <c r="E13" s="273" t="s">
        <v>804</v>
      </c>
      <c r="F13" s="273" t="s">
        <v>805</v>
      </c>
      <c r="G13" s="274" t="s">
        <v>806</v>
      </c>
      <c r="H13" s="117" t="s">
        <v>428</v>
      </c>
      <c r="I13" s="156">
        <v>9.587843137254902</v>
      </c>
      <c r="J13" s="162">
        <f>Maths2!J13</f>
        <v>8.1999999999999993</v>
      </c>
      <c r="K13" s="84">
        <f>Maths2!K13</f>
        <v>0</v>
      </c>
      <c r="L13" s="135">
        <f>Maths2!M13</f>
        <v>1</v>
      </c>
      <c r="M13" s="85">
        <f>Phys2!J13</f>
        <v>4.55</v>
      </c>
      <c r="N13" s="84">
        <f>Phys2!K13</f>
        <v>0</v>
      </c>
      <c r="O13" s="135" t="e">
        <f>Phys2!#REF!</f>
        <v>#REF!</v>
      </c>
      <c r="P13" s="85">
        <f>Chim2!J13</f>
        <v>11.2</v>
      </c>
      <c r="Q13" s="84">
        <f>Chim2!K13</f>
        <v>6</v>
      </c>
      <c r="R13" s="135">
        <f>Chim2!M13</f>
        <v>1</v>
      </c>
      <c r="S13" s="136">
        <f>'UEF12'!P13</f>
        <v>7.9833333333333325</v>
      </c>
      <c r="T13" s="163">
        <f>'UEF12'!Q13</f>
        <v>6</v>
      </c>
      <c r="U13" s="165" t="e">
        <f>'UEF12'!S13</f>
        <v>#REF!</v>
      </c>
      <c r="V13" s="166">
        <f>TPPhys2!H13</f>
        <v>10.25</v>
      </c>
      <c r="W13" s="84">
        <f>TPPhys2!I13</f>
        <v>2</v>
      </c>
      <c r="X13" s="135">
        <f>TPPhys2!K13</f>
        <v>1</v>
      </c>
      <c r="Y13" s="86">
        <f>TPChim2!H13</f>
        <v>13.85</v>
      </c>
      <c r="Z13" s="84">
        <f>TPChim2!I13</f>
        <v>2</v>
      </c>
      <c r="AA13" s="135">
        <f>TPChim2!K13</f>
        <v>1</v>
      </c>
      <c r="AB13" s="86">
        <f>Info2!J13</f>
        <v>7.2</v>
      </c>
      <c r="AC13" s="84">
        <f>Info2!K13</f>
        <v>0</v>
      </c>
      <c r="AD13" s="135">
        <f>Info2!M13</f>
        <v>1</v>
      </c>
      <c r="AE13" s="86">
        <f>MP!I13</f>
        <v>7</v>
      </c>
      <c r="AF13" s="84">
        <f>MP!J13</f>
        <v>0</v>
      </c>
      <c r="AG13" s="135">
        <f>MP!L13</f>
        <v>1</v>
      </c>
      <c r="AH13" s="139">
        <f>'UEM12'!S13</f>
        <v>9.1</v>
      </c>
      <c r="AI13" s="163">
        <f>'UEM12'!T13</f>
        <v>4</v>
      </c>
      <c r="AJ13" s="165">
        <f>'UEM12'!V13</f>
        <v>1</v>
      </c>
      <c r="AK13" s="166">
        <f>'MST2'!I13</f>
        <v>3</v>
      </c>
      <c r="AL13" s="84">
        <f>'MST2'!J13</f>
        <v>0</v>
      </c>
      <c r="AM13" s="135">
        <f>'MST2'!L13</f>
        <v>1</v>
      </c>
      <c r="AN13" s="139">
        <f>'UED12'!J13</f>
        <v>3</v>
      </c>
      <c r="AO13" s="163">
        <f>'UED12'!K13</f>
        <v>0</v>
      </c>
      <c r="AP13" s="165">
        <f>'UED12'!M13</f>
        <v>1</v>
      </c>
      <c r="AQ13" s="166">
        <f>Fran2!I13</f>
        <v>10</v>
      </c>
      <c r="AR13" s="84">
        <f>Fran2!J13</f>
        <v>1</v>
      </c>
      <c r="AS13" s="135">
        <f>Fran2!L13</f>
        <v>1</v>
      </c>
      <c r="AT13" s="86">
        <f>Angl2!I13</f>
        <v>6</v>
      </c>
      <c r="AU13" s="84">
        <f>Angl2!J13</f>
        <v>0</v>
      </c>
      <c r="AV13" s="135">
        <f>Angl2!L13</f>
        <v>1</v>
      </c>
      <c r="AW13" s="139">
        <f>'UET12'!M13</f>
        <v>8</v>
      </c>
      <c r="AX13" s="163">
        <f>'UET12'!N13</f>
        <v>1</v>
      </c>
      <c r="AY13" s="159">
        <f>'UET12'!P13</f>
        <v>1</v>
      </c>
      <c r="AZ13" s="24">
        <f t="shared" ref="AZ13" si="0">(S13*9+AH13*5+AN13+AW13*2)/17</f>
        <v>8.0205882352941167</v>
      </c>
      <c r="BA13" s="143">
        <f t="shared" ref="BA13" si="1">IF(AZ13&gt;=9.995,30,T13+AI13+AO13+AX13)</f>
        <v>11</v>
      </c>
      <c r="BB13" s="138" t="e">
        <f>IF(OR(U13=2,AJ13=2,AP13=2,AY13=2),2,1)</f>
        <v>#REF!</v>
      </c>
      <c r="BC13" s="154" t="str">
        <f>IF(BA13=30,"S2 validé"," ")</f>
        <v xml:space="preserve"> </v>
      </c>
    </row>
    <row r="14" spans="1:55" ht="13.5" customHeight="1">
      <c r="A14" s="153">
        <v>2</v>
      </c>
      <c r="B14" s="175">
        <v>1533006763</v>
      </c>
      <c r="C14" s="275" t="s">
        <v>491</v>
      </c>
      <c r="D14" s="275" t="s">
        <v>492</v>
      </c>
      <c r="E14" s="276" t="s">
        <v>807</v>
      </c>
      <c r="F14" s="276" t="s">
        <v>808</v>
      </c>
      <c r="G14" s="274" t="s">
        <v>806</v>
      </c>
      <c r="H14" s="117" t="s">
        <v>1676</v>
      </c>
      <c r="I14" s="157">
        <v>9.4835294117647067</v>
      </c>
      <c r="J14" s="162">
        <f>Maths2!J14</f>
        <v>10</v>
      </c>
      <c r="K14" s="84">
        <f>Maths2!K14</f>
        <v>6</v>
      </c>
      <c r="L14" s="135">
        <f>Maths2!M14</f>
        <v>1</v>
      </c>
      <c r="M14" s="85">
        <f>Phys2!J14</f>
        <v>2.2000000000000002</v>
      </c>
      <c r="N14" s="84">
        <f>Phys2!K14</f>
        <v>0</v>
      </c>
      <c r="O14" s="135" t="e">
        <f>Phys2!#REF!</f>
        <v>#REF!</v>
      </c>
      <c r="P14" s="85">
        <f>Chim2!J14</f>
        <v>8.8000000000000007</v>
      </c>
      <c r="Q14" s="84">
        <f>Chim2!K14</f>
        <v>0</v>
      </c>
      <c r="R14" s="135">
        <f>Chim2!M14</f>
        <v>1</v>
      </c>
      <c r="S14" s="136">
        <f>'UEF12'!P14</f>
        <v>7</v>
      </c>
      <c r="T14" s="163">
        <f>'UEF12'!Q14</f>
        <v>6</v>
      </c>
      <c r="U14" s="165" t="e">
        <f>'UEF12'!S14</f>
        <v>#REF!</v>
      </c>
      <c r="V14" s="166">
        <f>TPPhys2!H14</f>
        <v>11.83</v>
      </c>
      <c r="W14" s="84">
        <f>TPPhys2!I14</f>
        <v>2</v>
      </c>
      <c r="X14" s="135">
        <f>TPPhys2!K14</f>
        <v>1</v>
      </c>
      <c r="Y14" s="86">
        <f>TPChim2!H14</f>
        <v>11.5</v>
      </c>
      <c r="Z14" s="84">
        <f>TPChim2!I14</f>
        <v>2</v>
      </c>
      <c r="AA14" s="135">
        <f>TPChim2!K14</f>
        <v>1</v>
      </c>
      <c r="AB14" s="86">
        <f>Info2!J14</f>
        <v>5.0999999999999996</v>
      </c>
      <c r="AC14" s="84">
        <f>Info2!K14</f>
        <v>0</v>
      </c>
      <c r="AD14" s="135">
        <f>Info2!M14</f>
        <v>1</v>
      </c>
      <c r="AE14" s="86">
        <f>MP!I14</f>
        <v>10.5</v>
      </c>
      <c r="AF14" s="84">
        <f>MP!J14</f>
        <v>1</v>
      </c>
      <c r="AG14" s="135">
        <f>MP!L14</f>
        <v>1</v>
      </c>
      <c r="AH14" s="139">
        <f>'UEM12'!S14</f>
        <v>8.8060000000000009</v>
      </c>
      <c r="AI14" s="163">
        <f>'UEM12'!T14</f>
        <v>5</v>
      </c>
      <c r="AJ14" s="165">
        <f>'UEM12'!V14</f>
        <v>1</v>
      </c>
      <c r="AK14" s="166">
        <f>'MST2'!I14</f>
        <v>13</v>
      </c>
      <c r="AL14" s="84">
        <f>'MST2'!J14</f>
        <v>1</v>
      </c>
      <c r="AM14" s="135">
        <f>'MST2'!L14</f>
        <v>1</v>
      </c>
      <c r="AN14" s="139">
        <f>'UED12'!J14</f>
        <v>13</v>
      </c>
      <c r="AO14" s="163">
        <f>'UED12'!K14</f>
        <v>1</v>
      </c>
      <c r="AP14" s="165">
        <f>'UED12'!M14</f>
        <v>1</v>
      </c>
      <c r="AQ14" s="166">
        <f>Fran2!I14</f>
        <v>14</v>
      </c>
      <c r="AR14" s="84">
        <f>Fran2!J14</f>
        <v>1</v>
      </c>
      <c r="AS14" s="135">
        <f>Fran2!L14</f>
        <v>1</v>
      </c>
      <c r="AT14" s="86">
        <f>Angl2!I14</f>
        <v>14</v>
      </c>
      <c r="AU14" s="84">
        <f>Angl2!J14</f>
        <v>1</v>
      </c>
      <c r="AV14" s="135">
        <f>Angl2!L14</f>
        <v>1</v>
      </c>
      <c r="AW14" s="139">
        <f>'UET12'!M14</f>
        <v>14</v>
      </c>
      <c r="AX14" s="163">
        <f>'UET12'!N14</f>
        <v>2</v>
      </c>
      <c r="AY14" s="159">
        <f>'UET12'!P14</f>
        <v>1</v>
      </c>
      <c r="AZ14" s="24">
        <f t="shared" ref="AZ14:AZ77" si="2">(S14*9+AH14*5+AN14+AW14*2)/17</f>
        <v>8.7076470588235289</v>
      </c>
      <c r="BA14" s="143">
        <f t="shared" ref="BA14:BA77" si="3">IF(AZ14&gt;=9.995,30,T14+AI14+AO14+AX14)</f>
        <v>14</v>
      </c>
      <c r="BB14" s="138" t="e">
        <f t="shared" ref="BB14:BB77" si="4">IF(OR(U14=2,AJ14=2,AP14=2,AY14=2),2,1)</f>
        <v>#REF!</v>
      </c>
      <c r="BC14" s="154" t="str">
        <f t="shared" ref="BC14:BC77" si="5">IF(BA14=30,"S2 validé"," ")</f>
        <v xml:space="preserve"> </v>
      </c>
    </row>
    <row r="15" spans="1:55" ht="13.5" customHeight="1">
      <c r="A15" s="153">
        <v>3</v>
      </c>
      <c r="B15" s="277" t="s">
        <v>58</v>
      </c>
      <c r="C15" s="47" t="s">
        <v>59</v>
      </c>
      <c r="D15" s="47" t="s">
        <v>60</v>
      </c>
      <c r="E15" s="277" t="s">
        <v>809</v>
      </c>
      <c r="F15" s="277" t="s">
        <v>810</v>
      </c>
      <c r="G15" s="278" t="s">
        <v>811</v>
      </c>
      <c r="H15" s="117" t="s">
        <v>434</v>
      </c>
      <c r="I15" s="157">
        <v>9.0141176470588249</v>
      </c>
      <c r="J15" s="162">
        <f>Maths2!J15</f>
        <v>11</v>
      </c>
      <c r="K15" s="84">
        <f>Maths2!K15</f>
        <v>6</v>
      </c>
      <c r="L15" s="135">
        <f>Maths2!M15</f>
        <v>1</v>
      </c>
      <c r="M15" s="85">
        <f>Phys2!J15</f>
        <v>10</v>
      </c>
      <c r="N15" s="84">
        <f>Phys2!K15</f>
        <v>6</v>
      </c>
      <c r="O15" s="135" t="e">
        <f>Phys2!#REF!</f>
        <v>#REF!</v>
      </c>
      <c r="P15" s="85">
        <f>Chim2!J15</f>
        <v>10.5</v>
      </c>
      <c r="Q15" s="84">
        <f>Chim2!K15</f>
        <v>6</v>
      </c>
      <c r="R15" s="135">
        <f>Chim2!M15</f>
        <v>1</v>
      </c>
      <c r="S15" s="136">
        <f>'UEF12'!P15</f>
        <v>10.5</v>
      </c>
      <c r="T15" s="163">
        <f>'UEF12'!Q15</f>
        <v>18</v>
      </c>
      <c r="U15" s="165" t="e">
        <f>'UEF12'!S15</f>
        <v>#REF!</v>
      </c>
      <c r="V15" s="166">
        <f>TPPhys2!H15</f>
        <v>7</v>
      </c>
      <c r="W15" s="84">
        <f>TPPhys2!I15</f>
        <v>0</v>
      </c>
      <c r="X15" s="135">
        <f>TPPhys2!K15</f>
        <v>1</v>
      </c>
      <c r="Y15" s="86">
        <f>TPChim2!H15</f>
        <v>11.41</v>
      </c>
      <c r="Z15" s="84">
        <f>TPChim2!I15</f>
        <v>2</v>
      </c>
      <c r="AA15" s="135">
        <f>TPChim2!K15</f>
        <v>1</v>
      </c>
      <c r="AB15" s="86">
        <f>Info2!J15</f>
        <v>10.166666666666666</v>
      </c>
      <c r="AC15" s="84">
        <f>Info2!K15</f>
        <v>4</v>
      </c>
      <c r="AD15" s="135">
        <f>Info2!M15</f>
        <v>1</v>
      </c>
      <c r="AE15" s="86">
        <f>MP!I15</f>
        <v>12.5</v>
      </c>
      <c r="AF15" s="84">
        <f>MP!J15</f>
        <v>1</v>
      </c>
      <c r="AG15" s="135">
        <f>MP!L15</f>
        <v>1</v>
      </c>
      <c r="AH15" s="139">
        <f>'UEM12'!S15</f>
        <v>10.248666666666667</v>
      </c>
      <c r="AI15" s="163">
        <f>'UEM12'!T15</f>
        <v>9</v>
      </c>
      <c r="AJ15" s="165">
        <f>'UEM12'!V15</f>
        <v>1</v>
      </c>
      <c r="AK15" s="166">
        <f>'MST2'!I15</f>
        <v>10</v>
      </c>
      <c r="AL15" s="84">
        <f>'MST2'!J15</f>
        <v>1</v>
      </c>
      <c r="AM15" s="135">
        <f>'MST2'!L15</f>
        <v>1</v>
      </c>
      <c r="AN15" s="139">
        <f>'UED12'!J15</f>
        <v>10</v>
      </c>
      <c r="AO15" s="163">
        <f>'UED12'!K15</f>
        <v>1</v>
      </c>
      <c r="AP15" s="165">
        <f>'UED12'!M15</f>
        <v>1</v>
      </c>
      <c r="AQ15" s="166">
        <f>Fran2!I15</f>
        <v>14.25</v>
      </c>
      <c r="AR15" s="84">
        <f>Fran2!J15</f>
        <v>1</v>
      </c>
      <c r="AS15" s="135">
        <f>Fran2!L15</f>
        <v>1</v>
      </c>
      <c r="AT15" s="86">
        <f>Angl2!I15</f>
        <v>10</v>
      </c>
      <c r="AU15" s="84">
        <f>Angl2!J15</f>
        <v>1</v>
      </c>
      <c r="AV15" s="135">
        <f>Angl2!L15</f>
        <v>1</v>
      </c>
      <c r="AW15" s="139">
        <f>'UET12'!M15</f>
        <v>12.125</v>
      </c>
      <c r="AX15" s="163">
        <f>'UET12'!N15</f>
        <v>2</v>
      </c>
      <c r="AY15" s="159">
        <f>'UET12'!P15</f>
        <v>1</v>
      </c>
      <c r="AZ15" s="24">
        <f t="shared" si="2"/>
        <v>10.587843137254902</v>
      </c>
      <c r="BA15" s="143">
        <f t="shared" si="3"/>
        <v>30</v>
      </c>
      <c r="BB15" s="138" t="e">
        <f t="shared" si="4"/>
        <v>#REF!</v>
      </c>
      <c r="BC15" s="154" t="str">
        <f t="shared" si="5"/>
        <v>S2 validé</v>
      </c>
    </row>
    <row r="16" spans="1:55" ht="13.5" customHeight="1">
      <c r="A16" s="153">
        <v>4</v>
      </c>
      <c r="B16" s="279">
        <v>1433000807</v>
      </c>
      <c r="C16" s="101" t="s">
        <v>371</v>
      </c>
      <c r="D16" s="101" t="s">
        <v>372</v>
      </c>
      <c r="E16" s="280" t="s">
        <v>812</v>
      </c>
      <c r="F16" s="280" t="s">
        <v>808</v>
      </c>
      <c r="G16" s="278" t="s">
        <v>811</v>
      </c>
      <c r="H16" s="118" t="s">
        <v>433</v>
      </c>
      <c r="I16" s="157">
        <v>8.2014117647058828</v>
      </c>
      <c r="J16" s="162">
        <f>Maths2!J16</f>
        <v>8.3000000000000007</v>
      </c>
      <c r="K16" s="84">
        <f>Maths2!K16</f>
        <v>0</v>
      </c>
      <c r="L16" s="135">
        <f>Maths2!M16</f>
        <v>1</v>
      </c>
      <c r="M16" s="85">
        <f>Phys2!J16</f>
        <v>5.6</v>
      </c>
      <c r="N16" s="84">
        <f>Phys2!K16</f>
        <v>0</v>
      </c>
      <c r="O16" s="135" t="e">
        <f>Phys2!#REF!</f>
        <v>#REF!</v>
      </c>
      <c r="P16" s="85">
        <f>Chim2!J16</f>
        <v>10.3</v>
      </c>
      <c r="Q16" s="84">
        <f>Chim2!K16</f>
        <v>6</v>
      </c>
      <c r="R16" s="135">
        <f>Chim2!M16</f>
        <v>1</v>
      </c>
      <c r="S16" s="136">
        <f>'UEF12'!P16</f>
        <v>8.0666666666666682</v>
      </c>
      <c r="T16" s="163">
        <f>'UEF12'!Q16</f>
        <v>6</v>
      </c>
      <c r="U16" s="165" t="e">
        <f>'UEF12'!S16</f>
        <v>#REF!</v>
      </c>
      <c r="V16" s="166">
        <f>TPPhys2!H16</f>
        <v>10.66</v>
      </c>
      <c r="W16" s="84">
        <f>TPPhys2!I16</f>
        <v>2</v>
      </c>
      <c r="X16" s="135">
        <f>TPPhys2!K16</f>
        <v>1</v>
      </c>
      <c r="Y16" s="86">
        <f>TPChim2!H16</f>
        <v>14.66</v>
      </c>
      <c r="Z16" s="84">
        <f>TPChim2!I16</f>
        <v>2</v>
      </c>
      <c r="AA16" s="135">
        <f>TPChim2!K16</f>
        <v>1</v>
      </c>
      <c r="AB16" s="86">
        <f>Info2!J16</f>
        <v>6.9</v>
      </c>
      <c r="AC16" s="84">
        <f>Info2!K16</f>
        <v>0</v>
      </c>
      <c r="AD16" s="135">
        <f>Info2!M16</f>
        <v>1</v>
      </c>
      <c r="AE16" s="86">
        <f>MP!I16</f>
        <v>13.5</v>
      </c>
      <c r="AF16" s="84">
        <f>MP!J16</f>
        <v>1</v>
      </c>
      <c r="AG16" s="135">
        <f>MP!L16</f>
        <v>1</v>
      </c>
      <c r="AH16" s="139">
        <f>'UEM12'!S16</f>
        <v>10.524000000000001</v>
      </c>
      <c r="AI16" s="163">
        <f>'UEM12'!T16</f>
        <v>9</v>
      </c>
      <c r="AJ16" s="165">
        <f>'UEM12'!V16</f>
        <v>1</v>
      </c>
      <c r="AK16" s="166">
        <f>'MST2'!I16</f>
        <v>10.5</v>
      </c>
      <c r="AL16" s="84">
        <f>'MST2'!J16</f>
        <v>1</v>
      </c>
      <c r="AM16" s="135">
        <f>'MST2'!L16</f>
        <v>1</v>
      </c>
      <c r="AN16" s="139">
        <f>'UED12'!J16</f>
        <v>10.5</v>
      </c>
      <c r="AO16" s="163">
        <f>'UED12'!K16</f>
        <v>1</v>
      </c>
      <c r="AP16" s="165">
        <f>'UED12'!M16</f>
        <v>1</v>
      </c>
      <c r="AQ16" s="166">
        <f>Fran2!I16</f>
        <v>12</v>
      </c>
      <c r="AR16" s="84">
        <f>Fran2!J16</f>
        <v>1</v>
      </c>
      <c r="AS16" s="135">
        <f>Fran2!L16</f>
        <v>1</v>
      </c>
      <c r="AT16" s="86">
        <f>Angl2!I16</f>
        <v>13.5</v>
      </c>
      <c r="AU16" s="84">
        <f>Angl2!J16</f>
        <v>1</v>
      </c>
      <c r="AV16" s="135">
        <f>Angl2!L16</f>
        <v>1</v>
      </c>
      <c r="AW16" s="139">
        <f>'UET12'!M16</f>
        <v>12.75</v>
      </c>
      <c r="AX16" s="163">
        <f>'UET12'!N16</f>
        <v>2</v>
      </c>
      <c r="AY16" s="159">
        <f>'UET12'!P16</f>
        <v>1</v>
      </c>
      <c r="AZ16" s="24">
        <f t="shared" si="2"/>
        <v>9.4835294117647067</v>
      </c>
      <c r="BA16" s="143">
        <f t="shared" si="3"/>
        <v>18</v>
      </c>
      <c r="BB16" s="138" t="e">
        <f t="shared" si="4"/>
        <v>#REF!</v>
      </c>
      <c r="BC16" s="154" t="str">
        <f t="shared" si="5"/>
        <v xml:space="preserve"> </v>
      </c>
    </row>
    <row r="17" spans="1:55" ht="13.5" customHeight="1">
      <c r="A17" s="153">
        <v>5</v>
      </c>
      <c r="B17" s="279">
        <v>1433005614</v>
      </c>
      <c r="C17" s="101" t="s">
        <v>288</v>
      </c>
      <c r="D17" s="101" t="s">
        <v>289</v>
      </c>
      <c r="E17" s="281" t="s">
        <v>813</v>
      </c>
      <c r="F17" s="281" t="s">
        <v>814</v>
      </c>
      <c r="G17" s="278" t="s">
        <v>811</v>
      </c>
      <c r="H17" s="118" t="s">
        <v>433</v>
      </c>
      <c r="I17" s="156">
        <v>9.0531372549019604</v>
      </c>
      <c r="J17" s="162">
        <f>Maths2!J17</f>
        <v>5.2</v>
      </c>
      <c r="K17" s="84">
        <f>Maths2!K17</f>
        <v>0</v>
      </c>
      <c r="L17" s="135">
        <f>Maths2!M17</f>
        <v>1</v>
      </c>
      <c r="M17" s="85">
        <f>Phys2!J17</f>
        <v>4.9000000000000004</v>
      </c>
      <c r="N17" s="84">
        <f>Phys2!K17</f>
        <v>0</v>
      </c>
      <c r="O17" s="135" t="e">
        <f>Phys2!#REF!</f>
        <v>#REF!</v>
      </c>
      <c r="P17" s="85">
        <f>Chim2!J17</f>
        <v>12.2</v>
      </c>
      <c r="Q17" s="84">
        <f>Chim2!K17</f>
        <v>6</v>
      </c>
      <c r="R17" s="135">
        <f>Chim2!M17</f>
        <v>1</v>
      </c>
      <c r="S17" s="136">
        <f>'UEF12'!P17</f>
        <v>7.4333333333333336</v>
      </c>
      <c r="T17" s="163">
        <f>'UEF12'!Q17</f>
        <v>6</v>
      </c>
      <c r="U17" s="165" t="e">
        <f>'UEF12'!S17</f>
        <v>#REF!</v>
      </c>
      <c r="V17" s="166">
        <f>TPPhys2!H17</f>
        <v>9.74</v>
      </c>
      <c r="W17" s="84">
        <f>TPPhys2!I17</f>
        <v>0</v>
      </c>
      <c r="X17" s="135">
        <f>TPPhys2!K17</f>
        <v>1</v>
      </c>
      <c r="Y17" s="86">
        <f>TPChim2!H17</f>
        <v>14</v>
      </c>
      <c r="Z17" s="84">
        <f>TPChim2!I17</f>
        <v>2</v>
      </c>
      <c r="AA17" s="135">
        <f>TPChim2!K17</f>
        <v>1</v>
      </c>
      <c r="AB17" s="86">
        <f>Info2!J17</f>
        <v>10.8</v>
      </c>
      <c r="AC17" s="84">
        <f>Info2!K17</f>
        <v>4</v>
      </c>
      <c r="AD17" s="135">
        <f>Info2!M17</f>
        <v>1</v>
      </c>
      <c r="AE17" s="86">
        <f>MP!I17</f>
        <v>10</v>
      </c>
      <c r="AF17" s="84">
        <f>MP!J17</f>
        <v>1</v>
      </c>
      <c r="AG17" s="135">
        <f>MP!L17</f>
        <v>1</v>
      </c>
      <c r="AH17" s="139">
        <f>'UEM12'!S17</f>
        <v>11.068000000000001</v>
      </c>
      <c r="AI17" s="163">
        <f>'UEM12'!T17</f>
        <v>9</v>
      </c>
      <c r="AJ17" s="165">
        <f>'UEM12'!V17</f>
        <v>1</v>
      </c>
      <c r="AK17" s="166">
        <f>'MST2'!I17</f>
        <v>11</v>
      </c>
      <c r="AL17" s="84">
        <f>'MST2'!J17</f>
        <v>1</v>
      </c>
      <c r="AM17" s="135">
        <f>'MST2'!L17</f>
        <v>1</v>
      </c>
      <c r="AN17" s="139">
        <f>'UED12'!J17</f>
        <v>11</v>
      </c>
      <c r="AO17" s="163">
        <f>'UED12'!K17</f>
        <v>1</v>
      </c>
      <c r="AP17" s="165">
        <f>'UED12'!M17</f>
        <v>1</v>
      </c>
      <c r="AQ17" s="166">
        <f>Fran2!I17</f>
        <v>10</v>
      </c>
      <c r="AR17" s="84">
        <f>Fran2!J17</f>
        <v>1</v>
      </c>
      <c r="AS17" s="135">
        <f>Fran2!L17</f>
        <v>1</v>
      </c>
      <c r="AT17" s="86">
        <f>Angl2!I17</f>
        <v>10</v>
      </c>
      <c r="AU17" s="84">
        <f>Angl2!J17</f>
        <v>1</v>
      </c>
      <c r="AV17" s="135">
        <f>Angl2!L17</f>
        <v>1</v>
      </c>
      <c r="AW17" s="139">
        <f>'UET12'!M17</f>
        <v>10</v>
      </c>
      <c r="AX17" s="163">
        <f>'UET12'!N17</f>
        <v>2</v>
      </c>
      <c r="AY17" s="159">
        <f>'UET12'!P17</f>
        <v>1</v>
      </c>
      <c r="AZ17" s="24">
        <f t="shared" si="2"/>
        <v>9.0141176470588249</v>
      </c>
      <c r="BA17" s="143">
        <f t="shared" si="3"/>
        <v>18</v>
      </c>
      <c r="BB17" s="138" t="e">
        <f t="shared" si="4"/>
        <v>#REF!</v>
      </c>
      <c r="BC17" s="154" t="str">
        <f t="shared" si="5"/>
        <v xml:space="preserve"> </v>
      </c>
    </row>
    <row r="18" spans="1:55" ht="13.5" customHeight="1">
      <c r="A18" s="153">
        <v>6</v>
      </c>
      <c r="B18" s="178">
        <v>1433017739</v>
      </c>
      <c r="C18" s="272" t="s">
        <v>633</v>
      </c>
      <c r="D18" s="272" t="s">
        <v>177</v>
      </c>
      <c r="E18" s="276" t="s">
        <v>815</v>
      </c>
      <c r="F18" s="276" t="s">
        <v>805</v>
      </c>
      <c r="G18" s="274" t="s">
        <v>806</v>
      </c>
      <c r="H18" s="117" t="s">
        <v>428</v>
      </c>
      <c r="I18" s="156">
        <v>8.7890196078431373</v>
      </c>
      <c r="J18" s="162">
        <f>Maths2!J18</f>
        <v>6.2</v>
      </c>
      <c r="K18" s="84">
        <f>Maths2!K18</f>
        <v>0</v>
      </c>
      <c r="L18" s="135">
        <f>Maths2!M18</f>
        <v>1</v>
      </c>
      <c r="M18" s="85">
        <f>Phys2!J18</f>
        <v>1.7</v>
      </c>
      <c r="N18" s="84">
        <f>Phys2!K18</f>
        <v>0</v>
      </c>
      <c r="O18" s="135" t="e">
        <f>Phys2!#REF!</f>
        <v>#REF!</v>
      </c>
      <c r="P18" s="85">
        <f>Chim2!J18</f>
        <v>10.6</v>
      </c>
      <c r="Q18" s="84">
        <f>Chim2!K18</f>
        <v>6</v>
      </c>
      <c r="R18" s="135">
        <f>Chim2!M18</f>
        <v>1</v>
      </c>
      <c r="S18" s="136">
        <f>'UEF12'!P18</f>
        <v>6.166666666666667</v>
      </c>
      <c r="T18" s="163">
        <f>'UEF12'!Q18</f>
        <v>6</v>
      </c>
      <c r="U18" s="165" t="e">
        <f>'UEF12'!S18</f>
        <v>#REF!</v>
      </c>
      <c r="V18" s="166">
        <f>TPPhys2!H18</f>
        <v>8.25</v>
      </c>
      <c r="W18" s="84">
        <f>TPPhys2!I18</f>
        <v>0</v>
      </c>
      <c r="X18" s="135">
        <f>TPPhys2!K18</f>
        <v>1</v>
      </c>
      <c r="Y18" s="86">
        <f>TPChim2!H18</f>
        <v>13.5</v>
      </c>
      <c r="Z18" s="84">
        <f>TPChim2!I18</f>
        <v>2</v>
      </c>
      <c r="AA18" s="135">
        <f>TPChim2!K18</f>
        <v>1</v>
      </c>
      <c r="AB18" s="86">
        <f>Info2!J18</f>
        <v>0.6</v>
      </c>
      <c r="AC18" s="84">
        <f>Info2!K18</f>
        <v>0</v>
      </c>
      <c r="AD18" s="135">
        <f>Info2!M18</f>
        <v>1</v>
      </c>
      <c r="AE18" s="86">
        <f>MP!I18</f>
        <v>11</v>
      </c>
      <c r="AF18" s="84">
        <f>MP!J18</f>
        <v>1</v>
      </c>
      <c r="AG18" s="135">
        <f>MP!L18</f>
        <v>1</v>
      </c>
      <c r="AH18" s="139">
        <f>'UEM12'!S18</f>
        <v>6.7900000000000009</v>
      </c>
      <c r="AI18" s="163">
        <f>'UEM12'!T18</f>
        <v>3</v>
      </c>
      <c r="AJ18" s="165">
        <f>'UEM12'!V18</f>
        <v>1</v>
      </c>
      <c r="AK18" s="166">
        <f>'MST2'!I18</f>
        <v>10</v>
      </c>
      <c r="AL18" s="84">
        <f>'MST2'!J18</f>
        <v>1</v>
      </c>
      <c r="AM18" s="135">
        <f>'MST2'!L18</f>
        <v>1</v>
      </c>
      <c r="AN18" s="139">
        <f>'UED12'!J18</f>
        <v>10</v>
      </c>
      <c r="AO18" s="163">
        <f>'UED12'!K18</f>
        <v>1</v>
      </c>
      <c r="AP18" s="165">
        <f>'UED12'!M18</f>
        <v>1</v>
      </c>
      <c r="AQ18" s="166">
        <f>Fran2!I18</f>
        <v>13.5</v>
      </c>
      <c r="AR18" s="84">
        <f>Fran2!J18</f>
        <v>1</v>
      </c>
      <c r="AS18" s="135">
        <f>Fran2!L18</f>
        <v>1</v>
      </c>
      <c r="AT18" s="86">
        <f>Angl2!I18</f>
        <v>13</v>
      </c>
      <c r="AU18" s="84">
        <f>Angl2!J18</f>
        <v>1</v>
      </c>
      <c r="AV18" s="135">
        <f>Angl2!L18</f>
        <v>1</v>
      </c>
      <c r="AW18" s="139">
        <f>'UET12'!M18</f>
        <v>13.25</v>
      </c>
      <c r="AX18" s="163">
        <f>'UET12'!N18</f>
        <v>2</v>
      </c>
      <c r="AY18" s="159">
        <f>'UET12'!P18</f>
        <v>1</v>
      </c>
      <c r="AZ18" s="24">
        <f t="shared" si="2"/>
        <v>7.408823529411765</v>
      </c>
      <c r="BA18" s="143">
        <f t="shared" si="3"/>
        <v>12</v>
      </c>
      <c r="BB18" s="138" t="e">
        <f t="shared" si="4"/>
        <v>#REF!</v>
      </c>
      <c r="BC18" s="154" t="str">
        <f t="shared" si="5"/>
        <v xml:space="preserve"> </v>
      </c>
    </row>
    <row r="19" spans="1:55" ht="13.5" customHeight="1">
      <c r="A19" s="153">
        <v>7</v>
      </c>
      <c r="B19" s="279">
        <v>1334054874</v>
      </c>
      <c r="C19" s="101" t="s">
        <v>290</v>
      </c>
      <c r="D19" s="101" t="s">
        <v>68</v>
      </c>
      <c r="E19" s="280" t="s">
        <v>816</v>
      </c>
      <c r="F19" s="280" t="s">
        <v>817</v>
      </c>
      <c r="G19" s="278" t="s">
        <v>811</v>
      </c>
      <c r="H19" s="117" t="s">
        <v>429</v>
      </c>
      <c r="I19" s="156">
        <v>9.1668627450980384</v>
      </c>
      <c r="J19" s="162">
        <f>Maths2!J19</f>
        <v>10</v>
      </c>
      <c r="K19" s="84">
        <f>Maths2!K19</f>
        <v>6</v>
      </c>
      <c r="L19" s="135">
        <f>Maths2!M19</f>
        <v>1</v>
      </c>
      <c r="M19" s="85">
        <f>Phys2!J19</f>
        <v>3.1</v>
      </c>
      <c r="N19" s="84">
        <f>Phys2!K19</f>
        <v>0</v>
      </c>
      <c r="O19" s="135" t="e">
        <f>Phys2!#REF!</f>
        <v>#REF!</v>
      </c>
      <c r="P19" s="85">
        <f>Chim2!J19</f>
        <v>4.3333333333333339</v>
      </c>
      <c r="Q19" s="84">
        <f>Chim2!K19</f>
        <v>0</v>
      </c>
      <c r="R19" s="135">
        <f>Chim2!M19</f>
        <v>1</v>
      </c>
      <c r="S19" s="136">
        <f>'UEF12'!P19</f>
        <v>5.8111111111111109</v>
      </c>
      <c r="T19" s="163">
        <f>'UEF12'!Q19</f>
        <v>6</v>
      </c>
      <c r="U19" s="165" t="e">
        <f>'UEF12'!S19</f>
        <v>#REF!</v>
      </c>
      <c r="V19" s="166">
        <f>TPPhys2!H19</f>
        <v>10.57</v>
      </c>
      <c r="W19" s="84">
        <f>TPPhys2!I19</f>
        <v>2</v>
      </c>
      <c r="X19" s="135">
        <f>TPPhys2!K19</f>
        <v>1</v>
      </c>
      <c r="Y19" s="86">
        <f>TPChim2!H19</f>
        <v>15.16</v>
      </c>
      <c r="Z19" s="84">
        <f>TPChim2!I19</f>
        <v>2</v>
      </c>
      <c r="AA19" s="135">
        <f>TPChim2!K19</f>
        <v>1</v>
      </c>
      <c r="AB19" s="86">
        <f>Info2!J19</f>
        <v>7.7</v>
      </c>
      <c r="AC19" s="84">
        <f>Info2!K19</f>
        <v>0</v>
      </c>
      <c r="AD19" s="135">
        <f>Info2!M19</f>
        <v>1</v>
      </c>
      <c r="AE19" s="86">
        <f>MP!I19</f>
        <v>10</v>
      </c>
      <c r="AF19" s="84">
        <f>MP!J19</f>
        <v>1</v>
      </c>
      <c r="AG19" s="135">
        <f>MP!L19</f>
        <v>1</v>
      </c>
      <c r="AH19" s="139">
        <f>'UEM12'!S19</f>
        <v>10.226000000000001</v>
      </c>
      <c r="AI19" s="163">
        <f>'UEM12'!T19</f>
        <v>9</v>
      </c>
      <c r="AJ19" s="165">
        <f>'UEM12'!V19</f>
        <v>1</v>
      </c>
      <c r="AK19" s="166">
        <f>'MST2'!I19</f>
        <v>11</v>
      </c>
      <c r="AL19" s="84">
        <f>'MST2'!J19</f>
        <v>1</v>
      </c>
      <c r="AM19" s="135">
        <f>'MST2'!L19</f>
        <v>1</v>
      </c>
      <c r="AN19" s="139">
        <f>'UED12'!J19</f>
        <v>11</v>
      </c>
      <c r="AO19" s="163">
        <f>'UED12'!K19</f>
        <v>1</v>
      </c>
      <c r="AP19" s="165">
        <f>'UED12'!M19</f>
        <v>1</v>
      </c>
      <c r="AQ19" s="166">
        <f>Fran2!I19</f>
        <v>11.5</v>
      </c>
      <c r="AR19" s="84">
        <f>Fran2!J19</f>
        <v>1</v>
      </c>
      <c r="AS19" s="135">
        <f>Fran2!L19</f>
        <v>1</v>
      </c>
      <c r="AT19" s="86">
        <f>Angl2!I19</f>
        <v>13.5</v>
      </c>
      <c r="AU19" s="84">
        <f>Angl2!J19</f>
        <v>1</v>
      </c>
      <c r="AV19" s="135">
        <f>Angl2!L19</f>
        <v>1</v>
      </c>
      <c r="AW19" s="139">
        <f>'UET12'!M19</f>
        <v>12.5</v>
      </c>
      <c r="AX19" s="163">
        <f>'UET12'!N19</f>
        <v>2</v>
      </c>
      <c r="AY19" s="159">
        <f>'UET12'!P19</f>
        <v>1</v>
      </c>
      <c r="AZ19" s="24">
        <f t="shared" si="2"/>
        <v>8.2017647058823542</v>
      </c>
      <c r="BA19" s="143">
        <f t="shared" si="3"/>
        <v>18</v>
      </c>
      <c r="BB19" s="138" t="e">
        <f t="shared" si="4"/>
        <v>#REF!</v>
      </c>
      <c r="BC19" s="154" t="str">
        <f t="shared" si="5"/>
        <v xml:space="preserve"> </v>
      </c>
    </row>
    <row r="20" spans="1:55" ht="13.5" customHeight="1">
      <c r="A20" s="153">
        <v>8</v>
      </c>
      <c r="B20" s="178">
        <v>123011242</v>
      </c>
      <c r="C20" s="272" t="s">
        <v>639</v>
      </c>
      <c r="D20" s="272" t="s">
        <v>640</v>
      </c>
      <c r="E20" s="276" t="s">
        <v>818</v>
      </c>
      <c r="F20" s="276" t="s">
        <v>819</v>
      </c>
      <c r="G20" s="274" t="s">
        <v>806</v>
      </c>
      <c r="H20" s="117" t="s">
        <v>428</v>
      </c>
      <c r="I20" s="157">
        <v>8.2264705882352942</v>
      </c>
      <c r="J20" s="162">
        <f>Maths2!J20</f>
        <v>10</v>
      </c>
      <c r="K20" s="84">
        <f>Maths2!K20</f>
        <v>6</v>
      </c>
      <c r="L20" s="135">
        <f>Maths2!M20</f>
        <v>1</v>
      </c>
      <c r="M20" s="85">
        <f>Phys2!J20</f>
        <v>1.8</v>
      </c>
      <c r="N20" s="84">
        <f>Phys2!K20</f>
        <v>0</v>
      </c>
      <c r="O20" s="135" t="e">
        <f>Phys2!#REF!</f>
        <v>#REF!</v>
      </c>
      <c r="P20" s="85">
        <f>Chim2!J20</f>
        <v>9.1</v>
      </c>
      <c r="Q20" s="84">
        <f>Chim2!K20</f>
        <v>0</v>
      </c>
      <c r="R20" s="135">
        <f>Chim2!M20</f>
        <v>1</v>
      </c>
      <c r="S20" s="136">
        <f>'UEF12'!P20</f>
        <v>6.9666666666666659</v>
      </c>
      <c r="T20" s="163">
        <f>'UEF12'!Q20</f>
        <v>6</v>
      </c>
      <c r="U20" s="165" t="e">
        <f>'UEF12'!S20</f>
        <v>#REF!</v>
      </c>
      <c r="V20" s="166">
        <f>TPPhys2!H20</f>
        <v>10.08</v>
      </c>
      <c r="W20" s="84">
        <f>TPPhys2!I20</f>
        <v>2</v>
      </c>
      <c r="X20" s="135">
        <f>TPPhys2!K20</f>
        <v>1</v>
      </c>
      <c r="Y20" s="86">
        <f>TPChim2!H20</f>
        <v>13.75</v>
      </c>
      <c r="Z20" s="84">
        <f>TPChim2!I20</f>
        <v>2</v>
      </c>
      <c r="AA20" s="135">
        <f>TPChim2!K20</f>
        <v>1</v>
      </c>
      <c r="AB20" s="86">
        <f>Info2!J20</f>
        <v>10.25</v>
      </c>
      <c r="AC20" s="84">
        <f>Info2!K20</f>
        <v>4</v>
      </c>
      <c r="AD20" s="135">
        <f>Info2!M20</f>
        <v>1</v>
      </c>
      <c r="AE20" s="86">
        <f>MP!I20</f>
        <v>10</v>
      </c>
      <c r="AF20" s="84">
        <f>MP!J20</f>
        <v>1</v>
      </c>
      <c r="AG20" s="135">
        <f>MP!L20</f>
        <v>1</v>
      </c>
      <c r="AH20" s="139">
        <f>'UEM12'!S20</f>
        <v>10.866</v>
      </c>
      <c r="AI20" s="163">
        <f>'UEM12'!T20</f>
        <v>9</v>
      </c>
      <c r="AJ20" s="165">
        <f>'UEM12'!V20</f>
        <v>1</v>
      </c>
      <c r="AK20" s="166">
        <f>'MST2'!I20</f>
        <v>13</v>
      </c>
      <c r="AL20" s="84">
        <f>'MST2'!J20</f>
        <v>1</v>
      </c>
      <c r="AM20" s="135">
        <f>'MST2'!L20</f>
        <v>1</v>
      </c>
      <c r="AN20" s="139">
        <f>'UED12'!J20</f>
        <v>13</v>
      </c>
      <c r="AO20" s="163">
        <f>'UED12'!K20</f>
        <v>1</v>
      </c>
      <c r="AP20" s="165">
        <f>'UED12'!M20</f>
        <v>1</v>
      </c>
      <c r="AQ20" s="166">
        <f>Fran2!I20</f>
        <v>12.5</v>
      </c>
      <c r="AR20" s="84">
        <f>Fran2!J20</f>
        <v>1</v>
      </c>
      <c r="AS20" s="135">
        <f>Fran2!L20</f>
        <v>1</v>
      </c>
      <c r="AT20" s="86">
        <f>Angl2!I20</f>
        <v>10</v>
      </c>
      <c r="AU20" s="84">
        <f>Angl2!J20</f>
        <v>1</v>
      </c>
      <c r="AV20" s="135">
        <f>Angl2!L20</f>
        <v>1</v>
      </c>
      <c r="AW20" s="139">
        <f>'UET12'!M20</f>
        <v>11.25</v>
      </c>
      <c r="AX20" s="163">
        <f>'UET12'!N20</f>
        <v>2</v>
      </c>
      <c r="AY20" s="159">
        <f>'UET12'!P20</f>
        <v>1</v>
      </c>
      <c r="AZ20" s="24">
        <f t="shared" si="2"/>
        <v>8.9723529411764709</v>
      </c>
      <c r="BA20" s="143">
        <f t="shared" si="3"/>
        <v>18</v>
      </c>
      <c r="BB20" s="138" t="e">
        <f t="shared" si="4"/>
        <v>#REF!</v>
      </c>
      <c r="BC20" s="154" t="str">
        <f t="shared" si="5"/>
        <v xml:space="preserve"> </v>
      </c>
    </row>
    <row r="21" spans="1:55" ht="13.5" customHeight="1">
      <c r="A21" s="153">
        <v>9</v>
      </c>
      <c r="B21" s="279">
        <v>1333016516</v>
      </c>
      <c r="C21" s="47" t="s">
        <v>62</v>
      </c>
      <c r="D21" s="47" t="s">
        <v>63</v>
      </c>
      <c r="E21" s="277" t="s">
        <v>820</v>
      </c>
      <c r="F21" s="277" t="s">
        <v>821</v>
      </c>
      <c r="G21" s="278" t="s">
        <v>811</v>
      </c>
      <c r="H21" s="119" t="s">
        <v>433</v>
      </c>
      <c r="I21" s="157">
        <v>9.6021568627450993</v>
      </c>
      <c r="J21" s="162">
        <f>Maths2!J21</f>
        <v>10</v>
      </c>
      <c r="K21" s="84">
        <f>Maths2!K21</f>
        <v>6</v>
      </c>
      <c r="L21" s="135">
        <f>Maths2!M21</f>
        <v>1</v>
      </c>
      <c r="M21" s="85">
        <f>Phys2!J21</f>
        <v>5.666666666666667</v>
      </c>
      <c r="N21" s="84">
        <f>Phys2!K21</f>
        <v>0</v>
      </c>
      <c r="O21" s="135" t="e">
        <f>Phys2!#REF!</f>
        <v>#REF!</v>
      </c>
      <c r="P21" s="85">
        <f>Chim2!J21</f>
        <v>10.5</v>
      </c>
      <c r="Q21" s="84">
        <f>Chim2!K21</f>
        <v>6</v>
      </c>
      <c r="R21" s="135">
        <f>Chim2!M21</f>
        <v>1</v>
      </c>
      <c r="S21" s="136">
        <f>'UEF12'!P21</f>
        <v>8.7222222222222214</v>
      </c>
      <c r="T21" s="163">
        <f>'UEF12'!Q21</f>
        <v>12</v>
      </c>
      <c r="U21" s="165" t="e">
        <f>'UEF12'!S21</f>
        <v>#REF!</v>
      </c>
      <c r="V21" s="166">
        <f>TPPhys2!H21</f>
        <v>13.17</v>
      </c>
      <c r="W21" s="84">
        <f>TPPhys2!I21</f>
        <v>2</v>
      </c>
      <c r="X21" s="135">
        <f>TPPhys2!K21</f>
        <v>1</v>
      </c>
      <c r="Y21" s="86">
        <f>TPChim2!H21</f>
        <v>12.083333333333332</v>
      </c>
      <c r="Z21" s="84">
        <f>TPChim2!I21</f>
        <v>2</v>
      </c>
      <c r="AA21" s="135">
        <f>TPChim2!K21</f>
        <v>1</v>
      </c>
      <c r="AB21" s="86">
        <f>Info2!J21</f>
        <v>10</v>
      </c>
      <c r="AC21" s="84">
        <f>Info2!K21</f>
        <v>4</v>
      </c>
      <c r="AD21" s="135">
        <f>Info2!M21</f>
        <v>1</v>
      </c>
      <c r="AE21" s="86">
        <f>MP!I21</f>
        <v>11.25</v>
      </c>
      <c r="AF21" s="84">
        <f>MP!J21</f>
        <v>1</v>
      </c>
      <c r="AG21" s="135">
        <f>MP!L21</f>
        <v>1</v>
      </c>
      <c r="AH21" s="139">
        <f>'UEM12'!S21</f>
        <v>11.300666666666666</v>
      </c>
      <c r="AI21" s="163">
        <f>'UEM12'!T21</f>
        <v>9</v>
      </c>
      <c r="AJ21" s="165">
        <f>'UEM12'!V21</f>
        <v>1</v>
      </c>
      <c r="AK21" s="166">
        <f>'MST2'!I21</f>
        <v>14</v>
      </c>
      <c r="AL21" s="84">
        <f>'MST2'!J21</f>
        <v>1</v>
      </c>
      <c r="AM21" s="135">
        <f>'MST2'!L21</f>
        <v>1</v>
      </c>
      <c r="AN21" s="139">
        <f>'UED12'!J21</f>
        <v>14</v>
      </c>
      <c r="AO21" s="163">
        <f>'UED12'!K21</f>
        <v>1</v>
      </c>
      <c r="AP21" s="165">
        <f>'UED12'!M21</f>
        <v>1</v>
      </c>
      <c r="AQ21" s="166">
        <f>Fran2!I21</f>
        <v>10.5</v>
      </c>
      <c r="AR21" s="84">
        <f>Fran2!J21</f>
        <v>1</v>
      </c>
      <c r="AS21" s="135">
        <f>Fran2!L21</f>
        <v>1</v>
      </c>
      <c r="AT21" s="86">
        <f>Angl2!I21</f>
        <v>11</v>
      </c>
      <c r="AU21" s="84">
        <f>Angl2!J21</f>
        <v>1</v>
      </c>
      <c r="AV21" s="135">
        <f>Angl2!L21</f>
        <v>1</v>
      </c>
      <c r="AW21" s="139">
        <f>'UET12'!M21</f>
        <v>10.75</v>
      </c>
      <c r="AX21" s="163">
        <f>'UET12'!N21</f>
        <v>2</v>
      </c>
      <c r="AY21" s="159">
        <f>'UET12'!P21</f>
        <v>1</v>
      </c>
      <c r="AZ21" s="24">
        <f t="shared" si="2"/>
        <v>10.029607843137255</v>
      </c>
      <c r="BA21" s="143">
        <f t="shared" si="3"/>
        <v>30</v>
      </c>
      <c r="BB21" s="138" t="e">
        <f t="shared" si="4"/>
        <v>#REF!</v>
      </c>
      <c r="BC21" s="154" t="str">
        <f t="shared" si="5"/>
        <v>S2 validé</v>
      </c>
    </row>
    <row r="22" spans="1:55" ht="13.5" customHeight="1">
      <c r="A22" s="153">
        <v>10</v>
      </c>
      <c r="B22" s="279">
        <v>1333000881</v>
      </c>
      <c r="C22" s="101" t="s">
        <v>291</v>
      </c>
      <c r="D22" s="101" t="s">
        <v>292</v>
      </c>
      <c r="E22" s="280" t="s">
        <v>822</v>
      </c>
      <c r="F22" s="280" t="s">
        <v>808</v>
      </c>
      <c r="G22" s="278" t="s">
        <v>811</v>
      </c>
      <c r="H22" s="117" t="s">
        <v>434</v>
      </c>
      <c r="I22" s="156">
        <v>9.5885294117647053</v>
      </c>
      <c r="J22" s="162">
        <f>Maths2!J22</f>
        <v>13.666666666666666</v>
      </c>
      <c r="K22" s="84">
        <f>Maths2!K22</f>
        <v>6</v>
      </c>
      <c r="L22" s="135">
        <f>Maths2!M22</f>
        <v>1</v>
      </c>
      <c r="M22" s="85">
        <f>Phys2!J22</f>
        <v>3.6</v>
      </c>
      <c r="N22" s="84">
        <f>Phys2!K22</f>
        <v>0</v>
      </c>
      <c r="O22" s="135" t="e">
        <f>Phys2!#REF!</f>
        <v>#REF!</v>
      </c>
      <c r="P22" s="85">
        <f>Chim2!J22</f>
        <v>6.5</v>
      </c>
      <c r="Q22" s="84">
        <f>Chim2!K22</f>
        <v>0</v>
      </c>
      <c r="R22" s="135">
        <f>Chim2!M22</f>
        <v>1</v>
      </c>
      <c r="S22" s="136">
        <f>'UEF12'!P22</f>
        <v>7.9222222222222216</v>
      </c>
      <c r="T22" s="163">
        <f>'UEF12'!Q22</f>
        <v>6</v>
      </c>
      <c r="U22" s="165" t="e">
        <f>'UEF12'!S22</f>
        <v>#REF!</v>
      </c>
      <c r="V22" s="166">
        <f>TPPhys2!H22</f>
        <v>5.5</v>
      </c>
      <c r="W22" s="84">
        <f>TPPhys2!I22</f>
        <v>0</v>
      </c>
      <c r="X22" s="135">
        <f>TPPhys2!K22</f>
        <v>1</v>
      </c>
      <c r="Y22" s="86">
        <f>TPChim2!H22</f>
        <v>12.7</v>
      </c>
      <c r="Z22" s="84">
        <f>TPChim2!I22</f>
        <v>2</v>
      </c>
      <c r="AA22" s="135">
        <f>TPChim2!K22</f>
        <v>1</v>
      </c>
      <c r="AB22" s="86">
        <f>Info2!J22</f>
        <v>5.5</v>
      </c>
      <c r="AC22" s="84">
        <f>Info2!K22</f>
        <v>0</v>
      </c>
      <c r="AD22" s="135">
        <f>Info2!M22</f>
        <v>1</v>
      </c>
      <c r="AE22" s="86">
        <f>MP!I22</f>
        <v>11</v>
      </c>
      <c r="AF22" s="84">
        <f>MP!J22</f>
        <v>1</v>
      </c>
      <c r="AG22" s="135">
        <f>MP!L22</f>
        <v>1</v>
      </c>
      <c r="AH22" s="139">
        <f>'UEM12'!S22</f>
        <v>8.0400000000000009</v>
      </c>
      <c r="AI22" s="163">
        <f>'UEM12'!T22</f>
        <v>3</v>
      </c>
      <c r="AJ22" s="165">
        <f>'UEM12'!V22</f>
        <v>1</v>
      </c>
      <c r="AK22" s="166">
        <f>'MST2'!I22</f>
        <v>13</v>
      </c>
      <c r="AL22" s="84">
        <f>'MST2'!J22</f>
        <v>1</v>
      </c>
      <c r="AM22" s="135">
        <f>'MST2'!L22</f>
        <v>1</v>
      </c>
      <c r="AN22" s="139">
        <f>'UED12'!J22</f>
        <v>13</v>
      </c>
      <c r="AO22" s="163">
        <f>'UED12'!K22</f>
        <v>1</v>
      </c>
      <c r="AP22" s="165">
        <f>'UED12'!M22</f>
        <v>1</v>
      </c>
      <c r="AQ22" s="166">
        <f>Fran2!I22</f>
        <v>13</v>
      </c>
      <c r="AR22" s="84">
        <f>Fran2!J22</f>
        <v>1</v>
      </c>
      <c r="AS22" s="135">
        <f>Fran2!L22</f>
        <v>1</v>
      </c>
      <c r="AT22" s="86">
        <f>Angl2!I22</f>
        <v>10</v>
      </c>
      <c r="AU22" s="84">
        <f>Angl2!J22</f>
        <v>1</v>
      </c>
      <c r="AV22" s="135">
        <f>Angl2!L22</f>
        <v>1</v>
      </c>
      <c r="AW22" s="139">
        <f>'UET12'!M22</f>
        <v>11.5</v>
      </c>
      <c r="AX22" s="163">
        <f>'UET12'!N22</f>
        <v>2</v>
      </c>
      <c r="AY22" s="159">
        <f>'UET12'!P22</f>
        <v>1</v>
      </c>
      <c r="AZ22" s="24">
        <f t="shared" si="2"/>
        <v>8.6764705882352935</v>
      </c>
      <c r="BA22" s="143">
        <f t="shared" si="3"/>
        <v>12</v>
      </c>
      <c r="BB22" s="138" t="e">
        <f t="shared" si="4"/>
        <v>#REF!</v>
      </c>
      <c r="BC22" s="154" t="str">
        <f t="shared" si="5"/>
        <v xml:space="preserve"> </v>
      </c>
    </row>
    <row r="23" spans="1:55" ht="13.5" customHeight="1">
      <c r="A23" s="153">
        <v>11</v>
      </c>
      <c r="B23" s="175">
        <v>1433018125</v>
      </c>
      <c r="C23" s="275" t="s">
        <v>594</v>
      </c>
      <c r="D23" s="275" t="s">
        <v>595</v>
      </c>
      <c r="E23" s="276" t="s">
        <v>823</v>
      </c>
      <c r="F23" s="276" t="s">
        <v>821</v>
      </c>
      <c r="G23" s="274" t="s">
        <v>806</v>
      </c>
      <c r="H23" s="117" t="s">
        <v>428</v>
      </c>
      <c r="I23" s="156">
        <v>9.9313725490196063</v>
      </c>
      <c r="J23" s="162">
        <f>Maths2!J23</f>
        <v>11</v>
      </c>
      <c r="K23" s="84">
        <f>Maths2!K23</f>
        <v>6</v>
      </c>
      <c r="L23" s="135">
        <f>Maths2!M23</f>
        <v>1</v>
      </c>
      <c r="M23" s="85">
        <f>Phys2!J23</f>
        <v>4.5</v>
      </c>
      <c r="N23" s="84">
        <f>Phys2!K23</f>
        <v>0</v>
      </c>
      <c r="O23" s="135" t="e">
        <f>Phys2!#REF!</f>
        <v>#REF!</v>
      </c>
      <c r="P23" s="85">
        <f>Chim2!J23</f>
        <v>4.6500000000000004</v>
      </c>
      <c r="Q23" s="84">
        <f>Chim2!K23</f>
        <v>0</v>
      </c>
      <c r="R23" s="135">
        <f>Chim2!M23</f>
        <v>1</v>
      </c>
      <c r="S23" s="136">
        <f>'UEF12'!P23</f>
        <v>6.7166666666666668</v>
      </c>
      <c r="T23" s="163">
        <f>'UEF12'!Q23</f>
        <v>6</v>
      </c>
      <c r="U23" s="165" t="e">
        <f>'UEF12'!S23</f>
        <v>#REF!</v>
      </c>
      <c r="V23" s="166">
        <f>TPPhys2!H23</f>
        <v>10.74</v>
      </c>
      <c r="W23" s="84">
        <f>TPPhys2!I23</f>
        <v>2</v>
      </c>
      <c r="X23" s="135">
        <f>TPPhys2!K23</f>
        <v>1</v>
      </c>
      <c r="Y23" s="86">
        <f>TPChim2!H23</f>
        <v>12.58</v>
      </c>
      <c r="Z23" s="84">
        <f>TPChim2!I23</f>
        <v>2</v>
      </c>
      <c r="AA23" s="135">
        <f>TPChim2!K23</f>
        <v>1</v>
      </c>
      <c r="AB23" s="86">
        <f>Info2!J23</f>
        <v>8.8000000000000007</v>
      </c>
      <c r="AC23" s="84">
        <f>Info2!K23</f>
        <v>0</v>
      </c>
      <c r="AD23" s="135">
        <f>Info2!M23</f>
        <v>1</v>
      </c>
      <c r="AE23" s="86">
        <f>MP!I23</f>
        <v>9</v>
      </c>
      <c r="AF23" s="84">
        <f>MP!J23</f>
        <v>0</v>
      </c>
      <c r="AG23" s="135">
        <f>MP!L23</f>
        <v>1</v>
      </c>
      <c r="AH23" s="139">
        <f>'UEM12'!S23</f>
        <v>9.984</v>
      </c>
      <c r="AI23" s="163">
        <f>'UEM12'!T23</f>
        <v>4</v>
      </c>
      <c r="AJ23" s="165">
        <f>'UEM12'!V23</f>
        <v>1</v>
      </c>
      <c r="AK23" s="166">
        <f>'MST2'!I23</f>
        <v>10</v>
      </c>
      <c r="AL23" s="84">
        <f>'MST2'!J23</f>
        <v>1</v>
      </c>
      <c r="AM23" s="135">
        <f>'MST2'!L23</f>
        <v>1</v>
      </c>
      <c r="AN23" s="139">
        <f>'UED12'!J23</f>
        <v>10</v>
      </c>
      <c r="AO23" s="163">
        <f>'UED12'!K23</f>
        <v>1</v>
      </c>
      <c r="AP23" s="165">
        <f>'UED12'!M23</f>
        <v>1</v>
      </c>
      <c r="AQ23" s="166">
        <f>Fran2!I23</f>
        <v>16</v>
      </c>
      <c r="AR23" s="84">
        <f>Fran2!J23</f>
        <v>1</v>
      </c>
      <c r="AS23" s="135">
        <f>Fran2!L23</f>
        <v>1</v>
      </c>
      <c r="AT23" s="86">
        <f>Angl2!I23</f>
        <v>9</v>
      </c>
      <c r="AU23" s="84">
        <f>Angl2!J23</f>
        <v>0</v>
      </c>
      <c r="AV23" s="135">
        <f>Angl2!L23</f>
        <v>1</v>
      </c>
      <c r="AW23" s="139">
        <f>'UET12'!M23</f>
        <v>12.5</v>
      </c>
      <c r="AX23" s="163">
        <f>'UET12'!N23</f>
        <v>2</v>
      </c>
      <c r="AY23" s="159">
        <f>'UET12'!P23</f>
        <v>1</v>
      </c>
      <c r="AZ23" s="24">
        <f t="shared" si="2"/>
        <v>8.5511764705882349</v>
      </c>
      <c r="BA23" s="143">
        <f t="shared" si="3"/>
        <v>13</v>
      </c>
      <c r="BB23" s="138" t="e">
        <f t="shared" si="4"/>
        <v>#REF!</v>
      </c>
      <c r="BC23" s="154" t="str">
        <f t="shared" si="5"/>
        <v xml:space="preserve"> </v>
      </c>
    </row>
    <row r="24" spans="1:55" ht="13.5" customHeight="1">
      <c r="A24" s="153">
        <v>12</v>
      </c>
      <c r="B24" s="175">
        <v>1533012510</v>
      </c>
      <c r="C24" s="275" t="s">
        <v>667</v>
      </c>
      <c r="D24" s="275" t="s">
        <v>668</v>
      </c>
      <c r="E24" s="276" t="s">
        <v>824</v>
      </c>
      <c r="F24" s="276" t="s">
        <v>825</v>
      </c>
      <c r="G24" s="274" t="s">
        <v>806</v>
      </c>
      <c r="H24" s="117" t="s">
        <v>428</v>
      </c>
      <c r="I24" s="156">
        <v>9.6029411764705888</v>
      </c>
      <c r="J24" s="162">
        <f>Maths2!J24</f>
        <v>9.5</v>
      </c>
      <c r="K24" s="84">
        <f>Maths2!K24</f>
        <v>0</v>
      </c>
      <c r="L24" s="135">
        <f>Maths2!M24</f>
        <v>1</v>
      </c>
      <c r="M24" s="85">
        <f>Phys2!J24</f>
        <v>8.3019999999999996</v>
      </c>
      <c r="N24" s="84">
        <f>Phys2!K24</f>
        <v>0</v>
      </c>
      <c r="O24" s="135" t="e">
        <f>Phys2!#REF!</f>
        <v>#REF!</v>
      </c>
      <c r="P24" s="85">
        <f>Chim2!J24</f>
        <v>12.2</v>
      </c>
      <c r="Q24" s="84">
        <f>Chim2!K24</f>
        <v>6</v>
      </c>
      <c r="R24" s="135">
        <f>Chim2!M24</f>
        <v>1</v>
      </c>
      <c r="S24" s="136">
        <f>'UEF12'!P24</f>
        <v>10.000666666666667</v>
      </c>
      <c r="T24" s="163">
        <f>'UEF12'!Q24</f>
        <v>18</v>
      </c>
      <c r="U24" s="165" t="e">
        <f>'UEF12'!S24</f>
        <v>#REF!</v>
      </c>
      <c r="V24" s="166">
        <f>TPPhys2!H24</f>
        <v>10.58</v>
      </c>
      <c r="W24" s="84">
        <f>TPPhys2!I24</f>
        <v>2</v>
      </c>
      <c r="X24" s="135">
        <f>TPPhys2!K24</f>
        <v>1</v>
      </c>
      <c r="Y24" s="86">
        <f>TPChim2!H24</f>
        <v>11.5</v>
      </c>
      <c r="Z24" s="84">
        <f>TPChim2!I24</f>
        <v>2</v>
      </c>
      <c r="AA24" s="135">
        <f>TPChim2!K24</f>
        <v>1</v>
      </c>
      <c r="AB24" s="86">
        <f>Info2!J24</f>
        <v>10.6</v>
      </c>
      <c r="AC24" s="84">
        <f>Info2!K24</f>
        <v>4</v>
      </c>
      <c r="AD24" s="135">
        <f>Info2!M24</f>
        <v>1</v>
      </c>
      <c r="AE24" s="86">
        <f>MP!I24</f>
        <v>5</v>
      </c>
      <c r="AF24" s="84">
        <f>MP!J24</f>
        <v>0</v>
      </c>
      <c r="AG24" s="135">
        <f>MP!L24</f>
        <v>1</v>
      </c>
      <c r="AH24" s="139">
        <f>'UEM12'!S24</f>
        <v>9.6560000000000006</v>
      </c>
      <c r="AI24" s="163">
        <f>'UEM12'!T24</f>
        <v>8</v>
      </c>
      <c r="AJ24" s="165">
        <f>'UEM12'!V24</f>
        <v>1</v>
      </c>
      <c r="AK24" s="166">
        <f>'MST2'!I24</f>
        <v>6</v>
      </c>
      <c r="AL24" s="84">
        <f>'MST2'!J24</f>
        <v>0</v>
      </c>
      <c r="AM24" s="135">
        <f>'MST2'!L24</f>
        <v>1</v>
      </c>
      <c r="AN24" s="139">
        <f>'UED12'!J24</f>
        <v>6</v>
      </c>
      <c r="AO24" s="163">
        <f>'UED12'!K24</f>
        <v>0</v>
      </c>
      <c r="AP24" s="165">
        <f>'UED12'!M24</f>
        <v>1</v>
      </c>
      <c r="AQ24" s="166">
        <f>Fran2!I24</f>
        <v>6.5</v>
      </c>
      <c r="AR24" s="84">
        <f>Fran2!J24</f>
        <v>0</v>
      </c>
      <c r="AS24" s="135">
        <f>Fran2!L24</f>
        <v>1</v>
      </c>
      <c r="AT24" s="86">
        <f>Angl2!I24</f>
        <v>5.5</v>
      </c>
      <c r="AU24" s="84">
        <f>Angl2!J24</f>
        <v>0</v>
      </c>
      <c r="AV24" s="135">
        <f>Angl2!L24</f>
        <v>1</v>
      </c>
      <c r="AW24" s="139">
        <f>'UET12'!M24</f>
        <v>6</v>
      </c>
      <c r="AX24" s="163">
        <f>'UET12'!N24</f>
        <v>0</v>
      </c>
      <c r="AY24" s="159">
        <f>'UET12'!P24</f>
        <v>1</v>
      </c>
      <c r="AZ24" s="24">
        <f t="shared" si="2"/>
        <v>9.1932941176470582</v>
      </c>
      <c r="BA24" s="143">
        <f t="shared" si="3"/>
        <v>26</v>
      </c>
      <c r="BB24" s="138" t="e">
        <f t="shared" si="4"/>
        <v>#REF!</v>
      </c>
      <c r="BC24" s="154" t="str">
        <f t="shared" si="5"/>
        <v xml:space="preserve"> </v>
      </c>
    </row>
    <row r="25" spans="1:55" ht="13.5" customHeight="1">
      <c r="A25" s="153">
        <v>13</v>
      </c>
      <c r="B25" s="282">
        <v>123004012</v>
      </c>
      <c r="C25" s="200" t="s">
        <v>66</v>
      </c>
      <c r="D25" s="200" t="s">
        <v>557</v>
      </c>
      <c r="E25" s="283" t="s">
        <v>826</v>
      </c>
      <c r="F25" s="284" t="s">
        <v>814</v>
      </c>
      <c r="G25" s="285" t="s">
        <v>827</v>
      </c>
      <c r="H25" s="239" t="s">
        <v>431</v>
      </c>
      <c r="I25" s="156">
        <v>9.6129411764705885</v>
      </c>
      <c r="J25" s="162">
        <f>Maths2!J25</f>
        <v>11.333333333333334</v>
      </c>
      <c r="K25" s="84">
        <f>Maths2!K25</f>
        <v>6</v>
      </c>
      <c r="L25" s="135">
        <f>Maths2!M25</f>
        <v>1</v>
      </c>
      <c r="M25" s="85">
        <f>Phys2!J25</f>
        <v>3.2</v>
      </c>
      <c r="N25" s="84">
        <f>Phys2!K25</f>
        <v>0</v>
      </c>
      <c r="O25" s="135" t="e">
        <f>Phys2!#REF!</f>
        <v>#REF!</v>
      </c>
      <c r="P25" s="85">
        <f>Chim2!J25</f>
        <v>2.8</v>
      </c>
      <c r="Q25" s="84">
        <f>Chim2!K25</f>
        <v>0</v>
      </c>
      <c r="R25" s="135">
        <f>Chim2!M25</f>
        <v>1</v>
      </c>
      <c r="S25" s="136">
        <f>'UEF12'!P25</f>
        <v>5.7777777777777777</v>
      </c>
      <c r="T25" s="163">
        <f>'UEF12'!Q25</f>
        <v>6</v>
      </c>
      <c r="U25" s="165" t="e">
        <f>'UEF12'!S25</f>
        <v>#REF!</v>
      </c>
      <c r="V25" s="166">
        <f>TPPhys2!H25</f>
        <v>11.58</v>
      </c>
      <c r="W25" s="84">
        <f>TPPhys2!I25</f>
        <v>2</v>
      </c>
      <c r="X25" s="135">
        <f>TPPhys2!K25</f>
        <v>1</v>
      </c>
      <c r="Y25" s="86">
        <f>TPChim2!H25</f>
        <v>13.16</v>
      </c>
      <c r="Z25" s="84">
        <f>TPChim2!I25</f>
        <v>2</v>
      </c>
      <c r="AA25" s="135">
        <f>TPChim2!K25</f>
        <v>1</v>
      </c>
      <c r="AB25" s="86">
        <f>Info2!J25</f>
        <v>9.875</v>
      </c>
      <c r="AC25" s="84">
        <f>Info2!K25</f>
        <v>0</v>
      </c>
      <c r="AD25" s="135">
        <f>Info2!M25</f>
        <v>1</v>
      </c>
      <c r="AE25" s="86">
        <f>MP!I25</f>
        <v>10.5</v>
      </c>
      <c r="AF25" s="84">
        <f>MP!J25</f>
        <v>1</v>
      </c>
      <c r="AG25" s="135">
        <f>MP!L25</f>
        <v>1</v>
      </c>
      <c r="AH25" s="139">
        <f>'UEM12'!S25</f>
        <v>10.998000000000001</v>
      </c>
      <c r="AI25" s="163">
        <f>'UEM12'!T25</f>
        <v>9</v>
      </c>
      <c r="AJ25" s="165">
        <f>'UEM12'!V25</f>
        <v>1</v>
      </c>
      <c r="AK25" s="166">
        <f>'MST2'!I25</f>
        <v>12</v>
      </c>
      <c r="AL25" s="84">
        <f>'MST2'!J25</f>
        <v>1</v>
      </c>
      <c r="AM25" s="135">
        <f>'MST2'!L25</f>
        <v>1</v>
      </c>
      <c r="AN25" s="139">
        <f>'UED12'!J25</f>
        <v>12</v>
      </c>
      <c r="AO25" s="163">
        <f>'UED12'!K25</f>
        <v>1</v>
      </c>
      <c r="AP25" s="165">
        <f>'UED12'!M25</f>
        <v>1</v>
      </c>
      <c r="AQ25" s="166">
        <f>Fran2!I25</f>
        <v>10.5</v>
      </c>
      <c r="AR25" s="84">
        <f>Fran2!J25</f>
        <v>1</v>
      </c>
      <c r="AS25" s="135">
        <f>Fran2!L25</f>
        <v>1</v>
      </c>
      <c r="AT25" s="86">
        <f>Angl2!I25</f>
        <v>10.5</v>
      </c>
      <c r="AU25" s="84">
        <f>Angl2!J25</f>
        <v>1</v>
      </c>
      <c r="AV25" s="135">
        <f>Angl2!L25</f>
        <v>1</v>
      </c>
      <c r="AW25" s="139">
        <f>'UET12'!M25</f>
        <v>10.5</v>
      </c>
      <c r="AX25" s="163">
        <f>'UET12'!N25</f>
        <v>2</v>
      </c>
      <c r="AY25" s="159">
        <f>'UET12'!P25</f>
        <v>1</v>
      </c>
      <c r="AZ25" s="24">
        <f t="shared" si="2"/>
        <v>8.2347058823529409</v>
      </c>
      <c r="BA25" s="143">
        <f t="shared" si="3"/>
        <v>18</v>
      </c>
      <c r="BB25" s="138" t="e">
        <f t="shared" si="4"/>
        <v>#REF!</v>
      </c>
      <c r="BC25" s="154" t="str">
        <f t="shared" si="5"/>
        <v xml:space="preserve"> </v>
      </c>
    </row>
    <row r="26" spans="1:55" ht="13.5" customHeight="1">
      <c r="A26" s="153">
        <v>14</v>
      </c>
      <c r="B26" s="175">
        <v>1533019464</v>
      </c>
      <c r="C26" s="275" t="s">
        <v>600</v>
      </c>
      <c r="D26" s="275" t="s">
        <v>199</v>
      </c>
      <c r="E26" s="276" t="s">
        <v>828</v>
      </c>
      <c r="F26" s="276" t="s">
        <v>805</v>
      </c>
      <c r="G26" s="274" t="s">
        <v>806</v>
      </c>
      <c r="H26" s="117" t="s">
        <v>429</v>
      </c>
      <c r="I26" s="157">
        <v>9.7164705882352944</v>
      </c>
      <c r="J26" s="162">
        <f>Maths2!J26</f>
        <v>12.6</v>
      </c>
      <c r="K26" s="84">
        <f>Maths2!K26</f>
        <v>6</v>
      </c>
      <c r="L26" s="135">
        <f>Maths2!M26</f>
        <v>1</v>
      </c>
      <c r="M26" s="85">
        <f>Phys2!J26</f>
        <v>7.9</v>
      </c>
      <c r="N26" s="84">
        <f>Phys2!K26</f>
        <v>0</v>
      </c>
      <c r="O26" s="135" t="e">
        <f>Phys2!#REF!</f>
        <v>#REF!</v>
      </c>
      <c r="P26" s="85">
        <f>Chim2!J26</f>
        <v>11.65</v>
      </c>
      <c r="Q26" s="84">
        <f>Chim2!K26</f>
        <v>6</v>
      </c>
      <c r="R26" s="135">
        <f>Chim2!M26</f>
        <v>1</v>
      </c>
      <c r="S26" s="136">
        <f>'UEF12'!P26</f>
        <v>10.716666666666667</v>
      </c>
      <c r="T26" s="163">
        <f>'UEF12'!Q26</f>
        <v>18</v>
      </c>
      <c r="U26" s="165" t="e">
        <f>'UEF12'!S26</f>
        <v>#REF!</v>
      </c>
      <c r="V26" s="166">
        <f>TPPhys2!H26</f>
        <v>10.25</v>
      </c>
      <c r="W26" s="84">
        <f>TPPhys2!I26</f>
        <v>2</v>
      </c>
      <c r="X26" s="135">
        <f>TPPhys2!K26</f>
        <v>1</v>
      </c>
      <c r="Y26" s="86">
        <f>TPChim2!H26</f>
        <v>14.5</v>
      </c>
      <c r="Z26" s="84">
        <f>TPChim2!I26</f>
        <v>2</v>
      </c>
      <c r="AA26" s="135">
        <f>TPChim2!K26</f>
        <v>1</v>
      </c>
      <c r="AB26" s="86">
        <f>Info2!J26</f>
        <v>7.6</v>
      </c>
      <c r="AC26" s="84">
        <f>Info2!K26</f>
        <v>0</v>
      </c>
      <c r="AD26" s="135">
        <f>Info2!M26</f>
        <v>1</v>
      </c>
      <c r="AE26" s="86">
        <f>MP!I26</f>
        <v>8.5</v>
      </c>
      <c r="AF26" s="84">
        <f>MP!J26</f>
        <v>0</v>
      </c>
      <c r="AG26" s="135">
        <f>MP!L26</f>
        <v>1</v>
      </c>
      <c r="AH26" s="139">
        <f>'UEM12'!S26</f>
        <v>9.6900000000000013</v>
      </c>
      <c r="AI26" s="163">
        <f>'UEM12'!T26</f>
        <v>4</v>
      </c>
      <c r="AJ26" s="165">
        <f>'UEM12'!V26</f>
        <v>1</v>
      </c>
      <c r="AK26" s="166">
        <f>'MST2'!I26</f>
        <v>9.5</v>
      </c>
      <c r="AL26" s="84">
        <f>'MST2'!J26</f>
        <v>0</v>
      </c>
      <c r="AM26" s="135">
        <f>'MST2'!L26</f>
        <v>1</v>
      </c>
      <c r="AN26" s="139">
        <f>'UED12'!J26</f>
        <v>9.5</v>
      </c>
      <c r="AO26" s="163">
        <f>'UED12'!K26</f>
        <v>0</v>
      </c>
      <c r="AP26" s="165">
        <f>'UED12'!M26</f>
        <v>1</v>
      </c>
      <c r="AQ26" s="166">
        <f>Fran2!I26</f>
        <v>6.5</v>
      </c>
      <c r="AR26" s="84">
        <f>Fran2!J26</f>
        <v>0</v>
      </c>
      <c r="AS26" s="135">
        <f>Fran2!L26</f>
        <v>1</v>
      </c>
      <c r="AT26" s="86">
        <f>Angl2!I26</f>
        <v>13.5</v>
      </c>
      <c r="AU26" s="84">
        <f>Angl2!J26</f>
        <v>1</v>
      </c>
      <c r="AV26" s="135">
        <f>Angl2!L26</f>
        <v>1</v>
      </c>
      <c r="AW26" s="139">
        <f>'UET12'!M26</f>
        <v>10</v>
      </c>
      <c r="AX26" s="163">
        <f>'UET12'!N26</f>
        <v>2</v>
      </c>
      <c r="AY26" s="159">
        <f>'UET12'!P26</f>
        <v>1</v>
      </c>
      <c r="AZ26" s="24">
        <f t="shared" si="2"/>
        <v>10.258823529411766</v>
      </c>
      <c r="BA26" s="143">
        <f t="shared" si="3"/>
        <v>30</v>
      </c>
      <c r="BB26" s="138" t="e">
        <f t="shared" si="4"/>
        <v>#REF!</v>
      </c>
      <c r="BC26" s="154" t="str">
        <f t="shared" si="5"/>
        <v>S2 validé</v>
      </c>
    </row>
    <row r="27" spans="1:55" ht="13.5" customHeight="1">
      <c r="A27" s="153">
        <v>15</v>
      </c>
      <c r="B27" s="175">
        <v>1533012539</v>
      </c>
      <c r="C27" s="275" t="s">
        <v>538</v>
      </c>
      <c r="D27" s="275" t="s">
        <v>317</v>
      </c>
      <c r="E27" s="276" t="s">
        <v>829</v>
      </c>
      <c r="F27" s="276" t="s">
        <v>830</v>
      </c>
      <c r="G27" s="274" t="s">
        <v>806</v>
      </c>
      <c r="H27" s="117" t="s">
        <v>429</v>
      </c>
      <c r="I27" s="156">
        <v>9.7839215686274503</v>
      </c>
      <c r="J27" s="162">
        <f>Maths2!J27</f>
        <v>10</v>
      </c>
      <c r="K27" s="84">
        <f>Maths2!K27</f>
        <v>6</v>
      </c>
      <c r="L27" s="135">
        <f>Maths2!M27</f>
        <v>1</v>
      </c>
      <c r="M27" s="85">
        <f>Phys2!J27</f>
        <v>3.15</v>
      </c>
      <c r="N27" s="84">
        <f>Phys2!K27</f>
        <v>0</v>
      </c>
      <c r="O27" s="135" t="e">
        <f>Phys2!#REF!</f>
        <v>#REF!</v>
      </c>
      <c r="P27" s="85">
        <f>Chim2!J27</f>
        <v>7.9888888888888889</v>
      </c>
      <c r="Q27" s="84">
        <f>Chim2!K27</f>
        <v>0</v>
      </c>
      <c r="R27" s="135">
        <f>Chim2!M27</f>
        <v>1</v>
      </c>
      <c r="S27" s="136">
        <f>'UEF12'!P27</f>
        <v>7.0462962962962967</v>
      </c>
      <c r="T27" s="163">
        <f>'UEF12'!Q27</f>
        <v>6</v>
      </c>
      <c r="U27" s="165" t="e">
        <f>'UEF12'!S27</f>
        <v>#REF!</v>
      </c>
      <c r="V27" s="166">
        <f>TPPhys2!H27</f>
        <v>9.17</v>
      </c>
      <c r="W27" s="84">
        <f>TPPhys2!I27</f>
        <v>0</v>
      </c>
      <c r="X27" s="135">
        <f>TPPhys2!K27</f>
        <v>1</v>
      </c>
      <c r="Y27" s="86">
        <f>TPChim2!H27</f>
        <v>12.17</v>
      </c>
      <c r="Z27" s="84">
        <f>TPChim2!I27</f>
        <v>2</v>
      </c>
      <c r="AA27" s="135">
        <f>TPChim2!K27</f>
        <v>1</v>
      </c>
      <c r="AB27" s="86">
        <f>Info2!J27</f>
        <v>10.8</v>
      </c>
      <c r="AC27" s="84">
        <f>Info2!K27</f>
        <v>4</v>
      </c>
      <c r="AD27" s="135">
        <f>Info2!M27</f>
        <v>1</v>
      </c>
      <c r="AE27" s="86">
        <f>MP!I27</f>
        <v>8.5</v>
      </c>
      <c r="AF27" s="84">
        <f>MP!J27</f>
        <v>0</v>
      </c>
      <c r="AG27" s="135">
        <f>MP!L27</f>
        <v>1</v>
      </c>
      <c r="AH27" s="139">
        <f>'UEM12'!S27</f>
        <v>10.288</v>
      </c>
      <c r="AI27" s="163">
        <f>'UEM12'!T27</f>
        <v>9</v>
      </c>
      <c r="AJ27" s="165">
        <f>'UEM12'!V27</f>
        <v>1</v>
      </c>
      <c r="AK27" s="166">
        <f>'MST2'!I27</f>
        <v>10</v>
      </c>
      <c r="AL27" s="84">
        <f>'MST2'!J27</f>
        <v>1</v>
      </c>
      <c r="AM27" s="135">
        <f>'MST2'!L27</f>
        <v>1</v>
      </c>
      <c r="AN27" s="139">
        <f>'UED12'!J27</f>
        <v>10</v>
      </c>
      <c r="AO27" s="163">
        <f>'UED12'!K27</f>
        <v>1</v>
      </c>
      <c r="AP27" s="165">
        <f>'UED12'!M27</f>
        <v>1</v>
      </c>
      <c r="AQ27" s="166">
        <f>Fran2!I27</f>
        <v>14.5</v>
      </c>
      <c r="AR27" s="84">
        <f>Fran2!J27</f>
        <v>1</v>
      </c>
      <c r="AS27" s="135">
        <f>Fran2!L27</f>
        <v>1</v>
      </c>
      <c r="AT27" s="86">
        <f>Angl2!I27</f>
        <v>11.5</v>
      </c>
      <c r="AU27" s="84">
        <f>Angl2!J27</f>
        <v>1</v>
      </c>
      <c r="AV27" s="135">
        <f>Angl2!L27</f>
        <v>1</v>
      </c>
      <c r="AW27" s="139">
        <f>'UET12'!M27</f>
        <v>13</v>
      </c>
      <c r="AX27" s="163">
        <f>'UET12'!N27</f>
        <v>2</v>
      </c>
      <c r="AY27" s="159">
        <f>'UET12'!P27</f>
        <v>1</v>
      </c>
      <c r="AZ27" s="24">
        <f t="shared" si="2"/>
        <v>8.873921568627452</v>
      </c>
      <c r="BA27" s="143">
        <f t="shared" si="3"/>
        <v>18</v>
      </c>
      <c r="BB27" s="138" t="e">
        <f t="shared" si="4"/>
        <v>#REF!</v>
      </c>
      <c r="BC27" s="154" t="str">
        <f t="shared" si="5"/>
        <v xml:space="preserve"> </v>
      </c>
    </row>
    <row r="28" spans="1:55" ht="13.5" customHeight="1">
      <c r="A28" s="153">
        <v>16</v>
      </c>
      <c r="B28" s="279">
        <v>1333015719</v>
      </c>
      <c r="C28" s="101" t="s">
        <v>293</v>
      </c>
      <c r="D28" s="101" t="s">
        <v>138</v>
      </c>
      <c r="E28" s="280" t="s">
        <v>831</v>
      </c>
      <c r="F28" s="280" t="s">
        <v>805</v>
      </c>
      <c r="G28" s="278" t="s">
        <v>811</v>
      </c>
      <c r="H28" s="117" t="s">
        <v>434</v>
      </c>
      <c r="I28" s="156">
        <v>9.9401960784313736</v>
      </c>
      <c r="J28" s="162">
        <f>Maths2!J28</f>
        <v>9.9</v>
      </c>
      <c r="K28" s="84">
        <f>Maths2!K28</f>
        <v>0</v>
      </c>
      <c r="L28" s="135">
        <f>Maths2!M28</f>
        <v>1</v>
      </c>
      <c r="M28" s="85">
        <f>Phys2!J28</f>
        <v>10.75</v>
      </c>
      <c r="N28" s="84">
        <f>Phys2!K28</f>
        <v>6</v>
      </c>
      <c r="O28" s="135" t="e">
        <f>Phys2!#REF!</f>
        <v>#REF!</v>
      </c>
      <c r="P28" s="85">
        <f>Chim2!J28</f>
        <v>9.35</v>
      </c>
      <c r="Q28" s="84">
        <f>Chim2!K28</f>
        <v>0</v>
      </c>
      <c r="R28" s="135">
        <f>Chim2!M28</f>
        <v>1</v>
      </c>
      <c r="S28" s="136">
        <f>'UEF12'!P28</f>
        <v>10</v>
      </c>
      <c r="T28" s="163">
        <f>'UEF12'!Q28</f>
        <v>18</v>
      </c>
      <c r="U28" s="165" t="e">
        <f>'UEF12'!S28</f>
        <v>#REF!</v>
      </c>
      <c r="V28" s="166">
        <f>TPPhys2!H28</f>
        <v>11</v>
      </c>
      <c r="W28" s="84">
        <f>TPPhys2!I28</f>
        <v>2</v>
      </c>
      <c r="X28" s="135">
        <f>TPPhys2!K28</f>
        <v>1</v>
      </c>
      <c r="Y28" s="86">
        <f>TPChim2!H28</f>
        <v>11.354166666666666</v>
      </c>
      <c r="Z28" s="84">
        <f>TPChim2!I28</f>
        <v>2</v>
      </c>
      <c r="AA28" s="135">
        <f>TPChim2!K28</f>
        <v>1</v>
      </c>
      <c r="AB28" s="86">
        <f>Info2!J28</f>
        <v>10</v>
      </c>
      <c r="AC28" s="84">
        <f>Info2!K28</f>
        <v>4</v>
      </c>
      <c r="AD28" s="135">
        <f>Info2!M28</f>
        <v>1</v>
      </c>
      <c r="AE28" s="86">
        <f>MP!I28</f>
        <v>10</v>
      </c>
      <c r="AF28" s="84">
        <f>MP!J28</f>
        <v>1</v>
      </c>
      <c r="AG28" s="135">
        <f>MP!L28</f>
        <v>1</v>
      </c>
      <c r="AH28" s="139">
        <f>'UEM12'!S28</f>
        <v>10.470833333333333</v>
      </c>
      <c r="AI28" s="163">
        <f>'UEM12'!T28</f>
        <v>9</v>
      </c>
      <c r="AJ28" s="165">
        <f>'UEM12'!V28</f>
        <v>1</v>
      </c>
      <c r="AK28" s="166">
        <f>'MST2'!I28</f>
        <v>13</v>
      </c>
      <c r="AL28" s="84">
        <f>'MST2'!J28</f>
        <v>1</v>
      </c>
      <c r="AM28" s="135">
        <f>'MST2'!L28</f>
        <v>1</v>
      </c>
      <c r="AN28" s="139">
        <f>'UED12'!J28</f>
        <v>13</v>
      </c>
      <c r="AO28" s="163">
        <f>'UED12'!K28</f>
        <v>1</v>
      </c>
      <c r="AP28" s="165">
        <f>'UED12'!M28</f>
        <v>1</v>
      </c>
      <c r="AQ28" s="166">
        <f>Fran2!I28</f>
        <v>5.5</v>
      </c>
      <c r="AR28" s="84">
        <f>Fran2!J28</f>
        <v>0</v>
      </c>
      <c r="AS28" s="135">
        <f>Fran2!L28</f>
        <v>1</v>
      </c>
      <c r="AT28" s="86">
        <f>Angl2!I28</f>
        <v>5</v>
      </c>
      <c r="AU28" s="84">
        <f>Angl2!J28</f>
        <v>0</v>
      </c>
      <c r="AV28" s="135">
        <f>Angl2!L28</f>
        <v>1</v>
      </c>
      <c r="AW28" s="139">
        <f>'UET12'!M28</f>
        <v>5.25</v>
      </c>
      <c r="AX28" s="163">
        <f>'UET12'!N28</f>
        <v>0</v>
      </c>
      <c r="AY28" s="159">
        <f>'UET12'!P28</f>
        <v>1</v>
      </c>
      <c r="AZ28" s="24">
        <f t="shared" si="2"/>
        <v>9.7561274509803919</v>
      </c>
      <c r="BA28" s="143">
        <f t="shared" si="3"/>
        <v>28</v>
      </c>
      <c r="BB28" s="138" t="e">
        <f t="shared" si="4"/>
        <v>#REF!</v>
      </c>
      <c r="BC28" s="154" t="str">
        <f t="shared" si="5"/>
        <v xml:space="preserve"> </v>
      </c>
    </row>
    <row r="29" spans="1:55" ht="13.5" customHeight="1">
      <c r="A29" s="153">
        <v>17</v>
      </c>
      <c r="B29" s="286" t="s">
        <v>706</v>
      </c>
      <c r="C29" s="287" t="s">
        <v>707</v>
      </c>
      <c r="D29" s="287" t="s">
        <v>79</v>
      </c>
      <c r="E29" s="288">
        <v>30764</v>
      </c>
      <c r="F29" s="284" t="s">
        <v>832</v>
      </c>
      <c r="G29" s="285" t="s">
        <v>827</v>
      </c>
      <c r="H29" s="204" t="s">
        <v>436</v>
      </c>
      <c r="I29" s="156">
        <v>8.7547058823529404</v>
      </c>
      <c r="J29" s="162">
        <f>Maths2!J29</f>
        <v>10</v>
      </c>
      <c r="K29" s="84">
        <f>Maths2!K29</f>
        <v>6</v>
      </c>
      <c r="L29" s="135">
        <f>Maths2!M29</f>
        <v>1</v>
      </c>
      <c r="M29" s="85">
        <f>Phys2!J29</f>
        <v>5</v>
      </c>
      <c r="N29" s="84">
        <f>Phys2!K29</f>
        <v>0</v>
      </c>
      <c r="O29" s="135" t="e">
        <f>Phys2!#REF!</f>
        <v>#REF!</v>
      </c>
      <c r="P29" s="85">
        <f>Chim2!J29</f>
        <v>5.416666666666667</v>
      </c>
      <c r="Q29" s="84">
        <f>Chim2!K29</f>
        <v>0</v>
      </c>
      <c r="R29" s="135">
        <f>Chim2!M29</f>
        <v>1</v>
      </c>
      <c r="S29" s="136">
        <f>'UEF12'!P29</f>
        <v>6.8055555555555554</v>
      </c>
      <c r="T29" s="163">
        <f>'UEF12'!Q29</f>
        <v>6</v>
      </c>
      <c r="U29" s="165" t="e">
        <f>'UEF12'!S29</f>
        <v>#REF!</v>
      </c>
      <c r="V29" s="166">
        <f>TPPhys2!H29</f>
        <v>14</v>
      </c>
      <c r="W29" s="84">
        <f>TPPhys2!I29</f>
        <v>2</v>
      </c>
      <c r="X29" s="135">
        <f>TPPhys2!K29</f>
        <v>1</v>
      </c>
      <c r="Y29" s="86">
        <f>TPChim2!H29</f>
        <v>12.5</v>
      </c>
      <c r="Z29" s="84">
        <f>TPChim2!I29</f>
        <v>2</v>
      </c>
      <c r="AA29" s="135">
        <f>TPChim2!K29</f>
        <v>1</v>
      </c>
      <c r="AB29" s="86">
        <f>Info2!J29</f>
        <v>7.5</v>
      </c>
      <c r="AC29" s="84">
        <f>Info2!K29</f>
        <v>0</v>
      </c>
      <c r="AD29" s="135">
        <f>Info2!M29</f>
        <v>1</v>
      </c>
      <c r="AE29" s="86">
        <f>MP!I29</f>
        <v>10</v>
      </c>
      <c r="AF29" s="84">
        <f>MP!J29</f>
        <v>1</v>
      </c>
      <c r="AG29" s="135">
        <f>MP!L29</f>
        <v>1</v>
      </c>
      <c r="AH29" s="139">
        <f>'UEM12'!S29</f>
        <v>10.3</v>
      </c>
      <c r="AI29" s="163">
        <f>'UEM12'!T29</f>
        <v>9</v>
      </c>
      <c r="AJ29" s="165">
        <f>'UEM12'!V29</f>
        <v>1</v>
      </c>
      <c r="AK29" s="166">
        <f>'MST2'!I29</f>
        <v>10</v>
      </c>
      <c r="AL29" s="84">
        <f>'MST2'!J29</f>
        <v>1</v>
      </c>
      <c r="AM29" s="135">
        <f>'MST2'!L29</f>
        <v>1</v>
      </c>
      <c r="AN29" s="139">
        <f>'UED12'!J29</f>
        <v>10</v>
      </c>
      <c r="AO29" s="163">
        <f>'UED12'!K29</f>
        <v>1</v>
      </c>
      <c r="AP29" s="165">
        <f>'UED12'!M29</f>
        <v>1</v>
      </c>
      <c r="AQ29" s="166">
        <f>Fran2!I29</f>
        <v>10</v>
      </c>
      <c r="AR29" s="84">
        <f>Fran2!J29</f>
        <v>1</v>
      </c>
      <c r="AS29" s="135">
        <f>Fran2!L29</f>
        <v>1</v>
      </c>
      <c r="AT29" s="86">
        <f>Angl2!I29</f>
        <v>10</v>
      </c>
      <c r="AU29" s="84">
        <f>Angl2!J29</f>
        <v>1</v>
      </c>
      <c r="AV29" s="135">
        <f>Angl2!L29</f>
        <v>1</v>
      </c>
      <c r="AW29" s="139">
        <f>'UET12'!M29</f>
        <v>10</v>
      </c>
      <c r="AX29" s="163">
        <f>'UET12'!N29</f>
        <v>2</v>
      </c>
      <c r="AY29" s="159">
        <f>'UET12'!P29</f>
        <v>1</v>
      </c>
      <c r="AZ29" s="24">
        <f t="shared" si="2"/>
        <v>8.3970588235294112</v>
      </c>
      <c r="BA29" s="143">
        <f t="shared" si="3"/>
        <v>18</v>
      </c>
      <c r="BB29" s="138" t="e">
        <f t="shared" si="4"/>
        <v>#REF!</v>
      </c>
      <c r="BC29" s="154" t="str">
        <f t="shared" si="5"/>
        <v xml:space="preserve"> </v>
      </c>
    </row>
    <row r="30" spans="1:55" ht="13.5" customHeight="1">
      <c r="A30" s="153">
        <v>18</v>
      </c>
      <c r="B30" s="289">
        <v>123003488</v>
      </c>
      <c r="C30" s="47" t="s">
        <v>71</v>
      </c>
      <c r="D30" s="47" t="s">
        <v>72</v>
      </c>
      <c r="E30" s="277" t="s">
        <v>833</v>
      </c>
      <c r="F30" s="277" t="s">
        <v>832</v>
      </c>
      <c r="G30" s="278" t="s">
        <v>811</v>
      </c>
      <c r="H30" s="118" t="s">
        <v>433</v>
      </c>
      <c r="I30" s="157">
        <v>9.5061274509803919</v>
      </c>
      <c r="J30" s="162">
        <f>Maths2!J30</f>
        <v>11</v>
      </c>
      <c r="K30" s="84">
        <f>Maths2!K30</f>
        <v>6</v>
      </c>
      <c r="L30" s="135">
        <f>Maths2!M30</f>
        <v>1</v>
      </c>
      <c r="M30" s="85">
        <f>Phys2!J30</f>
        <v>5.666666666666667</v>
      </c>
      <c r="N30" s="84">
        <f>Phys2!K30</f>
        <v>0</v>
      </c>
      <c r="O30" s="135" t="e">
        <f>Phys2!#REF!</f>
        <v>#REF!</v>
      </c>
      <c r="P30" s="85">
        <f>Chim2!J30</f>
        <v>8.1999999999999993</v>
      </c>
      <c r="Q30" s="84">
        <f>Chim2!K30</f>
        <v>0</v>
      </c>
      <c r="R30" s="135">
        <f>Chim2!M30</f>
        <v>1</v>
      </c>
      <c r="S30" s="136">
        <f>'UEF12'!P30</f>
        <v>8.2888888888888879</v>
      </c>
      <c r="T30" s="163">
        <f>'UEF12'!Q30</f>
        <v>6</v>
      </c>
      <c r="U30" s="165" t="e">
        <f>'UEF12'!S30</f>
        <v>#REF!</v>
      </c>
      <c r="V30" s="166">
        <f>TPPhys2!H30</f>
        <v>10.58</v>
      </c>
      <c r="W30" s="84">
        <f>TPPhys2!I30</f>
        <v>2</v>
      </c>
      <c r="X30" s="135">
        <f>TPPhys2!K30</f>
        <v>1</v>
      </c>
      <c r="Y30" s="86">
        <f>TPChim2!H30</f>
        <v>12.33</v>
      </c>
      <c r="Z30" s="84">
        <f>TPChim2!I30</f>
        <v>2</v>
      </c>
      <c r="AA30" s="135">
        <f>TPChim2!K30</f>
        <v>1</v>
      </c>
      <c r="AB30" s="86">
        <f>Info2!J30</f>
        <v>10.166666666666666</v>
      </c>
      <c r="AC30" s="84">
        <f>Info2!K30</f>
        <v>4</v>
      </c>
      <c r="AD30" s="135">
        <f>Info2!M30</f>
        <v>1</v>
      </c>
      <c r="AE30" s="86">
        <f>MP!I30</f>
        <v>12.5</v>
      </c>
      <c r="AF30" s="84">
        <f>MP!J30</f>
        <v>1</v>
      </c>
      <c r="AG30" s="135">
        <f>MP!L30</f>
        <v>1</v>
      </c>
      <c r="AH30" s="139">
        <f>'UEM12'!S30</f>
        <v>11.148666666666667</v>
      </c>
      <c r="AI30" s="163">
        <f>'UEM12'!T30</f>
        <v>9</v>
      </c>
      <c r="AJ30" s="165">
        <f>'UEM12'!V30</f>
        <v>1</v>
      </c>
      <c r="AK30" s="166">
        <f>'MST2'!I30</f>
        <v>13</v>
      </c>
      <c r="AL30" s="84">
        <f>'MST2'!J30</f>
        <v>1</v>
      </c>
      <c r="AM30" s="135">
        <f>'MST2'!L30</f>
        <v>1</v>
      </c>
      <c r="AN30" s="139">
        <f>'UED12'!J30</f>
        <v>13</v>
      </c>
      <c r="AO30" s="163">
        <f>'UED12'!K30</f>
        <v>1</v>
      </c>
      <c r="AP30" s="165">
        <f>'UED12'!M30</f>
        <v>1</v>
      </c>
      <c r="AQ30" s="166">
        <f>Fran2!I30</f>
        <v>13</v>
      </c>
      <c r="AR30" s="84">
        <f>Fran2!J30</f>
        <v>1</v>
      </c>
      <c r="AS30" s="135">
        <f>Fran2!L30</f>
        <v>1</v>
      </c>
      <c r="AT30" s="86">
        <f>Angl2!I30</f>
        <v>10</v>
      </c>
      <c r="AU30" s="84">
        <f>Angl2!J30</f>
        <v>1</v>
      </c>
      <c r="AV30" s="135">
        <f>Angl2!L30</f>
        <v>1</v>
      </c>
      <c r="AW30" s="139">
        <f>'UET12'!M30</f>
        <v>11.5</v>
      </c>
      <c r="AX30" s="163">
        <f>'UET12'!N30</f>
        <v>2</v>
      </c>
      <c r="AY30" s="159">
        <f>'UET12'!P30</f>
        <v>1</v>
      </c>
      <c r="AZ30" s="24">
        <f t="shared" si="2"/>
        <v>9.784901960784314</v>
      </c>
      <c r="BA30" s="143">
        <f t="shared" si="3"/>
        <v>18</v>
      </c>
      <c r="BB30" s="138" t="e">
        <f t="shared" si="4"/>
        <v>#REF!</v>
      </c>
      <c r="BC30" s="154" t="str">
        <f t="shared" si="5"/>
        <v xml:space="preserve"> </v>
      </c>
    </row>
    <row r="31" spans="1:55" ht="13.5" customHeight="1">
      <c r="A31" s="153">
        <v>19</v>
      </c>
      <c r="B31" s="277" t="s">
        <v>73</v>
      </c>
      <c r="C31" s="47" t="s">
        <v>74</v>
      </c>
      <c r="D31" s="47" t="s">
        <v>75</v>
      </c>
      <c r="E31" s="277" t="s">
        <v>834</v>
      </c>
      <c r="F31" s="277" t="s">
        <v>805</v>
      </c>
      <c r="G31" s="278" t="s">
        <v>811</v>
      </c>
      <c r="H31" s="117" t="s">
        <v>429</v>
      </c>
      <c r="I31" s="157">
        <v>8.3808403361344546</v>
      </c>
      <c r="J31" s="162">
        <f>Maths2!J31</f>
        <v>11.666666666666666</v>
      </c>
      <c r="K31" s="84">
        <f>Maths2!K31</f>
        <v>6</v>
      </c>
      <c r="L31" s="135">
        <f>Maths2!M31</f>
        <v>1</v>
      </c>
      <c r="M31" s="85">
        <f>Phys2!J31</f>
        <v>3.8333333333333335</v>
      </c>
      <c r="N31" s="84">
        <f>Phys2!K31</f>
        <v>0</v>
      </c>
      <c r="O31" s="135" t="e">
        <f>Phys2!#REF!</f>
        <v>#REF!</v>
      </c>
      <c r="P31" s="85">
        <f>Chim2!J31</f>
        <v>10.166666666666666</v>
      </c>
      <c r="Q31" s="84">
        <f>Chim2!K31</f>
        <v>6</v>
      </c>
      <c r="R31" s="135">
        <f>Chim2!M31</f>
        <v>1</v>
      </c>
      <c r="S31" s="136">
        <f>'UEF12'!P31</f>
        <v>8.5555555555555554</v>
      </c>
      <c r="T31" s="163">
        <f>'UEF12'!Q31</f>
        <v>12</v>
      </c>
      <c r="U31" s="165" t="e">
        <f>'UEF12'!S31</f>
        <v>#REF!</v>
      </c>
      <c r="V31" s="166">
        <f>TPPhys2!H31</f>
        <v>0</v>
      </c>
      <c r="W31" s="84">
        <f>TPPhys2!I31</f>
        <v>0</v>
      </c>
      <c r="X31" s="135">
        <f>TPPhys2!K31</f>
        <v>1</v>
      </c>
      <c r="Y31" s="86">
        <f>TPChim2!H31</f>
        <v>11.31</v>
      </c>
      <c r="Z31" s="84">
        <f>TPChim2!I31</f>
        <v>2</v>
      </c>
      <c r="AA31" s="135">
        <f>TPChim2!K31</f>
        <v>1</v>
      </c>
      <c r="AB31" s="86">
        <f>Info2!J31</f>
        <v>10.561666666666667</v>
      </c>
      <c r="AC31" s="84">
        <f>Info2!K31</f>
        <v>4</v>
      </c>
      <c r="AD31" s="135">
        <f>Info2!M31</f>
        <v>1</v>
      </c>
      <c r="AE31" s="86">
        <f>MP!I31</f>
        <v>10.25</v>
      </c>
      <c r="AF31" s="84">
        <f>MP!J31</f>
        <v>1</v>
      </c>
      <c r="AG31" s="135">
        <f>MP!L31</f>
        <v>1</v>
      </c>
      <c r="AH31" s="139">
        <f>'UEM12'!S31</f>
        <v>8.5366666666666671</v>
      </c>
      <c r="AI31" s="163">
        <f>'UEM12'!T31</f>
        <v>7</v>
      </c>
      <c r="AJ31" s="165">
        <f>'UEM12'!V31</f>
        <v>1</v>
      </c>
      <c r="AK31" s="166">
        <f>'MST2'!I31</f>
        <v>13.5</v>
      </c>
      <c r="AL31" s="84">
        <f>'MST2'!J31</f>
        <v>1</v>
      </c>
      <c r="AM31" s="135">
        <f>'MST2'!L31</f>
        <v>1</v>
      </c>
      <c r="AN31" s="139">
        <f>'UED12'!J31</f>
        <v>13.5</v>
      </c>
      <c r="AO31" s="163">
        <f>'UED12'!K31</f>
        <v>1</v>
      </c>
      <c r="AP31" s="165">
        <f>'UED12'!M31</f>
        <v>1</v>
      </c>
      <c r="AQ31" s="166">
        <f>Fran2!I31</f>
        <v>12.5</v>
      </c>
      <c r="AR31" s="84">
        <f>Fran2!J31</f>
        <v>1</v>
      </c>
      <c r="AS31" s="135">
        <f>Fran2!L31</f>
        <v>1</v>
      </c>
      <c r="AT31" s="86">
        <f>Angl2!I31</f>
        <v>11.5</v>
      </c>
      <c r="AU31" s="84">
        <f>Angl2!J31</f>
        <v>1</v>
      </c>
      <c r="AV31" s="135">
        <f>Angl2!L31</f>
        <v>1</v>
      </c>
      <c r="AW31" s="139">
        <f>'UET12'!M31</f>
        <v>12</v>
      </c>
      <c r="AX31" s="163">
        <f>'UET12'!N31</f>
        <v>2</v>
      </c>
      <c r="AY31" s="159">
        <f>'UET12'!P31</f>
        <v>1</v>
      </c>
      <c r="AZ31" s="24">
        <f t="shared" si="2"/>
        <v>9.246078431372549</v>
      </c>
      <c r="BA31" s="143">
        <f t="shared" si="3"/>
        <v>22</v>
      </c>
      <c r="BB31" s="138" t="e">
        <f t="shared" si="4"/>
        <v>#REF!</v>
      </c>
      <c r="BC31" s="154" t="str">
        <f t="shared" si="5"/>
        <v xml:space="preserve"> </v>
      </c>
    </row>
    <row r="32" spans="1:55" ht="13.5" customHeight="1">
      <c r="A32" s="153">
        <v>20</v>
      </c>
      <c r="B32" s="181">
        <v>1333016483</v>
      </c>
      <c r="C32" s="290" t="s">
        <v>550</v>
      </c>
      <c r="D32" s="290" t="s">
        <v>373</v>
      </c>
      <c r="E32" s="276" t="s">
        <v>835</v>
      </c>
      <c r="F32" s="276" t="s">
        <v>805</v>
      </c>
      <c r="G32" s="274" t="s">
        <v>806</v>
      </c>
      <c r="H32" s="117" t="s">
        <v>1676</v>
      </c>
      <c r="I32" s="156">
        <v>9.578235294117647</v>
      </c>
      <c r="J32" s="162">
        <f>Maths2!J32</f>
        <v>6.4</v>
      </c>
      <c r="K32" s="84">
        <f>Maths2!K32</f>
        <v>0</v>
      </c>
      <c r="L32" s="135">
        <f>Maths2!M32</f>
        <v>1</v>
      </c>
      <c r="M32" s="85">
        <f>Phys2!J32</f>
        <v>8</v>
      </c>
      <c r="N32" s="84">
        <f>Phys2!K32</f>
        <v>0</v>
      </c>
      <c r="O32" s="135" t="e">
        <f>Phys2!#REF!</f>
        <v>#REF!</v>
      </c>
      <c r="P32" s="85">
        <f>Chim2!J32</f>
        <v>11.85</v>
      </c>
      <c r="Q32" s="84">
        <f>Chim2!K32</f>
        <v>6</v>
      </c>
      <c r="R32" s="135">
        <f>Chim2!M32</f>
        <v>1</v>
      </c>
      <c r="S32" s="136">
        <f>'UEF12'!P32</f>
        <v>8.75</v>
      </c>
      <c r="T32" s="163">
        <f>'UEF12'!Q32</f>
        <v>6</v>
      </c>
      <c r="U32" s="165" t="e">
        <f>'UEF12'!S32</f>
        <v>#REF!</v>
      </c>
      <c r="V32" s="166">
        <f>TPPhys2!H32</f>
        <v>10.166666666666668</v>
      </c>
      <c r="W32" s="84">
        <f>TPPhys2!I32</f>
        <v>2</v>
      </c>
      <c r="X32" s="135">
        <f>TPPhys2!K32</f>
        <v>1</v>
      </c>
      <c r="Y32" s="86">
        <f>TPChim2!H32</f>
        <v>11.5</v>
      </c>
      <c r="Z32" s="84">
        <f>TPChim2!I32</f>
        <v>2</v>
      </c>
      <c r="AA32" s="135">
        <f>TPChim2!K32</f>
        <v>1</v>
      </c>
      <c r="AB32" s="86">
        <f>Info2!J32</f>
        <v>10.8</v>
      </c>
      <c r="AC32" s="84">
        <f>Info2!K32</f>
        <v>4</v>
      </c>
      <c r="AD32" s="135">
        <f>Info2!M32</f>
        <v>1</v>
      </c>
      <c r="AE32" s="86">
        <f>MP!I32</f>
        <v>17.5</v>
      </c>
      <c r="AF32" s="84">
        <f>MP!J32</f>
        <v>1</v>
      </c>
      <c r="AG32" s="135">
        <f>MP!L32</f>
        <v>1</v>
      </c>
      <c r="AH32" s="139">
        <f>'UEM12'!S32</f>
        <v>12.153333333333332</v>
      </c>
      <c r="AI32" s="163">
        <f>'UEM12'!T32</f>
        <v>9</v>
      </c>
      <c r="AJ32" s="165">
        <f>'UEM12'!V32</f>
        <v>1</v>
      </c>
      <c r="AK32" s="166">
        <f>'MST2'!I32</f>
        <v>14.5</v>
      </c>
      <c r="AL32" s="84">
        <f>'MST2'!J32</f>
        <v>1</v>
      </c>
      <c r="AM32" s="135">
        <f>'MST2'!L32</f>
        <v>1</v>
      </c>
      <c r="AN32" s="139">
        <f>'UED12'!J32</f>
        <v>14.5</v>
      </c>
      <c r="AO32" s="163">
        <f>'UED12'!K32</f>
        <v>1</v>
      </c>
      <c r="AP32" s="165">
        <f>'UED12'!M32</f>
        <v>1</v>
      </c>
      <c r="AQ32" s="166">
        <f>Fran2!I32</f>
        <v>13.25</v>
      </c>
      <c r="AR32" s="84">
        <f>Fran2!J32</f>
        <v>1</v>
      </c>
      <c r="AS32" s="135">
        <f>Fran2!L32</f>
        <v>1</v>
      </c>
      <c r="AT32" s="86">
        <f>Angl2!I32</f>
        <v>16</v>
      </c>
      <c r="AU32" s="84">
        <f>Angl2!J32</f>
        <v>1</v>
      </c>
      <c r="AV32" s="135">
        <f>Angl2!L32</f>
        <v>1</v>
      </c>
      <c r="AW32" s="139">
        <f>'UET12'!M32</f>
        <v>14.625</v>
      </c>
      <c r="AX32" s="163">
        <f>'UET12'!N32</f>
        <v>2</v>
      </c>
      <c r="AY32" s="159">
        <f>'UET12'!P32</f>
        <v>1</v>
      </c>
      <c r="AZ32" s="24">
        <f t="shared" si="2"/>
        <v>10.780392156862744</v>
      </c>
      <c r="BA32" s="143">
        <f t="shared" si="3"/>
        <v>30</v>
      </c>
      <c r="BB32" s="138" t="e">
        <f t="shared" si="4"/>
        <v>#REF!</v>
      </c>
      <c r="BC32" s="154" t="str">
        <f t="shared" si="5"/>
        <v>S2 validé</v>
      </c>
    </row>
    <row r="33" spans="1:55" ht="13.5" customHeight="1">
      <c r="A33" s="153">
        <v>21</v>
      </c>
      <c r="B33" s="291" t="s">
        <v>708</v>
      </c>
      <c r="C33" s="292" t="s">
        <v>709</v>
      </c>
      <c r="D33" s="292" t="s">
        <v>64</v>
      </c>
      <c r="E33" s="293" t="s">
        <v>836</v>
      </c>
      <c r="F33" s="284" t="s">
        <v>805</v>
      </c>
      <c r="G33" s="285" t="s">
        <v>827</v>
      </c>
      <c r="H33" s="242" t="s">
        <v>432</v>
      </c>
      <c r="I33" s="157">
        <v>8.9611764705882351</v>
      </c>
      <c r="J33" s="162">
        <f>Maths2!J33</f>
        <v>3.6666666666666665</v>
      </c>
      <c r="K33" s="84">
        <f>Maths2!K33</f>
        <v>0</v>
      </c>
      <c r="L33" s="135">
        <f>Maths2!M33</f>
        <v>1</v>
      </c>
      <c r="M33" s="85">
        <f>Phys2!J33</f>
        <v>3.0833333333333335</v>
      </c>
      <c r="N33" s="84">
        <f>Phys2!K33</f>
        <v>0</v>
      </c>
      <c r="O33" s="135" t="e">
        <f>Phys2!#REF!</f>
        <v>#REF!</v>
      </c>
      <c r="P33" s="85">
        <f>Chim2!J33</f>
        <v>6.7</v>
      </c>
      <c r="Q33" s="84">
        <f>Chim2!K33</f>
        <v>0</v>
      </c>
      <c r="R33" s="135">
        <f>Chim2!M33</f>
        <v>1</v>
      </c>
      <c r="S33" s="136">
        <f>'UEF12'!P33</f>
        <v>4.4833333333333334</v>
      </c>
      <c r="T33" s="163">
        <f>'UEF12'!Q33</f>
        <v>0</v>
      </c>
      <c r="U33" s="165" t="e">
        <f>'UEF12'!S33</f>
        <v>#REF!</v>
      </c>
      <c r="V33" s="166">
        <f>TPPhys2!H33</f>
        <v>8.83</v>
      </c>
      <c r="W33" s="84">
        <f>TPPhys2!I33</f>
        <v>0</v>
      </c>
      <c r="X33" s="135">
        <f>TPPhys2!K33</f>
        <v>1</v>
      </c>
      <c r="Y33" s="86">
        <f>TPChim2!H33</f>
        <v>11.92</v>
      </c>
      <c r="Z33" s="84">
        <f>TPChim2!I33</f>
        <v>2</v>
      </c>
      <c r="AA33" s="135">
        <f>TPChim2!K33</f>
        <v>1</v>
      </c>
      <c r="AB33" s="86">
        <f>Info2!J33</f>
        <v>13</v>
      </c>
      <c r="AC33" s="84">
        <f>Info2!K33</f>
        <v>4</v>
      </c>
      <c r="AD33" s="135">
        <f>Info2!M33</f>
        <v>1</v>
      </c>
      <c r="AE33" s="86">
        <f>MP!I33</f>
        <v>10</v>
      </c>
      <c r="AF33" s="84">
        <f>MP!J33</f>
        <v>1</v>
      </c>
      <c r="AG33" s="135">
        <f>MP!L33</f>
        <v>1</v>
      </c>
      <c r="AH33" s="139">
        <f>'UEM12'!S33</f>
        <v>11.35</v>
      </c>
      <c r="AI33" s="163">
        <f>'UEM12'!T33</f>
        <v>9</v>
      </c>
      <c r="AJ33" s="165">
        <f>'UEM12'!V33</f>
        <v>1</v>
      </c>
      <c r="AK33" s="166">
        <f>'MST2'!I33</f>
        <v>12</v>
      </c>
      <c r="AL33" s="84">
        <f>'MST2'!J33</f>
        <v>1</v>
      </c>
      <c r="AM33" s="135">
        <f>'MST2'!L33</f>
        <v>1</v>
      </c>
      <c r="AN33" s="139">
        <f>'UED12'!J33</f>
        <v>12</v>
      </c>
      <c r="AO33" s="163">
        <f>'UED12'!K33</f>
        <v>1</v>
      </c>
      <c r="AP33" s="165">
        <f>'UED12'!M33</f>
        <v>1</v>
      </c>
      <c r="AQ33" s="166">
        <f>Fran2!I33</f>
        <v>10</v>
      </c>
      <c r="AR33" s="84">
        <f>Fran2!J33</f>
        <v>1</v>
      </c>
      <c r="AS33" s="135">
        <f>Fran2!L33</f>
        <v>1</v>
      </c>
      <c r="AT33" s="86">
        <f>Angl2!I33</f>
        <v>10</v>
      </c>
      <c r="AU33" s="84">
        <f>Angl2!J33</f>
        <v>1</v>
      </c>
      <c r="AV33" s="135">
        <f>Angl2!L33</f>
        <v>1</v>
      </c>
      <c r="AW33" s="139">
        <f>'UET12'!M33</f>
        <v>10</v>
      </c>
      <c r="AX33" s="163">
        <f>'UET12'!N33</f>
        <v>2</v>
      </c>
      <c r="AY33" s="159">
        <f>'UET12'!P33</f>
        <v>1</v>
      </c>
      <c r="AZ33" s="24">
        <f t="shared" si="2"/>
        <v>7.5941176470588232</v>
      </c>
      <c r="BA33" s="143">
        <f t="shared" si="3"/>
        <v>12</v>
      </c>
      <c r="BB33" s="138" t="e">
        <f t="shared" si="4"/>
        <v>#REF!</v>
      </c>
      <c r="BC33" s="154" t="str">
        <f t="shared" si="5"/>
        <v xml:space="preserve"> </v>
      </c>
    </row>
    <row r="34" spans="1:55" ht="13.5" customHeight="1">
      <c r="A34" s="153">
        <v>22</v>
      </c>
      <c r="B34" s="289">
        <v>123003378</v>
      </c>
      <c r="C34" s="47" t="s">
        <v>78</v>
      </c>
      <c r="D34" s="47" t="s">
        <v>79</v>
      </c>
      <c r="E34" s="277" t="s">
        <v>837</v>
      </c>
      <c r="F34" s="277" t="s">
        <v>838</v>
      </c>
      <c r="G34" s="278" t="s">
        <v>811</v>
      </c>
      <c r="H34" s="117" t="s">
        <v>429</v>
      </c>
      <c r="I34" s="156">
        <v>9.7349019607843132</v>
      </c>
      <c r="J34" s="162">
        <f>Maths2!J34</f>
        <v>10</v>
      </c>
      <c r="K34" s="84">
        <f>Maths2!K34</f>
        <v>6</v>
      </c>
      <c r="L34" s="135">
        <f>Maths2!M34</f>
        <v>1</v>
      </c>
      <c r="M34" s="85">
        <f>Phys2!J34</f>
        <v>3.6</v>
      </c>
      <c r="N34" s="84">
        <f>Phys2!K34</f>
        <v>0</v>
      </c>
      <c r="O34" s="135" t="e">
        <f>Phys2!#REF!</f>
        <v>#REF!</v>
      </c>
      <c r="P34" s="85">
        <f>Chim2!J34</f>
        <v>2.4</v>
      </c>
      <c r="Q34" s="84">
        <f>Chim2!K34</f>
        <v>0</v>
      </c>
      <c r="R34" s="135">
        <f>Chim2!M34</f>
        <v>1</v>
      </c>
      <c r="S34" s="136">
        <f>'UEF12'!P34</f>
        <v>5.333333333333333</v>
      </c>
      <c r="T34" s="163">
        <f>'UEF12'!Q34</f>
        <v>6</v>
      </c>
      <c r="U34" s="165" t="e">
        <f>'UEF12'!S34</f>
        <v>#REF!</v>
      </c>
      <c r="V34" s="166">
        <f>TPPhys2!H34</f>
        <v>10</v>
      </c>
      <c r="W34" s="84">
        <f>TPPhys2!I34</f>
        <v>2</v>
      </c>
      <c r="X34" s="135">
        <f>TPPhys2!K34</f>
        <v>1</v>
      </c>
      <c r="Y34" s="86">
        <f>TPChim2!H34</f>
        <v>10.5</v>
      </c>
      <c r="Z34" s="84">
        <f>TPChim2!I34</f>
        <v>2</v>
      </c>
      <c r="AA34" s="135">
        <f>TPChim2!K34</f>
        <v>1</v>
      </c>
      <c r="AB34" s="86">
        <f>Info2!J34</f>
        <v>10</v>
      </c>
      <c r="AC34" s="84">
        <f>Info2!K34</f>
        <v>4</v>
      </c>
      <c r="AD34" s="135">
        <f>Info2!M34</f>
        <v>1</v>
      </c>
      <c r="AE34" s="86">
        <f>MP!I34</f>
        <v>10</v>
      </c>
      <c r="AF34" s="84">
        <f>MP!J34</f>
        <v>1</v>
      </c>
      <c r="AG34" s="135">
        <f>MP!L34</f>
        <v>1</v>
      </c>
      <c r="AH34" s="139">
        <f>'UEM12'!S34</f>
        <v>10.1</v>
      </c>
      <c r="AI34" s="163">
        <f>'UEM12'!T34</f>
        <v>9</v>
      </c>
      <c r="AJ34" s="165">
        <f>'UEM12'!V34</f>
        <v>1</v>
      </c>
      <c r="AK34" s="166">
        <f>'MST2'!I34</f>
        <v>12</v>
      </c>
      <c r="AL34" s="84">
        <f>'MST2'!J34</f>
        <v>1</v>
      </c>
      <c r="AM34" s="135">
        <f>'MST2'!L34</f>
        <v>1</v>
      </c>
      <c r="AN34" s="139">
        <f>'UED12'!J34</f>
        <v>12</v>
      </c>
      <c r="AO34" s="163">
        <f>'UED12'!K34</f>
        <v>1</v>
      </c>
      <c r="AP34" s="165">
        <f>'UED12'!M34</f>
        <v>1</v>
      </c>
      <c r="AQ34" s="166">
        <f>Fran2!I34</f>
        <v>10</v>
      </c>
      <c r="AR34" s="84">
        <f>Fran2!J34</f>
        <v>1</v>
      </c>
      <c r="AS34" s="135">
        <f>Fran2!L34</f>
        <v>1</v>
      </c>
      <c r="AT34" s="86">
        <f>Angl2!I34</f>
        <v>8</v>
      </c>
      <c r="AU34" s="84">
        <f>Angl2!J34</f>
        <v>0</v>
      </c>
      <c r="AV34" s="135">
        <f>Angl2!L34</f>
        <v>1</v>
      </c>
      <c r="AW34" s="139">
        <f>'UET12'!M34</f>
        <v>9</v>
      </c>
      <c r="AX34" s="163">
        <f>'UET12'!N34</f>
        <v>1</v>
      </c>
      <c r="AY34" s="159">
        <f>'UET12'!P34</f>
        <v>1</v>
      </c>
      <c r="AZ34" s="24">
        <f t="shared" si="2"/>
        <v>7.5588235294117645</v>
      </c>
      <c r="BA34" s="143">
        <f t="shared" si="3"/>
        <v>17</v>
      </c>
      <c r="BB34" s="138" t="e">
        <f t="shared" si="4"/>
        <v>#REF!</v>
      </c>
      <c r="BC34" s="154" t="str">
        <f t="shared" si="5"/>
        <v xml:space="preserve"> </v>
      </c>
    </row>
    <row r="35" spans="1:55" ht="13.5" customHeight="1">
      <c r="A35" s="153">
        <v>23</v>
      </c>
      <c r="B35" s="186">
        <v>123002925</v>
      </c>
      <c r="C35" s="290" t="s">
        <v>78</v>
      </c>
      <c r="D35" s="290" t="s">
        <v>212</v>
      </c>
      <c r="E35" s="276" t="s">
        <v>839</v>
      </c>
      <c r="F35" s="276" t="s">
        <v>832</v>
      </c>
      <c r="G35" s="274" t="s">
        <v>806</v>
      </c>
      <c r="H35" s="117" t="s">
        <v>428</v>
      </c>
      <c r="I35" s="156">
        <v>9.246078431372549</v>
      </c>
      <c r="J35" s="162">
        <f>Maths2!J35</f>
        <v>4.2</v>
      </c>
      <c r="K35" s="84">
        <f>Maths2!K35</f>
        <v>0</v>
      </c>
      <c r="L35" s="135">
        <f>Maths2!M35</f>
        <v>1</v>
      </c>
      <c r="M35" s="85">
        <f>Phys2!J35</f>
        <v>0</v>
      </c>
      <c r="N35" s="84">
        <f>Phys2!K35</f>
        <v>0</v>
      </c>
      <c r="O35" s="135" t="e">
        <f>Phys2!#REF!</f>
        <v>#REF!</v>
      </c>
      <c r="P35" s="85">
        <f>Chim2!J35</f>
        <v>1.6888888888888893</v>
      </c>
      <c r="Q35" s="84">
        <f>Chim2!K35</f>
        <v>0</v>
      </c>
      <c r="R35" s="135">
        <f>Chim2!M35</f>
        <v>1</v>
      </c>
      <c r="S35" s="136">
        <f>'UEF12'!P35</f>
        <v>1.9629629629629635</v>
      </c>
      <c r="T35" s="163">
        <f>'UEF12'!Q35</f>
        <v>0</v>
      </c>
      <c r="U35" s="165" t="e">
        <f>'UEF12'!S35</f>
        <v>#REF!</v>
      </c>
      <c r="V35" s="166">
        <f>TPPhys2!H35</f>
        <v>11.75</v>
      </c>
      <c r="W35" s="84">
        <f>TPPhys2!I35</f>
        <v>2</v>
      </c>
      <c r="X35" s="135">
        <f>TPPhys2!K35</f>
        <v>1</v>
      </c>
      <c r="Y35" s="86">
        <f>TPChim2!H35</f>
        <v>12.25</v>
      </c>
      <c r="Z35" s="84">
        <f>TPChim2!I35</f>
        <v>2</v>
      </c>
      <c r="AA35" s="135">
        <f>TPChim2!K35</f>
        <v>1</v>
      </c>
      <c r="AB35" s="86">
        <f>Info2!J35</f>
        <v>6</v>
      </c>
      <c r="AC35" s="84">
        <f>Info2!K35</f>
        <v>0</v>
      </c>
      <c r="AD35" s="135">
        <f>Info2!M35</f>
        <v>1</v>
      </c>
      <c r="AE35" s="86">
        <f>MP!I35</f>
        <v>15.5</v>
      </c>
      <c r="AF35" s="84">
        <f>MP!J35</f>
        <v>1</v>
      </c>
      <c r="AG35" s="135">
        <f>MP!L35</f>
        <v>1</v>
      </c>
      <c r="AH35" s="139">
        <f>'UEM12'!S35</f>
        <v>10.3</v>
      </c>
      <c r="AI35" s="163">
        <f>'UEM12'!T35</f>
        <v>9</v>
      </c>
      <c r="AJ35" s="165">
        <f>'UEM12'!V35</f>
        <v>1</v>
      </c>
      <c r="AK35" s="166">
        <f>'MST2'!I35</f>
        <v>12</v>
      </c>
      <c r="AL35" s="84">
        <f>'MST2'!J35</f>
        <v>1</v>
      </c>
      <c r="AM35" s="135">
        <f>'MST2'!L35</f>
        <v>1</v>
      </c>
      <c r="AN35" s="139">
        <f>'UED12'!J35</f>
        <v>12</v>
      </c>
      <c r="AO35" s="163">
        <f>'UED12'!K35</f>
        <v>1</v>
      </c>
      <c r="AP35" s="165">
        <f>'UED12'!M35</f>
        <v>1</v>
      </c>
      <c r="AQ35" s="166">
        <f>Fran2!I35</f>
        <v>13.25</v>
      </c>
      <c r="AR35" s="84">
        <f>Fran2!J35</f>
        <v>1</v>
      </c>
      <c r="AS35" s="135">
        <f>Fran2!L35</f>
        <v>1</v>
      </c>
      <c r="AT35" s="86">
        <f>Angl2!I35</f>
        <v>14.5</v>
      </c>
      <c r="AU35" s="84">
        <f>Angl2!J35</f>
        <v>1</v>
      </c>
      <c r="AV35" s="135">
        <f>Angl2!L35</f>
        <v>1</v>
      </c>
      <c r="AW35" s="139">
        <f>'UET12'!M35</f>
        <v>13.875</v>
      </c>
      <c r="AX35" s="163">
        <f>'UET12'!N35</f>
        <v>2</v>
      </c>
      <c r="AY35" s="159">
        <f>'UET12'!P35</f>
        <v>1</v>
      </c>
      <c r="AZ35" s="24">
        <f t="shared" si="2"/>
        <v>6.4068627450980395</v>
      </c>
      <c r="BA35" s="143">
        <f t="shared" si="3"/>
        <v>12</v>
      </c>
      <c r="BB35" s="138" t="e">
        <f t="shared" si="4"/>
        <v>#REF!</v>
      </c>
      <c r="BC35" s="154" t="str">
        <f t="shared" si="5"/>
        <v xml:space="preserve"> </v>
      </c>
    </row>
    <row r="36" spans="1:55" ht="13.5" customHeight="1">
      <c r="A36" s="153">
        <v>24</v>
      </c>
      <c r="B36" s="175">
        <v>1533005854</v>
      </c>
      <c r="C36" s="275" t="s">
        <v>688</v>
      </c>
      <c r="D36" s="275" t="s">
        <v>299</v>
      </c>
      <c r="E36" s="276" t="s">
        <v>840</v>
      </c>
      <c r="F36" s="276" t="s">
        <v>808</v>
      </c>
      <c r="G36" s="274" t="s">
        <v>806</v>
      </c>
      <c r="H36" s="117" t="s">
        <v>1676</v>
      </c>
      <c r="I36" s="156">
        <v>9.6470588235294112</v>
      </c>
      <c r="J36" s="162">
        <f>Maths2!J36</f>
        <v>10.9</v>
      </c>
      <c r="K36" s="84">
        <f>Maths2!K36</f>
        <v>6</v>
      </c>
      <c r="L36" s="135">
        <f>Maths2!M36</f>
        <v>1</v>
      </c>
      <c r="M36" s="85">
        <f>Phys2!J36</f>
        <v>5</v>
      </c>
      <c r="N36" s="84">
        <f>Phys2!K36</f>
        <v>0</v>
      </c>
      <c r="O36" s="135" t="e">
        <f>Phys2!#REF!</f>
        <v>#REF!</v>
      </c>
      <c r="P36" s="85">
        <f>Chim2!J36</f>
        <v>7.5</v>
      </c>
      <c r="Q36" s="84">
        <f>Chim2!K36</f>
        <v>0</v>
      </c>
      <c r="R36" s="135">
        <f>Chim2!M36</f>
        <v>1</v>
      </c>
      <c r="S36" s="136">
        <f>'UEF12'!P36</f>
        <v>7.8000000000000007</v>
      </c>
      <c r="T36" s="163">
        <f>'UEF12'!Q36</f>
        <v>6</v>
      </c>
      <c r="U36" s="165" t="e">
        <f>'UEF12'!S36</f>
        <v>#REF!</v>
      </c>
      <c r="V36" s="166">
        <f>TPPhys2!H36</f>
        <v>10.5</v>
      </c>
      <c r="W36" s="84">
        <f>TPPhys2!I36</f>
        <v>2</v>
      </c>
      <c r="X36" s="135">
        <f>TPPhys2!K36</f>
        <v>1</v>
      </c>
      <c r="Y36" s="86">
        <f>TPChim2!H36</f>
        <v>11.888888888888888</v>
      </c>
      <c r="Z36" s="84">
        <f>TPChim2!I36</f>
        <v>2</v>
      </c>
      <c r="AA36" s="135">
        <f>TPChim2!K36</f>
        <v>1</v>
      </c>
      <c r="AB36" s="86">
        <f>Info2!J36</f>
        <v>7.5</v>
      </c>
      <c r="AC36" s="84">
        <f>Info2!K36</f>
        <v>0</v>
      </c>
      <c r="AD36" s="135">
        <f>Info2!M36</f>
        <v>1</v>
      </c>
      <c r="AE36" s="86">
        <f>MP!I36</f>
        <v>10.25</v>
      </c>
      <c r="AF36" s="84">
        <f>MP!J36</f>
        <v>1</v>
      </c>
      <c r="AG36" s="135">
        <f>MP!L36</f>
        <v>1</v>
      </c>
      <c r="AH36" s="139">
        <f>'UEM12'!S36</f>
        <v>9.5277777777777768</v>
      </c>
      <c r="AI36" s="163">
        <f>'UEM12'!T36</f>
        <v>5</v>
      </c>
      <c r="AJ36" s="165">
        <f>'UEM12'!V36</f>
        <v>1</v>
      </c>
      <c r="AK36" s="166">
        <f>'MST2'!I36</f>
        <v>4</v>
      </c>
      <c r="AL36" s="84">
        <f>'MST2'!J36</f>
        <v>0</v>
      </c>
      <c r="AM36" s="135">
        <f>'MST2'!L36</f>
        <v>1</v>
      </c>
      <c r="AN36" s="139">
        <f>'UED12'!J36</f>
        <v>4</v>
      </c>
      <c r="AO36" s="163">
        <f>'UED12'!K36</f>
        <v>0</v>
      </c>
      <c r="AP36" s="165">
        <f>'UED12'!M36</f>
        <v>1</v>
      </c>
      <c r="AQ36" s="166">
        <f>Fran2!I36</f>
        <v>13.5</v>
      </c>
      <c r="AR36" s="84">
        <f>Fran2!J36</f>
        <v>1</v>
      </c>
      <c r="AS36" s="135">
        <f>Fran2!L36</f>
        <v>1</v>
      </c>
      <c r="AT36" s="86">
        <f>Angl2!I36</f>
        <v>10</v>
      </c>
      <c r="AU36" s="84">
        <f>Angl2!J36</f>
        <v>1</v>
      </c>
      <c r="AV36" s="135">
        <f>Angl2!L36</f>
        <v>1</v>
      </c>
      <c r="AW36" s="139">
        <f>'UET12'!M36</f>
        <v>11.75</v>
      </c>
      <c r="AX36" s="163">
        <f>'UET12'!N36</f>
        <v>2</v>
      </c>
      <c r="AY36" s="159">
        <f>'UET12'!P36</f>
        <v>1</v>
      </c>
      <c r="AZ36" s="24">
        <f t="shared" si="2"/>
        <v>8.5493464052287589</v>
      </c>
      <c r="BA36" s="143">
        <f t="shared" si="3"/>
        <v>13</v>
      </c>
      <c r="BB36" s="138" t="e">
        <f t="shared" si="4"/>
        <v>#REF!</v>
      </c>
      <c r="BC36" s="154" t="str">
        <f t="shared" si="5"/>
        <v xml:space="preserve"> </v>
      </c>
    </row>
    <row r="37" spans="1:55" ht="13.5" customHeight="1">
      <c r="A37" s="153">
        <v>25</v>
      </c>
      <c r="B37" s="282" t="s">
        <v>710</v>
      </c>
      <c r="C37" s="200" t="s">
        <v>711</v>
      </c>
      <c r="D37" s="200" t="s">
        <v>221</v>
      </c>
      <c r="E37" s="283" t="s">
        <v>841</v>
      </c>
      <c r="F37" s="284" t="s">
        <v>805</v>
      </c>
      <c r="G37" s="285" t="s">
        <v>827</v>
      </c>
      <c r="H37" s="243" t="s">
        <v>429</v>
      </c>
      <c r="I37" s="156">
        <v>9.8972549019607836</v>
      </c>
      <c r="J37" s="162">
        <f>Maths2!J37</f>
        <v>11</v>
      </c>
      <c r="K37" s="84">
        <f>Maths2!K37</f>
        <v>6</v>
      </c>
      <c r="L37" s="135">
        <f>Maths2!M37</f>
        <v>1</v>
      </c>
      <c r="M37" s="85">
        <f>Phys2!J37</f>
        <v>4.833333333333333</v>
      </c>
      <c r="N37" s="84">
        <f>Phys2!K37</f>
        <v>0</v>
      </c>
      <c r="O37" s="135" t="e">
        <f>Phys2!#REF!</f>
        <v>#REF!</v>
      </c>
      <c r="P37" s="85">
        <f>Chim2!J37</f>
        <v>5</v>
      </c>
      <c r="Q37" s="84">
        <f>Chim2!K37</f>
        <v>0</v>
      </c>
      <c r="R37" s="135">
        <f>Chim2!M37</f>
        <v>1</v>
      </c>
      <c r="S37" s="136">
        <f>'UEF12'!P37</f>
        <v>6.9444444444444446</v>
      </c>
      <c r="T37" s="163">
        <f>'UEF12'!Q37</f>
        <v>6</v>
      </c>
      <c r="U37" s="165" t="e">
        <f>'UEF12'!S37</f>
        <v>#REF!</v>
      </c>
      <c r="V37" s="166">
        <f>TPPhys2!H37</f>
        <v>8.24</v>
      </c>
      <c r="W37" s="84">
        <f>TPPhys2!I37</f>
        <v>0</v>
      </c>
      <c r="X37" s="135">
        <f>TPPhys2!K37</f>
        <v>1</v>
      </c>
      <c r="Y37" s="86">
        <f>TPChim2!H37</f>
        <v>14.166666666666668</v>
      </c>
      <c r="Z37" s="84">
        <f>TPChim2!I37</f>
        <v>2</v>
      </c>
      <c r="AA37" s="135">
        <f>TPChim2!K37</f>
        <v>1</v>
      </c>
      <c r="AB37" s="86">
        <f>Info2!J37</f>
        <v>9.125</v>
      </c>
      <c r="AC37" s="84">
        <f>Info2!K37</f>
        <v>0</v>
      </c>
      <c r="AD37" s="135">
        <f>Info2!M37</f>
        <v>1</v>
      </c>
      <c r="AE37" s="86">
        <f>MP!I37</f>
        <v>11</v>
      </c>
      <c r="AF37" s="84">
        <f>MP!J37</f>
        <v>1</v>
      </c>
      <c r="AG37" s="135">
        <f>MP!L37</f>
        <v>1</v>
      </c>
      <c r="AH37" s="139">
        <f>'UEM12'!S37</f>
        <v>10.331333333333333</v>
      </c>
      <c r="AI37" s="163">
        <f>'UEM12'!T37</f>
        <v>9</v>
      </c>
      <c r="AJ37" s="165">
        <f>'UEM12'!V37</f>
        <v>1</v>
      </c>
      <c r="AK37" s="166">
        <f>'MST2'!I37</f>
        <v>13</v>
      </c>
      <c r="AL37" s="84">
        <f>'MST2'!J37</f>
        <v>1</v>
      </c>
      <c r="AM37" s="135">
        <f>'MST2'!L37</f>
        <v>1</v>
      </c>
      <c r="AN37" s="139">
        <f>'UED12'!J37</f>
        <v>13</v>
      </c>
      <c r="AO37" s="163">
        <f>'UED12'!K37</f>
        <v>1</v>
      </c>
      <c r="AP37" s="165">
        <f>'UED12'!M37</f>
        <v>1</v>
      </c>
      <c r="AQ37" s="166">
        <f>Fran2!I37</f>
        <v>11</v>
      </c>
      <c r="AR37" s="84">
        <f>Fran2!J37</f>
        <v>1</v>
      </c>
      <c r="AS37" s="135">
        <f>Fran2!L37</f>
        <v>1</v>
      </c>
      <c r="AT37" s="86">
        <f>Angl2!I37</f>
        <v>11</v>
      </c>
      <c r="AU37" s="84">
        <f>Angl2!J37</f>
        <v>1</v>
      </c>
      <c r="AV37" s="135">
        <f>Angl2!L37</f>
        <v>1</v>
      </c>
      <c r="AW37" s="139">
        <f>'UET12'!M37</f>
        <v>11</v>
      </c>
      <c r="AX37" s="163">
        <f>'UET12'!N37</f>
        <v>2</v>
      </c>
      <c r="AY37" s="159">
        <f>'UET12'!P37</f>
        <v>1</v>
      </c>
      <c r="AZ37" s="24">
        <f t="shared" si="2"/>
        <v>8.7739215686274505</v>
      </c>
      <c r="BA37" s="143">
        <f t="shared" si="3"/>
        <v>18</v>
      </c>
      <c r="BB37" s="138" t="e">
        <f t="shared" si="4"/>
        <v>#REF!</v>
      </c>
      <c r="BC37" s="154" t="str">
        <f t="shared" si="5"/>
        <v xml:space="preserve"> </v>
      </c>
    </row>
    <row r="38" spans="1:55" ht="13.5" customHeight="1">
      <c r="A38" s="153">
        <v>26</v>
      </c>
      <c r="B38" s="291" t="s">
        <v>712</v>
      </c>
      <c r="C38" s="292" t="s">
        <v>713</v>
      </c>
      <c r="D38" s="292" t="s">
        <v>198</v>
      </c>
      <c r="E38" s="293" t="s">
        <v>842</v>
      </c>
      <c r="F38" s="284" t="s">
        <v>805</v>
      </c>
      <c r="G38" s="285" t="s">
        <v>827</v>
      </c>
      <c r="H38" s="244" t="s">
        <v>433</v>
      </c>
      <c r="I38" s="156">
        <v>9.3696078431372545</v>
      </c>
      <c r="J38" s="162">
        <f>Maths2!J38</f>
        <v>7.333333333333333</v>
      </c>
      <c r="K38" s="84">
        <f>Maths2!K38</f>
        <v>0</v>
      </c>
      <c r="L38" s="135">
        <f>Maths2!M38</f>
        <v>1</v>
      </c>
      <c r="M38" s="85">
        <f>Phys2!J38</f>
        <v>6.833333333333333</v>
      </c>
      <c r="N38" s="84">
        <f>Phys2!K38</f>
        <v>0</v>
      </c>
      <c r="O38" s="135" t="e">
        <f>Phys2!#REF!</f>
        <v>#REF!</v>
      </c>
      <c r="P38" s="85">
        <f>Chim2!J38</f>
        <v>8.3333333333333339</v>
      </c>
      <c r="Q38" s="84">
        <f>Chim2!K38</f>
        <v>0</v>
      </c>
      <c r="R38" s="135">
        <f>Chim2!M38</f>
        <v>1</v>
      </c>
      <c r="S38" s="136">
        <f>'UEF12'!P38</f>
        <v>7.5</v>
      </c>
      <c r="T38" s="163">
        <f>'UEF12'!Q38</f>
        <v>0</v>
      </c>
      <c r="U38" s="165" t="e">
        <f>'UEF12'!S38</f>
        <v>#REF!</v>
      </c>
      <c r="V38" s="166">
        <f>TPPhys2!H38</f>
        <v>11.25</v>
      </c>
      <c r="W38" s="84">
        <f>TPPhys2!I38</f>
        <v>2</v>
      </c>
      <c r="X38" s="135">
        <f>TPPhys2!K38</f>
        <v>1</v>
      </c>
      <c r="Y38" s="86">
        <f>TPChim2!H38</f>
        <v>14.08</v>
      </c>
      <c r="Z38" s="84">
        <f>TPChim2!I38</f>
        <v>2</v>
      </c>
      <c r="AA38" s="135">
        <f>TPChim2!K38</f>
        <v>1</v>
      </c>
      <c r="AB38" s="86">
        <f>Info2!J38</f>
        <v>8.08</v>
      </c>
      <c r="AC38" s="84">
        <f>Info2!K38</f>
        <v>0</v>
      </c>
      <c r="AD38" s="135">
        <f>Info2!M38</f>
        <v>1</v>
      </c>
      <c r="AE38" s="86">
        <f>MP!I38</f>
        <v>12.25</v>
      </c>
      <c r="AF38" s="84">
        <f>MP!J38</f>
        <v>1</v>
      </c>
      <c r="AG38" s="135">
        <f>MP!L38</f>
        <v>1</v>
      </c>
      <c r="AH38" s="139">
        <f>'UEM12'!S38</f>
        <v>10.747999999999999</v>
      </c>
      <c r="AI38" s="163">
        <f>'UEM12'!T38</f>
        <v>9</v>
      </c>
      <c r="AJ38" s="165">
        <f>'UEM12'!V38</f>
        <v>1</v>
      </c>
      <c r="AK38" s="166">
        <f>'MST2'!I38</f>
        <v>14</v>
      </c>
      <c r="AL38" s="84">
        <f>'MST2'!J38</f>
        <v>1</v>
      </c>
      <c r="AM38" s="135">
        <f>'MST2'!L38</f>
        <v>1</v>
      </c>
      <c r="AN38" s="139">
        <f>'UED12'!J38</f>
        <v>14</v>
      </c>
      <c r="AO38" s="163">
        <f>'UED12'!K38</f>
        <v>1</v>
      </c>
      <c r="AP38" s="165">
        <f>'UED12'!M38</f>
        <v>1</v>
      </c>
      <c r="AQ38" s="166">
        <f>Fran2!I38</f>
        <v>12.25</v>
      </c>
      <c r="AR38" s="84">
        <f>Fran2!J38</f>
        <v>1</v>
      </c>
      <c r="AS38" s="135">
        <f>Fran2!L38</f>
        <v>1</v>
      </c>
      <c r="AT38" s="86">
        <f>Angl2!I38</f>
        <v>12.25</v>
      </c>
      <c r="AU38" s="84">
        <f>Angl2!J38</f>
        <v>1</v>
      </c>
      <c r="AV38" s="135">
        <f>Angl2!L38</f>
        <v>1</v>
      </c>
      <c r="AW38" s="139">
        <f>'UET12'!M38</f>
        <v>12.25</v>
      </c>
      <c r="AX38" s="163">
        <f>'UET12'!N38</f>
        <v>2</v>
      </c>
      <c r="AY38" s="159">
        <f>'UET12'!P38</f>
        <v>1</v>
      </c>
      <c r="AZ38" s="24">
        <f t="shared" si="2"/>
        <v>9.3964705882352941</v>
      </c>
      <c r="BA38" s="143">
        <f t="shared" si="3"/>
        <v>12</v>
      </c>
      <c r="BB38" s="138" t="e">
        <f t="shared" si="4"/>
        <v>#REF!</v>
      </c>
      <c r="BC38" s="154" t="str">
        <f t="shared" si="5"/>
        <v xml:space="preserve"> </v>
      </c>
    </row>
    <row r="39" spans="1:55" ht="13.5" customHeight="1">
      <c r="A39" s="153">
        <v>27</v>
      </c>
      <c r="B39" s="175">
        <v>1533012525</v>
      </c>
      <c r="C39" s="275" t="s">
        <v>631</v>
      </c>
      <c r="D39" s="275" t="s">
        <v>632</v>
      </c>
      <c r="E39" s="276" t="s">
        <v>843</v>
      </c>
      <c r="F39" s="276" t="s">
        <v>830</v>
      </c>
      <c r="G39" s="274" t="s">
        <v>806</v>
      </c>
      <c r="H39" s="117" t="s">
        <v>428</v>
      </c>
      <c r="I39" s="156">
        <v>7.3333333333333339</v>
      </c>
      <c r="J39" s="162">
        <f>Maths2!J39</f>
        <v>9.9980000000000011</v>
      </c>
      <c r="K39" s="84">
        <f>Maths2!K39</f>
        <v>6</v>
      </c>
      <c r="L39" s="135">
        <f>Maths2!M39</f>
        <v>1</v>
      </c>
      <c r="M39" s="85">
        <f>Phys2!J39</f>
        <v>7.3</v>
      </c>
      <c r="N39" s="84">
        <f>Phys2!K39</f>
        <v>0</v>
      </c>
      <c r="O39" s="135" t="e">
        <f>Phys2!#REF!</f>
        <v>#REF!</v>
      </c>
      <c r="P39" s="85">
        <f>Chim2!J39</f>
        <v>8.25</v>
      </c>
      <c r="Q39" s="84">
        <f>Chim2!K39</f>
        <v>0</v>
      </c>
      <c r="R39" s="135">
        <f>Chim2!M39</f>
        <v>1</v>
      </c>
      <c r="S39" s="136">
        <f>'UEF12'!P39</f>
        <v>8.516</v>
      </c>
      <c r="T39" s="163">
        <f>'UEF12'!Q39</f>
        <v>6</v>
      </c>
      <c r="U39" s="165" t="e">
        <f>'UEF12'!S39</f>
        <v>#REF!</v>
      </c>
      <c r="V39" s="166">
        <f>TPPhys2!H39</f>
        <v>11.1</v>
      </c>
      <c r="W39" s="84">
        <f>TPPhys2!I39</f>
        <v>2</v>
      </c>
      <c r="X39" s="135">
        <f>TPPhys2!K39</f>
        <v>1</v>
      </c>
      <c r="Y39" s="86">
        <f>TPChim2!H39</f>
        <v>13.83</v>
      </c>
      <c r="Z39" s="84">
        <f>TPChim2!I39</f>
        <v>2</v>
      </c>
      <c r="AA39" s="135">
        <f>TPChim2!K39</f>
        <v>1</v>
      </c>
      <c r="AB39" s="86">
        <f>Info2!J39</f>
        <v>10.001999999999999</v>
      </c>
      <c r="AC39" s="84">
        <f>Info2!K39</f>
        <v>4</v>
      </c>
      <c r="AD39" s="135">
        <f>Info2!M39</f>
        <v>1</v>
      </c>
      <c r="AE39" s="86">
        <f>MP!I39</f>
        <v>9</v>
      </c>
      <c r="AF39" s="84">
        <f>MP!J39</f>
        <v>0</v>
      </c>
      <c r="AG39" s="135">
        <f>MP!L39</f>
        <v>1</v>
      </c>
      <c r="AH39" s="139">
        <f>'UEM12'!S39</f>
        <v>10.786799999999999</v>
      </c>
      <c r="AI39" s="163">
        <f>'UEM12'!T39</f>
        <v>9</v>
      </c>
      <c r="AJ39" s="165">
        <f>'UEM12'!V39</f>
        <v>1</v>
      </c>
      <c r="AK39" s="166">
        <f>'MST2'!I39</f>
        <v>6</v>
      </c>
      <c r="AL39" s="84">
        <f>'MST2'!J39</f>
        <v>0</v>
      </c>
      <c r="AM39" s="135">
        <f>'MST2'!L39</f>
        <v>1</v>
      </c>
      <c r="AN39" s="139">
        <f>'UED12'!J39</f>
        <v>6</v>
      </c>
      <c r="AO39" s="163">
        <f>'UED12'!K39</f>
        <v>0</v>
      </c>
      <c r="AP39" s="165">
        <f>'UED12'!M39</f>
        <v>1</v>
      </c>
      <c r="AQ39" s="166">
        <f>Fran2!I39</f>
        <v>10</v>
      </c>
      <c r="AR39" s="84">
        <f>Fran2!J39</f>
        <v>1</v>
      </c>
      <c r="AS39" s="135">
        <f>Fran2!L39</f>
        <v>1</v>
      </c>
      <c r="AT39" s="86">
        <f>Angl2!I39</f>
        <v>10.5</v>
      </c>
      <c r="AU39" s="84">
        <f>Angl2!J39</f>
        <v>1</v>
      </c>
      <c r="AV39" s="135">
        <f>Angl2!L39</f>
        <v>1</v>
      </c>
      <c r="AW39" s="139">
        <f>'UET12'!M39</f>
        <v>10.25</v>
      </c>
      <c r="AX39" s="163">
        <f>'UET12'!N39</f>
        <v>2</v>
      </c>
      <c r="AY39" s="159">
        <f>'UET12'!P39</f>
        <v>1</v>
      </c>
      <c r="AZ39" s="24">
        <f t="shared" si="2"/>
        <v>9.2398823529411764</v>
      </c>
      <c r="BA39" s="143">
        <f t="shared" si="3"/>
        <v>17</v>
      </c>
      <c r="BB39" s="138" t="e">
        <f t="shared" si="4"/>
        <v>#REF!</v>
      </c>
      <c r="BC39" s="154" t="str">
        <f t="shared" si="5"/>
        <v xml:space="preserve"> </v>
      </c>
    </row>
    <row r="40" spans="1:55" ht="13.5" customHeight="1">
      <c r="A40" s="153">
        <v>28</v>
      </c>
      <c r="B40" s="279">
        <v>1333011568</v>
      </c>
      <c r="C40" s="101" t="s">
        <v>374</v>
      </c>
      <c r="D40" s="101" t="s">
        <v>375</v>
      </c>
      <c r="E40" s="280" t="s">
        <v>844</v>
      </c>
      <c r="F40" s="280" t="s">
        <v>810</v>
      </c>
      <c r="G40" s="278" t="s">
        <v>811</v>
      </c>
      <c r="H40" s="117" t="s">
        <v>434</v>
      </c>
      <c r="I40" s="156">
        <v>9.7254901960784323</v>
      </c>
      <c r="J40" s="162">
        <f>Maths2!J40</f>
        <v>10.8</v>
      </c>
      <c r="K40" s="84">
        <f>Maths2!K40</f>
        <v>6</v>
      </c>
      <c r="L40" s="135">
        <f>Maths2!M40</f>
        <v>1</v>
      </c>
      <c r="M40" s="85">
        <f>Phys2!J40</f>
        <v>5.3</v>
      </c>
      <c r="N40" s="84">
        <f>Phys2!K40</f>
        <v>0</v>
      </c>
      <c r="O40" s="135" t="e">
        <f>Phys2!#REF!</f>
        <v>#REF!</v>
      </c>
      <c r="P40" s="85">
        <f>Chim2!J40</f>
        <v>5.6</v>
      </c>
      <c r="Q40" s="84">
        <f>Chim2!K40</f>
        <v>0</v>
      </c>
      <c r="R40" s="135">
        <f>Chim2!M40</f>
        <v>1</v>
      </c>
      <c r="S40" s="136">
        <f>'UEF12'!P40</f>
        <v>7.2333333333333325</v>
      </c>
      <c r="T40" s="163">
        <f>'UEF12'!Q40</f>
        <v>6</v>
      </c>
      <c r="U40" s="165" t="e">
        <f>'UEF12'!S40</f>
        <v>#REF!</v>
      </c>
      <c r="V40" s="166">
        <f>TPPhys2!H40</f>
        <v>12.01</v>
      </c>
      <c r="W40" s="84">
        <f>TPPhys2!I40</f>
        <v>2</v>
      </c>
      <c r="X40" s="135">
        <f>TPPhys2!K40</f>
        <v>1</v>
      </c>
      <c r="Y40" s="86">
        <f>TPChim2!H40</f>
        <v>13.25</v>
      </c>
      <c r="Z40" s="84">
        <f>TPChim2!I40</f>
        <v>2</v>
      </c>
      <c r="AA40" s="135">
        <f>TPChim2!K40</f>
        <v>1</v>
      </c>
      <c r="AB40" s="86">
        <f>Info2!J40</f>
        <v>7.1</v>
      </c>
      <c r="AC40" s="84">
        <f>Info2!K40</f>
        <v>0</v>
      </c>
      <c r="AD40" s="135">
        <f>Info2!M40</f>
        <v>1</v>
      </c>
      <c r="AE40" s="86">
        <f>MP!I40</f>
        <v>12</v>
      </c>
      <c r="AF40" s="84">
        <f>MP!J40</f>
        <v>1</v>
      </c>
      <c r="AG40" s="135">
        <f>MP!L40</f>
        <v>1</v>
      </c>
      <c r="AH40" s="139">
        <f>'UEM12'!S40</f>
        <v>10.291999999999998</v>
      </c>
      <c r="AI40" s="163">
        <f>'UEM12'!T40</f>
        <v>9</v>
      </c>
      <c r="AJ40" s="165">
        <f>'UEM12'!V40</f>
        <v>1</v>
      </c>
      <c r="AK40" s="166">
        <f>'MST2'!I40</f>
        <v>12</v>
      </c>
      <c r="AL40" s="84">
        <f>'MST2'!J40</f>
        <v>1</v>
      </c>
      <c r="AM40" s="135">
        <f>'MST2'!L40</f>
        <v>1</v>
      </c>
      <c r="AN40" s="139">
        <f>'UED12'!J40</f>
        <v>12</v>
      </c>
      <c r="AO40" s="163">
        <f>'UED12'!K40</f>
        <v>1</v>
      </c>
      <c r="AP40" s="165">
        <f>'UED12'!M40</f>
        <v>1</v>
      </c>
      <c r="AQ40" s="166">
        <f>Fran2!I40</f>
        <v>14.5</v>
      </c>
      <c r="AR40" s="84">
        <f>Fran2!J40</f>
        <v>1</v>
      </c>
      <c r="AS40" s="135">
        <f>Fran2!L40</f>
        <v>1</v>
      </c>
      <c r="AT40" s="86">
        <f>Angl2!I40</f>
        <v>14.5</v>
      </c>
      <c r="AU40" s="84">
        <f>Angl2!J40</f>
        <v>1</v>
      </c>
      <c r="AV40" s="135">
        <f>Angl2!L40</f>
        <v>1</v>
      </c>
      <c r="AW40" s="139">
        <f>'UET12'!M40</f>
        <v>14.5</v>
      </c>
      <c r="AX40" s="163">
        <f>'UET12'!N40</f>
        <v>2</v>
      </c>
      <c r="AY40" s="159">
        <f>'UET12'!P40</f>
        <v>1</v>
      </c>
      <c r="AZ40" s="24">
        <f t="shared" si="2"/>
        <v>9.2682352941176465</v>
      </c>
      <c r="BA40" s="143">
        <f t="shared" si="3"/>
        <v>18</v>
      </c>
      <c r="BB40" s="138" t="e">
        <f t="shared" si="4"/>
        <v>#REF!</v>
      </c>
      <c r="BC40" s="154" t="str">
        <f t="shared" si="5"/>
        <v xml:space="preserve"> </v>
      </c>
    </row>
    <row r="41" spans="1:55" ht="13.5" customHeight="1">
      <c r="A41" s="153">
        <v>29</v>
      </c>
      <c r="B41" s="175">
        <v>1533014031</v>
      </c>
      <c r="C41" s="275" t="s">
        <v>374</v>
      </c>
      <c r="D41" s="275" t="s">
        <v>92</v>
      </c>
      <c r="E41" s="276" t="s">
        <v>845</v>
      </c>
      <c r="F41" s="276" t="s">
        <v>810</v>
      </c>
      <c r="G41" s="274" t="s">
        <v>806</v>
      </c>
      <c r="H41" s="117" t="s">
        <v>429</v>
      </c>
      <c r="I41" s="156">
        <v>9.985294117647058</v>
      </c>
      <c r="J41" s="162">
        <f>Maths2!J41</f>
        <v>10.3</v>
      </c>
      <c r="K41" s="84">
        <f>Maths2!K41</f>
        <v>6</v>
      </c>
      <c r="L41" s="135">
        <f>Maths2!M41</f>
        <v>1</v>
      </c>
      <c r="M41" s="85">
        <f>Phys2!J41</f>
        <v>7.15</v>
      </c>
      <c r="N41" s="84">
        <f>Phys2!K41</f>
        <v>0</v>
      </c>
      <c r="O41" s="135" t="e">
        <f>Phys2!#REF!</f>
        <v>#REF!</v>
      </c>
      <c r="P41" s="85">
        <f>Chim2!J41</f>
        <v>5.15</v>
      </c>
      <c r="Q41" s="84">
        <f>Chim2!K41</f>
        <v>0</v>
      </c>
      <c r="R41" s="135">
        <f>Chim2!M41</f>
        <v>1</v>
      </c>
      <c r="S41" s="136">
        <f>'UEF12'!P41</f>
        <v>7.533333333333335</v>
      </c>
      <c r="T41" s="163">
        <f>'UEF12'!Q41</f>
        <v>6</v>
      </c>
      <c r="U41" s="165" t="e">
        <f>'UEF12'!S41</f>
        <v>#REF!</v>
      </c>
      <c r="V41" s="166">
        <f>TPPhys2!H41</f>
        <v>10</v>
      </c>
      <c r="W41" s="84">
        <f>TPPhys2!I41</f>
        <v>2</v>
      </c>
      <c r="X41" s="135">
        <f>TPPhys2!K41</f>
        <v>1</v>
      </c>
      <c r="Y41" s="86">
        <f>TPChim2!H41</f>
        <v>11.455</v>
      </c>
      <c r="Z41" s="84">
        <f>TPChim2!I41</f>
        <v>2</v>
      </c>
      <c r="AA41" s="135">
        <f>TPChim2!K41</f>
        <v>1</v>
      </c>
      <c r="AB41" s="86">
        <f>Info2!J41</f>
        <v>7.2</v>
      </c>
      <c r="AC41" s="84">
        <f>Info2!K41</f>
        <v>0</v>
      </c>
      <c r="AD41" s="135">
        <f>Info2!M41</f>
        <v>1</v>
      </c>
      <c r="AE41" s="86">
        <f>MP!I41</f>
        <v>10</v>
      </c>
      <c r="AF41" s="84">
        <f>MP!J41</f>
        <v>1</v>
      </c>
      <c r="AG41" s="135">
        <f>MP!L41</f>
        <v>1</v>
      </c>
      <c r="AH41" s="139">
        <f>'UEM12'!S41</f>
        <v>9.1709999999999994</v>
      </c>
      <c r="AI41" s="163">
        <f>'UEM12'!T41</f>
        <v>5</v>
      </c>
      <c r="AJ41" s="165">
        <f>'UEM12'!V41</f>
        <v>1</v>
      </c>
      <c r="AK41" s="166">
        <f>'MST2'!I41</f>
        <v>12</v>
      </c>
      <c r="AL41" s="84">
        <f>'MST2'!J41</f>
        <v>1</v>
      </c>
      <c r="AM41" s="135">
        <f>'MST2'!L41</f>
        <v>1</v>
      </c>
      <c r="AN41" s="139">
        <f>'UED12'!J41</f>
        <v>12</v>
      </c>
      <c r="AO41" s="163">
        <f>'UED12'!K41</f>
        <v>1</v>
      </c>
      <c r="AP41" s="165">
        <f>'UED12'!M41</f>
        <v>1</v>
      </c>
      <c r="AQ41" s="166">
        <f>Fran2!I41</f>
        <v>11.25</v>
      </c>
      <c r="AR41" s="84">
        <f>Fran2!J41</f>
        <v>1</v>
      </c>
      <c r="AS41" s="135">
        <f>Fran2!L41</f>
        <v>1</v>
      </c>
      <c r="AT41" s="86">
        <f>Angl2!I41</f>
        <v>12.25</v>
      </c>
      <c r="AU41" s="84">
        <f>Angl2!J41</f>
        <v>1</v>
      </c>
      <c r="AV41" s="135">
        <f>Angl2!L41</f>
        <v>1</v>
      </c>
      <c r="AW41" s="139">
        <f>'UET12'!M41</f>
        <v>11.75</v>
      </c>
      <c r="AX41" s="163">
        <f>'UET12'!N41</f>
        <v>2</v>
      </c>
      <c r="AY41" s="159">
        <f>'UET12'!P41</f>
        <v>1</v>
      </c>
      <c r="AZ41" s="24">
        <f t="shared" si="2"/>
        <v>8.7738235294117644</v>
      </c>
      <c r="BA41" s="143">
        <f t="shared" si="3"/>
        <v>14</v>
      </c>
      <c r="BB41" s="138" t="e">
        <f t="shared" si="4"/>
        <v>#REF!</v>
      </c>
      <c r="BC41" s="154" t="str">
        <f t="shared" si="5"/>
        <v xml:space="preserve"> </v>
      </c>
    </row>
    <row r="42" spans="1:55" ht="13.5" customHeight="1">
      <c r="A42" s="153">
        <v>30</v>
      </c>
      <c r="B42" s="175">
        <v>1533012543</v>
      </c>
      <c r="C42" s="275" t="s">
        <v>641</v>
      </c>
      <c r="D42" s="275" t="s">
        <v>642</v>
      </c>
      <c r="E42" s="276" t="s">
        <v>846</v>
      </c>
      <c r="F42" s="276" t="s">
        <v>830</v>
      </c>
      <c r="G42" s="274" t="s">
        <v>806</v>
      </c>
      <c r="H42" s="117" t="s">
        <v>428</v>
      </c>
      <c r="I42" s="156">
        <v>8.627254901960784</v>
      </c>
      <c r="J42" s="162">
        <f>Maths2!J42</f>
        <v>10.199999999999999</v>
      </c>
      <c r="K42" s="84">
        <f>Maths2!K42</f>
        <v>6</v>
      </c>
      <c r="L42" s="135">
        <f>Maths2!M42</f>
        <v>1</v>
      </c>
      <c r="M42" s="85">
        <f>Phys2!J42</f>
        <v>2.4</v>
      </c>
      <c r="N42" s="84">
        <f>Phys2!K42</f>
        <v>0</v>
      </c>
      <c r="O42" s="135" t="e">
        <f>Phys2!#REF!</f>
        <v>#REF!</v>
      </c>
      <c r="P42" s="85">
        <f>Chim2!J42</f>
        <v>4</v>
      </c>
      <c r="Q42" s="84">
        <f>Chim2!K42</f>
        <v>0</v>
      </c>
      <c r="R42" s="135">
        <f>Chim2!M42</f>
        <v>1</v>
      </c>
      <c r="S42" s="136">
        <f>'UEF12'!P42</f>
        <v>5.5333333333333332</v>
      </c>
      <c r="T42" s="163">
        <f>'UEF12'!Q42</f>
        <v>6</v>
      </c>
      <c r="U42" s="165" t="e">
        <f>'UEF12'!S42</f>
        <v>#REF!</v>
      </c>
      <c r="V42" s="166">
        <f>TPPhys2!H42</f>
        <v>8.6999999999999993</v>
      </c>
      <c r="W42" s="84">
        <f>TPPhys2!I42</f>
        <v>0</v>
      </c>
      <c r="X42" s="135">
        <f>TPPhys2!K42</f>
        <v>1</v>
      </c>
      <c r="Y42" s="86">
        <f>TPChim2!H42</f>
        <v>12.25</v>
      </c>
      <c r="Z42" s="84">
        <f>TPChim2!I42</f>
        <v>2</v>
      </c>
      <c r="AA42" s="135">
        <f>TPChim2!K42</f>
        <v>1</v>
      </c>
      <c r="AB42" s="86">
        <f>Info2!J42</f>
        <v>3.6</v>
      </c>
      <c r="AC42" s="84">
        <f>Info2!K42</f>
        <v>0</v>
      </c>
      <c r="AD42" s="135">
        <f>Info2!M42</f>
        <v>1</v>
      </c>
      <c r="AE42" s="86">
        <f>MP!I42</f>
        <v>15.5</v>
      </c>
      <c r="AF42" s="84">
        <f>MP!J42</f>
        <v>1</v>
      </c>
      <c r="AG42" s="135">
        <f>MP!L42</f>
        <v>1</v>
      </c>
      <c r="AH42" s="139">
        <f>'UEM12'!S42</f>
        <v>8.73</v>
      </c>
      <c r="AI42" s="163">
        <f>'UEM12'!T42</f>
        <v>3</v>
      </c>
      <c r="AJ42" s="165">
        <f>'UEM12'!V42</f>
        <v>1</v>
      </c>
      <c r="AK42" s="166">
        <f>'MST2'!I42</f>
        <v>12</v>
      </c>
      <c r="AL42" s="84">
        <f>'MST2'!J42</f>
        <v>1</v>
      </c>
      <c r="AM42" s="135">
        <f>'MST2'!L42</f>
        <v>1</v>
      </c>
      <c r="AN42" s="139">
        <f>'UED12'!J42</f>
        <v>12</v>
      </c>
      <c r="AO42" s="163">
        <f>'UED12'!K42</f>
        <v>1</v>
      </c>
      <c r="AP42" s="165">
        <f>'UED12'!M42</f>
        <v>1</v>
      </c>
      <c r="AQ42" s="166">
        <f>Fran2!I42</f>
        <v>13</v>
      </c>
      <c r="AR42" s="84">
        <f>Fran2!J42</f>
        <v>1</v>
      </c>
      <c r="AS42" s="135">
        <f>Fran2!L42</f>
        <v>1</v>
      </c>
      <c r="AT42" s="86">
        <f>Angl2!I42</f>
        <v>13.5</v>
      </c>
      <c r="AU42" s="84">
        <f>Angl2!J42</f>
        <v>1</v>
      </c>
      <c r="AV42" s="135">
        <f>Angl2!L42</f>
        <v>1</v>
      </c>
      <c r="AW42" s="139">
        <f>'UET12'!M42</f>
        <v>13.25</v>
      </c>
      <c r="AX42" s="163">
        <f>'UET12'!N42</f>
        <v>2</v>
      </c>
      <c r="AY42" s="159">
        <f>'UET12'!P42</f>
        <v>1</v>
      </c>
      <c r="AZ42" s="24">
        <f t="shared" si="2"/>
        <v>7.761764705882352</v>
      </c>
      <c r="BA42" s="143">
        <f t="shared" si="3"/>
        <v>12</v>
      </c>
      <c r="BB42" s="138" t="e">
        <f t="shared" si="4"/>
        <v>#REF!</v>
      </c>
      <c r="BC42" s="154" t="str">
        <f t="shared" si="5"/>
        <v xml:space="preserve"> </v>
      </c>
    </row>
    <row r="43" spans="1:55" ht="13.5" customHeight="1">
      <c r="A43" s="153">
        <v>31</v>
      </c>
      <c r="B43" s="289">
        <v>1333006646</v>
      </c>
      <c r="C43" s="47" t="s">
        <v>81</v>
      </c>
      <c r="D43" s="47" t="s">
        <v>82</v>
      </c>
      <c r="E43" s="277" t="s">
        <v>847</v>
      </c>
      <c r="F43" s="277" t="s">
        <v>808</v>
      </c>
      <c r="G43" s="278" t="s">
        <v>811</v>
      </c>
      <c r="H43" s="120" t="s">
        <v>434</v>
      </c>
      <c r="I43" s="157">
        <v>9.3552941176470608</v>
      </c>
      <c r="J43" s="162">
        <f>Maths2!J43</f>
        <v>8.9</v>
      </c>
      <c r="K43" s="84">
        <f>Maths2!K43</f>
        <v>0</v>
      </c>
      <c r="L43" s="135">
        <f>Maths2!M43</f>
        <v>1</v>
      </c>
      <c r="M43" s="85">
        <f>Phys2!J43</f>
        <v>3.9</v>
      </c>
      <c r="N43" s="84">
        <f>Phys2!K43</f>
        <v>0</v>
      </c>
      <c r="O43" s="135" t="e">
        <f>Phys2!#REF!</f>
        <v>#REF!</v>
      </c>
      <c r="P43" s="85">
        <f>Chim2!J43</f>
        <v>8.75</v>
      </c>
      <c r="Q43" s="84">
        <f>Chim2!K43</f>
        <v>0</v>
      </c>
      <c r="R43" s="135">
        <f>Chim2!M43</f>
        <v>1</v>
      </c>
      <c r="S43" s="136">
        <f>'UEF12'!P43</f>
        <v>7.1833333333333336</v>
      </c>
      <c r="T43" s="163">
        <f>'UEF12'!Q43</f>
        <v>0</v>
      </c>
      <c r="U43" s="165" t="e">
        <f>'UEF12'!S43</f>
        <v>#REF!</v>
      </c>
      <c r="V43" s="166">
        <f>TPPhys2!H43</f>
        <v>10</v>
      </c>
      <c r="W43" s="84">
        <f>TPPhys2!I43</f>
        <v>2</v>
      </c>
      <c r="X43" s="135">
        <f>TPPhys2!K43</f>
        <v>1</v>
      </c>
      <c r="Y43" s="86">
        <f>TPChim2!H43</f>
        <v>10.870000000000001</v>
      </c>
      <c r="Z43" s="84">
        <f>TPChim2!I43</f>
        <v>2</v>
      </c>
      <c r="AA43" s="135">
        <f>TPChim2!K43</f>
        <v>1</v>
      </c>
      <c r="AB43" s="86">
        <f>Info2!J43</f>
        <v>11</v>
      </c>
      <c r="AC43" s="84">
        <f>Info2!K43</f>
        <v>4</v>
      </c>
      <c r="AD43" s="135">
        <f>Info2!M43</f>
        <v>1</v>
      </c>
      <c r="AE43" s="86">
        <f>MP!I43</f>
        <v>11.5</v>
      </c>
      <c r="AF43" s="84">
        <f>MP!J43</f>
        <v>1</v>
      </c>
      <c r="AG43" s="135">
        <f>MP!L43</f>
        <v>1</v>
      </c>
      <c r="AH43" s="139">
        <f>'UEM12'!S43</f>
        <v>10.874000000000001</v>
      </c>
      <c r="AI43" s="163">
        <f>'UEM12'!T43</f>
        <v>9</v>
      </c>
      <c r="AJ43" s="165">
        <f>'UEM12'!V43</f>
        <v>1</v>
      </c>
      <c r="AK43" s="166">
        <f>'MST2'!I43</f>
        <v>12</v>
      </c>
      <c r="AL43" s="84">
        <f>'MST2'!J43</f>
        <v>1</v>
      </c>
      <c r="AM43" s="135">
        <f>'MST2'!L43</f>
        <v>1</v>
      </c>
      <c r="AN43" s="139">
        <f>'UED12'!J43</f>
        <v>12</v>
      </c>
      <c r="AO43" s="163">
        <f>'UED12'!K43</f>
        <v>1</v>
      </c>
      <c r="AP43" s="165">
        <f>'UED12'!M43</f>
        <v>1</v>
      </c>
      <c r="AQ43" s="166">
        <f>Fran2!I43</f>
        <v>13</v>
      </c>
      <c r="AR43" s="84">
        <f>Fran2!J43</f>
        <v>1</v>
      </c>
      <c r="AS43" s="135">
        <f>Fran2!L43</f>
        <v>1</v>
      </c>
      <c r="AT43" s="86">
        <f>Angl2!I43</f>
        <v>8</v>
      </c>
      <c r="AU43" s="84">
        <f>Angl2!J43</f>
        <v>0</v>
      </c>
      <c r="AV43" s="135">
        <f>Angl2!L43</f>
        <v>1</v>
      </c>
      <c r="AW43" s="139">
        <f>'UET12'!M43</f>
        <v>10.5</v>
      </c>
      <c r="AX43" s="163">
        <f>'UET12'!N43</f>
        <v>2</v>
      </c>
      <c r="AY43" s="159">
        <f>'UET12'!P43</f>
        <v>1</v>
      </c>
      <c r="AZ43" s="24">
        <f t="shared" si="2"/>
        <v>8.9423529411764715</v>
      </c>
      <c r="BA43" s="143">
        <f t="shared" si="3"/>
        <v>12</v>
      </c>
      <c r="BB43" s="138" t="e">
        <f t="shared" si="4"/>
        <v>#REF!</v>
      </c>
      <c r="BC43" s="154" t="str">
        <f t="shared" si="5"/>
        <v xml:space="preserve"> </v>
      </c>
    </row>
    <row r="44" spans="1:55" ht="13.5" customHeight="1">
      <c r="A44" s="153">
        <v>32</v>
      </c>
      <c r="B44" s="279">
        <v>1433007175</v>
      </c>
      <c r="C44" s="101" t="s">
        <v>376</v>
      </c>
      <c r="D44" s="101" t="s">
        <v>377</v>
      </c>
      <c r="E44" s="280" t="s">
        <v>848</v>
      </c>
      <c r="F44" s="280" t="s">
        <v>849</v>
      </c>
      <c r="G44" s="278" t="s">
        <v>811</v>
      </c>
      <c r="H44" s="117" t="s">
        <v>434</v>
      </c>
      <c r="I44" s="157">
        <v>9.2682352941176465</v>
      </c>
      <c r="J44" s="162">
        <f>Maths2!J44</f>
        <v>5.7</v>
      </c>
      <c r="K44" s="84">
        <f>Maths2!K44</f>
        <v>0</v>
      </c>
      <c r="L44" s="135">
        <f>Maths2!M44</f>
        <v>1</v>
      </c>
      <c r="M44" s="85">
        <f>Phys2!J44</f>
        <v>7.15</v>
      </c>
      <c r="N44" s="84">
        <f>Phys2!K44</f>
        <v>0</v>
      </c>
      <c r="O44" s="135" t="e">
        <f>Phys2!#REF!</f>
        <v>#REF!</v>
      </c>
      <c r="P44" s="85">
        <f>Chim2!J44</f>
        <v>10</v>
      </c>
      <c r="Q44" s="84">
        <f>Chim2!K44</f>
        <v>6</v>
      </c>
      <c r="R44" s="135">
        <f>Chim2!M44</f>
        <v>1</v>
      </c>
      <c r="S44" s="136">
        <f>'UEF12'!P44</f>
        <v>7.616666666666668</v>
      </c>
      <c r="T44" s="163">
        <f>'UEF12'!Q44</f>
        <v>6</v>
      </c>
      <c r="U44" s="165" t="e">
        <f>'UEF12'!S44</f>
        <v>#REF!</v>
      </c>
      <c r="V44" s="166">
        <f>TPPhys2!H44</f>
        <v>10</v>
      </c>
      <c r="W44" s="84">
        <f>TPPhys2!I44</f>
        <v>2</v>
      </c>
      <c r="X44" s="135">
        <f>TPPhys2!K44</f>
        <v>1</v>
      </c>
      <c r="Y44" s="86">
        <f>TPChim2!H44</f>
        <v>12.58</v>
      </c>
      <c r="Z44" s="84">
        <f>TPChim2!I44</f>
        <v>2</v>
      </c>
      <c r="AA44" s="135">
        <f>TPChim2!K44</f>
        <v>1</v>
      </c>
      <c r="AB44" s="86">
        <f>Info2!J44</f>
        <v>6.2080000000000002</v>
      </c>
      <c r="AC44" s="84">
        <f>Info2!K44</f>
        <v>0</v>
      </c>
      <c r="AD44" s="135">
        <f>Info2!M44</f>
        <v>1</v>
      </c>
      <c r="AE44" s="86">
        <f>MP!I44</f>
        <v>15</v>
      </c>
      <c r="AF44" s="84">
        <f>MP!J44</f>
        <v>1</v>
      </c>
      <c r="AG44" s="135">
        <f>MP!L44</f>
        <v>1</v>
      </c>
      <c r="AH44" s="139">
        <f>'UEM12'!S44</f>
        <v>9.9991999999999983</v>
      </c>
      <c r="AI44" s="163">
        <f>'UEM12'!T44</f>
        <v>9</v>
      </c>
      <c r="AJ44" s="165">
        <f>'UEM12'!V44</f>
        <v>1</v>
      </c>
      <c r="AK44" s="166">
        <f>'MST2'!I44</f>
        <v>6</v>
      </c>
      <c r="AL44" s="84">
        <f>'MST2'!J44</f>
        <v>0</v>
      </c>
      <c r="AM44" s="135">
        <f>'MST2'!L44</f>
        <v>1</v>
      </c>
      <c r="AN44" s="139">
        <f>'UED12'!J44</f>
        <v>6</v>
      </c>
      <c r="AO44" s="163">
        <f>'UED12'!K44</f>
        <v>0</v>
      </c>
      <c r="AP44" s="165">
        <f>'UED12'!M44</f>
        <v>1</v>
      </c>
      <c r="AQ44" s="166">
        <f>Fran2!I44</f>
        <v>16.75</v>
      </c>
      <c r="AR44" s="84">
        <f>Fran2!J44</f>
        <v>1</v>
      </c>
      <c r="AS44" s="135">
        <f>Fran2!L44</f>
        <v>1</v>
      </c>
      <c r="AT44" s="86">
        <f>Angl2!I44</f>
        <v>15.5</v>
      </c>
      <c r="AU44" s="84">
        <f>Angl2!J44</f>
        <v>1</v>
      </c>
      <c r="AV44" s="135">
        <f>Angl2!L44</f>
        <v>1</v>
      </c>
      <c r="AW44" s="139">
        <f>'UET12'!M44</f>
        <v>16.125</v>
      </c>
      <c r="AX44" s="163">
        <f>'UET12'!N44</f>
        <v>2</v>
      </c>
      <c r="AY44" s="159">
        <f>'UET12'!P44</f>
        <v>1</v>
      </c>
      <c r="AZ44" s="24">
        <f t="shared" si="2"/>
        <v>9.2232941176470575</v>
      </c>
      <c r="BA44" s="143">
        <f t="shared" si="3"/>
        <v>17</v>
      </c>
      <c r="BB44" s="138" t="e">
        <f t="shared" si="4"/>
        <v>#REF!</v>
      </c>
      <c r="BC44" s="154" t="str">
        <f t="shared" si="5"/>
        <v xml:space="preserve"> </v>
      </c>
    </row>
    <row r="45" spans="1:55" ht="13.5" customHeight="1">
      <c r="A45" s="153">
        <v>33</v>
      </c>
      <c r="B45" s="289">
        <v>123000712</v>
      </c>
      <c r="C45" s="47" t="s">
        <v>84</v>
      </c>
      <c r="D45" s="47" t="s">
        <v>85</v>
      </c>
      <c r="E45" s="277" t="s">
        <v>850</v>
      </c>
      <c r="F45" s="277" t="s">
        <v>851</v>
      </c>
      <c r="G45" s="278" t="s">
        <v>811</v>
      </c>
      <c r="H45" s="117" t="s">
        <v>434</v>
      </c>
      <c r="I45" s="156">
        <v>8.0070588235294125</v>
      </c>
      <c r="J45" s="162">
        <f>Maths2!J45</f>
        <v>14.5</v>
      </c>
      <c r="K45" s="84">
        <f>Maths2!K45</f>
        <v>6</v>
      </c>
      <c r="L45" s="135">
        <f>Maths2!M45</f>
        <v>1</v>
      </c>
      <c r="M45" s="85">
        <f>Phys2!J45</f>
        <v>4.5</v>
      </c>
      <c r="N45" s="84">
        <f>Phys2!K45</f>
        <v>0</v>
      </c>
      <c r="O45" s="135" t="e">
        <f>Phys2!#REF!</f>
        <v>#REF!</v>
      </c>
      <c r="P45" s="85">
        <f>Chim2!J45</f>
        <v>4.8888888888888884</v>
      </c>
      <c r="Q45" s="84">
        <f>Chim2!K45</f>
        <v>0</v>
      </c>
      <c r="R45" s="135">
        <f>Chim2!M45</f>
        <v>1</v>
      </c>
      <c r="S45" s="136">
        <f>'UEF12'!P45</f>
        <v>7.9629629629629619</v>
      </c>
      <c r="T45" s="163">
        <f>'UEF12'!Q45</f>
        <v>6</v>
      </c>
      <c r="U45" s="165" t="e">
        <f>'UEF12'!S45</f>
        <v>#REF!</v>
      </c>
      <c r="V45" s="166">
        <f>TPPhys2!H45</f>
        <v>10.003333333333334</v>
      </c>
      <c r="W45" s="84">
        <f>TPPhys2!I45</f>
        <v>2</v>
      </c>
      <c r="X45" s="135">
        <f>TPPhys2!K45</f>
        <v>1</v>
      </c>
      <c r="Y45" s="86">
        <f>TPChim2!H45</f>
        <v>12</v>
      </c>
      <c r="Z45" s="84">
        <f>TPChim2!I45</f>
        <v>2</v>
      </c>
      <c r="AA45" s="135">
        <f>TPChim2!K45</f>
        <v>1</v>
      </c>
      <c r="AB45" s="86">
        <f>Info2!J45</f>
        <v>5.5</v>
      </c>
      <c r="AC45" s="84">
        <f>Info2!K45</f>
        <v>0</v>
      </c>
      <c r="AD45" s="135">
        <f>Info2!M45</f>
        <v>1</v>
      </c>
      <c r="AE45" s="86">
        <f>MP!I45</f>
        <v>11</v>
      </c>
      <c r="AF45" s="84">
        <f>MP!J45</f>
        <v>1</v>
      </c>
      <c r="AG45" s="135">
        <f>MP!L45</f>
        <v>1</v>
      </c>
      <c r="AH45" s="139">
        <f>'UEM12'!S45</f>
        <v>8.8006666666666664</v>
      </c>
      <c r="AI45" s="163">
        <f>'UEM12'!T45</f>
        <v>5</v>
      </c>
      <c r="AJ45" s="165">
        <f>'UEM12'!V45</f>
        <v>1</v>
      </c>
      <c r="AK45" s="166">
        <f>'MST2'!I45</f>
        <v>13.5</v>
      </c>
      <c r="AL45" s="84">
        <f>'MST2'!J45</f>
        <v>1</v>
      </c>
      <c r="AM45" s="135">
        <f>'MST2'!L45</f>
        <v>1</v>
      </c>
      <c r="AN45" s="139">
        <f>'UED12'!J45</f>
        <v>13.5</v>
      </c>
      <c r="AO45" s="163">
        <f>'UED12'!K45</f>
        <v>1</v>
      </c>
      <c r="AP45" s="165">
        <f>'UED12'!M45</f>
        <v>1</v>
      </c>
      <c r="AQ45" s="166">
        <f>Fran2!I45</f>
        <v>10</v>
      </c>
      <c r="AR45" s="84">
        <f>Fran2!J45</f>
        <v>1</v>
      </c>
      <c r="AS45" s="135">
        <f>Fran2!L45</f>
        <v>1</v>
      </c>
      <c r="AT45" s="86">
        <f>Angl2!I45</f>
        <v>7</v>
      </c>
      <c r="AU45" s="84">
        <f>Angl2!J45</f>
        <v>0</v>
      </c>
      <c r="AV45" s="135">
        <f>Angl2!L45</f>
        <v>1</v>
      </c>
      <c r="AW45" s="139">
        <f>'UET12'!M45</f>
        <v>8.5</v>
      </c>
      <c r="AX45" s="163">
        <f>'UET12'!N45</f>
        <v>1</v>
      </c>
      <c r="AY45" s="159">
        <f>'UET12'!P45</f>
        <v>1</v>
      </c>
      <c r="AZ45" s="24">
        <f t="shared" si="2"/>
        <v>8.5982352941176465</v>
      </c>
      <c r="BA45" s="143">
        <f t="shared" si="3"/>
        <v>13</v>
      </c>
      <c r="BB45" s="138" t="e">
        <f t="shared" si="4"/>
        <v>#REF!</v>
      </c>
      <c r="BC45" s="154" t="str">
        <f t="shared" si="5"/>
        <v xml:space="preserve"> </v>
      </c>
    </row>
    <row r="46" spans="1:55" ht="13.5" customHeight="1">
      <c r="A46" s="153">
        <v>34</v>
      </c>
      <c r="B46" s="279">
        <v>1333004753</v>
      </c>
      <c r="C46" s="101" t="s">
        <v>294</v>
      </c>
      <c r="D46" s="101" t="s">
        <v>295</v>
      </c>
      <c r="E46" s="280" t="s">
        <v>852</v>
      </c>
      <c r="F46" s="280" t="s">
        <v>814</v>
      </c>
      <c r="G46" s="278" t="s">
        <v>811</v>
      </c>
      <c r="H46" s="118" t="s">
        <v>433</v>
      </c>
      <c r="I46" s="156">
        <v>9.0245098039215694</v>
      </c>
      <c r="J46" s="162">
        <f>Maths2!J46</f>
        <v>6.7</v>
      </c>
      <c r="K46" s="84">
        <f>Maths2!K46</f>
        <v>0</v>
      </c>
      <c r="L46" s="135">
        <f>Maths2!M46</f>
        <v>1</v>
      </c>
      <c r="M46" s="85">
        <f>Phys2!J46</f>
        <v>6.4</v>
      </c>
      <c r="N46" s="84">
        <f>Phys2!K46</f>
        <v>0</v>
      </c>
      <c r="O46" s="135" t="e">
        <f>Phys2!#REF!</f>
        <v>#REF!</v>
      </c>
      <c r="P46" s="85">
        <f>Chim2!J46</f>
        <v>10.1</v>
      </c>
      <c r="Q46" s="84">
        <f>Chim2!K46</f>
        <v>6</v>
      </c>
      <c r="R46" s="135">
        <f>Chim2!M46</f>
        <v>1</v>
      </c>
      <c r="S46" s="136">
        <f>'UEF12'!P46</f>
        <v>7.7333333333333325</v>
      </c>
      <c r="T46" s="163">
        <f>'UEF12'!Q46</f>
        <v>6</v>
      </c>
      <c r="U46" s="165" t="e">
        <f>'UEF12'!S46</f>
        <v>#REF!</v>
      </c>
      <c r="V46" s="166">
        <f>TPPhys2!H46</f>
        <v>12.05</v>
      </c>
      <c r="W46" s="84">
        <f>TPPhys2!I46</f>
        <v>2</v>
      </c>
      <c r="X46" s="135">
        <f>TPPhys2!K46</f>
        <v>1</v>
      </c>
      <c r="Y46" s="86">
        <f>TPChim2!H46</f>
        <v>13.75</v>
      </c>
      <c r="Z46" s="84">
        <f>TPChim2!I46</f>
        <v>2</v>
      </c>
      <c r="AA46" s="135">
        <f>TPChim2!K46</f>
        <v>1</v>
      </c>
      <c r="AB46" s="86">
        <f>Info2!J46</f>
        <v>6.666666666666667</v>
      </c>
      <c r="AC46" s="84">
        <f>Info2!K46</f>
        <v>0</v>
      </c>
      <c r="AD46" s="135">
        <f>Info2!M46</f>
        <v>1</v>
      </c>
      <c r="AE46" s="86">
        <f>MP!I46</f>
        <v>11.5</v>
      </c>
      <c r="AF46" s="84">
        <f>MP!J46</f>
        <v>1</v>
      </c>
      <c r="AG46" s="135">
        <f>MP!L46</f>
        <v>1</v>
      </c>
      <c r="AH46" s="139">
        <f>'UEM12'!S46</f>
        <v>10.126666666666667</v>
      </c>
      <c r="AI46" s="163">
        <f>'UEM12'!T46</f>
        <v>9</v>
      </c>
      <c r="AJ46" s="165">
        <f>'UEM12'!V46</f>
        <v>1</v>
      </c>
      <c r="AK46" s="166">
        <f>'MST2'!I46</f>
        <v>14</v>
      </c>
      <c r="AL46" s="84">
        <f>'MST2'!J46</f>
        <v>1</v>
      </c>
      <c r="AM46" s="135">
        <f>'MST2'!L46</f>
        <v>1</v>
      </c>
      <c r="AN46" s="139">
        <f>'UED12'!J46</f>
        <v>14</v>
      </c>
      <c r="AO46" s="163">
        <f>'UED12'!K46</f>
        <v>1</v>
      </c>
      <c r="AP46" s="165">
        <f>'UED12'!M46</f>
        <v>1</v>
      </c>
      <c r="AQ46" s="166">
        <f>Fran2!I46</f>
        <v>10</v>
      </c>
      <c r="AR46" s="84">
        <f>Fran2!J46</f>
        <v>1</v>
      </c>
      <c r="AS46" s="135">
        <f>Fran2!L46</f>
        <v>1</v>
      </c>
      <c r="AT46" s="86">
        <f>Angl2!I46</f>
        <v>14</v>
      </c>
      <c r="AU46" s="84">
        <f>Angl2!J46</f>
        <v>1</v>
      </c>
      <c r="AV46" s="135">
        <f>Angl2!L46</f>
        <v>1</v>
      </c>
      <c r="AW46" s="139">
        <f>'UET12'!M46</f>
        <v>12</v>
      </c>
      <c r="AX46" s="163">
        <f>'UET12'!N46</f>
        <v>2</v>
      </c>
      <c r="AY46" s="159">
        <f>'UET12'!P46</f>
        <v>1</v>
      </c>
      <c r="AZ46" s="24">
        <f t="shared" si="2"/>
        <v>9.3078431372549009</v>
      </c>
      <c r="BA46" s="143">
        <f t="shared" si="3"/>
        <v>18</v>
      </c>
      <c r="BB46" s="138" t="e">
        <f t="shared" si="4"/>
        <v>#REF!</v>
      </c>
      <c r="BC46" s="154" t="str">
        <f t="shared" si="5"/>
        <v xml:space="preserve"> </v>
      </c>
    </row>
    <row r="47" spans="1:55" ht="13.5" customHeight="1">
      <c r="A47" s="153">
        <v>35</v>
      </c>
      <c r="B47" s="175">
        <v>1533011550</v>
      </c>
      <c r="C47" s="275" t="s">
        <v>525</v>
      </c>
      <c r="D47" s="275" t="s">
        <v>526</v>
      </c>
      <c r="E47" s="276" t="s">
        <v>853</v>
      </c>
      <c r="F47" s="276" t="s">
        <v>854</v>
      </c>
      <c r="G47" s="274" t="s">
        <v>806</v>
      </c>
      <c r="H47" s="117" t="s">
        <v>428</v>
      </c>
      <c r="I47" s="157">
        <v>8.164470588235293</v>
      </c>
      <c r="J47" s="162">
        <f>Maths2!J47</f>
        <v>6.4</v>
      </c>
      <c r="K47" s="84">
        <f>Maths2!K47</f>
        <v>0</v>
      </c>
      <c r="L47" s="135">
        <f>Maths2!M47</f>
        <v>1</v>
      </c>
      <c r="M47" s="85">
        <f>Phys2!J47</f>
        <v>4.1500000000000004</v>
      </c>
      <c r="N47" s="84">
        <f>Phys2!K47</f>
        <v>0</v>
      </c>
      <c r="O47" s="135" t="e">
        <f>Phys2!#REF!</f>
        <v>#REF!</v>
      </c>
      <c r="P47" s="85">
        <f>Chim2!J47</f>
        <v>9.9980000000000011</v>
      </c>
      <c r="Q47" s="84">
        <f>Chim2!K47</f>
        <v>6</v>
      </c>
      <c r="R47" s="135">
        <f>Chim2!M47</f>
        <v>1</v>
      </c>
      <c r="S47" s="136">
        <f>'UEF12'!P47</f>
        <v>6.8493333333333339</v>
      </c>
      <c r="T47" s="163">
        <f>'UEF12'!Q47</f>
        <v>6</v>
      </c>
      <c r="U47" s="165" t="e">
        <f>'UEF12'!S47</f>
        <v>#REF!</v>
      </c>
      <c r="V47" s="166">
        <f>TPPhys2!H47</f>
        <v>9.83</v>
      </c>
      <c r="W47" s="84">
        <f>TPPhys2!I47</f>
        <v>0</v>
      </c>
      <c r="X47" s="135">
        <f>TPPhys2!K47</f>
        <v>1</v>
      </c>
      <c r="Y47" s="86">
        <f>TPChim2!H47</f>
        <v>10.003333333333334</v>
      </c>
      <c r="Z47" s="84">
        <f>TPChim2!I47</f>
        <v>2</v>
      </c>
      <c r="AA47" s="135">
        <f>TPChim2!K47</f>
        <v>1</v>
      </c>
      <c r="AB47" s="86">
        <f>Info2!J47</f>
        <v>10.001999999999999</v>
      </c>
      <c r="AC47" s="84">
        <f>Info2!K47</f>
        <v>4</v>
      </c>
      <c r="AD47" s="135">
        <f>Info2!M47</f>
        <v>1</v>
      </c>
      <c r="AE47" s="86">
        <f>MP!I47</f>
        <v>12</v>
      </c>
      <c r="AF47" s="84">
        <f>MP!J47</f>
        <v>1</v>
      </c>
      <c r="AG47" s="135">
        <f>MP!L47</f>
        <v>1</v>
      </c>
      <c r="AH47" s="139">
        <f>'UEM12'!S47</f>
        <v>10.367466666666667</v>
      </c>
      <c r="AI47" s="163">
        <f>'UEM12'!T47</f>
        <v>9</v>
      </c>
      <c r="AJ47" s="165">
        <f>'UEM12'!V47</f>
        <v>1</v>
      </c>
      <c r="AK47" s="166">
        <f>'MST2'!I47</f>
        <v>11</v>
      </c>
      <c r="AL47" s="84">
        <f>'MST2'!J47</f>
        <v>1</v>
      </c>
      <c r="AM47" s="135">
        <f>'MST2'!L47</f>
        <v>1</v>
      </c>
      <c r="AN47" s="139">
        <f>'UED12'!J47</f>
        <v>11</v>
      </c>
      <c r="AO47" s="163">
        <f>'UED12'!K47</f>
        <v>1</v>
      </c>
      <c r="AP47" s="165">
        <f>'UED12'!M47</f>
        <v>1</v>
      </c>
      <c r="AQ47" s="166">
        <f>Fran2!I47</f>
        <v>12</v>
      </c>
      <c r="AR47" s="84">
        <f>Fran2!J47</f>
        <v>1</v>
      </c>
      <c r="AS47" s="135">
        <f>Fran2!L47</f>
        <v>1</v>
      </c>
      <c r="AT47" s="86">
        <f>Angl2!I47</f>
        <v>10</v>
      </c>
      <c r="AU47" s="84">
        <f>Angl2!J47</f>
        <v>1</v>
      </c>
      <c r="AV47" s="135">
        <f>Angl2!L47</f>
        <v>1</v>
      </c>
      <c r="AW47" s="139">
        <f>'UET12'!M47</f>
        <v>11</v>
      </c>
      <c r="AX47" s="163">
        <f>'UET12'!N47</f>
        <v>2</v>
      </c>
      <c r="AY47" s="159">
        <f>'UET12'!P47</f>
        <v>1</v>
      </c>
      <c r="AZ47" s="24">
        <f t="shared" si="2"/>
        <v>8.6165490196078434</v>
      </c>
      <c r="BA47" s="143">
        <f t="shared" si="3"/>
        <v>18</v>
      </c>
      <c r="BB47" s="138" t="e">
        <f t="shared" si="4"/>
        <v>#REF!</v>
      </c>
      <c r="BC47" s="154" t="str">
        <f t="shared" si="5"/>
        <v xml:space="preserve"> </v>
      </c>
    </row>
    <row r="48" spans="1:55" ht="13.5" customHeight="1">
      <c r="A48" s="153">
        <v>36</v>
      </c>
      <c r="B48" s="279">
        <v>1333006010</v>
      </c>
      <c r="C48" s="101" t="s">
        <v>296</v>
      </c>
      <c r="D48" s="101" t="s">
        <v>378</v>
      </c>
      <c r="E48" s="280" t="s">
        <v>855</v>
      </c>
      <c r="F48" s="280" t="s">
        <v>808</v>
      </c>
      <c r="G48" s="278" t="s">
        <v>811</v>
      </c>
      <c r="H48" s="117" t="s">
        <v>429</v>
      </c>
      <c r="I48" s="156">
        <v>8.5982352941176483</v>
      </c>
      <c r="J48" s="162">
        <f>Maths2!J48</f>
        <v>4.7</v>
      </c>
      <c r="K48" s="84">
        <f>Maths2!K48</f>
        <v>0</v>
      </c>
      <c r="L48" s="135">
        <f>Maths2!M48</f>
        <v>1</v>
      </c>
      <c r="M48" s="85">
        <f>Phys2!J48</f>
        <v>6.8</v>
      </c>
      <c r="N48" s="84">
        <f>Phys2!K48</f>
        <v>0</v>
      </c>
      <c r="O48" s="135" t="e">
        <f>Phys2!#REF!</f>
        <v>#REF!</v>
      </c>
      <c r="P48" s="85">
        <f>Chim2!J48</f>
        <v>7.1</v>
      </c>
      <c r="Q48" s="84">
        <f>Chim2!K48</f>
        <v>0</v>
      </c>
      <c r="R48" s="135">
        <f>Chim2!M48</f>
        <v>1</v>
      </c>
      <c r="S48" s="136">
        <f>'UEF12'!P48</f>
        <v>6.1999999999999993</v>
      </c>
      <c r="T48" s="163">
        <f>'UEF12'!Q48</f>
        <v>0</v>
      </c>
      <c r="U48" s="165" t="e">
        <f>'UEF12'!S48</f>
        <v>#REF!</v>
      </c>
      <c r="V48" s="166">
        <f>TPPhys2!H48</f>
        <v>11.16</v>
      </c>
      <c r="W48" s="84">
        <f>TPPhys2!I48</f>
        <v>2</v>
      </c>
      <c r="X48" s="135">
        <f>TPPhys2!K48</f>
        <v>1</v>
      </c>
      <c r="Y48" s="86">
        <f>TPChim2!H48</f>
        <v>13.67</v>
      </c>
      <c r="Z48" s="84">
        <f>TPChim2!I48</f>
        <v>2</v>
      </c>
      <c r="AA48" s="135">
        <f>TPChim2!K48</f>
        <v>1</v>
      </c>
      <c r="AB48" s="86">
        <f>Info2!J48</f>
        <v>10.666666666666666</v>
      </c>
      <c r="AC48" s="84">
        <f>Info2!K48</f>
        <v>4</v>
      </c>
      <c r="AD48" s="135">
        <f>Info2!M48</f>
        <v>1</v>
      </c>
      <c r="AE48" s="86">
        <f>MP!I48</f>
        <v>12</v>
      </c>
      <c r="AF48" s="84">
        <f>MP!J48</f>
        <v>1</v>
      </c>
      <c r="AG48" s="135">
        <f>MP!L48</f>
        <v>1</v>
      </c>
      <c r="AH48" s="139">
        <f>'UEM12'!S48</f>
        <v>11.632666666666665</v>
      </c>
      <c r="AI48" s="163">
        <f>'UEM12'!T48</f>
        <v>9</v>
      </c>
      <c r="AJ48" s="165">
        <f>'UEM12'!V48</f>
        <v>1</v>
      </c>
      <c r="AK48" s="166">
        <f>'MST2'!I48</f>
        <v>13.5</v>
      </c>
      <c r="AL48" s="84">
        <f>'MST2'!J48</f>
        <v>1</v>
      </c>
      <c r="AM48" s="135">
        <f>'MST2'!L48</f>
        <v>1</v>
      </c>
      <c r="AN48" s="139">
        <f>'UED12'!J48</f>
        <v>13.5</v>
      </c>
      <c r="AO48" s="163">
        <f>'UED12'!K48</f>
        <v>1</v>
      </c>
      <c r="AP48" s="165">
        <f>'UED12'!M48</f>
        <v>1</v>
      </c>
      <c r="AQ48" s="166">
        <f>Fran2!I48</f>
        <v>8</v>
      </c>
      <c r="AR48" s="84">
        <f>Fran2!J48</f>
        <v>0</v>
      </c>
      <c r="AS48" s="135">
        <f>Fran2!L48</f>
        <v>1</v>
      </c>
      <c r="AT48" s="86">
        <f>Angl2!I48</f>
        <v>13.25</v>
      </c>
      <c r="AU48" s="84">
        <f>Angl2!J48</f>
        <v>1</v>
      </c>
      <c r="AV48" s="135">
        <f>Angl2!L48</f>
        <v>1</v>
      </c>
      <c r="AW48" s="139">
        <f>'UET12'!M48</f>
        <v>10.625</v>
      </c>
      <c r="AX48" s="163">
        <f>'UET12'!N48</f>
        <v>2</v>
      </c>
      <c r="AY48" s="159">
        <f>'UET12'!P48</f>
        <v>1</v>
      </c>
      <c r="AZ48" s="24">
        <f t="shared" si="2"/>
        <v>8.7478431372549004</v>
      </c>
      <c r="BA48" s="143">
        <f t="shared" si="3"/>
        <v>12</v>
      </c>
      <c r="BB48" s="138" t="e">
        <f t="shared" si="4"/>
        <v>#REF!</v>
      </c>
      <c r="BC48" s="154" t="str">
        <f t="shared" si="5"/>
        <v xml:space="preserve"> </v>
      </c>
    </row>
    <row r="49" spans="1:55" ht="13.5" customHeight="1">
      <c r="A49" s="153">
        <v>37</v>
      </c>
      <c r="B49" s="175">
        <v>1533004202</v>
      </c>
      <c r="C49" s="275" t="s">
        <v>654</v>
      </c>
      <c r="D49" s="275" t="s">
        <v>655</v>
      </c>
      <c r="E49" s="276" t="s">
        <v>856</v>
      </c>
      <c r="F49" s="276" t="s">
        <v>808</v>
      </c>
      <c r="G49" s="274" t="s">
        <v>806</v>
      </c>
      <c r="H49" s="117" t="s">
        <v>1676</v>
      </c>
      <c r="I49" s="156">
        <v>9.2462745098039214</v>
      </c>
      <c r="J49" s="162">
        <f>Maths2!J49</f>
        <v>11.2</v>
      </c>
      <c r="K49" s="84">
        <f>Maths2!K49</f>
        <v>6</v>
      </c>
      <c r="L49" s="135">
        <f>Maths2!M49</f>
        <v>1</v>
      </c>
      <c r="M49" s="85">
        <f>Phys2!J49</f>
        <v>4.2</v>
      </c>
      <c r="N49" s="84">
        <f>Phys2!K49</f>
        <v>0</v>
      </c>
      <c r="O49" s="135" t="e">
        <f>Phys2!#REF!</f>
        <v>#REF!</v>
      </c>
      <c r="P49" s="85">
        <f>Chim2!J49</f>
        <v>4.45</v>
      </c>
      <c r="Q49" s="84">
        <f>Chim2!K49</f>
        <v>0</v>
      </c>
      <c r="R49" s="135">
        <f>Chim2!M49</f>
        <v>1</v>
      </c>
      <c r="S49" s="136">
        <f>'UEF12'!P49</f>
        <v>6.6166666666666663</v>
      </c>
      <c r="T49" s="163">
        <f>'UEF12'!Q49</f>
        <v>6</v>
      </c>
      <c r="U49" s="165" t="e">
        <f>'UEF12'!S49</f>
        <v>#REF!</v>
      </c>
      <c r="V49" s="166">
        <f>TPPhys2!H49</f>
        <v>10.33</v>
      </c>
      <c r="W49" s="84">
        <f>TPPhys2!I49</f>
        <v>2</v>
      </c>
      <c r="X49" s="135">
        <f>TPPhys2!K49</f>
        <v>1</v>
      </c>
      <c r="Y49" s="86">
        <f>TPChim2!H49</f>
        <v>10</v>
      </c>
      <c r="Z49" s="84">
        <f>TPChim2!I49</f>
        <v>2</v>
      </c>
      <c r="AA49" s="135">
        <f>TPChim2!K49</f>
        <v>1</v>
      </c>
      <c r="AB49" s="86">
        <f>Info2!J49</f>
        <v>5</v>
      </c>
      <c r="AC49" s="84">
        <f>Info2!K49</f>
        <v>0</v>
      </c>
      <c r="AD49" s="135">
        <f>Info2!M49</f>
        <v>1</v>
      </c>
      <c r="AE49" s="86">
        <f>MP!I49</f>
        <v>15</v>
      </c>
      <c r="AF49" s="84">
        <f>MP!J49</f>
        <v>1</v>
      </c>
      <c r="AG49" s="135">
        <f>MP!L49</f>
        <v>1</v>
      </c>
      <c r="AH49" s="139">
        <f>'UEM12'!S49</f>
        <v>9.0659999999999989</v>
      </c>
      <c r="AI49" s="163">
        <f>'UEM12'!T49</f>
        <v>5</v>
      </c>
      <c r="AJ49" s="165">
        <f>'UEM12'!V49</f>
        <v>1</v>
      </c>
      <c r="AK49" s="166">
        <f>'MST2'!I49</f>
        <v>11.5</v>
      </c>
      <c r="AL49" s="84">
        <f>'MST2'!J49</f>
        <v>1</v>
      </c>
      <c r="AM49" s="135">
        <f>'MST2'!L49</f>
        <v>1</v>
      </c>
      <c r="AN49" s="139">
        <f>'UED12'!J49</f>
        <v>11.5</v>
      </c>
      <c r="AO49" s="163">
        <f>'UED12'!K49</f>
        <v>1</v>
      </c>
      <c r="AP49" s="165">
        <f>'UED12'!M49</f>
        <v>1</v>
      </c>
      <c r="AQ49" s="166">
        <f>Fran2!I49</f>
        <v>14</v>
      </c>
      <c r="AR49" s="84">
        <f>Fran2!J49</f>
        <v>1</v>
      </c>
      <c r="AS49" s="135">
        <f>Fran2!L49</f>
        <v>1</v>
      </c>
      <c r="AT49" s="86">
        <f>Angl2!I49</f>
        <v>16</v>
      </c>
      <c r="AU49" s="84">
        <f>Angl2!J49</f>
        <v>1</v>
      </c>
      <c r="AV49" s="135">
        <f>Angl2!L49</f>
        <v>1</v>
      </c>
      <c r="AW49" s="139">
        <f>'UET12'!M49</f>
        <v>15</v>
      </c>
      <c r="AX49" s="163">
        <f>'UET12'!N49</f>
        <v>2</v>
      </c>
      <c r="AY49" s="159">
        <f>'UET12'!P49</f>
        <v>1</v>
      </c>
      <c r="AZ49" s="24">
        <f t="shared" si="2"/>
        <v>8.6105882352941165</v>
      </c>
      <c r="BA49" s="143">
        <f t="shared" si="3"/>
        <v>14</v>
      </c>
      <c r="BB49" s="138" t="e">
        <f t="shared" si="4"/>
        <v>#REF!</v>
      </c>
      <c r="BC49" s="154" t="str">
        <f t="shared" si="5"/>
        <v xml:space="preserve"> </v>
      </c>
    </row>
    <row r="50" spans="1:55" ht="13.5" customHeight="1">
      <c r="A50" s="153">
        <v>38</v>
      </c>
      <c r="B50" s="289">
        <v>1333011714</v>
      </c>
      <c r="C50" s="47" t="s">
        <v>87</v>
      </c>
      <c r="D50" s="47" t="s">
        <v>88</v>
      </c>
      <c r="E50" s="277" t="s">
        <v>857</v>
      </c>
      <c r="F50" s="277" t="s">
        <v>810</v>
      </c>
      <c r="G50" s="278" t="s">
        <v>811</v>
      </c>
      <c r="H50" s="118" t="s">
        <v>433</v>
      </c>
      <c r="I50" s="157">
        <v>8.5150980392156868</v>
      </c>
      <c r="J50" s="162">
        <f>Maths2!J50</f>
        <v>5.666666666666667</v>
      </c>
      <c r="K50" s="84">
        <f>Maths2!K50</f>
        <v>0</v>
      </c>
      <c r="L50" s="135">
        <f>Maths2!M50</f>
        <v>1</v>
      </c>
      <c r="M50" s="85">
        <f>Phys2!J50</f>
        <v>4.5</v>
      </c>
      <c r="N50" s="84">
        <f>Phys2!K50</f>
        <v>0</v>
      </c>
      <c r="O50" s="135" t="e">
        <f>Phys2!#REF!</f>
        <v>#REF!</v>
      </c>
      <c r="P50" s="85">
        <f>Chim2!J50</f>
        <v>10.833333333333334</v>
      </c>
      <c r="Q50" s="84">
        <f>Chim2!K50</f>
        <v>6</v>
      </c>
      <c r="R50" s="135">
        <f>Chim2!M50</f>
        <v>1</v>
      </c>
      <c r="S50" s="136">
        <f>'UEF12'!P50</f>
        <v>7</v>
      </c>
      <c r="T50" s="163">
        <f>'UEF12'!Q50</f>
        <v>6</v>
      </c>
      <c r="U50" s="165" t="e">
        <f>'UEF12'!S50</f>
        <v>#REF!</v>
      </c>
      <c r="V50" s="166">
        <f>TPPhys2!H50</f>
        <v>8.83</v>
      </c>
      <c r="W50" s="84">
        <f>TPPhys2!I50</f>
        <v>0</v>
      </c>
      <c r="X50" s="135">
        <f>TPPhys2!K50</f>
        <v>1</v>
      </c>
      <c r="Y50" s="86">
        <f>TPChim2!H50</f>
        <v>12.5</v>
      </c>
      <c r="Z50" s="84">
        <f>TPChim2!I50</f>
        <v>2</v>
      </c>
      <c r="AA50" s="135">
        <f>TPChim2!K50</f>
        <v>1</v>
      </c>
      <c r="AB50" s="86">
        <f>Info2!J50</f>
        <v>7.9600000000000009</v>
      </c>
      <c r="AC50" s="84">
        <f>Info2!K50</f>
        <v>0</v>
      </c>
      <c r="AD50" s="135">
        <f>Info2!M50</f>
        <v>1</v>
      </c>
      <c r="AE50" s="86">
        <f>MP!I50</f>
        <v>12.75</v>
      </c>
      <c r="AF50" s="84">
        <f>MP!J50</f>
        <v>1</v>
      </c>
      <c r="AG50" s="135">
        <f>MP!L50</f>
        <v>1</v>
      </c>
      <c r="AH50" s="139">
        <f>'UEM12'!S50</f>
        <v>10</v>
      </c>
      <c r="AI50" s="163">
        <f>'UEM12'!T50</f>
        <v>9</v>
      </c>
      <c r="AJ50" s="165">
        <f>'UEM12'!V50</f>
        <v>1</v>
      </c>
      <c r="AK50" s="166">
        <f>'MST2'!I50</f>
        <v>14.5</v>
      </c>
      <c r="AL50" s="84">
        <f>'MST2'!J50</f>
        <v>1</v>
      </c>
      <c r="AM50" s="135">
        <f>'MST2'!L50</f>
        <v>1</v>
      </c>
      <c r="AN50" s="139">
        <f>'UED12'!J50</f>
        <v>14.5</v>
      </c>
      <c r="AO50" s="163">
        <f>'UED12'!K50</f>
        <v>1</v>
      </c>
      <c r="AP50" s="165">
        <f>'UED12'!M50</f>
        <v>1</v>
      </c>
      <c r="AQ50" s="166">
        <f>Fran2!I50</f>
        <v>14</v>
      </c>
      <c r="AR50" s="84">
        <f>Fran2!J50</f>
        <v>1</v>
      </c>
      <c r="AS50" s="135">
        <f>Fran2!L50</f>
        <v>1</v>
      </c>
      <c r="AT50" s="86">
        <f>Angl2!I50</f>
        <v>15</v>
      </c>
      <c r="AU50" s="84">
        <f>Angl2!J50</f>
        <v>1</v>
      </c>
      <c r="AV50" s="135">
        <f>Angl2!L50</f>
        <v>1</v>
      </c>
      <c r="AW50" s="139">
        <f>'UET12'!M50</f>
        <v>14.5</v>
      </c>
      <c r="AX50" s="163">
        <f>'UET12'!N50</f>
        <v>2</v>
      </c>
      <c r="AY50" s="159">
        <f>'UET12'!P50</f>
        <v>1</v>
      </c>
      <c r="AZ50" s="24">
        <f t="shared" si="2"/>
        <v>9.2058823529411757</v>
      </c>
      <c r="BA50" s="143">
        <f t="shared" si="3"/>
        <v>18</v>
      </c>
      <c r="BB50" s="138" t="e">
        <f t="shared" si="4"/>
        <v>#REF!</v>
      </c>
      <c r="BC50" s="154" t="str">
        <f t="shared" si="5"/>
        <v xml:space="preserve"> </v>
      </c>
    </row>
    <row r="51" spans="1:55" ht="13.5" customHeight="1">
      <c r="A51" s="153">
        <v>39</v>
      </c>
      <c r="B51" s="291" t="s">
        <v>714</v>
      </c>
      <c r="C51" s="292" t="s">
        <v>715</v>
      </c>
      <c r="D51" s="292" t="s">
        <v>60</v>
      </c>
      <c r="E51" s="293" t="s">
        <v>858</v>
      </c>
      <c r="F51" s="284" t="s">
        <v>814</v>
      </c>
      <c r="G51" s="285" t="s">
        <v>827</v>
      </c>
      <c r="H51" s="246" t="s">
        <v>434</v>
      </c>
      <c r="I51" s="156">
        <v>9.0072549019607848</v>
      </c>
      <c r="J51" s="162">
        <f>Maths2!J51</f>
        <v>6</v>
      </c>
      <c r="K51" s="84">
        <f>Maths2!K51</f>
        <v>0</v>
      </c>
      <c r="L51" s="135">
        <f>Maths2!M51</f>
        <v>1</v>
      </c>
      <c r="M51" s="85">
        <f>Phys2!J51</f>
        <v>6.666666666666667</v>
      </c>
      <c r="N51" s="84">
        <f>Phys2!K51</f>
        <v>0</v>
      </c>
      <c r="O51" s="135" t="e">
        <f>Phys2!#REF!</f>
        <v>#REF!</v>
      </c>
      <c r="P51" s="85">
        <f>Chim2!J51</f>
        <v>5.0999999999999996</v>
      </c>
      <c r="Q51" s="84">
        <f>Chim2!K51</f>
        <v>0</v>
      </c>
      <c r="R51" s="135">
        <f>Chim2!M51</f>
        <v>1</v>
      </c>
      <c r="S51" s="136">
        <f>'UEF12'!P51</f>
        <v>5.9222222222222216</v>
      </c>
      <c r="T51" s="163">
        <f>'UEF12'!Q51</f>
        <v>0</v>
      </c>
      <c r="U51" s="165" t="e">
        <f>'UEF12'!S51</f>
        <v>#REF!</v>
      </c>
      <c r="V51" s="166">
        <f>TPPhys2!H51</f>
        <v>11.41</v>
      </c>
      <c r="W51" s="84">
        <f>TPPhys2!I51</f>
        <v>2</v>
      </c>
      <c r="X51" s="135">
        <f>TPPhys2!K51</f>
        <v>1</v>
      </c>
      <c r="Y51" s="86">
        <f>TPChim2!H51</f>
        <v>13</v>
      </c>
      <c r="Z51" s="84">
        <f>TPChim2!I51</f>
        <v>2</v>
      </c>
      <c r="AA51" s="135">
        <f>TPChim2!K51</f>
        <v>1</v>
      </c>
      <c r="AB51" s="86">
        <f>Info2!J51</f>
        <v>8.2349999999999994</v>
      </c>
      <c r="AC51" s="84">
        <f>Info2!K51</f>
        <v>0</v>
      </c>
      <c r="AD51" s="135">
        <f>Info2!M51</f>
        <v>1</v>
      </c>
      <c r="AE51" s="86">
        <f>MP!I51</f>
        <v>10.33</v>
      </c>
      <c r="AF51" s="84">
        <f>MP!J51</f>
        <v>1</v>
      </c>
      <c r="AG51" s="135">
        <f>MP!L51</f>
        <v>1</v>
      </c>
      <c r="AH51" s="139">
        <f>'UEM12'!S51</f>
        <v>10.241999999999999</v>
      </c>
      <c r="AI51" s="163">
        <f>'UEM12'!T51</f>
        <v>9</v>
      </c>
      <c r="AJ51" s="165">
        <f>'UEM12'!V51</f>
        <v>1</v>
      </c>
      <c r="AK51" s="166">
        <f>'MST2'!I51</f>
        <v>10</v>
      </c>
      <c r="AL51" s="84">
        <f>'MST2'!J51</f>
        <v>1</v>
      </c>
      <c r="AM51" s="135">
        <f>'MST2'!L51</f>
        <v>1</v>
      </c>
      <c r="AN51" s="139">
        <f>'UED12'!J51</f>
        <v>10</v>
      </c>
      <c r="AO51" s="163">
        <f>'UED12'!K51</f>
        <v>1</v>
      </c>
      <c r="AP51" s="165">
        <f>'UED12'!M51</f>
        <v>1</v>
      </c>
      <c r="AQ51" s="166">
        <f>Fran2!I51</f>
        <v>10.33</v>
      </c>
      <c r="AR51" s="84">
        <f>Fran2!J51</f>
        <v>1</v>
      </c>
      <c r="AS51" s="135">
        <f>Fran2!L51</f>
        <v>1</v>
      </c>
      <c r="AT51" s="86">
        <f>Angl2!I51</f>
        <v>10.33</v>
      </c>
      <c r="AU51" s="84">
        <f>Angl2!J51</f>
        <v>1</v>
      </c>
      <c r="AV51" s="135">
        <f>Angl2!L51</f>
        <v>1</v>
      </c>
      <c r="AW51" s="139">
        <f>'UET12'!M51</f>
        <v>10.33</v>
      </c>
      <c r="AX51" s="163">
        <f>'UET12'!N51</f>
        <v>2</v>
      </c>
      <c r="AY51" s="159">
        <f>'UET12'!P51</f>
        <v>1</v>
      </c>
      <c r="AZ51" s="24">
        <f t="shared" si="2"/>
        <v>7.9511764705882344</v>
      </c>
      <c r="BA51" s="143">
        <f t="shared" si="3"/>
        <v>12</v>
      </c>
      <c r="BB51" s="138" t="e">
        <f t="shared" si="4"/>
        <v>#REF!</v>
      </c>
      <c r="BC51" s="154" t="str">
        <f t="shared" si="5"/>
        <v xml:space="preserve"> </v>
      </c>
    </row>
    <row r="52" spans="1:55" ht="13.5" customHeight="1">
      <c r="A52" s="153">
        <v>40</v>
      </c>
      <c r="B52" s="294" t="s">
        <v>716</v>
      </c>
      <c r="C52" s="200" t="s">
        <v>717</v>
      </c>
      <c r="D52" s="200" t="s">
        <v>138</v>
      </c>
      <c r="E52" s="295" t="s">
        <v>859</v>
      </c>
      <c r="F52" s="284" t="s">
        <v>860</v>
      </c>
      <c r="G52" s="285" t="s">
        <v>827</v>
      </c>
      <c r="H52" s="247" t="s">
        <v>1677</v>
      </c>
      <c r="I52" s="157">
        <v>9.3078431372549009</v>
      </c>
      <c r="J52" s="162">
        <f>Maths2!J52</f>
        <v>11.833333333333334</v>
      </c>
      <c r="K52" s="84">
        <f>Maths2!K52</f>
        <v>6</v>
      </c>
      <c r="L52" s="135">
        <f>Maths2!M52</f>
        <v>1</v>
      </c>
      <c r="M52" s="85">
        <f>Phys2!J52</f>
        <v>5</v>
      </c>
      <c r="N52" s="84">
        <f>Phys2!K52</f>
        <v>0</v>
      </c>
      <c r="O52" s="135" t="e">
        <f>Phys2!#REF!</f>
        <v>#REF!</v>
      </c>
      <c r="P52" s="85">
        <f>Chim2!J52</f>
        <v>6.333333333333333</v>
      </c>
      <c r="Q52" s="84">
        <f>Chim2!K52</f>
        <v>0</v>
      </c>
      <c r="R52" s="135">
        <f>Chim2!M52</f>
        <v>1</v>
      </c>
      <c r="S52" s="136">
        <f>'UEF12'!P52</f>
        <v>7.7222222222222223</v>
      </c>
      <c r="T52" s="163">
        <f>'UEF12'!Q52</f>
        <v>6</v>
      </c>
      <c r="U52" s="165" t="e">
        <f>'UEF12'!S52</f>
        <v>#REF!</v>
      </c>
      <c r="V52" s="166">
        <f>TPPhys2!H52</f>
        <v>9.5</v>
      </c>
      <c r="W52" s="84">
        <f>TPPhys2!I52</f>
        <v>0</v>
      </c>
      <c r="X52" s="135">
        <f>TPPhys2!K52</f>
        <v>1</v>
      </c>
      <c r="Y52" s="86">
        <f>TPChim2!H52</f>
        <v>13.83</v>
      </c>
      <c r="Z52" s="84">
        <f>TPChim2!I52</f>
        <v>2</v>
      </c>
      <c r="AA52" s="135">
        <f>TPChim2!K52</f>
        <v>1</v>
      </c>
      <c r="AB52" s="86">
        <f>Info2!J52</f>
        <v>8.125</v>
      </c>
      <c r="AC52" s="84">
        <f>Info2!K52</f>
        <v>0</v>
      </c>
      <c r="AD52" s="135">
        <f>Info2!M52</f>
        <v>1</v>
      </c>
      <c r="AE52" s="86">
        <f>MP!I52</f>
        <v>12</v>
      </c>
      <c r="AF52" s="84">
        <f>MP!J52</f>
        <v>1</v>
      </c>
      <c r="AG52" s="135">
        <f>MP!L52</f>
        <v>1</v>
      </c>
      <c r="AH52" s="139">
        <f>'UEM12'!S52</f>
        <v>10.315999999999999</v>
      </c>
      <c r="AI52" s="163">
        <f>'UEM12'!T52</f>
        <v>9</v>
      </c>
      <c r="AJ52" s="165">
        <f>'UEM12'!V52</f>
        <v>1</v>
      </c>
      <c r="AK52" s="166">
        <f>'MST2'!I52</f>
        <v>11</v>
      </c>
      <c r="AL52" s="84">
        <f>'MST2'!J52</f>
        <v>1</v>
      </c>
      <c r="AM52" s="135">
        <f>'MST2'!L52</f>
        <v>1</v>
      </c>
      <c r="AN52" s="139">
        <f>'UED12'!J52</f>
        <v>11</v>
      </c>
      <c r="AO52" s="163">
        <f>'UED12'!K52</f>
        <v>1</v>
      </c>
      <c r="AP52" s="165">
        <f>'UED12'!M52</f>
        <v>1</v>
      </c>
      <c r="AQ52" s="166">
        <f>Fran2!I52</f>
        <v>12</v>
      </c>
      <c r="AR52" s="84">
        <f>Fran2!J52</f>
        <v>1</v>
      </c>
      <c r="AS52" s="135">
        <f>Fran2!L52</f>
        <v>1</v>
      </c>
      <c r="AT52" s="86">
        <f>Angl2!I52</f>
        <v>12</v>
      </c>
      <c r="AU52" s="84">
        <f>Angl2!J52</f>
        <v>1</v>
      </c>
      <c r="AV52" s="135">
        <f>Angl2!L52</f>
        <v>1</v>
      </c>
      <c r="AW52" s="139">
        <f>'UET12'!M52</f>
        <v>12</v>
      </c>
      <c r="AX52" s="163">
        <f>'UET12'!N52</f>
        <v>2</v>
      </c>
      <c r="AY52" s="159">
        <f>'UET12'!P52</f>
        <v>1</v>
      </c>
      <c r="AZ52" s="24">
        <f t="shared" si="2"/>
        <v>9.1811764705882339</v>
      </c>
      <c r="BA52" s="143">
        <f t="shared" si="3"/>
        <v>18</v>
      </c>
      <c r="BB52" s="138" t="e">
        <f t="shared" si="4"/>
        <v>#REF!</v>
      </c>
      <c r="BC52" s="154" t="str">
        <f t="shared" si="5"/>
        <v xml:space="preserve"> </v>
      </c>
    </row>
    <row r="53" spans="1:55" ht="13.5" customHeight="1">
      <c r="A53" s="153">
        <v>41</v>
      </c>
      <c r="B53" s="279">
        <v>1333026522</v>
      </c>
      <c r="C53" s="101" t="s">
        <v>379</v>
      </c>
      <c r="D53" s="101" t="s">
        <v>380</v>
      </c>
      <c r="E53" s="280" t="s">
        <v>861</v>
      </c>
      <c r="F53" s="280" t="s">
        <v>862</v>
      </c>
      <c r="G53" s="278" t="s">
        <v>811</v>
      </c>
      <c r="H53" s="117" t="s">
        <v>429</v>
      </c>
      <c r="I53" s="157">
        <v>8.4831372549019601</v>
      </c>
      <c r="J53" s="162">
        <f>Maths2!J53</f>
        <v>8.1999999999999993</v>
      </c>
      <c r="K53" s="84">
        <f>Maths2!K53</f>
        <v>0</v>
      </c>
      <c r="L53" s="135">
        <f>Maths2!M53</f>
        <v>1</v>
      </c>
      <c r="M53" s="85">
        <f>Phys2!J53</f>
        <v>6.7</v>
      </c>
      <c r="N53" s="84">
        <f>Phys2!K53</f>
        <v>0</v>
      </c>
      <c r="O53" s="135" t="e">
        <f>Phys2!#REF!</f>
        <v>#REF!</v>
      </c>
      <c r="P53" s="85">
        <f>Chim2!J53</f>
        <v>10</v>
      </c>
      <c r="Q53" s="84">
        <f>Chim2!K53</f>
        <v>6</v>
      </c>
      <c r="R53" s="135">
        <f>Chim2!M53</f>
        <v>1</v>
      </c>
      <c r="S53" s="136">
        <f>'UEF12'!P53</f>
        <v>8.3000000000000007</v>
      </c>
      <c r="T53" s="163">
        <f>'UEF12'!Q53</f>
        <v>6</v>
      </c>
      <c r="U53" s="165" t="e">
        <f>'UEF12'!S53</f>
        <v>#REF!</v>
      </c>
      <c r="V53" s="166">
        <f>TPPhys2!H53</f>
        <v>12.67</v>
      </c>
      <c r="W53" s="84">
        <f>TPPhys2!I53</f>
        <v>2</v>
      </c>
      <c r="X53" s="135">
        <f>TPPhys2!K53</f>
        <v>1</v>
      </c>
      <c r="Y53" s="86">
        <f>TPChim2!H53</f>
        <v>14.66</v>
      </c>
      <c r="Z53" s="84">
        <f>TPChim2!I53</f>
        <v>2</v>
      </c>
      <c r="AA53" s="135">
        <f>TPChim2!K53</f>
        <v>1</v>
      </c>
      <c r="AB53" s="86">
        <f>Info2!J53</f>
        <v>10</v>
      </c>
      <c r="AC53" s="84">
        <f>Info2!K53</f>
        <v>4</v>
      </c>
      <c r="AD53" s="135">
        <f>Info2!M53</f>
        <v>1</v>
      </c>
      <c r="AE53" s="86">
        <f>MP!I53</f>
        <v>11</v>
      </c>
      <c r="AF53" s="84">
        <f>MP!J53</f>
        <v>1</v>
      </c>
      <c r="AG53" s="135">
        <f>MP!L53</f>
        <v>1</v>
      </c>
      <c r="AH53" s="139">
        <f>'UEM12'!S53</f>
        <v>11.666</v>
      </c>
      <c r="AI53" s="163">
        <f>'UEM12'!T53</f>
        <v>9</v>
      </c>
      <c r="AJ53" s="165">
        <f>'UEM12'!V53</f>
        <v>1</v>
      </c>
      <c r="AK53" s="166">
        <f>'MST2'!I53</f>
        <v>11.5</v>
      </c>
      <c r="AL53" s="84">
        <f>'MST2'!J53</f>
        <v>1</v>
      </c>
      <c r="AM53" s="135">
        <f>'MST2'!L53</f>
        <v>1</v>
      </c>
      <c r="AN53" s="139">
        <f>'UED12'!J53</f>
        <v>11.5</v>
      </c>
      <c r="AO53" s="163">
        <f>'UED12'!K53</f>
        <v>1</v>
      </c>
      <c r="AP53" s="165">
        <f>'UED12'!M53</f>
        <v>1</v>
      </c>
      <c r="AQ53" s="166">
        <f>Fran2!I53</f>
        <v>11.5</v>
      </c>
      <c r="AR53" s="84">
        <f>Fran2!J53</f>
        <v>1</v>
      </c>
      <c r="AS53" s="135">
        <f>Fran2!L53</f>
        <v>1</v>
      </c>
      <c r="AT53" s="86">
        <f>Angl2!I53</f>
        <v>10</v>
      </c>
      <c r="AU53" s="84">
        <f>Angl2!J53</f>
        <v>1</v>
      </c>
      <c r="AV53" s="135">
        <f>Angl2!L53</f>
        <v>1</v>
      </c>
      <c r="AW53" s="139">
        <f>'UET12'!M53</f>
        <v>10.75</v>
      </c>
      <c r="AX53" s="163">
        <f>'UET12'!N53</f>
        <v>2</v>
      </c>
      <c r="AY53" s="159">
        <f>'UET12'!P53</f>
        <v>1</v>
      </c>
      <c r="AZ53" s="24">
        <f t="shared" si="2"/>
        <v>9.7664705882352933</v>
      </c>
      <c r="BA53" s="143">
        <f t="shared" si="3"/>
        <v>18</v>
      </c>
      <c r="BB53" s="138" t="e">
        <f t="shared" si="4"/>
        <v>#REF!</v>
      </c>
      <c r="BC53" s="154" t="str">
        <f t="shared" si="5"/>
        <v xml:space="preserve"> </v>
      </c>
    </row>
    <row r="54" spans="1:55" ht="13.5" customHeight="1">
      <c r="A54" s="153">
        <v>42</v>
      </c>
      <c r="B54" s="175">
        <v>1533015821</v>
      </c>
      <c r="C54" s="275" t="s">
        <v>576</v>
      </c>
      <c r="D54" s="275" t="s">
        <v>357</v>
      </c>
      <c r="E54" s="276" t="s">
        <v>863</v>
      </c>
      <c r="F54" s="276" t="s">
        <v>864</v>
      </c>
      <c r="G54" s="274" t="s">
        <v>806</v>
      </c>
      <c r="H54" s="117" t="s">
        <v>428</v>
      </c>
      <c r="I54" s="157">
        <v>7.4794117647058824</v>
      </c>
      <c r="J54" s="162">
        <f>Maths2!J54</f>
        <v>11.85</v>
      </c>
      <c r="K54" s="84">
        <f>Maths2!K54</f>
        <v>6</v>
      </c>
      <c r="L54" s="135">
        <f>Maths2!M54</f>
        <v>1</v>
      </c>
      <c r="M54" s="85">
        <f>Phys2!J54</f>
        <v>6.202</v>
      </c>
      <c r="N54" s="84">
        <f>Phys2!K54</f>
        <v>0</v>
      </c>
      <c r="O54" s="135" t="e">
        <f>Phys2!#REF!</f>
        <v>#REF!</v>
      </c>
      <c r="P54" s="85">
        <f>Chim2!J54</f>
        <v>11.95</v>
      </c>
      <c r="Q54" s="84">
        <f>Chim2!K54</f>
        <v>6</v>
      </c>
      <c r="R54" s="135">
        <f>Chim2!M54</f>
        <v>1</v>
      </c>
      <c r="S54" s="136">
        <f>'UEF12'!P54</f>
        <v>10.000666666666667</v>
      </c>
      <c r="T54" s="163">
        <f>'UEF12'!Q54</f>
        <v>18</v>
      </c>
      <c r="U54" s="165" t="e">
        <f>'UEF12'!S54</f>
        <v>#REF!</v>
      </c>
      <c r="V54" s="166">
        <f>TPPhys2!H54</f>
        <v>9.42</v>
      </c>
      <c r="W54" s="84">
        <f>TPPhys2!I54</f>
        <v>0</v>
      </c>
      <c r="X54" s="135">
        <f>TPPhys2!K54</f>
        <v>1</v>
      </c>
      <c r="Y54" s="86">
        <f>TPChim2!H54</f>
        <v>11.493333333333334</v>
      </c>
      <c r="Z54" s="84">
        <f>TPChim2!I54</f>
        <v>2</v>
      </c>
      <c r="AA54" s="135">
        <f>TPChim2!K54</f>
        <v>1</v>
      </c>
      <c r="AB54" s="86">
        <f>Info2!J54</f>
        <v>10.6</v>
      </c>
      <c r="AC54" s="84">
        <f>Info2!K54</f>
        <v>4</v>
      </c>
      <c r="AD54" s="135">
        <f>Info2!M54</f>
        <v>1</v>
      </c>
      <c r="AE54" s="86">
        <f>MP!I54</f>
        <v>13.5</v>
      </c>
      <c r="AF54" s="84">
        <f>MP!J54</f>
        <v>1</v>
      </c>
      <c r="AG54" s="135">
        <f>MP!L54</f>
        <v>1</v>
      </c>
      <c r="AH54" s="139">
        <f>'UEM12'!S54</f>
        <v>11.122666666666666</v>
      </c>
      <c r="AI54" s="163">
        <f>'UEM12'!T54</f>
        <v>9</v>
      </c>
      <c r="AJ54" s="165">
        <f>'UEM12'!V54</f>
        <v>1</v>
      </c>
      <c r="AK54" s="166">
        <f>'MST2'!I54</f>
        <v>8</v>
      </c>
      <c r="AL54" s="84">
        <f>'MST2'!J54</f>
        <v>0</v>
      </c>
      <c r="AM54" s="135">
        <f>'MST2'!L54</f>
        <v>1</v>
      </c>
      <c r="AN54" s="139">
        <f>'UED12'!J54</f>
        <v>8</v>
      </c>
      <c r="AO54" s="163">
        <f>'UED12'!K54</f>
        <v>0</v>
      </c>
      <c r="AP54" s="165">
        <f>'UED12'!M54</f>
        <v>1</v>
      </c>
      <c r="AQ54" s="166">
        <f>Fran2!I54</f>
        <v>8</v>
      </c>
      <c r="AR54" s="84">
        <f>Fran2!J54</f>
        <v>0</v>
      </c>
      <c r="AS54" s="135">
        <f>Fran2!L54</f>
        <v>1</v>
      </c>
      <c r="AT54" s="86">
        <f>Angl2!I54</f>
        <v>11.5</v>
      </c>
      <c r="AU54" s="84">
        <f>Angl2!J54</f>
        <v>1</v>
      </c>
      <c r="AV54" s="135">
        <f>Angl2!L54</f>
        <v>1</v>
      </c>
      <c r="AW54" s="139">
        <f>'UET12'!M54</f>
        <v>9.75</v>
      </c>
      <c r="AX54" s="163">
        <f>'UET12'!N54</f>
        <v>1</v>
      </c>
      <c r="AY54" s="159">
        <f>'UET12'!P54</f>
        <v>1</v>
      </c>
      <c r="AZ54" s="24">
        <f t="shared" si="2"/>
        <v>10.183490196078431</v>
      </c>
      <c r="BA54" s="143">
        <f t="shared" si="3"/>
        <v>30</v>
      </c>
      <c r="BB54" s="138" t="e">
        <f t="shared" si="4"/>
        <v>#REF!</v>
      </c>
      <c r="BC54" s="154" t="str">
        <f t="shared" si="5"/>
        <v>S2 validé</v>
      </c>
    </row>
    <row r="55" spans="1:55" ht="13.5" customHeight="1">
      <c r="A55" s="153">
        <v>43</v>
      </c>
      <c r="B55" s="282" t="s">
        <v>718</v>
      </c>
      <c r="C55" s="200" t="s">
        <v>90</v>
      </c>
      <c r="D55" s="200" t="s">
        <v>373</v>
      </c>
      <c r="E55" s="295" t="s">
        <v>865</v>
      </c>
      <c r="F55" s="284" t="s">
        <v>821</v>
      </c>
      <c r="G55" s="285" t="s">
        <v>827</v>
      </c>
      <c r="H55" s="246" t="s">
        <v>434</v>
      </c>
      <c r="I55" s="156">
        <v>9.8037254901960775</v>
      </c>
      <c r="J55" s="162">
        <f>Maths2!J55</f>
        <v>7.333333333333333</v>
      </c>
      <c r="K55" s="84">
        <f>Maths2!K55</f>
        <v>0</v>
      </c>
      <c r="L55" s="135">
        <f>Maths2!M55</f>
        <v>1</v>
      </c>
      <c r="M55" s="85">
        <f>Phys2!J55</f>
        <v>3.1666666666666665</v>
      </c>
      <c r="N55" s="84">
        <f>Phys2!K55</f>
        <v>0</v>
      </c>
      <c r="O55" s="135" t="e">
        <f>Phys2!#REF!</f>
        <v>#REF!</v>
      </c>
      <c r="P55" s="85">
        <f>Chim2!J55</f>
        <v>1.9</v>
      </c>
      <c r="Q55" s="84">
        <f>Chim2!K55</f>
        <v>0</v>
      </c>
      <c r="R55" s="135">
        <f>Chim2!M55</f>
        <v>1</v>
      </c>
      <c r="S55" s="136">
        <f>'UEF12'!P55</f>
        <v>4.1333333333333337</v>
      </c>
      <c r="T55" s="163">
        <f>'UEF12'!Q55</f>
        <v>0</v>
      </c>
      <c r="U55" s="165" t="e">
        <f>'UEF12'!S55</f>
        <v>#REF!</v>
      </c>
      <c r="V55" s="166">
        <f>TPPhys2!H55</f>
        <v>7.33</v>
      </c>
      <c r="W55" s="84">
        <f>TPPhys2!I55</f>
        <v>0</v>
      </c>
      <c r="X55" s="135">
        <f>TPPhys2!K55</f>
        <v>1</v>
      </c>
      <c r="Y55" s="86">
        <f>TPChim2!H55</f>
        <v>10</v>
      </c>
      <c r="Z55" s="84">
        <f>TPChim2!I55</f>
        <v>2</v>
      </c>
      <c r="AA55" s="135">
        <f>TPChim2!K55</f>
        <v>1</v>
      </c>
      <c r="AB55" s="86">
        <f>Info2!J55</f>
        <v>12.625</v>
      </c>
      <c r="AC55" s="84">
        <f>Info2!K55</f>
        <v>4</v>
      </c>
      <c r="AD55" s="135">
        <f>Info2!M55</f>
        <v>1</v>
      </c>
      <c r="AE55" s="86">
        <f>MP!I55</f>
        <v>14.75</v>
      </c>
      <c r="AF55" s="84">
        <f>MP!J55</f>
        <v>1</v>
      </c>
      <c r="AG55" s="135">
        <f>MP!L55</f>
        <v>1</v>
      </c>
      <c r="AH55" s="139">
        <f>'UEM12'!S55</f>
        <v>11.465999999999999</v>
      </c>
      <c r="AI55" s="163">
        <f>'UEM12'!T55</f>
        <v>9</v>
      </c>
      <c r="AJ55" s="165">
        <f>'UEM12'!V55</f>
        <v>1</v>
      </c>
      <c r="AK55" s="166">
        <f>'MST2'!I55</f>
        <v>10</v>
      </c>
      <c r="AL55" s="84">
        <f>'MST2'!J55</f>
        <v>1</v>
      </c>
      <c r="AM55" s="135">
        <f>'MST2'!L55</f>
        <v>1</v>
      </c>
      <c r="AN55" s="139">
        <f>'UED12'!J55</f>
        <v>10</v>
      </c>
      <c r="AO55" s="163">
        <f>'UED12'!K55</f>
        <v>1</v>
      </c>
      <c r="AP55" s="165">
        <f>'UED12'!M55</f>
        <v>1</v>
      </c>
      <c r="AQ55" s="166">
        <f>Fran2!I55</f>
        <v>14.75</v>
      </c>
      <c r="AR55" s="84">
        <f>Fran2!J55</f>
        <v>1</v>
      </c>
      <c r="AS55" s="135">
        <f>Fran2!L55</f>
        <v>1</v>
      </c>
      <c r="AT55" s="86">
        <f>Angl2!I55</f>
        <v>14.75</v>
      </c>
      <c r="AU55" s="84">
        <f>Angl2!J55</f>
        <v>1</v>
      </c>
      <c r="AV55" s="135">
        <f>Angl2!L55</f>
        <v>1</v>
      </c>
      <c r="AW55" s="139">
        <f>'UET12'!M55</f>
        <v>14.75</v>
      </c>
      <c r="AX55" s="163">
        <f>'UET12'!N55</f>
        <v>2</v>
      </c>
      <c r="AY55" s="159">
        <f>'UET12'!P55</f>
        <v>1</v>
      </c>
      <c r="AZ55" s="24">
        <f t="shared" si="2"/>
        <v>7.8841176470588232</v>
      </c>
      <c r="BA55" s="143">
        <f t="shared" si="3"/>
        <v>12</v>
      </c>
      <c r="BB55" s="138" t="e">
        <f t="shared" si="4"/>
        <v>#REF!</v>
      </c>
      <c r="BC55" s="154" t="str">
        <f t="shared" si="5"/>
        <v xml:space="preserve"> </v>
      </c>
    </row>
    <row r="56" spans="1:55" ht="13.5" customHeight="1">
      <c r="A56" s="153">
        <v>44</v>
      </c>
      <c r="B56" s="279">
        <v>1433010412</v>
      </c>
      <c r="C56" s="101" t="s">
        <v>381</v>
      </c>
      <c r="D56" s="101" t="s">
        <v>382</v>
      </c>
      <c r="E56" s="280" t="s">
        <v>866</v>
      </c>
      <c r="F56" s="280" t="s">
        <v>854</v>
      </c>
      <c r="G56" s="278" t="s">
        <v>811</v>
      </c>
      <c r="H56" s="117" t="s">
        <v>429</v>
      </c>
      <c r="I56" s="156">
        <v>9.2058823529411757</v>
      </c>
      <c r="J56" s="162">
        <f>Maths2!J56</f>
        <v>10</v>
      </c>
      <c r="K56" s="84">
        <f>Maths2!K56</f>
        <v>6</v>
      </c>
      <c r="L56" s="135">
        <f>Maths2!M56</f>
        <v>1</v>
      </c>
      <c r="M56" s="85">
        <f>Phys2!J56</f>
        <v>3.55</v>
      </c>
      <c r="N56" s="84">
        <f>Phys2!K56</f>
        <v>0</v>
      </c>
      <c r="O56" s="135" t="e">
        <f>Phys2!#REF!</f>
        <v>#REF!</v>
      </c>
      <c r="P56" s="85">
        <f>Chim2!J56</f>
        <v>7.45</v>
      </c>
      <c r="Q56" s="84">
        <f>Chim2!K56</f>
        <v>0</v>
      </c>
      <c r="R56" s="135">
        <f>Chim2!M56</f>
        <v>1</v>
      </c>
      <c r="S56" s="136">
        <f>'UEF12'!P56</f>
        <v>7</v>
      </c>
      <c r="T56" s="163">
        <f>'UEF12'!Q56</f>
        <v>6</v>
      </c>
      <c r="U56" s="165" t="e">
        <f>'UEF12'!S56</f>
        <v>#REF!</v>
      </c>
      <c r="V56" s="166">
        <f>TPPhys2!H56</f>
        <v>10.66</v>
      </c>
      <c r="W56" s="84">
        <f>TPPhys2!I56</f>
        <v>2</v>
      </c>
      <c r="X56" s="135">
        <f>TPPhys2!K56</f>
        <v>1</v>
      </c>
      <c r="Y56" s="86">
        <f>TPChim2!H56</f>
        <v>12.5</v>
      </c>
      <c r="Z56" s="84">
        <f>TPChim2!I56</f>
        <v>2</v>
      </c>
      <c r="AA56" s="135">
        <f>TPChim2!K56</f>
        <v>1</v>
      </c>
      <c r="AB56" s="86">
        <f>Info2!J56</f>
        <v>8.35</v>
      </c>
      <c r="AC56" s="84">
        <f>Info2!K56</f>
        <v>0</v>
      </c>
      <c r="AD56" s="135">
        <f>Info2!M56</f>
        <v>1</v>
      </c>
      <c r="AE56" s="86">
        <f>MP!I56</f>
        <v>10.5</v>
      </c>
      <c r="AF56" s="84">
        <f>MP!J56</f>
        <v>1</v>
      </c>
      <c r="AG56" s="135">
        <f>MP!L56</f>
        <v>1</v>
      </c>
      <c r="AH56" s="139">
        <f>'UEM12'!S56</f>
        <v>10.071999999999999</v>
      </c>
      <c r="AI56" s="163">
        <f>'UEM12'!T56</f>
        <v>9</v>
      </c>
      <c r="AJ56" s="165">
        <f>'UEM12'!V56</f>
        <v>1</v>
      </c>
      <c r="AK56" s="166">
        <f>'MST2'!I56</f>
        <v>12</v>
      </c>
      <c r="AL56" s="84">
        <f>'MST2'!J56</f>
        <v>1</v>
      </c>
      <c r="AM56" s="135">
        <f>'MST2'!L56</f>
        <v>1</v>
      </c>
      <c r="AN56" s="139">
        <f>'UED12'!J56</f>
        <v>12</v>
      </c>
      <c r="AO56" s="163">
        <f>'UED12'!K56</f>
        <v>1</v>
      </c>
      <c r="AP56" s="165">
        <f>'UED12'!M56</f>
        <v>1</v>
      </c>
      <c r="AQ56" s="166">
        <f>Fran2!I56</f>
        <v>14.75</v>
      </c>
      <c r="AR56" s="84">
        <f>Fran2!J56</f>
        <v>1</v>
      </c>
      <c r="AS56" s="135">
        <f>Fran2!L56</f>
        <v>1</v>
      </c>
      <c r="AT56" s="86">
        <f>Angl2!I56</f>
        <v>8.5</v>
      </c>
      <c r="AU56" s="84">
        <f>Angl2!J56</f>
        <v>0</v>
      </c>
      <c r="AV56" s="135">
        <f>Angl2!L56</f>
        <v>1</v>
      </c>
      <c r="AW56" s="139">
        <f>'UET12'!M56</f>
        <v>11.625</v>
      </c>
      <c r="AX56" s="163">
        <f>'UET12'!N56</f>
        <v>2</v>
      </c>
      <c r="AY56" s="159">
        <f>'UET12'!P56</f>
        <v>1</v>
      </c>
      <c r="AZ56" s="24">
        <f t="shared" si="2"/>
        <v>8.7417647058823533</v>
      </c>
      <c r="BA56" s="143">
        <f t="shared" si="3"/>
        <v>18</v>
      </c>
      <c r="BB56" s="138" t="e">
        <f t="shared" si="4"/>
        <v>#REF!</v>
      </c>
      <c r="BC56" s="154" t="str">
        <f t="shared" si="5"/>
        <v xml:space="preserve"> </v>
      </c>
    </row>
    <row r="57" spans="1:55" ht="13.5" customHeight="1">
      <c r="A57" s="153">
        <v>45</v>
      </c>
      <c r="B57" s="294" t="s">
        <v>719</v>
      </c>
      <c r="C57" s="200" t="s">
        <v>381</v>
      </c>
      <c r="D57" s="200" t="s">
        <v>72</v>
      </c>
      <c r="E57" s="295" t="s">
        <v>867</v>
      </c>
      <c r="F57" s="284" t="s">
        <v>868</v>
      </c>
      <c r="G57" s="285" t="s">
        <v>827</v>
      </c>
      <c r="H57" s="247" t="s">
        <v>1678</v>
      </c>
      <c r="I57" s="156">
        <v>8.7745098039215677</v>
      </c>
      <c r="J57" s="162">
        <f>Maths2!J57</f>
        <v>10</v>
      </c>
      <c r="K57" s="84">
        <f>Maths2!K57</f>
        <v>6</v>
      </c>
      <c r="L57" s="135">
        <f>Maths2!M57</f>
        <v>1</v>
      </c>
      <c r="M57" s="85">
        <f>Phys2!J57</f>
        <v>3</v>
      </c>
      <c r="N57" s="84">
        <f>Phys2!K57</f>
        <v>0</v>
      </c>
      <c r="O57" s="135" t="e">
        <f>Phys2!#REF!</f>
        <v>#REF!</v>
      </c>
      <c r="P57" s="85">
        <f>Chim2!J57</f>
        <v>5.5</v>
      </c>
      <c r="Q57" s="84">
        <f>Chim2!K57</f>
        <v>0</v>
      </c>
      <c r="R57" s="135">
        <f>Chim2!M57</f>
        <v>1</v>
      </c>
      <c r="S57" s="136">
        <f>'UEF12'!P57</f>
        <v>6.166666666666667</v>
      </c>
      <c r="T57" s="163">
        <f>'UEF12'!Q57</f>
        <v>6</v>
      </c>
      <c r="U57" s="165" t="e">
        <f>'UEF12'!S57</f>
        <v>#REF!</v>
      </c>
      <c r="V57" s="166">
        <f>TPPhys2!H57</f>
        <v>10.75</v>
      </c>
      <c r="W57" s="84">
        <f>TPPhys2!I57</f>
        <v>2</v>
      </c>
      <c r="X57" s="135">
        <f>TPPhys2!K57</f>
        <v>1</v>
      </c>
      <c r="Y57" s="86">
        <f>TPChim2!H57</f>
        <v>11.66</v>
      </c>
      <c r="Z57" s="84">
        <f>TPChim2!I57</f>
        <v>2</v>
      </c>
      <c r="AA57" s="135">
        <f>TPChim2!K57</f>
        <v>1</v>
      </c>
      <c r="AB57" s="86">
        <f>Info2!J57</f>
        <v>9.0350000000000001</v>
      </c>
      <c r="AC57" s="84">
        <f>Info2!K57</f>
        <v>0</v>
      </c>
      <c r="AD57" s="135">
        <f>Info2!M57</f>
        <v>1</v>
      </c>
      <c r="AE57" s="86">
        <f>MP!I57</f>
        <v>10.5</v>
      </c>
      <c r="AF57" s="84">
        <f>MP!J57</f>
        <v>1</v>
      </c>
      <c r="AG57" s="135">
        <f>MP!L57</f>
        <v>1</v>
      </c>
      <c r="AH57" s="139">
        <f>'UEM12'!S57</f>
        <v>10.196000000000002</v>
      </c>
      <c r="AI57" s="163">
        <f>'UEM12'!T57</f>
        <v>9</v>
      </c>
      <c r="AJ57" s="165">
        <f>'UEM12'!V57</f>
        <v>1</v>
      </c>
      <c r="AK57" s="166">
        <f>'MST2'!I57</f>
        <v>7</v>
      </c>
      <c r="AL57" s="84">
        <f>'MST2'!J57</f>
        <v>0</v>
      </c>
      <c r="AM57" s="135">
        <f>'MST2'!L57</f>
        <v>1</v>
      </c>
      <c r="AN57" s="139">
        <f>'UED12'!J57</f>
        <v>7</v>
      </c>
      <c r="AO57" s="163">
        <f>'UED12'!K57</f>
        <v>0</v>
      </c>
      <c r="AP57" s="165">
        <f>'UED12'!M57</f>
        <v>1</v>
      </c>
      <c r="AQ57" s="166">
        <f>Fran2!I57</f>
        <v>10.5</v>
      </c>
      <c r="AR57" s="84">
        <f>Fran2!J57</f>
        <v>1</v>
      </c>
      <c r="AS57" s="135">
        <f>Fran2!L57</f>
        <v>1</v>
      </c>
      <c r="AT57" s="86">
        <f>Angl2!I57</f>
        <v>10.5</v>
      </c>
      <c r="AU57" s="84">
        <f>Angl2!J57</f>
        <v>1</v>
      </c>
      <c r="AV57" s="135">
        <f>Angl2!L57</f>
        <v>1</v>
      </c>
      <c r="AW57" s="139">
        <f>'UET12'!M57</f>
        <v>10.5</v>
      </c>
      <c r="AX57" s="163">
        <f>'UET12'!N57</f>
        <v>2</v>
      </c>
      <c r="AY57" s="159">
        <f>'UET12'!P57</f>
        <v>1</v>
      </c>
      <c r="AZ57" s="24">
        <f t="shared" si="2"/>
        <v>7.910588235294119</v>
      </c>
      <c r="BA57" s="143">
        <f t="shared" si="3"/>
        <v>17</v>
      </c>
      <c r="BB57" s="138" t="e">
        <f t="shared" si="4"/>
        <v>#REF!</v>
      </c>
      <c r="BC57" s="154" t="str">
        <f t="shared" si="5"/>
        <v xml:space="preserve"> </v>
      </c>
    </row>
    <row r="58" spans="1:55" ht="13.5" customHeight="1">
      <c r="A58" s="153">
        <v>46</v>
      </c>
      <c r="B58" s="175">
        <v>1533009327</v>
      </c>
      <c r="C58" s="275" t="s">
        <v>626</v>
      </c>
      <c r="D58" s="275" t="s">
        <v>93</v>
      </c>
      <c r="E58" s="276" t="s">
        <v>869</v>
      </c>
      <c r="F58" s="276" t="s">
        <v>870</v>
      </c>
      <c r="G58" s="274" t="s">
        <v>806</v>
      </c>
      <c r="H58" s="117" t="s">
        <v>428</v>
      </c>
      <c r="I58" s="157">
        <v>9.3070588235294114</v>
      </c>
      <c r="J58" s="162">
        <f>Maths2!J58</f>
        <v>5.9</v>
      </c>
      <c r="K58" s="84">
        <f>Maths2!K58</f>
        <v>0</v>
      </c>
      <c r="L58" s="135">
        <f>Maths2!M58</f>
        <v>1</v>
      </c>
      <c r="M58" s="85">
        <f>Phys2!J58</f>
        <v>5.2</v>
      </c>
      <c r="N58" s="84">
        <f>Phys2!K58</f>
        <v>0</v>
      </c>
      <c r="O58" s="135" t="e">
        <f>Phys2!#REF!</f>
        <v>#REF!</v>
      </c>
      <c r="P58" s="85">
        <f>Chim2!J58</f>
        <v>8.6999999999999993</v>
      </c>
      <c r="Q58" s="84">
        <f>Chim2!K58</f>
        <v>0</v>
      </c>
      <c r="R58" s="135">
        <f>Chim2!M58</f>
        <v>1</v>
      </c>
      <c r="S58" s="136">
        <f>'UEF12'!P58</f>
        <v>6.6000000000000005</v>
      </c>
      <c r="T58" s="163">
        <f>'UEF12'!Q58</f>
        <v>0</v>
      </c>
      <c r="U58" s="165" t="e">
        <f>'UEF12'!S58</f>
        <v>#REF!</v>
      </c>
      <c r="V58" s="166">
        <f>TPPhys2!H58</f>
        <v>11.67</v>
      </c>
      <c r="W58" s="84">
        <f>TPPhys2!I58</f>
        <v>2</v>
      </c>
      <c r="X58" s="135">
        <f>TPPhys2!K58</f>
        <v>1</v>
      </c>
      <c r="Y58" s="86">
        <f>TPChim2!H58</f>
        <v>15</v>
      </c>
      <c r="Z58" s="84">
        <f>TPChim2!I58</f>
        <v>2</v>
      </c>
      <c r="AA58" s="135">
        <f>TPChim2!K58</f>
        <v>1</v>
      </c>
      <c r="AB58" s="86">
        <f>Info2!J58</f>
        <v>6.7</v>
      </c>
      <c r="AC58" s="84">
        <f>Info2!K58</f>
        <v>0</v>
      </c>
      <c r="AD58" s="135">
        <f>Info2!M58</f>
        <v>1</v>
      </c>
      <c r="AE58" s="86">
        <f>MP!I58</f>
        <v>10.5</v>
      </c>
      <c r="AF58" s="84">
        <f>MP!J58</f>
        <v>1</v>
      </c>
      <c r="AG58" s="135">
        <f>MP!L58</f>
        <v>1</v>
      </c>
      <c r="AH58" s="139">
        <f>'UEM12'!S58</f>
        <v>10.114000000000001</v>
      </c>
      <c r="AI58" s="163">
        <f>'UEM12'!T58</f>
        <v>9</v>
      </c>
      <c r="AJ58" s="165">
        <f>'UEM12'!V58</f>
        <v>1</v>
      </c>
      <c r="AK58" s="166">
        <f>'MST2'!I58</f>
        <v>8.5</v>
      </c>
      <c r="AL58" s="84">
        <f>'MST2'!J58</f>
        <v>0</v>
      </c>
      <c r="AM58" s="135">
        <f>'MST2'!L58</f>
        <v>1</v>
      </c>
      <c r="AN58" s="139">
        <f>'UED12'!J58</f>
        <v>8.5</v>
      </c>
      <c r="AO58" s="163">
        <f>'UED12'!K58</f>
        <v>0</v>
      </c>
      <c r="AP58" s="165">
        <f>'UED12'!M58</f>
        <v>1</v>
      </c>
      <c r="AQ58" s="166">
        <f>Fran2!I58</f>
        <v>13</v>
      </c>
      <c r="AR58" s="84">
        <f>Fran2!J58</f>
        <v>1</v>
      </c>
      <c r="AS58" s="135">
        <f>Fran2!L58</f>
        <v>1</v>
      </c>
      <c r="AT58" s="86">
        <f>Angl2!I58</f>
        <v>10</v>
      </c>
      <c r="AU58" s="84">
        <f>Angl2!J58</f>
        <v>1</v>
      </c>
      <c r="AV58" s="135">
        <f>Angl2!L58</f>
        <v>1</v>
      </c>
      <c r="AW58" s="139">
        <f>'UET12'!M58</f>
        <v>11.5</v>
      </c>
      <c r="AX58" s="163">
        <f>'UET12'!N58</f>
        <v>2</v>
      </c>
      <c r="AY58" s="159">
        <f>'UET12'!P58</f>
        <v>1</v>
      </c>
      <c r="AZ58" s="24">
        <f t="shared" si="2"/>
        <v>8.3217647058823552</v>
      </c>
      <c r="BA58" s="143">
        <f t="shared" si="3"/>
        <v>11</v>
      </c>
      <c r="BB58" s="138" t="e">
        <f t="shared" si="4"/>
        <v>#REF!</v>
      </c>
      <c r="BC58" s="154" t="str">
        <f t="shared" si="5"/>
        <v xml:space="preserve"> </v>
      </c>
    </row>
    <row r="59" spans="1:55" ht="13.5" customHeight="1">
      <c r="A59" s="153">
        <v>47</v>
      </c>
      <c r="B59" s="282" t="s">
        <v>720</v>
      </c>
      <c r="C59" s="200" t="s">
        <v>721</v>
      </c>
      <c r="D59" s="200" t="s">
        <v>113</v>
      </c>
      <c r="E59" s="295" t="s">
        <v>871</v>
      </c>
      <c r="F59" s="284" t="s">
        <v>821</v>
      </c>
      <c r="G59" s="285" t="s">
        <v>827</v>
      </c>
      <c r="H59" s="242" t="s">
        <v>432</v>
      </c>
      <c r="I59" s="156">
        <v>9.1907843137254908</v>
      </c>
      <c r="J59" s="162">
        <f>Maths2!J59</f>
        <v>10.5</v>
      </c>
      <c r="K59" s="84">
        <f>Maths2!K59</f>
        <v>6</v>
      </c>
      <c r="L59" s="135">
        <f>Maths2!M59</f>
        <v>1</v>
      </c>
      <c r="M59" s="85">
        <f>Phys2!J59</f>
        <v>7.166666666666667</v>
      </c>
      <c r="N59" s="84">
        <f>Phys2!K59</f>
        <v>0</v>
      </c>
      <c r="O59" s="135" t="e">
        <f>Phys2!#REF!</f>
        <v>#REF!</v>
      </c>
      <c r="P59" s="85">
        <f>Chim2!J59</f>
        <v>7.5</v>
      </c>
      <c r="Q59" s="84">
        <f>Chim2!K59</f>
        <v>0</v>
      </c>
      <c r="R59" s="135">
        <f>Chim2!M59</f>
        <v>1</v>
      </c>
      <c r="S59" s="136">
        <f>'UEF12'!P59</f>
        <v>8.3888888888888893</v>
      </c>
      <c r="T59" s="163">
        <f>'UEF12'!Q59</f>
        <v>6</v>
      </c>
      <c r="U59" s="165" t="e">
        <f>'UEF12'!S59</f>
        <v>#REF!</v>
      </c>
      <c r="V59" s="166">
        <f>TPPhys2!H59</f>
        <v>12.666666666666668</v>
      </c>
      <c r="W59" s="84">
        <f>TPPhys2!I59</f>
        <v>2</v>
      </c>
      <c r="X59" s="135">
        <f>TPPhys2!K59</f>
        <v>1</v>
      </c>
      <c r="Y59" s="86">
        <f>TPChim2!H59</f>
        <v>14</v>
      </c>
      <c r="Z59" s="84">
        <f>TPChim2!I59</f>
        <v>2</v>
      </c>
      <c r="AA59" s="135">
        <f>TPChim2!K59</f>
        <v>1</v>
      </c>
      <c r="AB59" s="86">
        <f>Info2!J59</f>
        <v>10.125</v>
      </c>
      <c r="AC59" s="84">
        <f>Info2!K59</f>
        <v>4</v>
      </c>
      <c r="AD59" s="135">
        <f>Info2!M59</f>
        <v>1</v>
      </c>
      <c r="AE59" s="86">
        <f>MP!I59</f>
        <v>7.5</v>
      </c>
      <c r="AF59" s="84">
        <f>MP!J59</f>
        <v>0</v>
      </c>
      <c r="AG59" s="135">
        <f>MP!L59</f>
        <v>1</v>
      </c>
      <c r="AH59" s="139">
        <f>'UEM12'!S59</f>
        <v>10.883333333333335</v>
      </c>
      <c r="AI59" s="163">
        <f>'UEM12'!T59</f>
        <v>9</v>
      </c>
      <c r="AJ59" s="165">
        <f>'UEM12'!V59</f>
        <v>1</v>
      </c>
      <c r="AK59" s="166">
        <f>'MST2'!I59</f>
        <v>11.5</v>
      </c>
      <c r="AL59" s="84">
        <f>'MST2'!J59</f>
        <v>1</v>
      </c>
      <c r="AM59" s="135">
        <f>'MST2'!L59</f>
        <v>1</v>
      </c>
      <c r="AN59" s="139">
        <f>'UED12'!J59</f>
        <v>11.5</v>
      </c>
      <c r="AO59" s="163">
        <f>'UED12'!K59</f>
        <v>1</v>
      </c>
      <c r="AP59" s="165">
        <f>'UED12'!M59</f>
        <v>1</v>
      </c>
      <c r="AQ59" s="166">
        <f>Fran2!I59</f>
        <v>10</v>
      </c>
      <c r="AR59" s="84">
        <f>Fran2!J59</f>
        <v>1</v>
      </c>
      <c r="AS59" s="135">
        <f>Fran2!L59</f>
        <v>1</v>
      </c>
      <c r="AT59" s="86">
        <f>Angl2!I59</f>
        <v>10</v>
      </c>
      <c r="AU59" s="84">
        <f>Angl2!J59</f>
        <v>1</v>
      </c>
      <c r="AV59" s="135">
        <f>Angl2!L59</f>
        <v>1</v>
      </c>
      <c r="AW59" s="139">
        <f>'UET12'!M59</f>
        <v>10</v>
      </c>
      <c r="AX59" s="163">
        <f>'UET12'!N59</f>
        <v>2</v>
      </c>
      <c r="AY59" s="159">
        <f>'UET12'!P59</f>
        <v>1</v>
      </c>
      <c r="AZ59" s="24">
        <f t="shared" si="2"/>
        <v>9.4950980392156872</v>
      </c>
      <c r="BA59" s="143">
        <f t="shared" si="3"/>
        <v>18</v>
      </c>
      <c r="BB59" s="138" t="e">
        <f t="shared" si="4"/>
        <v>#REF!</v>
      </c>
      <c r="BC59" s="154" t="str">
        <f t="shared" si="5"/>
        <v xml:space="preserve"> </v>
      </c>
    </row>
    <row r="60" spans="1:55" ht="13.5" customHeight="1">
      <c r="A60" s="153">
        <v>48</v>
      </c>
      <c r="B60" s="178">
        <v>1433010258</v>
      </c>
      <c r="C60" s="272" t="s">
        <v>607</v>
      </c>
      <c r="D60" s="272" t="s">
        <v>225</v>
      </c>
      <c r="E60" s="276" t="s">
        <v>829</v>
      </c>
      <c r="F60" s="276" t="s">
        <v>854</v>
      </c>
      <c r="G60" s="274" t="s">
        <v>806</v>
      </c>
      <c r="H60" s="117" t="s">
        <v>1676</v>
      </c>
      <c r="I60" s="157">
        <v>9.6105882352941165</v>
      </c>
      <c r="J60" s="162">
        <f>Maths2!J60</f>
        <v>6.1</v>
      </c>
      <c r="K60" s="84">
        <f>Maths2!K60</f>
        <v>0</v>
      </c>
      <c r="L60" s="135">
        <f>Maths2!M60</f>
        <v>1</v>
      </c>
      <c r="M60" s="85">
        <f>Phys2!J60</f>
        <v>6.4</v>
      </c>
      <c r="N60" s="84">
        <f>Phys2!K60</f>
        <v>0</v>
      </c>
      <c r="O60" s="135" t="e">
        <f>Phys2!#REF!</f>
        <v>#REF!</v>
      </c>
      <c r="P60" s="85">
        <f>Chim2!J60</f>
        <v>7.2</v>
      </c>
      <c r="Q60" s="84">
        <f>Chim2!K60</f>
        <v>0</v>
      </c>
      <c r="R60" s="135">
        <f>Chim2!M60</f>
        <v>1</v>
      </c>
      <c r="S60" s="136">
        <f>'UEF12'!P60</f>
        <v>6.5666666666666664</v>
      </c>
      <c r="T60" s="163">
        <f>'UEF12'!Q60</f>
        <v>0</v>
      </c>
      <c r="U60" s="165" t="e">
        <f>'UEF12'!S60</f>
        <v>#REF!</v>
      </c>
      <c r="V60" s="166">
        <f>TPPhys2!H60</f>
        <v>10.75</v>
      </c>
      <c r="W60" s="84">
        <f>TPPhys2!I60</f>
        <v>2</v>
      </c>
      <c r="X60" s="135">
        <f>TPPhys2!K60</f>
        <v>1</v>
      </c>
      <c r="Y60" s="86">
        <f>TPChim2!H60</f>
        <v>15.08</v>
      </c>
      <c r="Z60" s="84">
        <f>TPChim2!I60</f>
        <v>2</v>
      </c>
      <c r="AA60" s="135">
        <f>TPChim2!K60</f>
        <v>1</v>
      </c>
      <c r="AB60" s="86">
        <f>Info2!J60</f>
        <v>9</v>
      </c>
      <c r="AC60" s="84">
        <f>Info2!K60</f>
        <v>0</v>
      </c>
      <c r="AD60" s="135">
        <f>Info2!M60</f>
        <v>1</v>
      </c>
      <c r="AE60" s="86">
        <f>MP!I60</f>
        <v>10.5</v>
      </c>
      <c r="AF60" s="84">
        <f>MP!J60</f>
        <v>1</v>
      </c>
      <c r="AG60" s="135">
        <f>MP!L60</f>
        <v>1</v>
      </c>
      <c r="AH60" s="139">
        <f>'UEM12'!S60</f>
        <v>10.866</v>
      </c>
      <c r="AI60" s="163">
        <f>'UEM12'!T60</f>
        <v>9</v>
      </c>
      <c r="AJ60" s="165">
        <f>'UEM12'!V60</f>
        <v>1</v>
      </c>
      <c r="AK60" s="166">
        <f>'MST2'!I60</f>
        <v>12</v>
      </c>
      <c r="AL60" s="84">
        <f>'MST2'!J60</f>
        <v>1</v>
      </c>
      <c r="AM60" s="135">
        <f>'MST2'!L60</f>
        <v>1</v>
      </c>
      <c r="AN60" s="139">
        <f>'UED12'!J60</f>
        <v>12</v>
      </c>
      <c r="AO60" s="163">
        <f>'UED12'!K60</f>
        <v>1</v>
      </c>
      <c r="AP60" s="165">
        <f>'UED12'!M60</f>
        <v>1</v>
      </c>
      <c r="AQ60" s="166">
        <f>Fran2!I60</f>
        <v>9</v>
      </c>
      <c r="AR60" s="84">
        <f>Fran2!J60</f>
        <v>0</v>
      </c>
      <c r="AS60" s="135">
        <f>Fran2!L60</f>
        <v>1</v>
      </c>
      <c r="AT60" s="86">
        <f>Angl2!I60</f>
        <v>15</v>
      </c>
      <c r="AU60" s="84">
        <f>Angl2!J60</f>
        <v>1</v>
      </c>
      <c r="AV60" s="135">
        <f>Angl2!L60</f>
        <v>1</v>
      </c>
      <c r="AW60" s="139">
        <f>'UET12'!M60</f>
        <v>12</v>
      </c>
      <c r="AX60" s="163">
        <f>'UET12'!N60</f>
        <v>2</v>
      </c>
      <c r="AY60" s="159">
        <f>'UET12'!P60</f>
        <v>1</v>
      </c>
      <c r="AZ60" s="24">
        <f t="shared" si="2"/>
        <v>8.7900000000000009</v>
      </c>
      <c r="BA60" s="143">
        <f t="shared" si="3"/>
        <v>12</v>
      </c>
      <c r="BB60" s="138" t="e">
        <f t="shared" si="4"/>
        <v>#REF!</v>
      </c>
      <c r="BC60" s="154" t="str">
        <f t="shared" si="5"/>
        <v xml:space="preserve"> </v>
      </c>
    </row>
    <row r="61" spans="1:55" ht="13.5" customHeight="1">
      <c r="A61" s="153">
        <v>49</v>
      </c>
      <c r="B61" s="175">
        <v>1533011503</v>
      </c>
      <c r="C61" s="275" t="s">
        <v>643</v>
      </c>
      <c r="D61" s="275" t="s">
        <v>555</v>
      </c>
      <c r="E61" s="276" t="s">
        <v>872</v>
      </c>
      <c r="F61" s="276" t="s">
        <v>873</v>
      </c>
      <c r="G61" s="274" t="s">
        <v>806</v>
      </c>
      <c r="H61" s="117" t="s">
        <v>429</v>
      </c>
      <c r="I61" s="156">
        <v>9.7941176470588243</v>
      </c>
      <c r="J61" s="162">
        <f>Maths2!J61</f>
        <v>10.3</v>
      </c>
      <c r="K61" s="84">
        <f>Maths2!K61</f>
        <v>6</v>
      </c>
      <c r="L61" s="135">
        <f>Maths2!M61</f>
        <v>1</v>
      </c>
      <c r="M61" s="85">
        <f>Phys2!J61</f>
        <v>6.2</v>
      </c>
      <c r="N61" s="84">
        <f>Phys2!K61</f>
        <v>0</v>
      </c>
      <c r="O61" s="135" t="e">
        <f>Phys2!#REF!</f>
        <v>#REF!</v>
      </c>
      <c r="P61" s="85">
        <f>Chim2!J61</f>
        <v>6.9</v>
      </c>
      <c r="Q61" s="84">
        <f>Chim2!K61</f>
        <v>0</v>
      </c>
      <c r="R61" s="135">
        <f>Chim2!M61</f>
        <v>1</v>
      </c>
      <c r="S61" s="136">
        <f>'UEF12'!P61</f>
        <v>7.8000000000000007</v>
      </c>
      <c r="T61" s="163">
        <f>'UEF12'!Q61</f>
        <v>6</v>
      </c>
      <c r="U61" s="165" t="e">
        <f>'UEF12'!S61</f>
        <v>#REF!</v>
      </c>
      <c r="V61" s="166">
        <f>TPPhys2!H61</f>
        <v>10.8</v>
      </c>
      <c r="W61" s="84">
        <f>TPPhys2!I61</f>
        <v>2</v>
      </c>
      <c r="X61" s="135">
        <f>TPPhys2!K61</f>
        <v>1</v>
      </c>
      <c r="Y61" s="86">
        <f>TPChim2!H61</f>
        <v>13.083333333333334</v>
      </c>
      <c r="Z61" s="84">
        <f>TPChim2!I61</f>
        <v>2</v>
      </c>
      <c r="AA61" s="135">
        <f>TPChim2!K61</f>
        <v>1</v>
      </c>
      <c r="AB61" s="86">
        <f>Info2!J61</f>
        <v>6.8</v>
      </c>
      <c r="AC61" s="84">
        <f>Info2!K61</f>
        <v>0</v>
      </c>
      <c r="AD61" s="135">
        <f>Info2!M61</f>
        <v>1</v>
      </c>
      <c r="AE61" s="86">
        <f>MP!I61</f>
        <v>13</v>
      </c>
      <c r="AF61" s="84">
        <f>MP!J61</f>
        <v>1</v>
      </c>
      <c r="AG61" s="135">
        <f>MP!L61</f>
        <v>1</v>
      </c>
      <c r="AH61" s="139">
        <f>'UEM12'!S61</f>
        <v>10.096666666666668</v>
      </c>
      <c r="AI61" s="163">
        <f>'UEM12'!T61</f>
        <v>9</v>
      </c>
      <c r="AJ61" s="165">
        <f>'UEM12'!V61</f>
        <v>1</v>
      </c>
      <c r="AK61" s="166">
        <f>'MST2'!I61</f>
        <v>10</v>
      </c>
      <c r="AL61" s="84">
        <f>'MST2'!J61</f>
        <v>1</v>
      </c>
      <c r="AM61" s="135">
        <f>'MST2'!L61</f>
        <v>1</v>
      </c>
      <c r="AN61" s="139">
        <f>'UED12'!J61</f>
        <v>10</v>
      </c>
      <c r="AO61" s="163">
        <f>'UED12'!K61</f>
        <v>1</v>
      </c>
      <c r="AP61" s="165">
        <f>'UED12'!M61</f>
        <v>1</v>
      </c>
      <c r="AQ61" s="166">
        <f>Fran2!I61</f>
        <v>15</v>
      </c>
      <c r="AR61" s="84">
        <f>Fran2!J61</f>
        <v>1</v>
      </c>
      <c r="AS61" s="135">
        <f>Fran2!L61</f>
        <v>1</v>
      </c>
      <c r="AT61" s="86">
        <f>Angl2!I61</f>
        <v>7</v>
      </c>
      <c r="AU61" s="84">
        <f>Angl2!J61</f>
        <v>0</v>
      </c>
      <c r="AV61" s="135">
        <f>Angl2!L61</f>
        <v>1</v>
      </c>
      <c r="AW61" s="139">
        <f>'UET12'!M61</f>
        <v>11</v>
      </c>
      <c r="AX61" s="163">
        <f>'UET12'!N61</f>
        <v>2</v>
      </c>
      <c r="AY61" s="159">
        <f>'UET12'!P61</f>
        <v>1</v>
      </c>
      <c r="AZ61" s="24">
        <f t="shared" si="2"/>
        <v>8.9813725490196088</v>
      </c>
      <c r="BA61" s="143">
        <f t="shared" si="3"/>
        <v>18</v>
      </c>
      <c r="BB61" s="138" t="e">
        <f t="shared" si="4"/>
        <v>#REF!</v>
      </c>
      <c r="BC61" s="154" t="str">
        <f t="shared" si="5"/>
        <v xml:space="preserve"> </v>
      </c>
    </row>
    <row r="62" spans="1:55" ht="13.5" customHeight="1">
      <c r="A62" s="153">
        <v>50</v>
      </c>
      <c r="B62" s="175">
        <v>1533019462</v>
      </c>
      <c r="C62" s="275" t="s">
        <v>531</v>
      </c>
      <c r="D62" s="275" t="s">
        <v>299</v>
      </c>
      <c r="E62" s="276" t="s">
        <v>874</v>
      </c>
      <c r="F62" s="276" t="s">
        <v>805</v>
      </c>
      <c r="G62" s="274" t="s">
        <v>806</v>
      </c>
      <c r="H62" s="117" t="s">
        <v>429</v>
      </c>
      <c r="I62" s="157">
        <v>8.7417647058823533</v>
      </c>
      <c r="J62" s="162">
        <f>Maths2!J62</f>
        <v>6</v>
      </c>
      <c r="K62" s="84">
        <f>Maths2!K62</f>
        <v>0</v>
      </c>
      <c r="L62" s="135">
        <f>Maths2!M62</f>
        <v>1</v>
      </c>
      <c r="M62" s="85">
        <f>Phys2!J62</f>
        <v>6.3</v>
      </c>
      <c r="N62" s="84">
        <f>Phys2!K62</f>
        <v>0</v>
      </c>
      <c r="O62" s="135" t="e">
        <f>Phys2!#REF!</f>
        <v>#REF!</v>
      </c>
      <c r="P62" s="85">
        <f>Chim2!J62</f>
        <v>10.7</v>
      </c>
      <c r="Q62" s="84">
        <f>Chim2!K62</f>
        <v>6</v>
      </c>
      <c r="R62" s="135">
        <f>Chim2!M62</f>
        <v>1</v>
      </c>
      <c r="S62" s="136">
        <f>'UEF12'!P62</f>
        <v>7.666666666666667</v>
      </c>
      <c r="T62" s="163">
        <f>'UEF12'!Q62</f>
        <v>6</v>
      </c>
      <c r="U62" s="165" t="e">
        <f>'UEF12'!S62</f>
        <v>#REF!</v>
      </c>
      <c r="V62" s="166">
        <f>TPPhys2!H62</f>
        <v>10.41</v>
      </c>
      <c r="W62" s="84">
        <f>TPPhys2!I62</f>
        <v>2</v>
      </c>
      <c r="X62" s="135">
        <f>TPPhys2!K62</f>
        <v>1</v>
      </c>
      <c r="Y62" s="86">
        <f>TPChim2!H62</f>
        <v>10.354166666666668</v>
      </c>
      <c r="Z62" s="84">
        <f>TPChim2!I62</f>
        <v>2</v>
      </c>
      <c r="AA62" s="135">
        <f>TPChim2!K62</f>
        <v>1</v>
      </c>
      <c r="AB62" s="86">
        <f>Info2!J62</f>
        <v>10.4</v>
      </c>
      <c r="AC62" s="84">
        <f>Info2!K62</f>
        <v>4</v>
      </c>
      <c r="AD62" s="135">
        <f>Info2!M62</f>
        <v>1</v>
      </c>
      <c r="AE62" s="86">
        <f>MP!I62</f>
        <v>12.5</v>
      </c>
      <c r="AF62" s="84">
        <f>MP!J62</f>
        <v>1</v>
      </c>
      <c r="AG62" s="135">
        <f>MP!L62</f>
        <v>1</v>
      </c>
      <c r="AH62" s="139">
        <f>'UEM12'!S62</f>
        <v>10.812833333333334</v>
      </c>
      <c r="AI62" s="163">
        <f>'UEM12'!T62</f>
        <v>9</v>
      </c>
      <c r="AJ62" s="165">
        <f>'UEM12'!V62</f>
        <v>1</v>
      </c>
      <c r="AK62" s="166">
        <f>'MST2'!I62</f>
        <v>12.5</v>
      </c>
      <c r="AL62" s="84">
        <f>'MST2'!J62</f>
        <v>1</v>
      </c>
      <c r="AM62" s="135">
        <f>'MST2'!L62</f>
        <v>1</v>
      </c>
      <c r="AN62" s="139">
        <f>'UED12'!J62</f>
        <v>12.5</v>
      </c>
      <c r="AO62" s="163">
        <f>'UED12'!K62</f>
        <v>1</v>
      </c>
      <c r="AP62" s="165">
        <f>'UED12'!M62</f>
        <v>1</v>
      </c>
      <c r="AQ62" s="166">
        <f>Fran2!I62</f>
        <v>9.75</v>
      </c>
      <c r="AR62" s="84">
        <f>Fran2!J62</f>
        <v>0</v>
      </c>
      <c r="AS62" s="135">
        <f>Fran2!L62</f>
        <v>1</v>
      </c>
      <c r="AT62" s="86">
        <f>Angl2!I62</f>
        <v>12</v>
      </c>
      <c r="AU62" s="84">
        <f>Angl2!J62</f>
        <v>1</v>
      </c>
      <c r="AV62" s="135">
        <f>Angl2!L62</f>
        <v>1</v>
      </c>
      <c r="AW62" s="139">
        <f>'UET12'!M62</f>
        <v>10.875</v>
      </c>
      <c r="AX62" s="163">
        <f>'UET12'!N62</f>
        <v>2</v>
      </c>
      <c r="AY62" s="159">
        <f>'UET12'!P62</f>
        <v>1</v>
      </c>
      <c r="AZ62" s="24">
        <f t="shared" si="2"/>
        <v>9.2537745098039217</v>
      </c>
      <c r="BA62" s="143">
        <f t="shared" si="3"/>
        <v>18</v>
      </c>
      <c r="BB62" s="138" t="e">
        <f t="shared" si="4"/>
        <v>#REF!</v>
      </c>
      <c r="BC62" s="154" t="str">
        <f t="shared" si="5"/>
        <v xml:space="preserve"> </v>
      </c>
    </row>
    <row r="63" spans="1:55" ht="13.5" customHeight="1">
      <c r="A63" s="153">
        <v>51</v>
      </c>
      <c r="B63" s="175">
        <v>1533010439</v>
      </c>
      <c r="C63" s="275" t="s">
        <v>596</v>
      </c>
      <c r="D63" s="275" t="s">
        <v>597</v>
      </c>
      <c r="E63" s="276" t="s">
        <v>875</v>
      </c>
      <c r="F63" s="276" t="s">
        <v>830</v>
      </c>
      <c r="G63" s="274" t="s">
        <v>806</v>
      </c>
      <c r="H63" s="117" t="s">
        <v>1676</v>
      </c>
      <c r="I63" s="156">
        <v>9.726699346405228</v>
      </c>
      <c r="J63" s="162">
        <f>Maths2!J63</f>
        <v>11.5</v>
      </c>
      <c r="K63" s="84">
        <f>Maths2!K63</f>
        <v>6</v>
      </c>
      <c r="L63" s="135">
        <f>Maths2!M63</f>
        <v>1</v>
      </c>
      <c r="M63" s="85">
        <f>Phys2!J63</f>
        <v>5.05</v>
      </c>
      <c r="N63" s="84">
        <f>Phys2!K63</f>
        <v>0</v>
      </c>
      <c r="O63" s="135" t="e">
        <f>Phys2!#REF!</f>
        <v>#REF!</v>
      </c>
      <c r="P63" s="85">
        <f>Chim2!J63</f>
        <v>7.9</v>
      </c>
      <c r="Q63" s="84">
        <f>Chim2!K63</f>
        <v>0</v>
      </c>
      <c r="R63" s="135">
        <f>Chim2!M63</f>
        <v>1</v>
      </c>
      <c r="S63" s="136">
        <f>'UEF12'!P63</f>
        <v>8.1499999999999986</v>
      </c>
      <c r="T63" s="163">
        <f>'UEF12'!Q63</f>
        <v>6</v>
      </c>
      <c r="U63" s="165" t="e">
        <f>'UEF12'!S63</f>
        <v>#REF!</v>
      </c>
      <c r="V63" s="166">
        <f>TPPhys2!H63</f>
        <v>10.66</v>
      </c>
      <c r="W63" s="84">
        <f>TPPhys2!I63</f>
        <v>2</v>
      </c>
      <c r="X63" s="135">
        <f>TPPhys2!K63</f>
        <v>1</v>
      </c>
      <c r="Y63" s="86">
        <f>TPChim2!H63</f>
        <v>13.5</v>
      </c>
      <c r="Z63" s="84">
        <f>TPChim2!I63</f>
        <v>2</v>
      </c>
      <c r="AA63" s="135">
        <f>TPChim2!K63</f>
        <v>1</v>
      </c>
      <c r="AB63" s="86">
        <f>Info2!J63</f>
        <v>9.1</v>
      </c>
      <c r="AC63" s="84">
        <f>Info2!K63</f>
        <v>0</v>
      </c>
      <c r="AD63" s="135">
        <f>Info2!M63</f>
        <v>1</v>
      </c>
      <c r="AE63" s="86">
        <f>MP!I63</f>
        <v>10</v>
      </c>
      <c r="AF63" s="84">
        <f>MP!J63</f>
        <v>1</v>
      </c>
      <c r="AG63" s="135">
        <f>MP!L63</f>
        <v>1</v>
      </c>
      <c r="AH63" s="139">
        <f>'UEM12'!S63</f>
        <v>10.472</v>
      </c>
      <c r="AI63" s="163">
        <f>'UEM12'!T63</f>
        <v>9</v>
      </c>
      <c r="AJ63" s="165">
        <f>'UEM12'!V63</f>
        <v>1</v>
      </c>
      <c r="AK63" s="166">
        <f>'MST2'!I63</f>
        <v>10</v>
      </c>
      <c r="AL63" s="84">
        <f>'MST2'!J63</f>
        <v>1</v>
      </c>
      <c r="AM63" s="135">
        <f>'MST2'!L63</f>
        <v>1</v>
      </c>
      <c r="AN63" s="139">
        <f>'UED12'!J63</f>
        <v>10</v>
      </c>
      <c r="AO63" s="163">
        <f>'UED12'!K63</f>
        <v>1</v>
      </c>
      <c r="AP63" s="165">
        <f>'UED12'!M63</f>
        <v>1</v>
      </c>
      <c r="AQ63" s="166">
        <f>Fran2!I63</f>
        <v>6</v>
      </c>
      <c r="AR63" s="84">
        <f>Fran2!J63</f>
        <v>0</v>
      </c>
      <c r="AS63" s="135">
        <f>Fran2!L63</f>
        <v>1</v>
      </c>
      <c r="AT63" s="86">
        <f>Angl2!I63</f>
        <v>14.5</v>
      </c>
      <c r="AU63" s="84">
        <f>Angl2!J63</f>
        <v>1</v>
      </c>
      <c r="AV63" s="135">
        <f>Angl2!L63</f>
        <v>1</v>
      </c>
      <c r="AW63" s="139">
        <f>'UET12'!M63</f>
        <v>10.25</v>
      </c>
      <c r="AX63" s="163">
        <f>'UET12'!N63</f>
        <v>2</v>
      </c>
      <c r="AY63" s="159">
        <f>'UET12'!P63</f>
        <v>1</v>
      </c>
      <c r="AZ63" s="24">
        <f t="shared" si="2"/>
        <v>9.1888235294117635</v>
      </c>
      <c r="BA63" s="143">
        <f t="shared" si="3"/>
        <v>18</v>
      </c>
      <c r="BB63" s="138" t="e">
        <f t="shared" si="4"/>
        <v>#REF!</v>
      </c>
      <c r="BC63" s="154" t="str">
        <f t="shared" si="5"/>
        <v xml:space="preserve"> </v>
      </c>
    </row>
    <row r="64" spans="1:55" ht="13.5" customHeight="1">
      <c r="A64" s="153">
        <v>52</v>
      </c>
      <c r="B64" s="175">
        <v>1533003693</v>
      </c>
      <c r="C64" s="275" t="s">
        <v>562</v>
      </c>
      <c r="D64" s="275" t="s">
        <v>327</v>
      </c>
      <c r="E64" s="276" t="s">
        <v>876</v>
      </c>
      <c r="F64" s="276" t="s">
        <v>805</v>
      </c>
      <c r="G64" s="274" t="s">
        <v>806</v>
      </c>
      <c r="H64" s="117" t="s">
        <v>1676</v>
      </c>
      <c r="I64" s="156">
        <v>8.8186274509803919</v>
      </c>
      <c r="J64" s="162">
        <f>Maths2!J64</f>
        <v>7.15</v>
      </c>
      <c r="K64" s="84">
        <f>Maths2!K64</f>
        <v>0</v>
      </c>
      <c r="L64" s="135">
        <f>Maths2!M64</f>
        <v>1</v>
      </c>
      <c r="M64" s="85">
        <f>Phys2!J64</f>
        <v>3.3</v>
      </c>
      <c r="N64" s="84">
        <f>Phys2!K64</f>
        <v>0</v>
      </c>
      <c r="O64" s="135" t="e">
        <f>Phys2!#REF!</f>
        <v>#REF!</v>
      </c>
      <c r="P64" s="85">
        <f>Chim2!J64</f>
        <v>10</v>
      </c>
      <c r="Q64" s="84">
        <f>Chim2!K64</f>
        <v>6</v>
      </c>
      <c r="R64" s="135">
        <f>Chim2!M64</f>
        <v>1</v>
      </c>
      <c r="S64" s="136">
        <f>'UEF12'!P64</f>
        <v>6.8166666666666664</v>
      </c>
      <c r="T64" s="163">
        <f>'UEF12'!Q64</f>
        <v>6</v>
      </c>
      <c r="U64" s="165" t="e">
        <f>'UEF12'!S64</f>
        <v>#REF!</v>
      </c>
      <c r="V64" s="166">
        <f>TPPhys2!H64</f>
        <v>11.17</v>
      </c>
      <c r="W64" s="84">
        <f>TPPhys2!I64</f>
        <v>2</v>
      </c>
      <c r="X64" s="135">
        <f>TPPhys2!K64</f>
        <v>1</v>
      </c>
      <c r="Y64" s="86">
        <f>TPChim2!H64</f>
        <v>11.66</v>
      </c>
      <c r="Z64" s="84">
        <f>TPChim2!I64</f>
        <v>2</v>
      </c>
      <c r="AA64" s="135">
        <f>TPChim2!K64</f>
        <v>1</v>
      </c>
      <c r="AB64" s="86">
        <f>Info2!J64</f>
        <v>5.85</v>
      </c>
      <c r="AC64" s="84">
        <f>Info2!K64</f>
        <v>0</v>
      </c>
      <c r="AD64" s="135">
        <f>Info2!M64</f>
        <v>1</v>
      </c>
      <c r="AE64" s="86">
        <f>MP!I64</f>
        <v>14.5</v>
      </c>
      <c r="AF64" s="84">
        <f>MP!J64</f>
        <v>1</v>
      </c>
      <c r="AG64" s="135">
        <f>MP!L64</f>
        <v>1</v>
      </c>
      <c r="AH64" s="139">
        <f>'UEM12'!S64</f>
        <v>9.8060000000000009</v>
      </c>
      <c r="AI64" s="163">
        <f>'UEM12'!T64</f>
        <v>5</v>
      </c>
      <c r="AJ64" s="165">
        <f>'UEM12'!V64</f>
        <v>1</v>
      </c>
      <c r="AK64" s="166">
        <f>'MST2'!I64</f>
        <v>16.5</v>
      </c>
      <c r="AL64" s="84">
        <f>'MST2'!J64</f>
        <v>1</v>
      </c>
      <c r="AM64" s="135">
        <f>'MST2'!L64</f>
        <v>1</v>
      </c>
      <c r="AN64" s="139">
        <f>'UED12'!J64</f>
        <v>16.5</v>
      </c>
      <c r="AO64" s="163">
        <f>'UED12'!K64</f>
        <v>1</v>
      </c>
      <c r="AP64" s="165">
        <f>'UED12'!M64</f>
        <v>1</v>
      </c>
      <c r="AQ64" s="166">
        <f>Fran2!I64</f>
        <v>13</v>
      </c>
      <c r="AR64" s="84">
        <f>Fran2!J64</f>
        <v>1</v>
      </c>
      <c r="AS64" s="135">
        <f>Fran2!L64</f>
        <v>1</v>
      </c>
      <c r="AT64" s="86">
        <f>Angl2!I64</f>
        <v>16</v>
      </c>
      <c r="AU64" s="84">
        <f>Angl2!J64</f>
        <v>1</v>
      </c>
      <c r="AV64" s="135">
        <f>Angl2!L64</f>
        <v>1</v>
      </c>
      <c r="AW64" s="139">
        <f>'UET12'!M64</f>
        <v>14.5</v>
      </c>
      <c r="AX64" s="163">
        <f>'UET12'!N64</f>
        <v>2</v>
      </c>
      <c r="AY64" s="159">
        <f>'UET12'!P64</f>
        <v>1</v>
      </c>
      <c r="AZ64" s="24">
        <f t="shared" si="2"/>
        <v>9.1694117647058828</v>
      </c>
      <c r="BA64" s="143">
        <f t="shared" si="3"/>
        <v>14</v>
      </c>
      <c r="BB64" s="138" t="e">
        <f t="shared" si="4"/>
        <v>#REF!</v>
      </c>
      <c r="BC64" s="154" t="str">
        <f t="shared" si="5"/>
        <v xml:space="preserve"> </v>
      </c>
    </row>
    <row r="65" spans="1:55" ht="13.5" customHeight="1">
      <c r="A65" s="153">
        <v>53</v>
      </c>
      <c r="B65" s="175">
        <v>1533023336</v>
      </c>
      <c r="C65" s="275" t="s">
        <v>562</v>
      </c>
      <c r="D65" s="275" t="s">
        <v>331</v>
      </c>
      <c r="E65" s="276" t="s">
        <v>877</v>
      </c>
      <c r="F65" s="276" t="s">
        <v>808</v>
      </c>
      <c r="G65" s="274" t="s">
        <v>806</v>
      </c>
      <c r="H65" s="117" t="s">
        <v>429</v>
      </c>
      <c r="I65" s="157">
        <v>8.1735294117647044</v>
      </c>
      <c r="J65" s="162">
        <f>Maths2!J65</f>
        <v>5.5</v>
      </c>
      <c r="K65" s="84">
        <f>Maths2!K65</f>
        <v>0</v>
      </c>
      <c r="L65" s="135">
        <f>Maths2!M65</f>
        <v>1</v>
      </c>
      <c r="M65" s="85">
        <f>Phys2!J65</f>
        <v>4.8</v>
      </c>
      <c r="N65" s="84">
        <f>Phys2!K65</f>
        <v>0</v>
      </c>
      <c r="O65" s="135" t="e">
        <f>Phys2!#REF!</f>
        <v>#REF!</v>
      </c>
      <c r="P65" s="85">
        <f>Chim2!J65</f>
        <v>10</v>
      </c>
      <c r="Q65" s="84">
        <f>Chim2!K65</f>
        <v>6</v>
      </c>
      <c r="R65" s="135">
        <f>Chim2!M65</f>
        <v>1</v>
      </c>
      <c r="S65" s="136">
        <f>'UEF12'!P65</f>
        <v>6.7666666666666666</v>
      </c>
      <c r="T65" s="163">
        <f>'UEF12'!Q65</f>
        <v>6</v>
      </c>
      <c r="U65" s="165" t="e">
        <f>'UEF12'!S65</f>
        <v>#REF!</v>
      </c>
      <c r="V65" s="166">
        <f>TPPhys2!H65</f>
        <v>10.75</v>
      </c>
      <c r="W65" s="84">
        <f>TPPhys2!I65</f>
        <v>2</v>
      </c>
      <c r="X65" s="135">
        <f>TPPhys2!K65</f>
        <v>1</v>
      </c>
      <c r="Y65" s="86">
        <f>TPChim2!H65</f>
        <v>14.75</v>
      </c>
      <c r="Z65" s="84">
        <f>TPChim2!I65</f>
        <v>2</v>
      </c>
      <c r="AA65" s="135">
        <f>TPChim2!K65</f>
        <v>1</v>
      </c>
      <c r="AB65" s="86">
        <f>Info2!J65</f>
        <v>7.1</v>
      </c>
      <c r="AC65" s="84">
        <f>Info2!K65</f>
        <v>0</v>
      </c>
      <c r="AD65" s="135">
        <f>Info2!M65</f>
        <v>1</v>
      </c>
      <c r="AE65" s="86">
        <f>MP!I65</f>
        <v>15</v>
      </c>
      <c r="AF65" s="84">
        <f>MP!J65</f>
        <v>1</v>
      </c>
      <c r="AG65" s="135">
        <f>MP!L65</f>
        <v>1</v>
      </c>
      <c r="AH65" s="139">
        <f>'UEM12'!S65</f>
        <v>10.940000000000001</v>
      </c>
      <c r="AI65" s="163">
        <f>'UEM12'!T65</f>
        <v>9</v>
      </c>
      <c r="AJ65" s="165">
        <f>'UEM12'!V65</f>
        <v>1</v>
      </c>
      <c r="AK65" s="166">
        <f>'MST2'!I65</f>
        <v>11.5</v>
      </c>
      <c r="AL65" s="84">
        <f>'MST2'!J65</f>
        <v>1</v>
      </c>
      <c r="AM65" s="135">
        <f>'MST2'!L65</f>
        <v>1</v>
      </c>
      <c r="AN65" s="139">
        <f>'UED12'!J65</f>
        <v>11.5</v>
      </c>
      <c r="AO65" s="163">
        <f>'UED12'!K65</f>
        <v>1</v>
      </c>
      <c r="AP65" s="165">
        <f>'UED12'!M65</f>
        <v>1</v>
      </c>
      <c r="AQ65" s="166">
        <f>Fran2!I65</f>
        <v>10</v>
      </c>
      <c r="AR65" s="84">
        <f>Fran2!J65</f>
        <v>1</v>
      </c>
      <c r="AS65" s="135">
        <f>Fran2!L65</f>
        <v>1</v>
      </c>
      <c r="AT65" s="86">
        <f>Angl2!I65</f>
        <v>10</v>
      </c>
      <c r="AU65" s="84">
        <f>Angl2!J65</f>
        <v>1</v>
      </c>
      <c r="AV65" s="135">
        <f>Angl2!L65</f>
        <v>1</v>
      </c>
      <c r="AW65" s="139">
        <f>'UET12'!M65</f>
        <v>10</v>
      </c>
      <c r="AX65" s="163">
        <f>'UET12'!N65</f>
        <v>2</v>
      </c>
      <c r="AY65" s="159">
        <f>'UET12'!P65</f>
        <v>1</v>
      </c>
      <c r="AZ65" s="24">
        <f t="shared" si="2"/>
        <v>8.6529411764705877</v>
      </c>
      <c r="BA65" s="143">
        <f t="shared" si="3"/>
        <v>18</v>
      </c>
      <c r="BB65" s="138" t="e">
        <f t="shared" si="4"/>
        <v>#REF!</v>
      </c>
      <c r="BC65" s="154" t="str">
        <f t="shared" si="5"/>
        <v xml:space="preserve"> </v>
      </c>
    </row>
    <row r="66" spans="1:55" ht="13.5" customHeight="1">
      <c r="A66" s="153">
        <v>54</v>
      </c>
      <c r="B66" s="279">
        <v>1433011170</v>
      </c>
      <c r="C66" s="101" t="s">
        <v>383</v>
      </c>
      <c r="D66" s="101" t="s">
        <v>250</v>
      </c>
      <c r="E66" s="280" t="s">
        <v>878</v>
      </c>
      <c r="F66" s="280" t="s">
        <v>879</v>
      </c>
      <c r="G66" s="278" t="s">
        <v>811</v>
      </c>
      <c r="H66" s="117" t="s">
        <v>434</v>
      </c>
      <c r="I66" s="157">
        <v>8.6747058823529404</v>
      </c>
      <c r="J66" s="162">
        <f>Maths2!J66</f>
        <v>12.6</v>
      </c>
      <c r="K66" s="84">
        <f>Maths2!K66</f>
        <v>6</v>
      </c>
      <c r="L66" s="135">
        <f>Maths2!M66</f>
        <v>1</v>
      </c>
      <c r="M66" s="85">
        <f>Phys2!J66</f>
        <v>7.65</v>
      </c>
      <c r="N66" s="84">
        <f>Phys2!K66</f>
        <v>0</v>
      </c>
      <c r="O66" s="135" t="e">
        <f>Phys2!#REF!</f>
        <v>#REF!</v>
      </c>
      <c r="P66" s="85">
        <f>Chim2!J66</f>
        <v>9.9980000000000011</v>
      </c>
      <c r="Q66" s="84">
        <f>Chim2!K66</f>
        <v>6</v>
      </c>
      <c r="R66" s="135">
        <f>Chim2!M66</f>
        <v>1</v>
      </c>
      <c r="S66" s="136">
        <f>'UEF12'!P66</f>
        <v>10.082666666666666</v>
      </c>
      <c r="T66" s="163">
        <f>'UEF12'!Q66</f>
        <v>18</v>
      </c>
      <c r="U66" s="165" t="e">
        <f>'UEF12'!S66</f>
        <v>#REF!</v>
      </c>
      <c r="V66" s="166">
        <f>TPPhys2!H66</f>
        <v>10</v>
      </c>
      <c r="W66" s="84">
        <f>TPPhys2!I66</f>
        <v>2</v>
      </c>
      <c r="X66" s="135">
        <f>TPPhys2!K66</f>
        <v>1</v>
      </c>
      <c r="Y66" s="86">
        <f>TPChim2!H66</f>
        <v>11.5</v>
      </c>
      <c r="Z66" s="84">
        <f>TPChim2!I66</f>
        <v>2</v>
      </c>
      <c r="AA66" s="135">
        <f>TPChim2!K66</f>
        <v>1</v>
      </c>
      <c r="AB66" s="86">
        <f>Info2!J66</f>
        <v>6.95</v>
      </c>
      <c r="AC66" s="84">
        <f>Info2!K66</f>
        <v>0</v>
      </c>
      <c r="AD66" s="135">
        <f>Info2!M66</f>
        <v>1</v>
      </c>
      <c r="AE66" s="86">
        <f>MP!I66</f>
        <v>7.5</v>
      </c>
      <c r="AF66" s="84">
        <f>MP!J66</f>
        <v>0</v>
      </c>
      <c r="AG66" s="135">
        <f>MP!L66</f>
        <v>1</v>
      </c>
      <c r="AH66" s="139">
        <f>'UEM12'!S66</f>
        <v>8.58</v>
      </c>
      <c r="AI66" s="163">
        <f>'UEM12'!T66</f>
        <v>4</v>
      </c>
      <c r="AJ66" s="165">
        <f>'UEM12'!V66</f>
        <v>1</v>
      </c>
      <c r="AK66" s="166">
        <f>'MST2'!I66</f>
        <v>10</v>
      </c>
      <c r="AL66" s="84">
        <f>'MST2'!J66</f>
        <v>1</v>
      </c>
      <c r="AM66" s="135">
        <f>'MST2'!L66</f>
        <v>1</v>
      </c>
      <c r="AN66" s="139">
        <f>'UED12'!J66</f>
        <v>10</v>
      </c>
      <c r="AO66" s="163">
        <f>'UED12'!K66</f>
        <v>1</v>
      </c>
      <c r="AP66" s="165">
        <f>'UED12'!M66</f>
        <v>1</v>
      </c>
      <c r="AQ66" s="166">
        <f>Fran2!I66</f>
        <v>11.5</v>
      </c>
      <c r="AR66" s="84">
        <f>Fran2!J66</f>
        <v>1</v>
      </c>
      <c r="AS66" s="135">
        <f>Fran2!L66</f>
        <v>1</v>
      </c>
      <c r="AT66" s="86">
        <f>Angl2!I66</f>
        <v>10</v>
      </c>
      <c r="AU66" s="84">
        <f>Angl2!J66</f>
        <v>1</v>
      </c>
      <c r="AV66" s="135">
        <f>Angl2!L66</f>
        <v>1</v>
      </c>
      <c r="AW66" s="139">
        <f>'UET12'!M66</f>
        <v>10.75</v>
      </c>
      <c r="AX66" s="163">
        <f>'UET12'!N66</f>
        <v>2</v>
      </c>
      <c r="AY66" s="159">
        <f>'UET12'!P66</f>
        <v>1</v>
      </c>
      <c r="AZ66" s="24">
        <f t="shared" si="2"/>
        <v>9.7143529411764717</v>
      </c>
      <c r="BA66" s="143">
        <f t="shared" si="3"/>
        <v>25</v>
      </c>
      <c r="BB66" s="138" t="e">
        <f t="shared" si="4"/>
        <v>#REF!</v>
      </c>
      <c r="BC66" s="154" t="str">
        <f t="shared" si="5"/>
        <v xml:space="preserve"> </v>
      </c>
    </row>
    <row r="67" spans="1:55" ht="13.5" customHeight="1">
      <c r="A67" s="153">
        <v>55</v>
      </c>
      <c r="B67" s="289">
        <v>123012584</v>
      </c>
      <c r="C67" s="47" t="s">
        <v>96</v>
      </c>
      <c r="D67" s="47" t="s">
        <v>77</v>
      </c>
      <c r="E67" s="277" t="s">
        <v>880</v>
      </c>
      <c r="F67" s="277" t="s">
        <v>881</v>
      </c>
      <c r="G67" s="278" t="s">
        <v>811</v>
      </c>
      <c r="H67" s="118" t="s">
        <v>433</v>
      </c>
      <c r="I67" s="156">
        <v>9.3706442577030806</v>
      </c>
      <c r="J67" s="162">
        <f>Maths2!J67</f>
        <v>10.666666666666666</v>
      </c>
      <c r="K67" s="84">
        <f>Maths2!K67</f>
        <v>6</v>
      </c>
      <c r="L67" s="135">
        <f>Maths2!M67</f>
        <v>1</v>
      </c>
      <c r="M67" s="85">
        <f>Phys2!J67</f>
        <v>4.833333333333333</v>
      </c>
      <c r="N67" s="84">
        <f>Phys2!K67</f>
        <v>0</v>
      </c>
      <c r="O67" s="135" t="e">
        <f>Phys2!#REF!</f>
        <v>#REF!</v>
      </c>
      <c r="P67" s="85">
        <f>Chim2!J67</f>
        <v>10.666666666666666</v>
      </c>
      <c r="Q67" s="84">
        <f>Chim2!K67</f>
        <v>6</v>
      </c>
      <c r="R67" s="135">
        <f>Chim2!M67</f>
        <v>1</v>
      </c>
      <c r="S67" s="136">
        <f>'UEF12'!P67</f>
        <v>8.7222222222222214</v>
      </c>
      <c r="T67" s="163">
        <f>'UEF12'!Q67</f>
        <v>12</v>
      </c>
      <c r="U67" s="165" t="e">
        <f>'UEF12'!S67</f>
        <v>#REF!</v>
      </c>
      <c r="V67" s="166">
        <f>TPPhys2!H67</f>
        <v>10</v>
      </c>
      <c r="W67" s="84">
        <f>TPPhys2!I67</f>
        <v>2</v>
      </c>
      <c r="X67" s="135">
        <f>TPPhys2!K67</f>
        <v>1</v>
      </c>
      <c r="Y67" s="86">
        <f>TPChim2!H67</f>
        <v>10</v>
      </c>
      <c r="Z67" s="84">
        <f>TPChim2!I67</f>
        <v>2</v>
      </c>
      <c r="AA67" s="135">
        <f>TPChim2!K67</f>
        <v>1</v>
      </c>
      <c r="AB67" s="86">
        <f>Info2!J67</f>
        <v>6.2</v>
      </c>
      <c r="AC67" s="84">
        <f>Info2!K67</f>
        <v>0</v>
      </c>
      <c r="AD67" s="135">
        <f>Info2!M67</f>
        <v>1</v>
      </c>
      <c r="AE67" s="86">
        <f>MP!I67</f>
        <v>10</v>
      </c>
      <c r="AF67" s="84">
        <f>MP!J67</f>
        <v>1</v>
      </c>
      <c r="AG67" s="135">
        <f>MP!L67</f>
        <v>1</v>
      </c>
      <c r="AH67" s="139">
        <f>'UEM12'!S67</f>
        <v>8.48</v>
      </c>
      <c r="AI67" s="163">
        <f>'UEM12'!T67</f>
        <v>5</v>
      </c>
      <c r="AJ67" s="165">
        <f>'UEM12'!V67</f>
        <v>1</v>
      </c>
      <c r="AK67" s="166">
        <f>'MST2'!I67</f>
        <v>10</v>
      </c>
      <c r="AL67" s="84">
        <f>'MST2'!J67</f>
        <v>1</v>
      </c>
      <c r="AM67" s="135">
        <f>'MST2'!L67</f>
        <v>1</v>
      </c>
      <c r="AN67" s="139">
        <f>'UED12'!J67</f>
        <v>10</v>
      </c>
      <c r="AO67" s="163">
        <f>'UED12'!K67</f>
        <v>1</v>
      </c>
      <c r="AP67" s="165">
        <f>'UED12'!M67</f>
        <v>1</v>
      </c>
      <c r="AQ67" s="166">
        <f>Fran2!I67</f>
        <v>11.25</v>
      </c>
      <c r="AR67" s="84">
        <f>Fran2!J67</f>
        <v>1</v>
      </c>
      <c r="AS67" s="135">
        <f>Fran2!L67</f>
        <v>1</v>
      </c>
      <c r="AT67" s="86">
        <f>Angl2!I67</f>
        <v>13</v>
      </c>
      <c r="AU67" s="84">
        <f>Angl2!J67</f>
        <v>1</v>
      </c>
      <c r="AV67" s="135">
        <f>Angl2!L67</f>
        <v>1</v>
      </c>
      <c r="AW67" s="139">
        <f>'UET12'!M67</f>
        <v>12.125</v>
      </c>
      <c r="AX67" s="163">
        <f>'UET12'!N67</f>
        <v>2</v>
      </c>
      <c r="AY67" s="159">
        <f>'UET12'!P67</f>
        <v>1</v>
      </c>
      <c r="AZ67" s="24">
        <f t="shared" si="2"/>
        <v>9.1264705882352946</v>
      </c>
      <c r="BA67" s="143">
        <f t="shared" si="3"/>
        <v>20</v>
      </c>
      <c r="BB67" s="138" t="e">
        <f t="shared" si="4"/>
        <v>#REF!</v>
      </c>
      <c r="BC67" s="154" t="str">
        <f t="shared" si="5"/>
        <v xml:space="preserve"> </v>
      </c>
    </row>
    <row r="68" spans="1:55" ht="13.5" customHeight="1">
      <c r="A68" s="153">
        <v>56</v>
      </c>
      <c r="B68" s="175">
        <v>1533011473</v>
      </c>
      <c r="C68" s="275" t="s">
        <v>614</v>
      </c>
      <c r="D68" s="275" t="s">
        <v>76</v>
      </c>
      <c r="E68" s="276" t="s">
        <v>882</v>
      </c>
      <c r="F68" s="276" t="s">
        <v>854</v>
      </c>
      <c r="G68" s="274" t="s">
        <v>806</v>
      </c>
      <c r="H68" s="117" t="s">
        <v>429</v>
      </c>
      <c r="I68" s="157">
        <v>9.7143529411764717</v>
      </c>
      <c r="J68" s="162">
        <f>Maths2!J68</f>
        <v>6.1</v>
      </c>
      <c r="K68" s="84">
        <f>Maths2!K68</f>
        <v>0</v>
      </c>
      <c r="L68" s="135">
        <f>Maths2!M68</f>
        <v>1</v>
      </c>
      <c r="M68" s="85">
        <f>Phys2!J68</f>
        <v>6.55</v>
      </c>
      <c r="N68" s="84">
        <f>Phys2!K68</f>
        <v>0</v>
      </c>
      <c r="O68" s="135" t="e">
        <f>Phys2!#REF!</f>
        <v>#REF!</v>
      </c>
      <c r="P68" s="85">
        <f>Chim2!J68</f>
        <v>10</v>
      </c>
      <c r="Q68" s="84">
        <f>Chim2!K68</f>
        <v>6</v>
      </c>
      <c r="R68" s="135">
        <f>Chim2!M68</f>
        <v>1</v>
      </c>
      <c r="S68" s="136">
        <f>'UEF12'!P68</f>
        <v>7.5499999999999989</v>
      </c>
      <c r="T68" s="163">
        <f>'UEF12'!Q68</f>
        <v>6</v>
      </c>
      <c r="U68" s="165" t="e">
        <f>'UEF12'!S68</f>
        <v>#REF!</v>
      </c>
      <c r="V68" s="166">
        <f>TPPhys2!H68</f>
        <v>11.59</v>
      </c>
      <c r="W68" s="84">
        <f>TPPhys2!I68</f>
        <v>2</v>
      </c>
      <c r="X68" s="135">
        <f>TPPhys2!K68</f>
        <v>1</v>
      </c>
      <c r="Y68" s="86">
        <f>TPChim2!H68</f>
        <v>11.58</v>
      </c>
      <c r="Z68" s="84">
        <f>TPChim2!I68</f>
        <v>2</v>
      </c>
      <c r="AA68" s="135">
        <f>TPChim2!K68</f>
        <v>1</v>
      </c>
      <c r="AB68" s="86">
        <f>Info2!J68</f>
        <v>10</v>
      </c>
      <c r="AC68" s="84">
        <f>Info2!K68</f>
        <v>4</v>
      </c>
      <c r="AD68" s="135">
        <f>Info2!M68</f>
        <v>1</v>
      </c>
      <c r="AE68" s="86">
        <f>MP!I68</f>
        <v>9.75</v>
      </c>
      <c r="AF68" s="84">
        <f>MP!J68</f>
        <v>0</v>
      </c>
      <c r="AG68" s="135">
        <f>MP!L68</f>
        <v>1</v>
      </c>
      <c r="AH68" s="139">
        <f>'UEM12'!S68</f>
        <v>10.584</v>
      </c>
      <c r="AI68" s="163">
        <f>'UEM12'!T68</f>
        <v>9</v>
      </c>
      <c r="AJ68" s="165">
        <f>'UEM12'!V68</f>
        <v>1</v>
      </c>
      <c r="AK68" s="166">
        <f>'MST2'!I68</f>
        <v>11</v>
      </c>
      <c r="AL68" s="84">
        <f>'MST2'!J68</f>
        <v>1</v>
      </c>
      <c r="AM68" s="135">
        <f>'MST2'!L68</f>
        <v>1</v>
      </c>
      <c r="AN68" s="139">
        <f>'UED12'!J68</f>
        <v>11</v>
      </c>
      <c r="AO68" s="163">
        <f>'UED12'!K68</f>
        <v>1</v>
      </c>
      <c r="AP68" s="165">
        <f>'UED12'!M68</f>
        <v>1</v>
      </c>
      <c r="AQ68" s="166">
        <f>Fran2!I68</f>
        <v>10</v>
      </c>
      <c r="AR68" s="84">
        <f>Fran2!J68</f>
        <v>1</v>
      </c>
      <c r="AS68" s="135">
        <f>Fran2!L68</f>
        <v>1</v>
      </c>
      <c r="AT68" s="86">
        <f>Angl2!I68</f>
        <v>11</v>
      </c>
      <c r="AU68" s="84">
        <f>Angl2!J68</f>
        <v>1</v>
      </c>
      <c r="AV68" s="135">
        <f>Angl2!L68</f>
        <v>1</v>
      </c>
      <c r="AW68" s="139">
        <f>'UET12'!M68</f>
        <v>10.5</v>
      </c>
      <c r="AX68" s="163">
        <f>'UET12'!N68</f>
        <v>2</v>
      </c>
      <c r="AY68" s="159">
        <f>'UET12'!P68</f>
        <v>1</v>
      </c>
      <c r="AZ68" s="24">
        <f t="shared" si="2"/>
        <v>8.9923529411764704</v>
      </c>
      <c r="BA68" s="143">
        <f t="shared" si="3"/>
        <v>18</v>
      </c>
      <c r="BB68" s="138" t="e">
        <f t="shared" si="4"/>
        <v>#REF!</v>
      </c>
      <c r="BC68" s="154" t="str">
        <f t="shared" si="5"/>
        <v xml:space="preserve"> </v>
      </c>
    </row>
    <row r="69" spans="1:55" ht="13.5" customHeight="1">
      <c r="A69" s="153">
        <v>57</v>
      </c>
      <c r="B69" s="175">
        <v>1533011076</v>
      </c>
      <c r="C69" s="275" t="s">
        <v>656</v>
      </c>
      <c r="D69" s="275" t="s">
        <v>94</v>
      </c>
      <c r="E69" s="276" t="s">
        <v>883</v>
      </c>
      <c r="F69" s="276" t="s">
        <v>854</v>
      </c>
      <c r="G69" s="274" t="s">
        <v>806</v>
      </c>
      <c r="H69" s="117" t="s">
        <v>429</v>
      </c>
      <c r="I69" s="156">
        <v>8.985294117647058</v>
      </c>
      <c r="J69" s="162">
        <f>Maths2!J69</f>
        <v>10.199999999999999</v>
      </c>
      <c r="K69" s="84">
        <f>Maths2!K69</f>
        <v>6</v>
      </c>
      <c r="L69" s="135">
        <f>Maths2!M69</f>
        <v>1</v>
      </c>
      <c r="M69" s="85">
        <f>Phys2!J69</f>
        <v>3.85</v>
      </c>
      <c r="N69" s="84">
        <f>Phys2!K69</f>
        <v>0</v>
      </c>
      <c r="O69" s="135" t="e">
        <f>Phys2!#REF!</f>
        <v>#REF!</v>
      </c>
      <c r="P69" s="85">
        <f>Chim2!J69</f>
        <v>10.95</v>
      </c>
      <c r="Q69" s="84">
        <f>Chim2!K69</f>
        <v>6</v>
      </c>
      <c r="R69" s="135">
        <f>Chim2!M69</f>
        <v>1</v>
      </c>
      <c r="S69" s="136">
        <f>'UEF12'!P69</f>
        <v>8.3333333333333339</v>
      </c>
      <c r="T69" s="163">
        <f>'UEF12'!Q69</f>
        <v>12</v>
      </c>
      <c r="U69" s="165" t="e">
        <f>'UEF12'!S69</f>
        <v>#REF!</v>
      </c>
      <c r="V69" s="166">
        <f>TPPhys2!H69</f>
        <v>12.33</v>
      </c>
      <c r="W69" s="84">
        <f>TPPhys2!I69</f>
        <v>2</v>
      </c>
      <c r="X69" s="135">
        <f>TPPhys2!K69</f>
        <v>1</v>
      </c>
      <c r="Y69" s="86">
        <f>TPChim2!H69</f>
        <v>12.41</v>
      </c>
      <c r="Z69" s="84">
        <f>TPChim2!I69</f>
        <v>2</v>
      </c>
      <c r="AA69" s="135">
        <f>TPChim2!K69</f>
        <v>1</v>
      </c>
      <c r="AB69" s="86">
        <f>Info2!J69</f>
        <v>4.5999999999999996</v>
      </c>
      <c r="AC69" s="84">
        <f>Info2!K69</f>
        <v>0</v>
      </c>
      <c r="AD69" s="135">
        <f>Info2!M69</f>
        <v>1</v>
      </c>
      <c r="AE69" s="86">
        <f>MP!I69</f>
        <v>14.25</v>
      </c>
      <c r="AF69" s="84">
        <f>MP!J69</f>
        <v>1</v>
      </c>
      <c r="AG69" s="135">
        <f>MP!L69</f>
        <v>1</v>
      </c>
      <c r="AH69" s="139">
        <f>'UEM12'!S69</f>
        <v>9.6379999999999999</v>
      </c>
      <c r="AI69" s="163">
        <f>'UEM12'!T69</f>
        <v>5</v>
      </c>
      <c r="AJ69" s="165">
        <f>'UEM12'!V69</f>
        <v>1</v>
      </c>
      <c r="AK69" s="166">
        <f>'MST2'!I69</f>
        <v>11.5</v>
      </c>
      <c r="AL69" s="84">
        <f>'MST2'!J69</f>
        <v>1</v>
      </c>
      <c r="AM69" s="135">
        <f>'MST2'!L69</f>
        <v>1</v>
      </c>
      <c r="AN69" s="139">
        <f>'UED12'!J69</f>
        <v>11.5</v>
      </c>
      <c r="AO69" s="163">
        <f>'UED12'!K69</f>
        <v>1</v>
      </c>
      <c r="AP69" s="165">
        <f>'UED12'!M69</f>
        <v>1</v>
      </c>
      <c r="AQ69" s="166">
        <f>Fran2!I69</f>
        <v>12</v>
      </c>
      <c r="AR69" s="84">
        <f>Fran2!J69</f>
        <v>1</v>
      </c>
      <c r="AS69" s="135">
        <f>Fran2!L69</f>
        <v>1</v>
      </c>
      <c r="AT69" s="86">
        <f>Angl2!I69</f>
        <v>11</v>
      </c>
      <c r="AU69" s="84">
        <f>Angl2!J69</f>
        <v>1</v>
      </c>
      <c r="AV69" s="135">
        <f>Angl2!L69</f>
        <v>1</v>
      </c>
      <c r="AW69" s="139">
        <f>'UET12'!M69</f>
        <v>11.5</v>
      </c>
      <c r="AX69" s="163">
        <f>'UET12'!N69</f>
        <v>2</v>
      </c>
      <c r="AY69" s="159">
        <f>'UET12'!P69</f>
        <v>1</v>
      </c>
      <c r="AZ69" s="24">
        <f t="shared" si="2"/>
        <v>9.275882352941176</v>
      </c>
      <c r="BA69" s="143">
        <f t="shared" si="3"/>
        <v>20</v>
      </c>
      <c r="BB69" s="138" t="e">
        <f t="shared" si="4"/>
        <v>#REF!</v>
      </c>
      <c r="BC69" s="154" t="str">
        <f t="shared" si="5"/>
        <v xml:space="preserve"> </v>
      </c>
    </row>
    <row r="70" spans="1:55" ht="13.5" customHeight="1">
      <c r="A70" s="153">
        <v>58</v>
      </c>
      <c r="B70" s="279">
        <v>1433004654</v>
      </c>
      <c r="C70" s="101" t="s">
        <v>98</v>
      </c>
      <c r="D70" s="101" t="s">
        <v>131</v>
      </c>
      <c r="E70" s="280" t="s">
        <v>884</v>
      </c>
      <c r="F70" s="280" t="s">
        <v>885</v>
      </c>
      <c r="G70" s="278" t="s">
        <v>811</v>
      </c>
      <c r="H70" s="121" t="s">
        <v>434</v>
      </c>
      <c r="I70" s="156">
        <v>9.2401960784313708</v>
      </c>
      <c r="J70" s="162">
        <f>Maths2!J70</f>
        <v>10.5</v>
      </c>
      <c r="K70" s="84">
        <f>Maths2!K70</f>
        <v>6</v>
      </c>
      <c r="L70" s="135">
        <f>Maths2!M70</f>
        <v>1</v>
      </c>
      <c r="M70" s="85">
        <f>Phys2!J70</f>
        <v>6.3</v>
      </c>
      <c r="N70" s="84">
        <f>Phys2!K70</f>
        <v>0</v>
      </c>
      <c r="O70" s="135" t="e">
        <f>Phys2!#REF!</f>
        <v>#REF!</v>
      </c>
      <c r="P70" s="85">
        <f>Chim2!J70</f>
        <v>8.8000000000000007</v>
      </c>
      <c r="Q70" s="84">
        <f>Chim2!K70</f>
        <v>0</v>
      </c>
      <c r="R70" s="135">
        <f>Chim2!M70</f>
        <v>1</v>
      </c>
      <c r="S70" s="136">
        <f>'UEF12'!P70</f>
        <v>8.5333333333333332</v>
      </c>
      <c r="T70" s="163">
        <f>'UEF12'!Q70</f>
        <v>6</v>
      </c>
      <c r="U70" s="165" t="e">
        <f>'UEF12'!S70</f>
        <v>#REF!</v>
      </c>
      <c r="V70" s="166">
        <f>TPPhys2!H70</f>
        <v>10.833333333333332</v>
      </c>
      <c r="W70" s="84">
        <f>TPPhys2!I70</f>
        <v>2</v>
      </c>
      <c r="X70" s="135">
        <f>TPPhys2!K70</f>
        <v>1</v>
      </c>
      <c r="Y70" s="86">
        <f>TPChim2!H70</f>
        <v>15.83</v>
      </c>
      <c r="Z70" s="84">
        <f>TPChim2!I70</f>
        <v>2</v>
      </c>
      <c r="AA70" s="135">
        <f>TPChim2!K70</f>
        <v>1</v>
      </c>
      <c r="AB70" s="86">
        <f>Info2!J70</f>
        <v>8.6</v>
      </c>
      <c r="AC70" s="84">
        <f>Info2!K70</f>
        <v>0</v>
      </c>
      <c r="AD70" s="135">
        <f>Info2!M70</f>
        <v>1</v>
      </c>
      <c r="AE70" s="86">
        <f>MP!I70</f>
        <v>10</v>
      </c>
      <c r="AF70" s="84">
        <f>MP!J70</f>
        <v>1</v>
      </c>
      <c r="AG70" s="135">
        <f>MP!L70</f>
        <v>1</v>
      </c>
      <c r="AH70" s="139">
        <f>'UEM12'!S70</f>
        <v>10.772666666666666</v>
      </c>
      <c r="AI70" s="163">
        <f>'UEM12'!T70</f>
        <v>9</v>
      </c>
      <c r="AJ70" s="165">
        <f>'UEM12'!V70</f>
        <v>1</v>
      </c>
      <c r="AK70" s="166">
        <f>'MST2'!I70</f>
        <v>11</v>
      </c>
      <c r="AL70" s="84">
        <f>'MST2'!J70</f>
        <v>1</v>
      </c>
      <c r="AM70" s="135">
        <f>'MST2'!L70</f>
        <v>1</v>
      </c>
      <c r="AN70" s="139">
        <f>'UED12'!J70</f>
        <v>11</v>
      </c>
      <c r="AO70" s="163">
        <f>'UED12'!K70</f>
        <v>1</v>
      </c>
      <c r="AP70" s="165">
        <f>'UED12'!M70</f>
        <v>1</v>
      </c>
      <c r="AQ70" s="166">
        <f>Fran2!I70</f>
        <v>10.5</v>
      </c>
      <c r="AR70" s="84">
        <f>Fran2!J70</f>
        <v>1</v>
      </c>
      <c r="AS70" s="135">
        <f>Fran2!L70</f>
        <v>1</v>
      </c>
      <c r="AT70" s="86">
        <f>Angl2!I70</f>
        <v>10.5</v>
      </c>
      <c r="AU70" s="84">
        <f>Angl2!J70</f>
        <v>1</v>
      </c>
      <c r="AV70" s="135">
        <f>Angl2!L70</f>
        <v>1</v>
      </c>
      <c r="AW70" s="139">
        <f>'UET12'!M70</f>
        <v>10.5</v>
      </c>
      <c r="AX70" s="163">
        <f>'UET12'!N70</f>
        <v>2</v>
      </c>
      <c r="AY70" s="159">
        <f>'UET12'!P70</f>
        <v>1</v>
      </c>
      <c r="AZ70" s="24">
        <f t="shared" si="2"/>
        <v>9.5684313725490195</v>
      </c>
      <c r="BA70" s="143">
        <f t="shared" si="3"/>
        <v>18</v>
      </c>
      <c r="BB70" s="138" t="e">
        <f t="shared" si="4"/>
        <v>#REF!</v>
      </c>
      <c r="BC70" s="154" t="str">
        <f t="shared" si="5"/>
        <v xml:space="preserve"> </v>
      </c>
    </row>
    <row r="71" spans="1:55" ht="13.5" customHeight="1">
      <c r="A71" s="153">
        <v>59</v>
      </c>
      <c r="B71" s="175">
        <v>1533001044</v>
      </c>
      <c r="C71" s="275" t="s">
        <v>517</v>
      </c>
      <c r="D71" s="275" t="s">
        <v>518</v>
      </c>
      <c r="E71" s="276" t="s">
        <v>886</v>
      </c>
      <c r="F71" s="276" t="s">
        <v>808</v>
      </c>
      <c r="G71" s="274" t="s">
        <v>806</v>
      </c>
      <c r="H71" s="117" t="s">
        <v>429</v>
      </c>
      <c r="I71" s="157">
        <v>9.5684313725490195</v>
      </c>
      <c r="J71" s="162">
        <f>Maths2!J71</f>
        <v>7.9</v>
      </c>
      <c r="K71" s="84">
        <f>Maths2!K71</f>
        <v>0</v>
      </c>
      <c r="L71" s="135">
        <f>Maths2!M71</f>
        <v>1</v>
      </c>
      <c r="M71" s="85">
        <f>Phys2!J71</f>
        <v>8.3000000000000007</v>
      </c>
      <c r="N71" s="84">
        <f>Phys2!K71</f>
        <v>0</v>
      </c>
      <c r="O71" s="135" t="e">
        <f>Phys2!#REF!</f>
        <v>#REF!</v>
      </c>
      <c r="P71" s="85">
        <f>Chim2!J71</f>
        <v>7.6</v>
      </c>
      <c r="Q71" s="84">
        <f>Chim2!K71</f>
        <v>0</v>
      </c>
      <c r="R71" s="135">
        <f>Chim2!M71</f>
        <v>1</v>
      </c>
      <c r="S71" s="136">
        <f>'UEF12'!P71</f>
        <v>7.9333333333333336</v>
      </c>
      <c r="T71" s="163">
        <f>'UEF12'!Q71</f>
        <v>0</v>
      </c>
      <c r="U71" s="165" t="e">
        <f>'UEF12'!S71</f>
        <v>#REF!</v>
      </c>
      <c r="V71" s="166">
        <f>TPPhys2!H71</f>
        <v>10.5</v>
      </c>
      <c r="W71" s="84">
        <f>TPPhys2!I71</f>
        <v>2</v>
      </c>
      <c r="X71" s="135">
        <f>TPPhys2!K71</f>
        <v>1</v>
      </c>
      <c r="Y71" s="86">
        <f>TPChim2!H71</f>
        <v>13</v>
      </c>
      <c r="Z71" s="84">
        <f>TPChim2!I71</f>
        <v>2</v>
      </c>
      <c r="AA71" s="135">
        <f>TPChim2!K71</f>
        <v>1</v>
      </c>
      <c r="AB71" s="86">
        <f>Info2!J71</f>
        <v>10.001999999999999</v>
      </c>
      <c r="AC71" s="84">
        <f>Info2!K71</f>
        <v>4</v>
      </c>
      <c r="AD71" s="135">
        <f>Info2!M71</f>
        <v>1</v>
      </c>
      <c r="AE71" s="86">
        <f>MP!I71</f>
        <v>16</v>
      </c>
      <c r="AF71" s="84">
        <f>MP!J71</f>
        <v>1</v>
      </c>
      <c r="AG71" s="135">
        <f>MP!L71</f>
        <v>1</v>
      </c>
      <c r="AH71" s="139">
        <f>'UEM12'!S71</f>
        <v>11.9008</v>
      </c>
      <c r="AI71" s="163">
        <f>'UEM12'!T71</f>
        <v>9</v>
      </c>
      <c r="AJ71" s="165">
        <f>'UEM12'!V71</f>
        <v>1</v>
      </c>
      <c r="AK71" s="166">
        <f>'MST2'!I71</f>
        <v>9</v>
      </c>
      <c r="AL71" s="84">
        <f>'MST2'!J71</f>
        <v>0</v>
      </c>
      <c r="AM71" s="135">
        <f>'MST2'!L71</f>
        <v>1</v>
      </c>
      <c r="AN71" s="139">
        <f>'UED12'!J71</f>
        <v>9</v>
      </c>
      <c r="AO71" s="163">
        <f>'UED12'!K71</f>
        <v>0</v>
      </c>
      <c r="AP71" s="165">
        <f>'UED12'!M71</f>
        <v>1</v>
      </c>
      <c r="AQ71" s="166">
        <f>Fran2!I71</f>
        <v>10</v>
      </c>
      <c r="AR71" s="84">
        <f>Fran2!J71</f>
        <v>1</v>
      </c>
      <c r="AS71" s="135">
        <f>Fran2!L71</f>
        <v>1</v>
      </c>
      <c r="AT71" s="86">
        <f>Angl2!I71</f>
        <v>10</v>
      </c>
      <c r="AU71" s="84">
        <f>Angl2!J71</f>
        <v>1</v>
      </c>
      <c r="AV71" s="135">
        <f>Angl2!L71</f>
        <v>1</v>
      </c>
      <c r="AW71" s="139">
        <f>'UET12'!M71</f>
        <v>10</v>
      </c>
      <c r="AX71" s="163">
        <f>'UET12'!N71</f>
        <v>2</v>
      </c>
      <c r="AY71" s="159">
        <f>'UET12'!P71</f>
        <v>1</v>
      </c>
      <c r="AZ71" s="24">
        <f t="shared" si="2"/>
        <v>9.4061176470588226</v>
      </c>
      <c r="BA71" s="143">
        <f t="shared" si="3"/>
        <v>11</v>
      </c>
      <c r="BB71" s="138" t="e">
        <f t="shared" si="4"/>
        <v>#REF!</v>
      </c>
      <c r="BC71" s="154" t="str">
        <f t="shared" si="5"/>
        <v xml:space="preserve"> </v>
      </c>
    </row>
    <row r="72" spans="1:55" ht="13.5" customHeight="1">
      <c r="A72" s="153">
        <v>60</v>
      </c>
      <c r="B72" s="175">
        <v>1533004322</v>
      </c>
      <c r="C72" s="275" t="s">
        <v>623</v>
      </c>
      <c r="D72" s="275" t="s">
        <v>77</v>
      </c>
      <c r="E72" s="276" t="s">
        <v>887</v>
      </c>
      <c r="F72" s="276" t="s">
        <v>808</v>
      </c>
      <c r="G72" s="274" t="s">
        <v>806</v>
      </c>
      <c r="H72" s="117" t="s">
        <v>428</v>
      </c>
      <c r="I72" s="156">
        <v>9.4358823529411762</v>
      </c>
      <c r="J72" s="162">
        <f>Maths2!J72</f>
        <v>8.3000000000000007</v>
      </c>
      <c r="K72" s="84">
        <f>Maths2!K72</f>
        <v>0</v>
      </c>
      <c r="L72" s="135">
        <f>Maths2!M72</f>
        <v>1</v>
      </c>
      <c r="M72" s="85">
        <f>Phys2!J72</f>
        <v>8.1999999999999993</v>
      </c>
      <c r="N72" s="84">
        <f>Phys2!K72</f>
        <v>0</v>
      </c>
      <c r="O72" s="135" t="e">
        <f>Phys2!#REF!</f>
        <v>#REF!</v>
      </c>
      <c r="P72" s="85">
        <f>Chim2!J72</f>
        <v>10</v>
      </c>
      <c r="Q72" s="84">
        <f>Chim2!K72</f>
        <v>6</v>
      </c>
      <c r="R72" s="135">
        <f>Chim2!M72</f>
        <v>1</v>
      </c>
      <c r="S72" s="136">
        <f>'UEF12'!P72</f>
        <v>8.8333333333333339</v>
      </c>
      <c r="T72" s="163">
        <f>'UEF12'!Q72</f>
        <v>6</v>
      </c>
      <c r="U72" s="165" t="e">
        <f>'UEF12'!S72</f>
        <v>#REF!</v>
      </c>
      <c r="V72" s="166">
        <f>TPPhys2!H72</f>
        <v>11.166666666666668</v>
      </c>
      <c r="W72" s="84">
        <f>TPPhys2!I72</f>
        <v>2</v>
      </c>
      <c r="X72" s="135">
        <f>TPPhys2!K72</f>
        <v>1</v>
      </c>
      <c r="Y72" s="86">
        <f>TPChim2!H72</f>
        <v>13.08</v>
      </c>
      <c r="Z72" s="84">
        <f>TPChim2!I72</f>
        <v>2</v>
      </c>
      <c r="AA72" s="135">
        <f>TPChim2!K72</f>
        <v>1</v>
      </c>
      <c r="AB72" s="86">
        <f>Info2!J72</f>
        <v>9.6</v>
      </c>
      <c r="AC72" s="84">
        <f>Info2!K72</f>
        <v>0</v>
      </c>
      <c r="AD72" s="135">
        <f>Info2!M72</f>
        <v>1</v>
      </c>
      <c r="AE72" s="86">
        <f>MP!I72</f>
        <v>10</v>
      </c>
      <c r="AF72" s="84">
        <f>MP!J72</f>
        <v>1</v>
      </c>
      <c r="AG72" s="135">
        <f>MP!L72</f>
        <v>1</v>
      </c>
      <c r="AH72" s="139">
        <f>'UEM12'!S72</f>
        <v>10.689333333333334</v>
      </c>
      <c r="AI72" s="163">
        <f>'UEM12'!T72</f>
        <v>9</v>
      </c>
      <c r="AJ72" s="165">
        <f>'UEM12'!V72</f>
        <v>1</v>
      </c>
      <c r="AK72" s="166">
        <f>'MST2'!I72</f>
        <v>10</v>
      </c>
      <c r="AL72" s="84">
        <f>'MST2'!J72</f>
        <v>1</v>
      </c>
      <c r="AM72" s="135">
        <f>'MST2'!L72</f>
        <v>1</v>
      </c>
      <c r="AN72" s="139">
        <f>'UED12'!J72</f>
        <v>10</v>
      </c>
      <c r="AO72" s="163">
        <f>'UED12'!K72</f>
        <v>1</v>
      </c>
      <c r="AP72" s="165">
        <f>'UED12'!M72</f>
        <v>1</v>
      </c>
      <c r="AQ72" s="166">
        <f>Fran2!I72</f>
        <v>13</v>
      </c>
      <c r="AR72" s="84">
        <f>Fran2!J72</f>
        <v>1</v>
      </c>
      <c r="AS72" s="135">
        <f>Fran2!L72</f>
        <v>1</v>
      </c>
      <c r="AT72" s="86">
        <f>Angl2!I72</f>
        <v>10</v>
      </c>
      <c r="AU72" s="84">
        <f>Angl2!J72</f>
        <v>1</v>
      </c>
      <c r="AV72" s="135">
        <f>Angl2!L72</f>
        <v>1</v>
      </c>
      <c r="AW72" s="139">
        <f>'UET12'!M72</f>
        <v>11.5</v>
      </c>
      <c r="AX72" s="163">
        <f>'UET12'!N72</f>
        <v>2</v>
      </c>
      <c r="AY72" s="159">
        <f>'UET12'!P72</f>
        <v>1</v>
      </c>
      <c r="AZ72" s="24">
        <f t="shared" si="2"/>
        <v>9.7615686274509805</v>
      </c>
      <c r="BA72" s="143">
        <f t="shared" si="3"/>
        <v>18</v>
      </c>
      <c r="BB72" s="138" t="e">
        <f t="shared" si="4"/>
        <v>#REF!</v>
      </c>
      <c r="BC72" s="154" t="str">
        <f t="shared" si="5"/>
        <v xml:space="preserve"> </v>
      </c>
    </row>
    <row r="73" spans="1:55" ht="13.5" customHeight="1">
      <c r="A73" s="153">
        <v>61</v>
      </c>
      <c r="B73" s="175">
        <v>1533009697</v>
      </c>
      <c r="C73" s="275" t="s">
        <v>551</v>
      </c>
      <c r="D73" s="275" t="s">
        <v>552</v>
      </c>
      <c r="E73" s="276" t="s">
        <v>888</v>
      </c>
      <c r="F73" s="276" t="s">
        <v>854</v>
      </c>
      <c r="G73" s="274" t="s">
        <v>806</v>
      </c>
      <c r="H73" s="117" t="s">
        <v>428</v>
      </c>
      <c r="I73" s="157">
        <v>9.4761176470588229</v>
      </c>
      <c r="J73" s="162">
        <f>Maths2!J73</f>
        <v>5.5</v>
      </c>
      <c r="K73" s="84">
        <f>Maths2!K73</f>
        <v>0</v>
      </c>
      <c r="L73" s="135">
        <f>Maths2!M73</f>
        <v>1</v>
      </c>
      <c r="M73" s="85">
        <f>Phys2!J73</f>
        <v>5.6</v>
      </c>
      <c r="N73" s="84">
        <f>Phys2!K73</f>
        <v>0</v>
      </c>
      <c r="O73" s="135" t="e">
        <f>Phys2!#REF!</f>
        <v>#REF!</v>
      </c>
      <c r="P73" s="85">
        <f>Chim2!J73</f>
        <v>10.25</v>
      </c>
      <c r="Q73" s="84">
        <f>Chim2!K73</f>
        <v>6</v>
      </c>
      <c r="R73" s="135">
        <f>Chim2!M73</f>
        <v>1</v>
      </c>
      <c r="S73" s="136">
        <f>'UEF12'!P73</f>
        <v>7.1166666666666663</v>
      </c>
      <c r="T73" s="163">
        <f>'UEF12'!Q73</f>
        <v>6</v>
      </c>
      <c r="U73" s="165" t="e">
        <f>'UEF12'!S73</f>
        <v>#REF!</v>
      </c>
      <c r="V73" s="166">
        <f>TPPhys2!H73</f>
        <v>11.25</v>
      </c>
      <c r="W73" s="84">
        <f>TPPhys2!I73</f>
        <v>2</v>
      </c>
      <c r="X73" s="135">
        <f>TPPhys2!K73</f>
        <v>1</v>
      </c>
      <c r="Y73" s="86">
        <f>TPChim2!H73</f>
        <v>12</v>
      </c>
      <c r="Z73" s="84">
        <f>TPChim2!I73</f>
        <v>2</v>
      </c>
      <c r="AA73" s="135">
        <f>TPChim2!K73</f>
        <v>1</v>
      </c>
      <c r="AB73" s="86">
        <f>Info2!J73</f>
        <v>10.4</v>
      </c>
      <c r="AC73" s="84">
        <f>Info2!K73</f>
        <v>4</v>
      </c>
      <c r="AD73" s="135">
        <f>Info2!M73</f>
        <v>1</v>
      </c>
      <c r="AE73" s="86">
        <f>MP!I73</f>
        <v>6</v>
      </c>
      <c r="AF73" s="84">
        <f>MP!J73</f>
        <v>0</v>
      </c>
      <c r="AG73" s="135">
        <f>MP!L73</f>
        <v>1</v>
      </c>
      <c r="AH73" s="139">
        <f>'UEM12'!S73</f>
        <v>10.01</v>
      </c>
      <c r="AI73" s="163">
        <f>'UEM12'!T73</f>
        <v>9</v>
      </c>
      <c r="AJ73" s="165">
        <f>'UEM12'!V73</f>
        <v>1</v>
      </c>
      <c r="AK73" s="166">
        <f>'MST2'!I73</f>
        <v>12</v>
      </c>
      <c r="AL73" s="84">
        <f>'MST2'!J73</f>
        <v>1</v>
      </c>
      <c r="AM73" s="135">
        <f>'MST2'!L73</f>
        <v>1</v>
      </c>
      <c r="AN73" s="139">
        <f>'UED12'!J73</f>
        <v>12</v>
      </c>
      <c r="AO73" s="163">
        <f>'UED12'!K73</f>
        <v>1</v>
      </c>
      <c r="AP73" s="165">
        <f>'UED12'!M73</f>
        <v>1</v>
      </c>
      <c r="AQ73" s="166">
        <f>Fran2!I73</f>
        <v>10</v>
      </c>
      <c r="AR73" s="84">
        <f>Fran2!J73</f>
        <v>1</v>
      </c>
      <c r="AS73" s="135">
        <f>Fran2!L73</f>
        <v>1</v>
      </c>
      <c r="AT73" s="86">
        <f>Angl2!I73</f>
        <v>10</v>
      </c>
      <c r="AU73" s="84">
        <f>Angl2!J73</f>
        <v>1</v>
      </c>
      <c r="AV73" s="135">
        <f>Angl2!L73</f>
        <v>1</v>
      </c>
      <c r="AW73" s="139">
        <f>'UET12'!M73</f>
        <v>10</v>
      </c>
      <c r="AX73" s="163">
        <f>'UET12'!N73</f>
        <v>2</v>
      </c>
      <c r="AY73" s="159">
        <f>'UET12'!P73</f>
        <v>1</v>
      </c>
      <c r="AZ73" s="24">
        <f t="shared" si="2"/>
        <v>8.5941176470588232</v>
      </c>
      <c r="BA73" s="143">
        <f t="shared" si="3"/>
        <v>18</v>
      </c>
      <c r="BB73" s="138" t="e">
        <f t="shared" si="4"/>
        <v>#REF!</v>
      </c>
      <c r="BC73" s="154" t="str">
        <f t="shared" si="5"/>
        <v xml:space="preserve"> </v>
      </c>
    </row>
    <row r="74" spans="1:55" ht="13.5" customHeight="1">
      <c r="A74" s="153">
        <v>62</v>
      </c>
      <c r="B74" s="175">
        <v>1533009756</v>
      </c>
      <c r="C74" s="275" t="s">
        <v>621</v>
      </c>
      <c r="D74" s="275" t="s">
        <v>378</v>
      </c>
      <c r="E74" s="276" t="s">
        <v>889</v>
      </c>
      <c r="F74" s="276" t="s">
        <v>870</v>
      </c>
      <c r="G74" s="274" t="s">
        <v>806</v>
      </c>
      <c r="H74" s="117" t="s">
        <v>429</v>
      </c>
      <c r="I74" s="156">
        <v>9.7841176470588245</v>
      </c>
      <c r="J74" s="162">
        <f>Maths2!J74</f>
        <v>10</v>
      </c>
      <c r="K74" s="84">
        <f>Maths2!K74</f>
        <v>6</v>
      </c>
      <c r="L74" s="135">
        <f>Maths2!M74</f>
        <v>1</v>
      </c>
      <c r="M74" s="85">
        <f>Phys2!J74</f>
        <v>5</v>
      </c>
      <c r="N74" s="84">
        <f>Phys2!K74</f>
        <v>0</v>
      </c>
      <c r="O74" s="135" t="e">
        <f>Phys2!#REF!</f>
        <v>#REF!</v>
      </c>
      <c r="P74" s="85">
        <f>Chim2!J74</f>
        <v>8.1999999999999993</v>
      </c>
      <c r="Q74" s="84">
        <f>Chim2!K74</f>
        <v>0</v>
      </c>
      <c r="R74" s="135">
        <f>Chim2!M74</f>
        <v>1</v>
      </c>
      <c r="S74" s="136">
        <f>'UEF12'!P74</f>
        <v>7.7333333333333325</v>
      </c>
      <c r="T74" s="163">
        <f>'UEF12'!Q74</f>
        <v>6</v>
      </c>
      <c r="U74" s="165" t="e">
        <f>'UEF12'!S74</f>
        <v>#REF!</v>
      </c>
      <c r="V74" s="166">
        <f>TPPhys2!H74</f>
        <v>9.75</v>
      </c>
      <c r="W74" s="84">
        <f>TPPhys2!I74</f>
        <v>0</v>
      </c>
      <c r="X74" s="135">
        <f>TPPhys2!K74</f>
        <v>1</v>
      </c>
      <c r="Y74" s="86">
        <f>TPChim2!H74</f>
        <v>12.91</v>
      </c>
      <c r="Z74" s="84">
        <f>TPChim2!I74</f>
        <v>2</v>
      </c>
      <c r="AA74" s="135">
        <f>TPChim2!K74</f>
        <v>1</v>
      </c>
      <c r="AB74" s="86">
        <f>Info2!J74</f>
        <v>10.4</v>
      </c>
      <c r="AC74" s="84">
        <f>Info2!K74</f>
        <v>4</v>
      </c>
      <c r="AD74" s="135">
        <f>Info2!M74</f>
        <v>1</v>
      </c>
      <c r="AE74" s="86">
        <f>MP!I74</f>
        <v>10.25</v>
      </c>
      <c r="AF74" s="84">
        <f>MP!J74</f>
        <v>1</v>
      </c>
      <c r="AG74" s="135">
        <f>MP!L74</f>
        <v>1</v>
      </c>
      <c r="AH74" s="139">
        <f>'UEM12'!S74</f>
        <v>10.742000000000001</v>
      </c>
      <c r="AI74" s="163">
        <f>'UEM12'!T74</f>
        <v>9</v>
      </c>
      <c r="AJ74" s="165">
        <f>'UEM12'!V74</f>
        <v>1</v>
      </c>
      <c r="AK74" s="166">
        <f>'MST2'!I74</f>
        <v>14</v>
      </c>
      <c r="AL74" s="84">
        <f>'MST2'!J74</f>
        <v>1</v>
      </c>
      <c r="AM74" s="135">
        <f>'MST2'!L74</f>
        <v>1</v>
      </c>
      <c r="AN74" s="139">
        <f>'UED12'!J74</f>
        <v>14</v>
      </c>
      <c r="AO74" s="163">
        <f>'UED12'!K74</f>
        <v>1</v>
      </c>
      <c r="AP74" s="165">
        <f>'UED12'!M74</f>
        <v>1</v>
      </c>
      <c r="AQ74" s="166">
        <f>Fran2!I74</f>
        <v>10</v>
      </c>
      <c r="AR74" s="84">
        <f>Fran2!J74</f>
        <v>1</v>
      </c>
      <c r="AS74" s="135">
        <f>Fran2!L74</f>
        <v>1</v>
      </c>
      <c r="AT74" s="86">
        <f>Angl2!I74</f>
        <v>10</v>
      </c>
      <c r="AU74" s="84">
        <f>Angl2!J74</f>
        <v>1</v>
      </c>
      <c r="AV74" s="135">
        <f>Angl2!L74</f>
        <v>1</v>
      </c>
      <c r="AW74" s="139">
        <f>'UET12'!M74</f>
        <v>10</v>
      </c>
      <c r="AX74" s="163">
        <f>'UET12'!N74</f>
        <v>2</v>
      </c>
      <c r="AY74" s="159">
        <f>'UET12'!P74</f>
        <v>1</v>
      </c>
      <c r="AZ74" s="24">
        <f t="shared" si="2"/>
        <v>9.2535294117647062</v>
      </c>
      <c r="BA74" s="143">
        <f t="shared" si="3"/>
        <v>18</v>
      </c>
      <c r="BB74" s="138" t="e">
        <f t="shared" si="4"/>
        <v>#REF!</v>
      </c>
      <c r="BC74" s="154" t="str">
        <f t="shared" si="5"/>
        <v xml:space="preserve"> </v>
      </c>
    </row>
    <row r="75" spans="1:55" ht="13.5" customHeight="1">
      <c r="A75" s="153">
        <v>63</v>
      </c>
      <c r="B75" s="279">
        <v>123011918</v>
      </c>
      <c r="C75" s="101" t="s">
        <v>298</v>
      </c>
      <c r="D75" s="101" t="s">
        <v>83</v>
      </c>
      <c r="E75" s="280" t="s">
        <v>890</v>
      </c>
      <c r="F75" s="280" t="s">
        <v>810</v>
      </c>
      <c r="G75" s="278" t="s">
        <v>811</v>
      </c>
      <c r="H75" s="117" t="s">
        <v>429</v>
      </c>
      <c r="I75" s="157">
        <v>8.8670588235294119</v>
      </c>
      <c r="J75" s="162">
        <f>Maths2!J75</f>
        <v>11.4</v>
      </c>
      <c r="K75" s="84">
        <f>Maths2!K75</f>
        <v>6</v>
      </c>
      <c r="L75" s="135">
        <f>Maths2!M75</f>
        <v>1</v>
      </c>
      <c r="M75" s="85">
        <f>Phys2!J75</f>
        <v>4.5999999999999996</v>
      </c>
      <c r="N75" s="84">
        <f>Phys2!K75</f>
        <v>0</v>
      </c>
      <c r="O75" s="135" t="e">
        <f>Phys2!#REF!</f>
        <v>#REF!</v>
      </c>
      <c r="P75" s="85">
        <f>Chim2!J75</f>
        <v>4.8142857142857141</v>
      </c>
      <c r="Q75" s="84">
        <f>Chim2!K75</f>
        <v>0</v>
      </c>
      <c r="R75" s="135">
        <f>Chim2!M75</f>
        <v>1</v>
      </c>
      <c r="S75" s="136">
        <f>'UEF12'!P75</f>
        <v>6.9380952380952383</v>
      </c>
      <c r="T75" s="163">
        <f>'UEF12'!Q75</f>
        <v>6</v>
      </c>
      <c r="U75" s="165" t="e">
        <f>'UEF12'!S75</f>
        <v>#REF!</v>
      </c>
      <c r="V75" s="166">
        <f>TPPhys2!H75</f>
        <v>11</v>
      </c>
      <c r="W75" s="84">
        <f>TPPhys2!I75</f>
        <v>2</v>
      </c>
      <c r="X75" s="135">
        <f>TPPhys2!K75</f>
        <v>1</v>
      </c>
      <c r="Y75" s="86">
        <f>TPChim2!H75</f>
        <v>12.2</v>
      </c>
      <c r="Z75" s="84">
        <f>TPChim2!I75</f>
        <v>2</v>
      </c>
      <c r="AA75" s="135">
        <f>TPChim2!K75</f>
        <v>1</v>
      </c>
      <c r="AB75" s="86">
        <f>Info2!J75</f>
        <v>5.4</v>
      </c>
      <c r="AC75" s="84">
        <f>Info2!K75</f>
        <v>0</v>
      </c>
      <c r="AD75" s="135">
        <f>Info2!M75</f>
        <v>1</v>
      </c>
      <c r="AE75" s="86">
        <f>MP!I75</f>
        <v>10</v>
      </c>
      <c r="AF75" s="84">
        <f>MP!J75</f>
        <v>1</v>
      </c>
      <c r="AG75" s="135">
        <f>MP!L75</f>
        <v>1</v>
      </c>
      <c r="AH75" s="139">
        <f>'UEM12'!S75</f>
        <v>8.8000000000000007</v>
      </c>
      <c r="AI75" s="163">
        <f>'UEM12'!T75</f>
        <v>5</v>
      </c>
      <c r="AJ75" s="165">
        <f>'UEM12'!V75</f>
        <v>1</v>
      </c>
      <c r="AK75" s="166">
        <f>'MST2'!I75</f>
        <v>13.5</v>
      </c>
      <c r="AL75" s="84">
        <f>'MST2'!J75</f>
        <v>1</v>
      </c>
      <c r="AM75" s="135">
        <f>'MST2'!L75</f>
        <v>1</v>
      </c>
      <c r="AN75" s="139">
        <f>'UED12'!J75</f>
        <v>13.5</v>
      </c>
      <c r="AO75" s="163">
        <f>'UED12'!K75</f>
        <v>1</v>
      </c>
      <c r="AP75" s="165">
        <f>'UED12'!M75</f>
        <v>1</v>
      </c>
      <c r="AQ75" s="166">
        <f>Fran2!I75</f>
        <v>11</v>
      </c>
      <c r="AR75" s="84">
        <f>Fran2!J75</f>
        <v>1</v>
      </c>
      <c r="AS75" s="135">
        <f>Fran2!L75</f>
        <v>1</v>
      </c>
      <c r="AT75" s="86">
        <f>Angl2!I75</f>
        <v>17.5</v>
      </c>
      <c r="AU75" s="84">
        <f>Angl2!J75</f>
        <v>1</v>
      </c>
      <c r="AV75" s="135">
        <f>Angl2!L75</f>
        <v>1</v>
      </c>
      <c r="AW75" s="139">
        <f>'UET12'!M75</f>
        <v>14.25</v>
      </c>
      <c r="AX75" s="163">
        <f>'UET12'!N75</f>
        <v>2</v>
      </c>
      <c r="AY75" s="159">
        <f>'UET12'!P75</f>
        <v>1</v>
      </c>
      <c r="AZ75" s="24">
        <f t="shared" si="2"/>
        <v>8.7319327731092446</v>
      </c>
      <c r="BA75" s="143">
        <f t="shared" si="3"/>
        <v>14</v>
      </c>
      <c r="BB75" s="138" t="e">
        <f t="shared" si="4"/>
        <v>#REF!</v>
      </c>
      <c r="BC75" s="154" t="str">
        <f t="shared" si="5"/>
        <v xml:space="preserve"> </v>
      </c>
    </row>
    <row r="76" spans="1:55" ht="13.5" customHeight="1">
      <c r="A76" s="153">
        <v>64</v>
      </c>
      <c r="B76" s="178">
        <v>1433006291</v>
      </c>
      <c r="C76" s="272" t="s">
        <v>386</v>
      </c>
      <c r="D76" s="272" t="s">
        <v>527</v>
      </c>
      <c r="E76" s="276" t="s">
        <v>878</v>
      </c>
      <c r="F76" s="276" t="s">
        <v>891</v>
      </c>
      <c r="G76" s="274" t="s">
        <v>806</v>
      </c>
      <c r="H76" s="117" t="s">
        <v>429</v>
      </c>
      <c r="I76" s="157">
        <v>7.6766666666666667</v>
      </c>
      <c r="J76" s="162">
        <f>Maths2!J76</f>
        <v>10.7</v>
      </c>
      <c r="K76" s="84">
        <f>Maths2!K76</f>
        <v>6</v>
      </c>
      <c r="L76" s="135">
        <f>Maths2!M76</f>
        <v>1</v>
      </c>
      <c r="M76" s="85">
        <f>Phys2!J76</f>
        <v>4.0999999999999996</v>
      </c>
      <c r="N76" s="84">
        <f>Phys2!K76</f>
        <v>0</v>
      </c>
      <c r="O76" s="135" t="e">
        <f>Phys2!#REF!</f>
        <v>#REF!</v>
      </c>
      <c r="P76" s="85">
        <f>Chim2!J76</f>
        <v>9.9980000000000011</v>
      </c>
      <c r="Q76" s="84">
        <f>Chim2!K76</f>
        <v>6</v>
      </c>
      <c r="R76" s="135">
        <f>Chim2!M76</f>
        <v>1</v>
      </c>
      <c r="S76" s="136">
        <f>'UEF12'!P76</f>
        <v>8.2659999999999982</v>
      </c>
      <c r="T76" s="163">
        <f>'UEF12'!Q76</f>
        <v>12</v>
      </c>
      <c r="U76" s="165" t="e">
        <f>'UEF12'!S76</f>
        <v>#REF!</v>
      </c>
      <c r="V76" s="166">
        <f>TPPhys2!H76</f>
        <v>10.66</v>
      </c>
      <c r="W76" s="84">
        <f>TPPhys2!I76</f>
        <v>2</v>
      </c>
      <c r="X76" s="135">
        <f>TPPhys2!K76</f>
        <v>1</v>
      </c>
      <c r="Y76" s="86">
        <f>TPChim2!H76</f>
        <v>12.5</v>
      </c>
      <c r="Z76" s="84">
        <f>TPChim2!I76</f>
        <v>2</v>
      </c>
      <c r="AA76" s="135">
        <f>TPChim2!K76</f>
        <v>1</v>
      </c>
      <c r="AB76" s="86">
        <f>Info2!J76</f>
        <v>10</v>
      </c>
      <c r="AC76" s="84">
        <f>Info2!K76</f>
        <v>4</v>
      </c>
      <c r="AD76" s="135">
        <f>Info2!M76</f>
        <v>1</v>
      </c>
      <c r="AE76" s="86">
        <f>MP!I76</f>
        <v>8.5</v>
      </c>
      <c r="AF76" s="84">
        <f>MP!J76</f>
        <v>0</v>
      </c>
      <c r="AG76" s="135">
        <f>MP!L76</f>
        <v>1</v>
      </c>
      <c r="AH76" s="139">
        <f>'UEM12'!S76</f>
        <v>10.331999999999999</v>
      </c>
      <c r="AI76" s="163">
        <f>'UEM12'!T76</f>
        <v>9</v>
      </c>
      <c r="AJ76" s="165">
        <f>'UEM12'!V76</f>
        <v>1</v>
      </c>
      <c r="AK76" s="166">
        <f>'MST2'!I76</f>
        <v>12</v>
      </c>
      <c r="AL76" s="84">
        <f>'MST2'!J76</f>
        <v>1</v>
      </c>
      <c r="AM76" s="135">
        <f>'MST2'!L76</f>
        <v>1</v>
      </c>
      <c r="AN76" s="139">
        <f>'UED12'!J76</f>
        <v>12</v>
      </c>
      <c r="AO76" s="163">
        <f>'UED12'!K76</f>
        <v>1</v>
      </c>
      <c r="AP76" s="165">
        <f>'UED12'!M76</f>
        <v>1</v>
      </c>
      <c r="AQ76" s="166">
        <f>Fran2!I76</f>
        <v>8</v>
      </c>
      <c r="AR76" s="84">
        <f>Fran2!J76</f>
        <v>0</v>
      </c>
      <c r="AS76" s="135">
        <f>Fran2!L76</f>
        <v>1</v>
      </c>
      <c r="AT76" s="86">
        <f>Angl2!I76</f>
        <v>14</v>
      </c>
      <c r="AU76" s="84">
        <f>Angl2!J76</f>
        <v>1</v>
      </c>
      <c r="AV76" s="135">
        <f>Angl2!L76</f>
        <v>1</v>
      </c>
      <c r="AW76" s="139">
        <f>'UET12'!M76</f>
        <v>11</v>
      </c>
      <c r="AX76" s="163">
        <f>'UET12'!N76</f>
        <v>2</v>
      </c>
      <c r="AY76" s="159">
        <f>'UET12'!P76</f>
        <v>1</v>
      </c>
      <c r="AZ76" s="24">
        <f t="shared" si="2"/>
        <v>9.4149411764705864</v>
      </c>
      <c r="BA76" s="143">
        <f t="shared" si="3"/>
        <v>24</v>
      </c>
      <c r="BB76" s="138" t="e">
        <f t="shared" si="4"/>
        <v>#REF!</v>
      </c>
      <c r="BC76" s="154" t="str">
        <f t="shared" si="5"/>
        <v xml:space="preserve"> </v>
      </c>
    </row>
    <row r="77" spans="1:55" ht="13.5" customHeight="1">
      <c r="A77" s="153">
        <v>65</v>
      </c>
      <c r="B77" s="178">
        <v>1433006412</v>
      </c>
      <c r="C77" s="272" t="s">
        <v>386</v>
      </c>
      <c r="D77" s="272" t="s">
        <v>519</v>
      </c>
      <c r="E77" s="276" t="s">
        <v>892</v>
      </c>
      <c r="F77" s="276" t="s">
        <v>810</v>
      </c>
      <c r="G77" s="274" t="s">
        <v>806</v>
      </c>
      <c r="H77" s="117" t="s">
        <v>428</v>
      </c>
      <c r="I77" s="157">
        <v>10.176117647058824</v>
      </c>
      <c r="J77" s="162">
        <f>Maths2!J77</f>
        <v>2.7</v>
      </c>
      <c r="K77" s="84">
        <f>Maths2!K77</f>
        <v>0</v>
      </c>
      <c r="L77" s="135">
        <f>Maths2!M77</f>
        <v>1</v>
      </c>
      <c r="M77" s="85">
        <f>Phys2!J77</f>
        <v>1.8</v>
      </c>
      <c r="N77" s="84">
        <f>Phys2!K77</f>
        <v>0</v>
      </c>
      <c r="O77" s="135" t="e">
        <f>Phys2!#REF!</f>
        <v>#REF!</v>
      </c>
      <c r="P77" s="85">
        <f>Chim2!J77</f>
        <v>4.8</v>
      </c>
      <c r="Q77" s="84">
        <f>Chim2!K77</f>
        <v>0</v>
      </c>
      <c r="R77" s="135">
        <f>Chim2!M77</f>
        <v>1</v>
      </c>
      <c r="S77" s="136">
        <f>'UEF12'!P77</f>
        <v>3.0999999999999996</v>
      </c>
      <c r="T77" s="163">
        <f>'UEF12'!Q77</f>
        <v>0</v>
      </c>
      <c r="U77" s="165" t="e">
        <f>'UEF12'!S77</f>
        <v>#REF!</v>
      </c>
      <c r="V77" s="166">
        <f>TPPhys2!H77</f>
        <v>11.83</v>
      </c>
      <c r="W77" s="84">
        <f>TPPhys2!I77</f>
        <v>2</v>
      </c>
      <c r="X77" s="135">
        <f>TPPhys2!K77</f>
        <v>1</v>
      </c>
      <c r="Y77" s="86">
        <f>TPChim2!H77</f>
        <v>13.694444444444443</v>
      </c>
      <c r="Z77" s="84">
        <f>TPChim2!I77</f>
        <v>2</v>
      </c>
      <c r="AA77" s="135">
        <f>TPChim2!K77</f>
        <v>1</v>
      </c>
      <c r="AB77" s="86">
        <f>Info2!J77</f>
        <v>6</v>
      </c>
      <c r="AC77" s="84">
        <f>Info2!K77</f>
        <v>0</v>
      </c>
      <c r="AD77" s="135">
        <f>Info2!M77</f>
        <v>1</v>
      </c>
      <c r="AE77" s="86">
        <f>MP!I77</f>
        <v>12.5</v>
      </c>
      <c r="AF77" s="84">
        <f>MP!J77</f>
        <v>1</v>
      </c>
      <c r="AG77" s="135">
        <f>MP!L77</f>
        <v>1</v>
      </c>
      <c r="AH77" s="139">
        <f>'UEM12'!S77</f>
        <v>10.004888888888889</v>
      </c>
      <c r="AI77" s="163">
        <f>'UEM12'!T77</f>
        <v>9</v>
      </c>
      <c r="AJ77" s="165">
        <f>'UEM12'!V77</f>
        <v>1</v>
      </c>
      <c r="AK77" s="166">
        <f>'MST2'!I77</f>
        <v>11</v>
      </c>
      <c r="AL77" s="84">
        <f>'MST2'!J77</f>
        <v>1</v>
      </c>
      <c r="AM77" s="135">
        <f>'MST2'!L77</f>
        <v>1</v>
      </c>
      <c r="AN77" s="139">
        <f>'UED12'!J77</f>
        <v>11</v>
      </c>
      <c r="AO77" s="163">
        <f>'UED12'!K77</f>
        <v>1</v>
      </c>
      <c r="AP77" s="165">
        <f>'UED12'!M77</f>
        <v>1</v>
      </c>
      <c r="AQ77" s="166">
        <f>Fran2!I77</f>
        <v>11</v>
      </c>
      <c r="AR77" s="84">
        <f>Fran2!J77</f>
        <v>1</v>
      </c>
      <c r="AS77" s="135">
        <f>Fran2!L77</f>
        <v>1</v>
      </c>
      <c r="AT77" s="86">
        <f>Angl2!I77</f>
        <v>14.5</v>
      </c>
      <c r="AU77" s="84">
        <f>Angl2!J77</f>
        <v>1</v>
      </c>
      <c r="AV77" s="135">
        <f>Angl2!L77</f>
        <v>1</v>
      </c>
      <c r="AW77" s="139">
        <f>'UET12'!M77</f>
        <v>12.75</v>
      </c>
      <c r="AX77" s="163">
        <f>'UET12'!N77</f>
        <v>2</v>
      </c>
      <c r="AY77" s="159">
        <f>'UET12'!P77</f>
        <v>1</v>
      </c>
      <c r="AZ77" s="24">
        <f t="shared" si="2"/>
        <v>6.7308496732026146</v>
      </c>
      <c r="BA77" s="143">
        <f t="shared" si="3"/>
        <v>12</v>
      </c>
      <c r="BB77" s="138" t="e">
        <f t="shared" si="4"/>
        <v>#REF!</v>
      </c>
      <c r="BC77" s="154" t="str">
        <f t="shared" si="5"/>
        <v xml:space="preserve"> </v>
      </c>
    </row>
    <row r="78" spans="1:55" ht="13.5" customHeight="1">
      <c r="A78" s="153">
        <v>66</v>
      </c>
      <c r="B78" s="279">
        <v>123008134</v>
      </c>
      <c r="C78" s="101" t="s">
        <v>300</v>
      </c>
      <c r="D78" s="101" t="s">
        <v>126</v>
      </c>
      <c r="E78" s="280" t="s">
        <v>893</v>
      </c>
      <c r="F78" s="280" t="s">
        <v>832</v>
      </c>
      <c r="G78" s="278" t="s">
        <v>811</v>
      </c>
      <c r="H78" s="122" t="s">
        <v>428</v>
      </c>
      <c r="I78" s="157">
        <v>9.3047058823529412</v>
      </c>
      <c r="J78" s="162">
        <f>Maths2!J78</f>
        <v>4</v>
      </c>
      <c r="K78" s="84">
        <f>Maths2!K78</f>
        <v>0</v>
      </c>
      <c r="L78" s="135">
        <f>Maths2!M78</f>
        <v>1</v>
      </c>
      <c r="M78" s="85">
        <f>Phys2!J78</f>
        <v>6.45</v>
      </c>
      <c r="N78" s="84">
        <f>Phys2!K78</f>
        <v>0</v>
      </c>
      <c r="O78" s="135" t="e">
        <f>Phys2!#REF!</f>
        <v>#REF!</v>
      </c>
      <c r="P78" s="85">
        <f>Chim2!J78</f>
        <v>7.65</v>
      </c>
      <c r="Q78" s="84">
        <f>Chim2!K78</f>
        <v>0</v>
      </c>
      <c r="R78" s="135">
        <f>Chim2!M78</f>
        <v>1</v>
      </c>
      <c r="S78" s="136">
        <f>'UEF12'!P78</f>
        <v>6.0333333333333341</v>
      </c>
      <c r="T78" s="163">
        <f>'UEF12'!Q78</f>
        <v>0</v>
      </c>
      <c r="U78" s="165" t="e">
        <f>'UEF12'!S78</f>
        <v>#REF!</v>
      </c>
      <c r="V78" s="166">
        <f>TPPhys2!H78</f>
        <v>10.09</v>
      </c>
      <c r="W78" s="84">
        <f>TPPhys2!I78</f>
        <v>2</v>
      </c>
      <c r="X78" s="135">
        <f>TPPhys2!K78</f>
        <v>1</v>
      </c>
      <c r="Y78" s="86">
        <f>TPChim2!H78</f>
        <v>10.5</v>
      </c>
      <c r="Z78" s="84">
        <f>TPChim2!I78</f>
        <v>2</v>
      </c>
      <c r="AA78" s="135">
        <f>TPChim2!K78</f>
        <v>1</v>
      </c>
      <c r="AB78" s="86">
        <f>Info2!J78</f>
        <v>10.166666666666666</v>
      </c>
      <c r="AC78" s="84">
        <f>Info2!K78</f>
        <v>4</v>
      </c>
      <c r="AD78" s="135">
        <f>Info2!M78</f>
        <v>1</v>
      </c>
      <c r="AE78" s="86">
        <f>MP!I78</f>
        <v>10.5</v>
      </c>
      <c r="AF78" s="84">
        <f>MP!J78</f>
        <v>1</v>
      </c>
      <c r="AG78" s="135">
        <f>MP!L78</f>
        <v>1</v>
      </c>
      <c r="AH78" s="139">
        <f>'UEM12'!S78</f>
        <v>10.284666666666666</v>
      </c>
      <c r="AI78" s="163">
        <f>'UEM12'!T78</f>
        <v>9</v>
      </c>
      <c r="AJ78" s="165">
        <f>'UEM12'!V78</f>
        <v>1</v>
      </c>
      <c r="AK78" s="166">
        <f>'MST2'!I78</f>
        <v>13</v>
      </c>
      <c r="AL78" s="84">
        <f>'MST2'!J78</f>
        <v>1</v>
      </c>
      <c r="AM78" s="135">
        <f>'MST2'!L78</f>
        <v>1</v>
      </c>
      <c r="AN78" s="139">
        <f>'UED12'!J78</f>
        <v>13</v>
      </c>
      <c r="AO78" s="163">
        <f>'UED12'!K78</f>
        <v>1</v>
      </c>
      <c r="AP78" s="165">
        <f>'UED12'!M78</f>
        <v>1</v>
      </c>
      <c r="AQ78" s="166">
        <f>Fran2!I78</f>
        <v>12.25</v>
      </c>
      <c r="AR78" s="84">
        <f>Fran2!J78</f>
        <v>1</v>
      </c>
      <c r="AS78" s="135">
        <f>Fran2!L78</f>
        <v>1</v>
      </c>
      <c r="AT78" s="86">
        <f>Angl2!I78</f>
        <v>7.75</v>
      </c>
      <c r="AU78" s="84">
        <f>Angl2!J78</f>
        <v>0</v>
      </c>
      <c r="AV78" s="135">
        <f>Angl2!L78</f>
        <v>1</v>
      </c>
      <c r="AW78" s="139">
        <f>'UET12'!M78</f>
        <v>10</v>
      </c>
      <c r="AX78" s="163">
        <f>'UET12'!N78</f>
        <v>2</v>
      </c>
      <c r="AY78" s="159">
        <f>'UET12'!P78</f>
        <v>1</v>
      </c>
      <c r="AZ78" s="24">
        <f t="shared" ref="AZ78:AZ141" si="6">(S78*9+AH78*5+AN78+AW78*2)/17</f>
        <v>8.1601960784313725</v>
      </c>
      <c r="BA78" s="143">
        <f t="shared" ref="BA78:BA141" si="7">IF(AZ78&gt;=9.995,30,T78+AI78+AO78+AX78)</f>
        <v>12</v>
      </c>
      <c r="BB78" s="138" t="e">
        <f t="shared" ref="BB78:BB141" si="8">IF(OR(U78=2,AJ78=2,AP78=2,AY78=2),2,1)</f>
        <v>#REF!</v>
      </c>
      <c r="BC78" s="154" t="str">
        <f t="shared" ref="BC78:BC141" si="9">IF(BA78=30,"S2 validé"," ")</f>
        <v xml:space="preserve"> </v>
      </c>
    </row>
    <row r="79" spans="1:55" ht="13.5" customHeight="1">
      <c r="A79" s="153">
        <v>67</v>
      </c>
      <c r="B79" s="175">
        <v>1533006859</v>
      </c>
      <c r="C79" s="275" t="s">
        <v>651</v>
      </c>
      <c r="D79" s="275" t="s">
        <v>652</v>
      </c>
      <c r="E79" s="276" t="s">
        <v>894</v>
      </c>
      <c r="F79" s="276" t="s">
        <v>895</v>
      </c>
      <c r="G79" s="274" t="s">
        <v>806</v>
      </c>
      <c r="H79" s="117" t="s">
        <v>1676</v>
      </c>
      <c r="I79" s="156">
        <v>9.232549019607843</v>
      </c>
      <c r="J79" s="162">
        <f>Maths2!J79</f>
        <v>9.9980000000000011</v>
      </c>
      <c r="K79" s="84">
        <f>Maths2!K79</f>
        <v>6</v>
      </c>
      <c r="L79" s="135">
        <f>Maths2!M79</f>
        <v>1</v>
      </c>
      <c r="M79" s="85">
        <f>Phys2!J79</f>
        <v>6.8</v>
      </c>
      <c r="N79" s="84">
        <f>Phys2!K79</f>
        <v>0</v>
      </c>
      <c r="O79" s="135" t="e">
        <f>Phys2!#REF!</f>
        <v>#REF!</v>
      </c>
      <c r="P79" s="85">
        <f>Chim2!J79</f>
        <v>5.7</v>
      </c>
      <c r="Q79" s="84">
        <f>Chim2!K79</f>
        <v>0</v>
      </c>
      <c r="R79" s="135">
        <f>Chim2!M79</f>
        <v>1</v>
      </c>
      <c r="S79" s="136">
        <f>'UEF12'!P79</f>
        <v>7.4993333333333334</v>
      </c>
      <c r="T79" s="163">
        <f>'UEF12'!Q79</f>
        <v>6</v>
      </c>
      <c r="U79" s="165" t="e">
        <f>'UEF12'!S79</f>
        <v>#REF!</v>
      </c>
      <c r="V79" s="166">
        <f>TPPhys2!H79</f>
        <v>5.09</v>
      </c>
      <c r="W79" s="84">
        <f>TPPhys2!I79</f>
        <v>0</v>
      </c>
      <c r="X79" s="135">
        <f>TPPhys2!K79</f>
        <v>2</v>
      </c>
      <c r="Y79" s="86">
        <f>TPChim2!H79</f>
        <v>11.16</v>
      </c>
      <c r="Z79" s="84">
        <f>TPChim2!I79</f>
        <v>2</v>
      </c>
      <c r="AA79" s="135">
        <f>TPChim2!K79</f>
        <v>1</v>
      </c>
      <c r="AB79" s="86">
        <f>Info2!J79</f>
        <v>5.5</v>
      </c>
      <c r="AC79" s="84">
        <f>Info2!K79</f>
        <v>0</v>
      </c>
      <c r="AD79" s="135">
        <f>Info2!M79</f>
        <v>1</v>
      </c>
      <c r="AE79" s="86">
        <f>MP!I79</f>
        <v>11</v>
      </c>
      <c r="AF79" s="84">
        <f>MP!J79</f>
        <v>1</v>
      </c>
      <c r="AG79" s="135">
        <f>MP!L79</f>
        <v>1</v>
      </c>
      <c r="AH79" s="139">
        <f>'UEM12'!S79</f>
        <v>7.65</v>
      </c>
      <c r="AI79" s="163">
        <f>'UEM12'!T79</f>
        <v>3</v>
      </c>
      <c r="AJ79" s="165">
        <f>'UEM12'!V79</f>
        <v>2</v>
      </c>
      <c r="AK79" s="166">
        <f>'MST2'!I79</f>
        <v>10</v>
      </c>
      <c r="AL79" s="84">
        <f>'MST2'!J79</f>
        <v>1</v>
      </c>
      <c r="AM79" s="135">
        <f>'MST2'!L79</f>
        <v>1</v>
      </c>
      <c r="AN79" s="139">
        <f>'UED12'!J79</f>
        <v>10</v>
      </c>
      <c r="AO79" s="163">
        <f>'UED12'!K79</f>
        <v>1</v>
      </c>
      <c r="AP79" s="165">
        <f>'UED12'!M79</f>
        <v>1</v>
      </c>
      <c r="AQ79" s="166">
        <f>Fran2!I79</f>
        <v>13</v>
      </c>
      <c r="AR79" s="84">
        <f>Fran2!J79</f>
        <v>1</v>
      </c>
      <c r="AS79" s="135">
        <f>Fran2!L79</f>
        <v>1</v>
      </c>
      <c r="AT79" s="86">
        <f>Angl2!I79</f>
        <v>5.5</v>
      </c>
      <c r="AU79" s="84">
        <f>Angl2!J79</f>
        <v>0</v>
      </c>
      <c r="AV79" s="135">
        <f>Angl2!L79</f>
        <v>1</v>
      </c>
      <c r="AW79" s="139">
        <f>'UET12'!M79</f>
        <v>9.25</v>
      </c>
      <c r="AX79" s="163">
        <f>'UET12'!N79</f>
        <v>1</v>
      </c>
      <c r="AY79" s="159">
        <f>'UET12'!P79</f>
        <v>1</v>
      </c>
      <c r="AZ79" s="24">
        <f t="shared" si="6"/>
        <v>7.8967058823529408</v>
      </c>
      <c r="BA79" s="143">
        <f t="shared" si="7"/>
        <v>11</v>
      </c>
      <c r="BB79" s="138" t="e">
        <f t="shared" si="8"/>
        <v>#REF!</v>
      </c>
      <c r="BC79" s="154" t="str">
        <f t="shared" si="9"/>
        <v xml:space="preserve"> </v>
      </c>
    </row>
    <row r="80" spans="1:55" ht="13.5" customHeight="1">
      <c r="A80" s="153">
        <v>68</v>
      </c>
      <c r="B80" s="279">
        <v>1333003198</v>
      </c>
      <c r="C80" s="101" t="s">
        <v>301</v>
      </c>
      <c r="D80" s="101" t="s">
        <v>302</v>
      </c>
      <c r="E80" s="280" t="s">
        <v>896</v>
      </c>
      <c r="F80" s="280" t="s">
        <v>808</v>
      </c>
      <c r="G80" s="278" t="s">
        <v>811</v>
      </c>
      <c r="H80" s="117" t="s">
        <v>429</v>
      </c>
      <c r="I80" s="157">
        <v>8.7054621848739497</v>
      </c>
      <c r="J80" s="162">
        <f>Maths2!J80</f>
        <v>7.6</v>
      </c>
      <c r="K80" s="84">
        <f>Maths2!K80</f>
        <v>0</v>
      </c>
      <c r="L80" s="135">
        <f>Maths2!M80</f>
        <v>1</v>
      </c>
      <c r="M80" s="85">
        <f>Phys2!J80</f>
        <v>5.4</v>
      </c>
      <c r="N80" s="84">
        <f>Phys2!K80</f>
        <v>0</v>
      </c>
      <c r="O80" s="135" t="e">
        <f>Phys2!#REF!</f>
        <v>#REF!</v>
      </c>
      <c r="P80" s="85">
        <f>Chim2!J80</f>
        <v>3.2</v>
      </c>
      <c r="Q80" s="84">
        <f>Chim2!K80</f>
        <v>0</v>
      </c>
      <c r="R80" s="135">
        <f>Chim2!M80</f>
        <v>1</v>
      </c>
      <c r="S80" s="136">
        <f>'UEF12'!P80</f>
        <v>5.4</v>
      </c>
      <c r="T80" s="163">
        <f>'UEF12'!Q80</f>
        <v>0</v>
      </c>
      <c r="U80" s="165" t="e">
        <f>'UEF12'!S80</f>
        <v>#REF!</v>
      </c>
      <c r="V80" s="166">
        <f>TPPhys2!H80</f>
        <v>10.66</v>
      </c>
      <c r="W80" s="84">
        <f>TPPhys2!I80</f>
        <v>2</v>
      </c>
      <c r="X80" s="135">
        <f>TPPhys2!K80</f>
        <v>1</v>
      </c>
      <c r="Y80" s="86">
        <f>TPChim2!H80</f>
        <v>13.17</v>
      </c>
      <c r="Z80" s="84">
        <f>TPChim2!I80</f>
        <v>2</v>
      </c>
      <c r="AA80" s="135">
        <f>TPChim2!K80</f>
        <v>1</v>
      </c>
      <c r="AB80" s="86">
        <f>Info2!J80</f>
        <v>12</v>
      </c>
      <c r="AC80" s="84">
        <f>Info2!K80</f>
        <v>4</v>
      </c>
      <c r="AD80" s="135">
        <f>Info2!M80</f>
        <v>1</v>
      </c>
      <c r="AE80" s="86">
        <f>MP!I80</f>
        <v>13.5</v>
      </c>
      <c r="AF80" s="84">
        <f>MP!J80</f>
        <v>1</v>
      </c>
      <c r="AG80" s="135">
        <f>MP!L80</f>
        <v>1</v>
      </c>
      <c r="AH80" s="139">
        <f>'UEM12'!S80</f>
        <v>12.266</v>
      </c>
      <c r="AI80" s="163">
        <f>'UEM12'!T80</f>
        <v>9</v>
      </c>
      <c r="AJ80" s="165">
        <f>'UEM12'!V80</f>
        <v>1</v>
      </c>
      <c r="AK80" s="166">
        <f>'MST2'!I80</f>
        <v>10</v>
      </c>
      <c r="AL80" s="84">
        <f>'MST2'!J80</f>
        <v>1</v>
      </c>
      <c r="AM80" s="135">
        <f>'MST2'!L80</f>
        <v>1</v>
      </c>
      <c r="AN80" s="139">
        <f>'UED12'!J80</f>
        <v>10</v>
      </c>
      <c r="AO80" s="163">
        <f>'UED12'!K80</f>
        <v>1</v>
      </c>
      <c r="AP80" s="165">
        <f>'UED12'!M80</f>
        <v>1</v>
      </c>
      <c r="AQ80" s="166">
        <f>Fran2!I80</f>
        <v>14.5</v>
      </c>
      <c r="AR80" s="84">
        <f>Fran2!J80</f>
        <v>1</v>
      </c>
      <c r="AS80" s="135">
        <f>Fran2!L80</f>
        <v>1</v>
      </c>
      <c r="AT80" s="86">
        <f>Angl2!I80</f>
        <v>16.5</v>
      </c>
      <c r="AU80" s="84">
        <f>Angl2!J80</f>
        <v>1</v>
      </c>
      <c r="AV80" s="135">
        <f>Angl2!L80</f>
        <v>1</v>
      </c>
      <c r="AW80" s="139">
        <f>'UET12'!M80</f>
        <v>15.5</v>
      </c>
      <c r="AX80" s="163">
        <f>'UET12'!N80</f>
        <v>2</v>
      </c>
      <c r="AY80" s="159">
        <f>'UET12'!P80</f>
        <v>1</v>
      </c>
      <c r="AZ80" s="24">
        <f t="shared" si="6"/>
        <v>8.8782352941176477</v>
      </c>
      <c r="BA80" s="143">
        <f t="shared" si="7"/>
        <v>12</v>
      </c>
      <c r="BB80" s="138" t="e">
        <f t="shared" si="8"/>
        <v>#REF!</v>
      </c>
      <c r="BC80" s="154" t="str">
        <f t="shared" si="9"/>
        <v xml:space="preserve"> </v>
      </c>
    </row>
    <row r="81" spans="1:55" ht="13.5" customHeight="1">
      <c r="A81" s="153">
        <v>69</v>
      </c>
      <c r="B81" s="279">
        <v>1433003071</v>
      </c>
      <c r="C81" s="101" t="s">
        <v>387</v>
      </c>
      <c r="D81" s="101" t="s">
        <v>388</v>
      </c>
      <c r="E81" s="280" t="s">
        <v>897</v>
      </c>
      <c r="F81" s="280" t="s">
        <v>830</v>
      </c>
      <c r="G81" s="278" t="s">
        <v>811</v>
      </c>
      <c r="H81" s="117" t="s">
        <v>434</v>
      </c>
      <c r="I81" s="157">
        <v>9.9170588235294126</v>
      </c>
      <c r="J81" s="162">
        <f>Maths2!J81</f>
        <v>6.5</v>
      </c>
      <c r="K81" s="84">
        <f>Maths2!K81</f>
        <v>0</v>
      </c>
      <c r="L81" s="135">
        <f>Maths2!M81</f>
        <v>1</v>
      </c>
      <c r="M81" s="85">
        <f>Phys2!J81</f>
        <v>4.9000000000000004</v>
      </c>
      <c r="N81" s="84">
        <f>Phys2!K81</f>
        <v>0</v>
      </c>
      <c r="O81" s="135" t="e">
        <f>Phys2!#REF!</f>
        <v>#REF!</v>
      </c>
      <c r="P81" s="85">
        <f>Chim2!J81</f>
        <v>4.9000000000000004</v>
      </c>
      <c r="Q81" s="84">
        <f>Chim2!K81</f>
        <v>0</v>
      </c>
      <c r="R81" s="135">
        <f>Chim2!M81</f>
        <v>1</v>
      </c>
      <c r="S81" s="136">
        <f>'UEF12'!P81</f>
        <v>5.4333333333333336</v>
      </c>
      <c r="T81" s="163">
        <f>'UEF12'!Q81</f>
        <v>0</v>
      </c>
      <c r="U81" s="165" t="e">
        <f>'UEF12'!S81</f>
        <v>#REF!</v>
      </c>
      <c r="V81" s="166">
        <f>TPPhys2!H81</f>
        <v>7</v>
      </c>
      <c r="W81" s="84">
        <f>TPPhys2!I81</f>
        <v>0</v>
      </c>
      <c r="X81" s="135">
        <f>TPPhys2!K81</f>
        <v>1</v>
      </c>
      <c r="Y81" s="86">
        <f>TPChim2!H81</f>
        <v>10.905555555555555</v>
      </c>
      <c r="Z81" s="84">
        <f>TPChim2!I81</f>
        <v>2</v>
      </c>
      <c r="AA81" s="135">
        <f>TPChim2!K81</f>
        <v>1</v>
      </c>
      <c r="AB81" s="86">
        <f>Info2!J81</f>
        <v>10.001999999999999</v>
      </c>
      <c r="AC81" s="84">
        <f>Info2!K81</f>
        <v>4</v>
      </c>
      <c r="AD81" s="135">
        <f>Info2!M81</f>
        <v>1</v>
      </c>
      <c r="AE81" s="86">
        <f>MP!I81</f>
        <v>10.5</v>
      </c>
      <c r="AF81" s="84">
        <f>MP!J81</f>
        <v>1</v>
      </c>
      <c r="AG81" s="135">
        <f>MP!L81</f>
        <v>1</v>
      </c>
      <c r="AH81" s="139">
        <f>'UEM12'!S81</f>
        <v>9.6819111111111109</v>
      </c>
      <c r="AI81" s="163">
        <f>'UEM12'!T81</f>
        <v>7</v>
      </c>
      <c r="AJ81" s="165">
        <f>'UEM12'!V81</f>
        <v>1</v>
      </c>
      <c r="AK81" s="166">
        <f>'MST2'!I81</f>
        <v>12</v>
      </c>
      <c r="AL81" s="84">
        <f>'MST2'!J81</f>
        <v>1</v>
      </c>
      <c r="AM81" s="135">
        <f>'MST2'!L81</f>
        <v>1</v>
      </c>
      <c r="AN81" s="139">
        <f>'UED12'!J81</f>
        <v>12</v>
      </c>
      <c r="AO81" s="163">
        <f>'UED12'!K81</f>
        <v>1</v>
      </c>
      <c r="AP81" s="165">
        <f>'UED12'!M81</f>
        <v>1</v>
      </c>
      <c r="AQ81" s="166">
        <f>Fran2!I81</f>
        <v>15</v>
      </c>
      <c r="AR81" s="84">
        <f>Fran2!J81</f>
        <v>1</v>
      </c>
      <c r="AS81" s="135">
        <f>Fran2!L81</f>
        <v>1</v>
      </c>
      <c r="AT81" s="86">
        <f>Angl2!I81</f>
        <v>17</v>
      </c>
      <c r="AU81" s="84">
        <f>Angl2!J81</f>
        <v>1</v>
      </c>
      <c r="AV81" s="135">
        <f>Angl2!L81</f>
        <v>1</v>
      </c>
      <c r="AW81" s="139">
        <f>'UET12'!M81</f>
        <v>16</v>
      </c>
      <c r="AX81" s="163">
        <f>'UET12'!N81</f>
        <v>2</v>
      </c>
      <c r="AY81" s="159">
        <f>'UET12'!P81</f>
        <v>1</v>
      </c>
      <c r="AZ81" s="24">
        <f t="shared" si="6"/>
        <v>8.3123267973856212</v>
      </c>
      <c r="BA81" s="143">
        <f t="shared" si="7"/>
        <v>10</v>
      </c>
      <c r="BB81" s="138" t="e">
        <f t="shared" si="8"/>
        <v>#REF!</v>
      </c>
      <c r="BC81" s="154" t="str">
        <f t="shared" si="9"/>
        <v xml:space="preserve"> </v>
      </c>
    </row>
    <row r="82" spans="1:55" ht="13.5" customHeight="1">
      <c r="A82" s="153">
        <v>70</v>
      </c>
      <c r="B82" s="291" t="s">
        <v>722</v>
      </c>
      <c r="C82" s="292" t="s">
        <v>723</v>
      </c>
      <c r="D82" s="292" t="s">
        <v>128</v>
      </c>
      <c r="E82" s="293" t="s">
        <v>898</v>
      </c>
      <c r="F82" s="284" t="s">
        <v>810</v>
      </c>
      <c r="G82" s="285" t="s">
        <v>827</v>
      </c>
      <c r="H82" s="246" t="s">
        <v>434</v>
      </c>
      <c r="I82" s="157">
        <v>8.3388235294117639</v>
      </c>
      <c r="J82" s="162">
        <f>Maths2!J82</f>
        <v>5.5</v>
      </c>
      <c r="K82" s="84">
        <f>Maths2!K82</f>
        <v>0</v>
      </c>
      <c r="L82" s="135">
        <f>Maths2!M82</f>
        <v>1</v>
      </c>
      <c r="M82" s="85">
        <f>Phys2!J82</f>
        <v>6.833333333333333</v>
      </c>
      <c r="N82" s="84">
        <f>Phys2!K82</f>
        <v>0</v>
      </c>
      <c r="O82" s="135" t="e">
        <f>Phys2!#REF!</f>
        <v>#REF!</v>
      </c>
      <c r="P82" s="85">
        <f>Chim2!J82</f>
        <v>5.7</v>
      </c>
      <c r="Q82" s="84">
        <f>Chim2!K82</f>
        <v>0</v>
      </c>
      <c r="R82" s="135">
        <f>Chim2!M82</f>
        <v>1</v>
      </c>
      <c r="S82" s="136">
        <f>'UEF12'!P82</f>
        <v>6.0111111111111111</v>
      </c>
      <c r="T82" s="163">
        <f>'UEF12'!Q82</f>
        <v>0</v>
      </c>
      <c r="U82" s="165" t="e">
        <f>'UEF12'!S82</f>
        <v>#REF!</v>
      </c>
      <c r="V82" s="166">
        <f>TPPhys2!H82</f>
        <v>11</v>
      </c>
      <c r="W82" s="84">
        <f>TPPhys2!I82</f>
        <v>2</v>
      </c>
      <c r="X82" s="135">
        <f>TPPhys2!K82</f>
        <v>1</v>
      </c>
      <c r="Y82" s="86">
        <f>TPChim2!H82</f>
        <v>12.83</v>
      </c>
      <c r="Z82" s="84">
        <f>TPChim2!I82</f>
        <v>2</v>
      </c>
      <c r="AA82" s="135">
        <f>TPChim2!K82</f>
        <v>1</v>
      </c>
      <c r="AB82" s="86">
        <f>Info2!J82</f>
        <v>9.46875</v>
      </c>
      <c r="AC82" s="84">
        <f>Info2!K82</f>
        <v>0</v>
      </c>
      <c r="AD82" s="135">
        <f>Info2!M82</f>
        <v>1</v>
      </c>
      <c r="AE82" s="86">
        <f>MP!I82</f>
        <v>14</v>
      </c>
      <c r="AF82" s="84">
        <f>MP!J82</f>
        <v>1</v>
      </c>
      <c r="AG82" s="135">
        <f>MP!L82</f>
        <v>1</v>
      </c>
      <c r="AH82" s="139">
        <f>'UEM12'!S82</f>
        <v>11.3535</v>
      </c>
      <c r="AI82" s="163">
        <f>'UEM12'!T82</f>
        <v>9</v>
      </c>
      <c r="AJ82" s="165">
        <f>'UEM12'!V82</f>
        <v>1</v>
      </c>
      <c r="AK82" s="166">
        <f>'MST2'!I82</f>
        <v>10</v>
      </c>
      <c r="AL82" s="84">
        <f>'MST2'!J82</f>
        <v>1</v>
      </c>
      <c r="AM82" s="135">
        <f>'MST2'!L82</f>
        <v>1</v>
      </c>
      <c r="AN82" s="139">
        <f>'UED12'!J82</f>
        <v>10</v>
      </c>
      <c r="AO82" s="163">
        <f>'UED12'!K82</f>
        <v>1</v>
      </c>
      <c r="AP82" s="165">
        <f>'UED12'!M82</f>
        <v>1</v>
      </c>
      <c r="AQ82" s="166">
        <f>Fran2!I82</f>
        <v>14</v>
      </c>
      <c r="AR82" s="84">
        <f>Fran2!J82</f>
        <v>1</v>
      </c>
      <c r="AS82" s="135">
        <f>Fran2!L82</f>
        <v>1</v>
      </c>
      <c r="AT82" s="86">
        <f>Angl2!I82</f>
        <v>14</v>
      </c>
      <c r="AU82" s="84">
        <f>Angl2!J82</f>
        <v>1</v>
      </c>
      <c r="AV82" s="135">
        <f>Angl2!L82</f>
        <v>1</v>
      </c>
      <c r="AW82" s="139">
        <f>'UET12'!M82</f>
        <v>14</v>
      </c>
      <c r="AX82" s="163">
        <f>'UET12'!N82</f>
        <v>2</v>
      </c>
      <c r="AY82" s="159">
        <f>'UET12'!P82</f>
        <v>1</v>
      </c>
      <c r="AZ82" s="24">
        <f t="shared" si="6"/>
        <v>8.7569117647058832</v>
      </c>
      <c r="BA82" s="143">
        <f t="shared" si="7"/>
        <v>12</v>
      </c>
      <c r="BB82" s="138" t="e">
        <f t="shared" si="8"/>
        <v>#REF!</v>
      </c>
      <c r="BC82" s="154" t="str">
        <f t="shared" si="9"/>
        <v xml:space="preserve"> </v>
      </c>
    </row>
    <row r="83" spans="1:55" ht="13.5" customHeight="1">
      <c r="A83" s="153">
        <v>71</v>
      </c>
      <c r="B83" s="282">
        <v>123015012</v>
      </c>
      <c r="C83" s="200" t="s">
        <v>303</v>
      </c>
      <c r="D83" s="200" t="s">
        <v>163</v>
      </c>
      <c r="E83" s="295" t="s">
        <v>899</v>
      </c>
      <c r="F83" s="284" t="s">
        <v>805</v>
      </c>
      <c r="G83" s="285" t="s">
        <v>827</v>
      </c>
      <c r="H83" s="239" t="s">
        <v>1679</v>
      </c>
      <c r="I83" s="156">
        <v>9.16450980392157</v>
      </c>
      <c r="J83" s="162">
        <f>Maths2!J83</f>
        <v>10</v>
      </c>
      <c r="K83" s="84">
        <f>Maths2!K83</f>
        <v>6</v>
      </c>
      <c r="L83" s="135">
        <f>Maths2!M83</f>
        <v>1</v>
      </c>
      <c r="M83" s="85">
        <f>Phys2!J83</f>
        <v>5.166666666666667</v>
      </c>
      <c r="N83" s="84">
        <f>Phys2!K83</f>
        <v>0</v>
      </c>
      <c r="O83" s="135" t="e">
        <f>Phys2!#REF!</f>
        <v>#REF!</v>
      </c>
      <c r="P83" s="85">
        <f>Chim2!J83</f>
        <v>6.666666666666667</v>
      </c>
      <c r="Q83" s="84">
        <f>Chim2!K83</f>
        <v>0</v>
      </c>
      <c r="R83" s="135">
        <f>Chim2!M83</f>
        <v>1</v>
      </c>
      <c r="S83" s="136">
        <f>'UEF12'!P83</f>
        <v>7.2777777777777777</v>
      </c>
      <c r="T83" s="163">
        <f>'UEF12'!Q83</f>
        <v>6</v>
      </c>
      <c r="U83" s="165" t="e">
        <f>'UEF12'!S83</f>
        <v>#REF!</v>
      </c>
      <c r="V83" s="166">
        <f>TPPhys2!H83</f>
        <v>11.166666666666666</v>
      </c>
      <c r="W83" s="84">
        <f>TPPhys2!I83</f>
        <v>2</v>
      </c>
      <c r="X83" s="135">
        <f>TPPhys2!K83</f>
        <v>1</v>
      </c>
      <c r="Y83" s="86">
        <f>TPChim2!H83</f>
        <v>11.5</v>
      </c>
      <c r="Z83" s="84">
        <f>TPChim2!I83</f>
        <v>2</v>
      </c>
      <c r="AA83" s="135">
        <f>TPChim2!K83</f>
        <v>1</v>
      </c>
      <c r="AB83" s="86">
        <f>Info2!J83</f>
        <v>11.625</v>
      </c>
      <c r="AC83" s="84">
        <f>Info2!K83</f>
        <v>4</v>
      </c>
      <c r="AD83" s="135">
        <f>Info2!M83</f>
        <v>1</v>
      </c>
      <c r="AE83" s="86">
        <f>MP!I83</f>
        <v>11</v>
      </c>
      <c r="AF83" s="84">
        <f>MP!J83</f>
        <v>1</v>
      </c>
      <c r="AG83" s="135">
        <f>MP!L83</f>
        <v>1</v>
      </c>
      <c r="AH83" s="139">
        <f>'UEM12'!S83</f>
        <v>11.383333333333333</v>
      </c>
      <c r="AI83" s="163">
        <f>'UEM12'!T83</f>
        <v>9</v>
      </c>
      <c r="AJ83" s="165">
        <f>'UEM12'!V83</f>
        <v>1</v>
      </c>
      <c r="AK83" s="166">
        <f>'MST2'!I83</f>
        <v>13.5</v>
      </c>
      <c r="AL83" s="84">
        <f>'MST2'!J83</f>
        <v>1</v>
      </c>
      <c r="AM83" s="135">
        <f>'MST2'!L83</f>
        <v>1</v>
      </c>
      <c r="AN83" s="139">
        <f>'UED12'!J83</f>
        <v>13.5</v>
      </c>
      <c r="AO83" s="163">
        <f>'UED12'!K83</f>
        <v>1</v>
      </c>
      <c r="AP83" s="165">
        <f>'UED12'!M83</f>
        <v>1</v>
      </c>
      <c r="AQ83" s="166">
        <f>Fran2!I83</f>
        <v>11</v>
      </c>
      <c r="AR83" s="84">
        <f>Fran2!J83</f>
        <v>1</v>
      </c>
      <c r="AS83" s="135">
        <f>Fran2!L83</f>
        <v>1</v>
      </c>
      <c r="AT83" s="86">
        <f>Angl2!I83</f>
        <v>11</v>
      </c>
      <c r="AU83" s="84">
        <f>Angl2!J83</f>
        <v>1</v>
      </c>
      <c r="AV83" s="135">
        <f>Angl2!L83</f>
        <v>1</v>
      </c>
      <c r="AW83" s="139">
        <f>'UET12'!M83</f>
        <v>11</v>
      </c>
      <c r="AX83" s="163">
        <f>'UET12'!N83</f>
        <v>2</v>
      </c>
      <c r="AY83" s="159">
        <f>'UET12'!P83</f>
        <v>1</v>
      </c>
      <c r="AZ83" s="24">
        <f t="shared" si="6"/>
        <v>9.2892156862745097</v>
      </c>
      <c r="BA83" s="143">
        <f t="shared" si="7"/>
        <v>18</v>
      </c>
      <c r="BB83" s="138" t="e">
        <f t="shared" si="8"/>
        <v>#REF!</v>
      </c>
      <c r="BC83" s="154" t="str">
        <f t="shared" si="9"/>
        <v xml:space="preserve"> </v>
      </c>
    </row>
    <row r="84" spans="1:55" ht="13.5" customHeight="1">
      <c r="A84" s="153">
        <v>72</v>
      </c>
      <c r="B84" s="279">
        <v>123014995</v>
      </c>
      <c r="C84" s="101" t="s">
        <v>303</v>
      </c>
      <c r="D84" s="101" t="s">
        <v>304</v>
      </c>
      <c r="E84" s="280" t="s">
        <v>900</v>
      </c>
      <c r="F84" s="280" t="s">
        <v>805</v>
      </c>
      <c r="G84" s="278" t="s">
        <v>811</v>
      </c>
      <c r="H84" s="117" t="s">
        <v>429</v>
      </c>
      <c r="I84" s="157">
        <v>10.074117647058824</v>
      </c>
      <c r="J84" s="162">
        <f>Maths2!J84</f>
        <v>10</v>
      </c>
      <c r="K84" s="84">
        <f>Maths2!K84</f>
        <v>6</v>
      </c>
      <c r="L84" s="135">
        <f>Maths2!M84</f>
        <v>1</v>
      </c>
      <c r="M84" s="85">
        <f>Phys2!J84</f>
        <v>2.9</v>
      </c>
      <c r="N84" s="84">
        <f>Phys2!K84</f>
        <v>0</v>
      </c>
      <c r="O84" s="135" t="e">
        <f>Phys2!#REF!</f>
        <v>#REF!</v>
      </c>
      <c r="P84" s="85">
        <f>Chim2!J84</f>
        <v>3.7</v>
      </c>
      <c r="Q84" s="84">
        <f>Chim2!K84</f>
        <v>0</v>
      </c>
      <c r="R84" s="135">
        <f>Chim2!M84</f>
        <v>1</v>
      </c>
      <c r="S84" s="136">
        <f>'UEF12'!P84</f>
        <v>5.5333333333333341</v>
      </c>
      <c r="T84" s="163">
        <f>'UEF12'!Q84</f>
        <v>6</v>
      </c>
      <c r="U84" s="165" t="e">
        <f>'UEF12'!S84</f>
        <v>#REF!</v>
      </c>
      <c r="V84" s="166">
        <f>TPPhys2!H84</f>
        <v>10.49</v>
      </c>
      <c r="W84" s="84">
        <f>TPPhys2!I84</f>
        <v>2</v>
      </c>
      <c r="X84" s="135">
        <f>TPPhys2!K84</f>
        <v>1</v>
      </c>
      <c r="Y84" s="86">
        <f>TPChim2!H84</f>
        <v>10.33</v>
      </c>
      <c r="Z84" s="84">
        <f>TPChim2!I84</f>
        <v>2</v>
      </c>
      <c r="AA84" s="135">
        <f>TPChim2!K84</f>
        <v>1</v>
      </c>
      <c r="AB84" s="86">
        <f>Info2!J84</f>
        <v>6.2</v>
      </c>
      <c r="AC84" s="84">
        <f>Info2!K84</f>
        <v>0</v>
      </c>
      <c r="AD84" s="135">
        <f>Info2!M84</f>
        <v>1</v>
      </c>
      <c r="AE84" s="86">
        <f>MP!I84</f>
        <v>10.5</v>
      </c>
      <c r="AF84" s="84">
        <f>MP!J84</f>
        <v>1</v>
      </c>
      <c r="AG84" s="135">
        <f>MP!L84</f>
        <v>1</v>
      </c>
      <c r="AH84" s="139">
        <f>'UEM12'!S84</f>
        <v>8.7439999999999998</v>
      </c>
      <c r="AI84" s="163">
        <f>'UEM12'!T84</f>
        <v>5</v>
      </c>
      <c r="AJ84" s="165">
        <f>'UEM12'!V84</f>
        <v>1</v>
      </c>
      <c r="AK84" s="166">
        <f>'MST2'!I84</f>
        <v>12.5</v>
      </c>
      <c r="AL84" s="84">
        <f>'MST2'!J84</f>
        <v>1</v>
      </c>
      <c r="AM84" s="135">
        <f>'MST2'!L84</f>
        <v>1</v>
      </c>
      <c r="AN84" s="139">
        <f>'UED12'!J84</f>
        <v>12.5</v>
      </c>
      <c r="AO84" s="163">
        <f>'UED12'!K84</f>
        <v>1</v>
      </c>
      <c r="AP84" s="165">
        <f>'UED12'!M84</f>
        <v>1</v>
      </c>
      <c r="AQ84" s="166">
        <f>Fran2!I84</f>
        <v>10.5</v>
      </c>
      <c r="AR84" s="84">
        <f>Fran2!J84</f>
        <v>1</v>
      </c>
      <c r="AS84" s="135">
        <f>Fran2!L84</f>
        <v>1</v>
      </c>
      <c r="AT84" s="86">
        <f>Angl2!I84</f>
        <v>13</v>
      </c>
      <c r="AU84" s="84">
        <f>Angl2!J84</f>
        <v>1</v>
      </c>
      <c r="AV84" s="135">
        <f>Angl2!L84</f>
        <v>1</v>
      </c>
      <c r="AW84" s="139">
        <f>'UET12'!M84</f>
        <v>11.75</v>
      </c>
      <c r="AX84" s="163">
        <f>'UET12'!N84</f>
        <v>2</v>
      </c>
      <c r="AY84" s="159">
        <f>'UET12'!P84</f>
        <v>1</v>
      </c>
      <c r="AZ84" s="24">
        <f t="shared" si="6"/>
        <v>7.618823529411765</v>
      </c>
      <c r="BA84" s="143">
        <f t="shared" si="7"/>
        <v>14</v>
      </c>
      <c r="BB84" s="138" t="e">
        <f t="shared" si="8"/>
        <v>#REF!</v>
      </c>
      <c r="BC84" s="154" t="str">
        <f t="shared" si="9"/>
        <v xml:space="preserve"> </v>
      </c>
    </row>
    <row r="85" spans="1:55" ht="13.5" customHeight="1">
      <c r="A85" s="153">
        <v>73</v>
      </c>
      <c r="B85" s="289">
        <v>123015349</v>
      </c>
      <c r="C85" s="47" t="s">
        <v>101</v>
      </c>
      <c r="D85" s="47" t="s">
        <v>102</v>
      </c>
      <c r="E85" s="277" t="s">
        <v>901</v>
      </c>
      <c r="F85" s="277" t="s">
        <v>902</v>
      </c>
      <c r="G85" s="278" t="s">
        <v>811</v>
      </c>
      <c r="H85" s="117" t="s">
        <v>429</v>
      </c>
      <c r="I85" s="157">
        <v>7.7631372549019604</v>
      </c>
      <c r="J85" s="162">
        <f>Maths2!J85</f>
        <v>10</v>
      </c>
      <c r="K85" s="84">
        <f>Maths2!K85</f>
        <v>6</v>
      </c>
      <c r="L85" s="135">
        <f>Maths2!M85</f>
        <v>1</v>
      </c>
      <c r="M85" s="85">
        <f>Phys2!J85</f>
        <v>6</v>
      </c>
      <c r="N85" s="84">
        <f>Phys2!K85</f>
        <v>0</v>
      </c>
      <c r="O85" s="135" t="e">
        <f>Phys2!#REF!</f>
        <v>#REF!</v>
      </c>
      <c r="P85" s="85">
        <f>Chim2!J85</f>
        <v>3.6666666666666665</v>
      </c>
      <c r="Q85" s="84">
        <f>Chim2!K85</f>
        <v>0</v>
      </c>
      <c r="R85" s="135">
        <f>Chim2!M85</f>
        <v>1</v>
      </c>
      <c r="S85" s="136">
        <f>'UEF12'!P85</f>
        <v>6.5555555555555554</v>
      </c>
      <c r="T85" s="163">
        <f>'UEF12'!Q85</f>
        <v>6</v>
      </c>
      <c r="U85" s="165" t="e">
        <f>'UEF12'!S85</f>
        <v>#REF!</v>
      </c>
      <c r="V85" s="166">
        <f>TPPhys2!H85</f>
        <v>10</v>
      </c>
      <c r="W85" s="84">
        <f>TPPhys2!I85</f>
        <v>2</v>
      </c>
      <c r="X85" s="135">
        <f>TPPhys2!K85</f>
        <v>1</v>
      </c>
      <c r="Y85" s="86">
        <f>TPChim2!H85</f>
        <v>13.5</v>
      </c>
      <c r="Z85" s="84">
        <f>TPChim2!I85</f>
        <v>2</v>
      </c>
      <c r="AA85" s="135">
        <f>TPChim2!K85</f>
        <v>1</v>
      </c>
      <c r="AB85" s="86">
        <f>Info2!J85</f>
        <v>7.75</v>
      </c>
      <c r="AC85" s="84">
        <f>Info2!K85</f>
        <v>0</v>
      </c>
      <c r="AD85" s="135">
        <f>Info2!M85</f>
        <v>1</v>
      </c>
      <c r="AE85" s="86">
        <f>MP!I85</f>
        <v>10</v>
      </c>
      <c r="AF85" s="84">
        <f>MP!J85</f>
        <v>1</v>
      </c>
      <c r="AG85" s="135">
        <f>MP!L85</f>
        <v>1</v>
      </c>
      <c r="AH85" s="139">
        <f>'UEM12'!S85</f>
        <v>9.8000000000000007</v>
      </c>
      <c r="AI85" s="163">
        <f>'UEM12'!T85</f>
        <v>5</v>
      </c>
      <c r="AJ85" s="165">
        <f>'UEM12'!V85</f>
        <v>1</v>
      </c>
      <c r="AK85" s="166">
        <f>'MST2'!I85</f>
        <v>10</v>
      </c>
      <c r="AL85" s="84">
        <f>'MST2'!J85</f>
        <v>1</v>
      </c>
      <c r="AM85" s="135">
        <f>'MST2'!L85</f>
        <v>1</v>
      </c>
      <c r="AN85" s="139">
        <f>'UED12'!J85</f>
        <v>10</v>
      </c>
      <c r="AO85" s="163">
        <f>'UED12'!K85</f>
        <v>1</v>
      </c>
      <c r="AP85" s="165">
        <f>'UED12'!M85</f>
        <v>1</v>
      </c>
      <c r="AQ85" s="166">
        <f>Fran2!I85</f>
        <v>11</v>
      </c>
      <c r="AR85" s="84">
        <f>Fran2!J85</f>
        <v>1</v>
      </c>
      <c r="AS85" s="135">
        <f>Fran2!L85</f>
        <v>1</v>
      </c>
      <c r="AT85" s="86">
        <f>Angl2!I85</f>
        <v>10</v>
      </c>
      <c r="AU85" s="84">
        <f>Angl2!J85</f>
        <v>1</v>
      </c>
      <c r="AV85" s="135">
        <f>Angl2!L85</f>
        <v>1</v>
      </c>
      <c r="AW85" s="139">
        <f>'UET12'!M85</f>
        <v>10.5</v>
      </c>
      <c r="AX85" s="163">
        <f>'UET12'!N85</f>
        <v>2</v>
      </c>
      <c r="AY85" s="159">
        <f>'UET12'!P85</f>
        <v>1</v>
      </c>
      <c r="AZ85" s="24">
        <f t="shared" si="6"/>
        <v>8.1764705882352935</v>
      </c>
      <c r="BA85" s="143">
        <f t="shared" si="7"/>
        <v>14</v>
      </c>
      <c r="BB85" s="138" t="e">
        <f t="shared" si="8"/>
        <v>#REF!</v>
      </c>
      <c r="BC85" s="154" t="str">
        <f t="shared" si="9"/>
        <v xml:space="preserve"> </v>
      </c>
    </row>
    <row r="86" spans="1:55" ht="13.5" customHeight="1">
      <c r="A86" s="153">
        <v>74</v>
      </c>
      <c r="B86" s="282" t="s">
        <v>724</v>
      </c>
      <c r="C86" s="200" t="s">
        <v>725</v>
      </c>
      <c r="D86" s="200" t="s">
        <v>138</v>
      </c>
      <c r="E86" s="295" t="s">
        <v>903</v>
      </c>
      <c r="F86" s="284" t="s">
        <v>805</v>
      </c>
      <c r="G86" s="285" t="s">
        <v>827</v>
      </c>
      <c r="H86" s="244" t="s">
        <v>433</v>
      </c>
      <c r="I86" s="157">
        <v>8.5943137254901973</v>
      </c>
      <c r="J86" s="162">
        <f>Maths2!J86</f>
        <v>4.416666666666667</v>
      </c>
      <c r="K86" s="84">
        <f>Maths2!K86</f>
        <v>0</v>
      </c>
      <c r="L86" s="135">
        <f>Maths2!M86</f>
        <v>1</v>
      </c>
      <c r="M86" s="85">
        <f>Phys2!J86</f>
        <v>3.3</v>
      </c>
      <c r="N86" s="84">
        <f>Phys2!K86</f>
        <v>0</v>
      </c>
      <c r="O86" s="135" t="e">
        <f>Phys2!#REF!</f>
        <v>#REF!</v>
      </c>
      <c r="P86" s="85">
        <f>Chim2!J86</f>
        <v>10</v>
      </c>
      <c r="Q86" s="84">
        <f>Chim2!K86</f>
        <v>6</v>
      </c>
      <c r="R86" s="135">
        <f>Chim2!M86</f>
        <v>1</v>
      </c>
      <c r="S86" s="136">
        <f>'UEF12'!P86</f>
        <v>5.905555555555555</v>
      </c>
      <c r="T86" s="163">
        <f>'UEF12'!Q86</f>
        <v>6</v>
      </c>
      <c r="U86" s="165" t="e">
        <f>'UEF12'!S86</f>
        <v>#REF!</v>
      </c>
      <c r="V86" s="166">
        <f>TPPhys2!H86</f>
        <v>10.62</v>
      </c>
      <c r="W86" s="84">
        <f>TPPhys2!I86</f>
        <v>2</v>
      </c>
      <c r="X86" s="135">
        <f>TPPhys2!K86</f>
        <v>1</v>
      </c>
      <c r="Y86" s="86">
        <f>TPChim2!H86</f>
        <v>13</v>
      </c>
      <c r="Z86" s="84">
        <f>TPChim2!I86</f>
        <v>2</v>
      </c>
      <c r="AA86" s="135">
        <f>TPChim2!K86</f>
        <v>1</v>
      </c>
      <c r="AB86" s="86">
        <f>Info2!J86</f>
        <v>9.125</v>
      </c>
      <c r="AC86" s="84">
        <f>Info2!K86</f>
        <v>0</v>
      </c>
      <c r="AD86" s="135">
        <f>Info2!M86</f>
        <v>1</v>
      </c>
      <c r="AE86" s="86">
        <f>MP!I86</f>
        <v>14</v>
      </c>
      <c r="AF86" s="84">
        <f>MP!J86</f>
        <v>1</v>
      </c>
      <c r="AG86" s="135">
        <f>MP!L86</f>
        <v>1</v>
      </c>
      <c r="AH86" s="139">
        <f>'UEM12'!S86</f>
        <v>11.173999999999999</v>
      </c>
      <c r="AI86" s="163">
        <f>'UEM12'!T86</f>
        <v>9</v>
      </c>
      <c r="AJ86" s="165">
        <f>'UEM12'!V86</f>
        <v>1</v>
      </c>
      <c r="AK86" s="166">
        <f>'MST2'!I86</f>
        <v>12</v>
      </c>
      <c r="AL86" s="84">
        <f>'MST2'!J86</f>
        <v>1</v>
      </c>
      <c r="AM86" s="135">
        <f>'MST2'!L86</f>
        <v>1</v>
      </c>
      <c r="AN86" s="139">
        <f>'UED12'!J86</f>
        <v>12</v>
      </c>
      <c r="AO86" s="163">
        <f>'UED12'!K86</f>
        <v>1</v>
      </c>
      <c r="AP86" s="165">
        <f>'UED12'!M86</f>
        <v>1</v>
      </c>
      <c r="AQ86" s="166">
        <f>Fran2!I86</f>
        <v>14</v>
      </c>
      <c r="AR86" s="84">
        <f>Fran2!J86</f>
        <v>1</v>
      </c>
      <c r="AS86" s="135">
        <f>Fran2!L86</f>
        <v>1</v>
      </c>
      <c r="AT86" s="86">
        <f>Angl2!I86</f>
        <v>14</v>
      </c>
      <c r="AU86" s="84">
        <f>Angl2!J86</f>
        <v>1</v>
      </c>
      <c r="AV86" s="135">
        <f>Angl2!L86</f>
        <v>1</v>
      </c>
      <c r="AW86" s="139">
        <f>'UET12'!M86</f>
        <v>14</v>
      </c>
      <c r="AX86" s="163">
        <f>'UET12'!N86</f>
        <v>2</v>
      </c>
      <c r="AY86" s="159">
        <f>'UET12'!P86</f>
        <v>1</v>
      </c>
      <c r="AZ86" s="24">
        <f t="shared" si="6"/>
        <v>8.7658823529411762</v>
      </c>
      <c r="BA86" s="143">
        <f t="shared" si="7"/>
        <v>18</v>
      </c>
      <c r="BB86" s="138" t="e">
        <f t="shared" si="8"/>
        <v>#REF!</v>
      </c>
      <c r="BC86" s="154" t="str">
        <f t="shared" si="9"/>
        <v xml:space="preserve"> </v>
      </c>
    </row>
    <row r="87" spans="1:55" ht="13.5" customHeight="1">
      <c r="A87" s="153">
        <v>75</v>
      </c>
      <c r="B87" s="175">
        <v>1533017936</v>
      </c>
      <c r="C87" s="275" t="s">
        <v>512</v>
      </c>
      <c r="D87" s="275" t="s">
        <v>513</v>
      </c>
      <c r="E87" s="276" t="s">
        <v>904</v>
      </c>
      <c r="F87" s="276" t="s">
        <v>805</v>
      </c>
      <c r="G87" s="274" t="s">
        <v>806</v>
      </c>
      <c r="H87" s="117" t="s">
        <v>428</v>
      </c>
      <c r="I87" s="157">
        <v>8.7723529411764698</v>
      </c>
      <c r="J87" s="162">
        <f>Maths2!J87</f>
        <v>10</v>
      </c>
      <c r="K87" s="84">
        <f>Maths2!K87</f>
        <v>6</v>
      </c>
      <c r="L87" s="135">
        <f>Maths2!M87</f>
        <v>1</v>
      </c>
      <c r="M87" s="85">
        <f>Phys2!J87</f>
        <v>5.5</v>
      </c>
      <c r="N87" s="84">
        <f>Phys2!K87</f>
        <v>0</v>
      </c>
      <c r="O87" s="135" t="e">
        <f>Phys2!#REF!</f>
        <v>#REF!</v>
      </c>
      <c r="P87" s="85">
        <f>Chim2!J87</f>
        <v>9.9980000000000011</v>
      </c>
      <c r="Q87" s="84">
        <f>Chim2!K87</f>
        <v>6</v>
      </c>
      <c r="R87" s="135">
        <f>Chim2!M87</f>
        <v>1</v>
      </c>
      <c r="S87" s="136">
        <f>'UEF12'!P87</f>
        <v>8.4993333333333325</v>
      </c>
      <c r="T87" s="163">
        <f>'UEF12'!Q87</f>
        <v>12</v>
      </c>
      <c r="U87" s="165" t="e">
        <f>'UEF12'!S87</f>
        <v>#REF!</v>
      </c>
      <c r="V87" s="166">
        <f>TPPhys2!H87</f>
        <v>10.57</v>
      </c>
      <c r="W87" s="84">
        <f>TPPhys2!I87</f>
        <v>2</v>
      </c>
      <c r="X87" s="135">
        <f>TPPhys2!K87</f>
        <v>1</v>
      </c>
      <c r="Y87" s="86">
        <f>TPChim2!H87</f>
        <v>13</v>
      </c>
      <c r="Z87" s="84">
        <f>TPChim2!I87</f>
        <v>2</v>
      </c>
      <c r="AA87" s="135">
        <f>TPChim2!K87</f>
        <v>1</v>
      </c>
      <c r="AB87" s="86">
        <f>Info2!J87</f>
        <v>8.1999999999999993</v>
      </c>
      <c r="AC87" s="84">
        <f>Info2!K87</f>
        <v>0</v>
      </c>
      <c r="AD87" s="135">
        <f>Info2!M87</f>
        <v>1</v>
      </c>
      <c r="AE87" s="86">
        <f>MP!I87</f>
        <v>16</v>
      </c>
      <c r="AF87" s="84">
        <f>MP!J87</f>
        <v>1</v>
      </c>
      <c r="AG87" s="135">
        <f>MP!L87</f>
        <v>1</v>
      </c>
      <c r="AH87" s="139">
        <f>'UEM12'!S87</f>
        <v>11.193999999999999</v>
      </c>
      <c r="AI87" s="163">
        <f>'UEM12'!T87</f>
        <v>9</v>
      </c>
      <c r="AJ87" s="165">
        <f>'UEM12'!V87</f>
        <v>1</v>
      </c>
      <c r="AK87" s="166">
        <f>'MST2'!I87</f>
        <v>13</v>
      </c>
      <c r="AL87" s="84">
        <f>'MST2'!J87</f>
        <v>1</v>
      </c>
      <c r="AM87" s="135">
        <f>'MST2'!L87</f>
        <v>1</v>
      </c>
      <c r="AN87" s="139">
        <f>'UED12'!J87</f>
        <v>13</v>
      </c>
      <c r="AO87" s="163">
        <f>'UED12'!K87</f>
        <v>1</v>
      </c>
      <c r="AP87" s="165">
        <f>'UED12'!M87</f>
        <v>1</v>
      </c>
      <c r="AQ87" s="166">
        <f>Fran2!I87</f>
        <v>17</v>
      </c>
      <c r="AR87" s="84">
        <f>Fran2!J87</f>
        <v>1</v>
      </c>
      <c r="AS87" s="135">
        <f>Fran2!L87</f>
        <v>1</v>
      </c>
      <c r="AT87" s="86">
        <f>Angl2!I87</f>
        <v>10.5</v>
      </c>
      <c r="AU87" s="84">
        <f>Angl2!J87</f>
        <v>1</v>
      </c>
      <c r="AV87" s="135">
        <f>Angl2!L87</f>
        <v>1</v>
      </c>
      <c r="AW87" s="139">
        <f>'UET12'!M87</f>
        <v>13.75</v>
      </c>
      <c r="AX87" s="163">
        <f>'UET12'!N87</f>
        <v>2</v>
      </c>
      <c r="AY87" s="159">
        <f>'UET12'!P87</f>
        <v>1</v>
      </c>
      <c r="AZ87" s="24">
        <f t="shared" si="6"/>
        <v>10.174352941176471</v>
      </c>
      <c r="BA87" s="143">
        <f t="shared" si="7"/>
        <v>30</v>
      </c>
      <c r="BB87" s="138" t="e">
        <f t="shared" si="8"/>
        <v>#REF!</v>
      </c>
      <c r="BC87" s="154" t="str">
        <f t="shared" si="9"/>
        <v>S2 validé</v>
      </c>
    </row>
    <row r="88" spans="1:55" ht="13.5" customHeight="1">
      <c r="A88" s="153">
        <v>76</v>
      </c>
      <c r="B88" s="277" t="s">
        <v>105</v>
      </c>
      <c r="C88" s="47" t="s">
        <v>106</v>
      </c>
      <c r="D88" s="47" t="s">
        <v>107</v>
      </c>
      <c r="E88" s="277" t="s">
        <v>905</v>
      </c>
      <c r="F88" s="277" t="s">
        <v>805</v>
      </c>
      <c r="G88" s="278" t="s">
        <v>811</v>
      </c>
      <c r="H88" s="118" t="s">
        <v>433</v>
      </c>
      <c r="I88" s="156">
        <v>9.3590196078431376</v>
      </c>
      <c r="J88" s="162">
        <f>Maths2!J88</f>
        <v>10.333333333333334</v>
      </c>
      <c r="K88" s="84">
        <f>Maths2!K88</f>
        <v>6</v>
      </c>
      <c r="L88" s="135">
        <f>Maths2!M88</f>
        <v>1</v>
      </c>
      <c r="M88" s="85">
        <f>Phys2!J88</f>
        <v>4.5999999999999996</v>
      </c>
      <c r="N88" s="84">
        <f>Phys2!K88</f>
        <v>0</v>
      </c>
      <c r="O88" s="135" t="e">
        <f>Phys2!#REF!</f>
        <v>#REF!</v>
      </c>
      <c r="P88" s="85">
        <f>Chim2!J88</f>
        <v>10</v>
      </c>
      <c r="Q88" s="84">
        <f>Chim2!K88</f>
        <v>6</v>
      </c>
      <c r="R88" s="135">
        <f>Chim2!M88</f>
        <v>1</v>
      </c>
      <c r="S88" s="136">
        <f>'UEF12'!P88</f>
        <v>8.31111111111111</v>
      </c>
      <c r="T88" s="163">
        <f>'UEF12'!Q88</f>
        <v>12</v>
      </c>
      <c r="U88" s="165" t="e">
        <f>'UEF12'!S88</f>
        <v>#REF!</v>
      </c>
      <c r="V88" s="166">
        <f>TPPhys2!H88</f>
        <v>11.5</v>
      </c>
      <c r="W88" s="84">
        <f>TPPhys2!I88</f>
        <v>2</v>
      </c>
      <c r="X88" s="135">
        <f>TPPhys2!K88</f>
        <v>1</v>
      </c>
      <c r="Y88" s="86">
        <f>TPChim2!H88</f>
        <v>10.75</v>
      </c>
      <c r="Z88" s="84">
        <f>TPChim2!I88</f>
        <v>2</v>
      </c>
      <c r="AA88" s="135">
        <f>TPChim2!K88</f>
        <v>1</v>
      </c>
      <c r="AB88" s="86">
        <f>Info2!J88</f>
        <v>6</v>
      </c>
      <c r="AC88" s="84">
        <f>Info2!K88</f>
        <v>0</v>
      </c>
      <c r="AD88" s="135">
        <f>Info2!M88</f>
        <v>1</v>
      </c>
      <c r="AE88" s="86">
        <f>MP!I88</f>
        <v>10</v>
      </c>
      <c r="AF88" s="84">
        <f>MP!J88</f>
        <v>1</v>
      </c>
      <c r="AG88" s="135">
        <f>MP!L88</f>
        <v>1</v>
      </c>
      <c r="AH88" s="139">
        <f>'UEM12'!S88</f>
        <v>8.85</v>
      </c>
      <c r="AI88" s="163">
        <f>'UEM12'!T88</f>
        <v>5</v>
      </c>
      <c r="AJ88" s="165">
        <f>'UEM12'!V88</f>
        <v>1</v>
      </c>
      <c r="AK88" s="166">
        <f>'MST2'!I88</f>
        <v>11</v>
      </c>
      <c r="AL88" s="84">
        <f>'MST2'!J88</f>
        <v>1</v>
      </c>
      <c r="AM88" s="135">
        <f>'MST2'!L88</f>
        <v>1</v>
      </c>
      <c r="AN88" s="139">
        <f>'UED12'!J88</f>
        <v>11</v>
      </c>
      <c r="AO88" s="163">
        <f>'UED12'!K88</f>
        <v>1</v>
      </c>
      <c r="AP88" s="165">
        <f>'UED12'!M88</f>
        <v>1</v>
      </c>
      <c r="AQ88" s="166">
        <f>Fran2!I88</f>
        <v>10.25</v>
      </c>
      <c r="AR88" s="84">
        <f>Fran2!J88</f>
        <v>1</v>
      </c>
      <c r="AS88" s="135">
        <f>Fran2!L88</f>
        <v>1</v>
      </c>
      <c r="AT88" s="86">
        <f>Angl2!I88</f>
        <v>10.5</v>
      </c>
      <c r="AU88" s="84">
        <f>Angl2!J88</f>
        <v>1</v>
      </c>
      <c r="AV88" s="135">
        <f>Angl2!L88</f>
        <v>1</v>
      </c>
      <c r="AW88" s="139">
        <f>'UET12'!M88</f>
        <v>10.375</v>
      </c>
      <c r="AX88" s="163">
        <f>'UET12'!N88</f>
        <v>2</v>
      </c>
      <c r="AY88" s="159">
        <f>'UET12'!P88</f>
        <v>1</v>
      </c>
      <c r="AZ88" s="24">
        <f t="shared" si="6"/>
        <v>8.8705882352941163</v>
      </c>
      <c r="BA88" s="143">
        <f t="shared" si="7"/>
        <v>20</v>
      </c>
      <c r="BB88" s="138" t="e">
        <f t="shared" si="8"/>
        <v>#REF!</v>
      </c>
      <c r="BC88" s="154" t="str">
        <f t="shared" si="9"/>
        <v xml:space="preserve"> </v>
      </c>
    </row>
    <row r="89" spans="1:55" ht="13.5" customHeight="1">
      <c r="A89" s="153">
        <v>77</v>
      </c>
      <c r="B89" s="175">
        <v>1533005921</v>
      </c>
      <c r="C89" s="275" t="s">
        <v>565</v>
      </c>
      <c r="D89" s="275" t="s">
        <v>566</v>
      </c>
      <c r="E89" s="276" t="s">
        <v>906</v>
      </c>
      <c r="F89" s="276" t="s">
        <v>907</v>
      </c>
      <c r="G89" s="274" t="s">
        <v>806</v>
      </c>
      <c r="H89" s="117" t="s">
        <v>1676</v>
      </c>
      <c r="I89" s="157">
        <v>9.2862745098039223</v>
      </c>
      <c r="J89" s="162">
        <f>Maths2!J89</f>
        <v>4.9000000000000004</v>
      </c>
      <c r="K89" s="84">
        <f>Maths2!K89</f>
        <v>0</v>
      </c>
      <c r="L89" s="135">
        <f>Maths2!M89</f>
        <v>1</v>
      </c>
      <c r="M89" s="85">
        <f>Phys2!J89</f>
        <v>5.2</v>
      </c>
      <c r="N89" s="84">
        <f>Phys2!K89</f>
        <v>0</v>
      </c>
      <c r="O89" s="135" t="e">
        <f>Phys2!#REF!</f>
        <v>#REF!</v>
      </c>
      <c r="P89" s="85">
        <f>Chim2!J89</f>
        <v>7.7</v>
      </c>
      <c r="Q89" s="84">
        <f>Chim2!K89</f>
        <v>0</v>
      </c>
      <c r="R89" s="135">
        <f>Chim2!M89</f>
        <v>1</v>
      </c>
      <c r="S89" s="136">
        <f>'UEF12'!P89</f>
        <v>5.9333333333333336</v>
      </c>
      <c r="T89" s="163">
        <f>'UEF12'!Q89</f>
        <v>0</v>
      </c>
      <c r="U89" s="165" t="e">
        <f>'UEF12'!S89</f>
        <v>#REF!</v>
      </c>
      <c r="V89" s="166">
        <f>TPPhys2!H89</f>
        <v>12.08</v>
      </c>
      <c r="W89" s="84">
        <f>TPPhys2!I89</f>
        <v>2</v>
      </c>
      <c r="X89" s="135">
        <f>TPPhys2!K89</f>
        <v>1</v>
      </c>
      <c r="Y89" s="86">
        <f>TPChim2!H89</f>
        <v>11.703333333333333</v>
      </c>
      <c r="Z89" s="84">
        <f>TPChim2!I89</f>
        <v>2</v>
      </c>
      <c r="AA89" s="135">
        <f>TPChim2!K89</f>
        <v>1</v>
      </c>
      <c r="AB89" s="86">
        <f>Info2!J89</f>
        <v>8.5</v>
      </c>
      <c r="AC89" s="84">
        <f>Info2!K89</f>
        <v>0</v>
      </c>
      <c r="AD89" s="135">
        <f>Info2!M89</f>
        <v>1</v>
      </c>
      <c r="AE89" s="86">
        <f>MP!I89</f>
        <v>14.5</v>
      </c>
      <c r="AF89" s="84">
        <f>MP!J89</f>
        <v>1</v>
      </c>
      <c r="AG89" s="135">
        <f>MP!L89</f>
        <v>1</v>
      </c>
      <c r="AH89" s="139">
        <f>'UEM12'!S89</f>
        <v>11.056666666666667</v>
      </c>
      <c r="AI89" s="163">
        <f>'UEM12'!T89</f>
        <v>9</v>
      </c>
      <c r="AJ89" s="165">
        <f>'UEM12'!V89</f>
        <v>1</v>
      </c>
      <c r="AK89" s="166">
        <f>'MST2'!I89</f>
        <v>10.5</v>
      </c>
      <c r="AL89" s="84">
        <f>'MST2'!J89</f>
        <v>1</v>
      </c>
      <c r="AM89" s="135">
        <f>'MST2'!L89</f>
        <v>1</v>
      </c>
      <c r="AN89" s="139">
        <f>'UED12'!J89</f>
        <v>10.5</v>
      </c>
      <c r="AO89" s="163">
        <f>'UED12'!K89</f>
        <v>1</v>
      </c>
      <c r="AP89" s="165">
        <f>'UED12'!M89</f>
        <v>1</v>
      </c>
      <c r="AQ89" s="166">
        <f>Fran2!I89</f>
        <v>8</v>
      </c>
      <c r="AR89" s="84">
        <f>Fran2!J89</f>
        <v>0</v>
      </c>
      <c r="AS89" s="135">
        <f>Fran2!L89</f>
        <v>1</v>
      </c>
      <c r="AT89" s="86">
        <f>Angl2!I89</f>
        <v>12.5</v>
      </c>
      <c r="AU89" s="84">
        <f>Angl2!J89</f>
        <v>1</v>
      </c>
      <c r="AV89" s="135">
        <f>Angl2!L89</f>
        <v>1</v>
      </c>
      <c r="AW89" s="139">
        <f>'UET12'!M89</f>
        <v>10.25</v>
      </c>
      <c r="AX89" s="163">
        <f>'UET12'!N89</f>
        <v>2</v>
      </c>
      <c r="AY89" s="159">
        <f>'UET12'!P89</f>
        <v>1</v>
      </c>
      <c r="AZ89" s="24">
        <f t="shared" si="6"/>
        <v>8.2166666666666668</v>
      </c>
      <c r="BA89" s="143">
        <f t="shared" si="7"/>
        <v>12</v>
      </c>
      <c r="BB89" s="138" t="e">
        <f t="shared" si="8"/>
        <v>#REF!</v>
      </c>
      <c r="BC89" s="154" t="str">
        <f t="shared" si="9"/>
        <v xml:space="preserve"> </v>
      </c>
    </row>
    <row r="90" spans="1:55" ht="13.5" customHeight="1">
      <c r="A90" s="153">
        <v>78</v>
      </c>
      <c r="B90" s="178">
        <v>1433009353</v>
      </c>
      <c r="C90" s="272" t="s">
        <v>598</v>
      </c>
      <c r="D90" s="272" t="s">
        <v>124</v>
      </c>
      <c r="E90" s="276" t="s">
        <v>908</v>
      </c>
      <c r="F90" s="276" t="s">
        <v>873</v>
      </c>
      <c r="G90" s="274" t="s">
        <v>806</v>
      </c>
      <c r="H90" s="117" t="s">
        <v>429</v>
      </c>
      <c r="I90" s="157">
        <v>8.8782352941176477</v>
      </c>
      <c r="J90" s="162">
        <f>Maths2!J90</f>
        <v>8.6</v>
      </c>
      <c r="K90" s="84">
        <f>Maths2!K90</f>
        <v>0</v>
      </c>
      <c r="L90" s="135">
        <f>Maths2!M90</f>
        <v>1</v>
      </c>
      <c r="M90" s="85">
        <f>Phys2!J90</f>
        <v>4.05</v>
      </c>
      <c r="N90" s="84">
        <f>Phys2!K90</f>
        <v>0</v>
      </c>
      <c r="O90" s="135" t="e">
        <f>Phys2!#REF!</f>
        <v>#REF!</v>
      </c>
      <c r="P90" s="85">
        <f>Chim2!J90</f>
        <v>7.55</v>
      </c>
      <c r="Q90" s="84">
        <f>Chim2!K90</f>
        <v>0</v>
      </c>
      <c r="R90" s="135">
        <f>Chim2!M90</f>
        <v>1</v>
      </c>
      <c r="S90" s="136">
        <f>'UEF12'!P90</f>
        <v>6.7333333333333325</v>
      </c>
      <c r="T90" s="163">
        <f>'UEF12'!Q90</f>
        <v>0</v>
      </c>
      <c r="U90" s="165" t="e">
        <f>'UEF12'!S90</f>
        <v>#REF!</v>
      </c>
      <c r="V90" s="166">
        <f>TPPhys2!H90</f>
        <v>7.33</v>
      </c>
      <c r="W90" s="84">
        <f>TPPhys2!I90</f>
        <v>0</v>
      </c>
      <c r="X90" s="135">
        <f>TPPhys2!K90</f>
        <v>1</v>
      </c>
      <c r="Y90" s="86">
        <f>TPChim2!H90</f>
        <v>15.25</v>
      </c>
      <c r="Z90" s="84">
        <f>TPChim2!I90</f>
        <v>2</v>
      </c>
      <c r="AA90" s="135">
        <f>TPChim2!K90</f>
        <v>1</v>
      </c>
      <c r="AB90" s="86">
        <f>Info2!J90</f>
        <v>8.5</v>
      </c>
      <c r="AC90" s="84">
        <f>Info2!K90</f>
        <v>0</v>
      </c>
      <c r="AD90" s="135">
        <f>Info2!M90</f>
        <v>1</v>
      </c>
      <c r="AE90" s="86">
        <f>MP!I90</f>
        <v>11.5</v>
      </c>
      <c r="AF90" s="84">
        <f>MP!J90</f>
        <v>1</v>
      </c>
      <c r="AG90" s="135">
        <f>MP!L90</f>
        <v>1</v>
      </c>
      <c r="AH90" s="139">
        <f>'UEM12'!S90</f>
        <v>10.215999999999999</v>
      </c>
      <c r="AI90" s="163">
        <f>'UEM12'!T90</f>
        <v>9</v>
      </c>
      <c r="AJ90" s="165">
        <f>'UEM12'!V90</f>
        <v>1</v>
      </c>
      <c r="AK90" s="166">
        <f>'MST2'!I90</f>
        <v>13</v>
      </c>
      <c r="AL90" s="84">
        <f>'MST2'!J90</f>
        <v>1</v>
      </c>
      <c r="AM90" s="135">
        <f>'MST2'!L90</f>
        <v>1</v>
      </c>
      <c r="AN90" s="139">
        <f>'UED12'!J90</f>
        <v>13</v>
      </c>
      <c r="AO90" s="163">
        <f>'UED12'!K90</f>
        <v>1</v>
      </c>
      <c r="AP90" s="165">
        <f>'UED12'!M90</f>
        <v>1</v>
      </c>
      <c r="AQ90" s="166">
        <f>Fran2!I90</f>
        <v>14</v>
      </c>
      <c r="AR90" s="84">
        <f>Fran2!J90</f>
        <v>1</v>
      </c>
      <c r="AS90" s="135">
        <f>Fran2!L90</f>
        <v>1</v>
      </c>
      <c r="AT90" s="86">
        <f>Angl2!I90</f>
        <v>15.5</v>
      </c>
      <c r="AU90" s="84">
        <f>Angl2!J90</f>
        <v>1</v>
      </c>
      <c r="AV90" s="135">
        <f>Angl2!L90</f>
        <v>1</v>
      </c>
      <c r="AW90" s="139">
        <f>'UET12'!M90</f>
        <v>14.75</v>
      </c>
      <c r="AX90" s="163">
        <f>'UET12'!N90</f>
        <v>2</v>
      </c>
      <c r="AY90" s="159">
        <f>'UET12'!P90</f>
        <v>1</v>
      </c>
      <c r="AZ90" s="24">
        <f t="shared" si="6"/>
        <v>9.0694117647058832</v>
      </c>
      <c r="BA90" s="143">
        <f t="shared" si="7"/>
        <v>12</v>
      </c>
      <c r="BB90" s="138" t="e">
        <f t="shared" si="8"/>
        <v>#REF!</v>
      </c>
      <c r="BC90" s="154" t="str">
        <f t="shared" si="9"/>
        <v xml:space="preserve"> </v>
      </c>
    </row>
    <row r="91" spans="1:55" ht="13.5" customHeight="1">
      <c r="A91" s="153">
        <v>79</v>
      </c>
      <c r="B91" s="279">
        <v>123002486</v>
      </c>
      <c r="C91" s="47" t="s">
        <v>108</v>
      </c>
      <c r="D91" s="47" t="s">
        <v>77</v>
      </c>
      <c r="E91" s="277" t="s">
        <v>909</v>
      </c>
      <c r="F91" s="277" t="s">
        <v>832</v>
      </c>
      <c r="G91" s="278" t="s">
        <v>811</v>
      </c>
      <c r="H91" s="48" t="s">
        <v>1680</v>
      </c>
      <c r="I91" s="157">
        <v>8.2593856209150331</v>
      </c>
      <c r="J91" s="162">
        <f>Maths2!J91</f>
        <v>10.083333333333334</v>
      </c>
      <c r="K91" s="84">
        <f>Maths2!K91</f>
        <v>6</v>
      </c>
      <c r="L91" s="135">
        <f>Maths2!M91</f>
        <v>1</v>
      </c>
      <c r="M91" s="85">
        <f>Phys2!J91</f>
        <v>3.75</v>
      </c>
      <c r="N91" s="84">
        <f>Phys2!K91</f>
        <v>0</v>
      </c>
      <c r="O91" s="135" t="e">
        <f>Phys2!#REF!</f>
        <v>#REF!</v>
      </c>
      <c r="P91" s="85">
        <f>Chim2!J91</f>
        <v>8.4</v>
      </c>
      <c r="Q91" s="84">
        <f>Chim2!K91</f>
        <v>0</v>
      </c>
      <c r="R91" s="135">
        <f>Chim2!M91</f>
        <v>1</v>
      </c>
      <c r="S91" s="136">
        <f>'UEF12'!P91</f>
        <v>7.4111111111111114</v>
      </c>
      <c r="T91" s="163">
        <f>'UEF12'!Q91</f>
        <v>6</v>
      </c>
      <c r="U91" s="165" t="e">
        <f>'UEF12'!S91</f>
        <v>#REF!</v>
      </c>
      <c r="V91" s="166">
        <f>TPPhys2!H91</f>
        <v>10.5</v>
      </c>
      <c r="W91" s="84">
        <f>TPPhys2!I91</f>
        <v>2</v>
      </c>
      <c r="X91" s="135">
        <f>TPPhys2!K91</f>
        <v>1</v>
      </c>
      <c r="Y91" s="86">
        <f>TPChim2!H91</f>
        <v>17.66</v>
      </c>
      <c r="Z91" s="84">
        <f>TPChim2!I91</f>
        <v>2</v>
      </c>
      <c r="AA91" s="135">
        <f>TPChim2!K91</f>
        <v>1</v>
      </c>
      <c r="AB91" s="86">
        <f>Info2!J91</f>
        <v>10.876666666666667</v>
      </c>
      <c r="AC91" s="84">
        <f>Info2!K91</f>
        <v>4</v>
      </c>
      <c r="AD91" s="135">
        <f>Info2!M91</f>
        <v>1</v>
      </c>
      <c r="AE91" s="86">
        <f>MP!I91</f>
        <v>10</v>
      </c>
      <c r="AF91" s="84">
        <f>MP!J91</f>
        <v>1</v>
      </c>
      <c r="AG91" s="135">
        <f>MP!L91</f>
        <v>1</v>
      </c>
      <c r="AH91" s="139">
        <f>'UEM12'!S91</f>
        <v>11.982666666666667</v>
      </c>
      <c r="AI91" s="163">
        <f>'UEM12'!T91</f>
        <v>9</v>
      </c>
      <c r="AJ91" s="165">
        <f>'UEM12'!V91</f>
        <v>1</v>
      </c>
      <c r="AK91" s="166">
        <f>'MST2'!I91</f>
        <v>13</v>
      </c>
      <c r="AL91" s="84">
        <f>'MST2'!J91</f>
        <v>1</v>
      </c>
      <c r="AM91" s="135">
        <f>'MST2'!L91</f>
        <v>1</v>
      </c>
      <c r="AN91" s="139">
        <f>'UED12'!J91</f>
        <v>13</v>
      </c>
      <c r="AO91" s="163">
        <f>'UED12'!K91</f>
        <v>1</v>
      </c>
      <c r="AP91" s="165">
        <f>'UED12'!M91</f>
        <v>1</v>
      </c>
      <c r="AQ91" s="166">
        <f>Fran2!I91</f>
        <v>10.25</v>
      </c>
      <c r="AR91" s="84">
        <f>Fran2!J91</f>
        <v>1</v>
      </c>
      <c r="AS91" s="135">
        <f>Fran2!L91</f>
        <v>1</v>
      </c>
      <c r="AT91" s="86">
        <f>Angl2!I91</f>
        <v>10</v>
      </c>
      <c r="AU91" s="84">
        <f>Angl2!J91</f>
        <v>1</v>
      </c>
      <c r="AV91" s="135">
        <f>Angl2!L91</f>
        <v>1</v>
      </c>
      <c r="AW91" s="139">
        <f>'UET12'!M91</f>
        <v>10.125</v>
      </c>
      <c r="AX91" s="163">
        <f>'UET12'!N91</f>
        <v>2</v>
      </c>
      <c r="AY91" s="159">
        <f>'UET12'!P91</f>
        <v>1</v>
      </c>
      <c r="AZ91" s="24">
        <f t="shared" si="6"/>
        <v>9.403725490196079</v>
      </c>
      <c r="BA91" s="143">
        <f t="shared" si="7"/>
        <v>18</v>
      </c>
      <c r="BB91" s="138" t="e">
        <f t="shared" si="8"/>
        <v>#REF!</v>
      </c>
      <c r="BC91" s="154" t="str">
        <f t="shared" si="9"/>
        <v xml:space="preserve"> </v>
      </c>
    </row>
    <row r="92" spans="1:55" ht="13.5" customHeight="1">
      <c r="A92" s="153">
        <v>80</v>
      </c>
      <c r="B92" s="289">
        <v>123006121</v>
      </c>
      <c r="C92" s="47" t="s">
        <v>109</v>
      </c>
      <c r="D92" s="47" t="s">
        <v>110</v>
      </c>
      <c r="E92" s="277" t="s">
        <v>910</v>
      </c>
      <c r="F92" s="277" t="s">
        <v>810</v>
      </c>
      <c r="G92" s="278" t="s">
        <v>811</v>
      </c>
      <c r="H92" s="117" t="s">
        <v>429</v>
      </c>
      <c r="I92" s="156">
        <v>7.666666666666667</v>
      </c>
      <c r="J92" s="162">
        <f>Maths2!J92</f>
        <v>7</v>
      </c>
      <c r="K92" s="84">
        <f>Maths2!K92</f>
        <v>0</v>
      </c>
      <c r="L92" s="135">
        <f>Maths2!M92</f>
        <v>1</v>
      </c>
      <c r="M92" s="85">
        <f>Phys2!J92</f>
        <v>6.833333333333333</v>
      </c>
      <c r="N92" s="84">
        <f>Phys2!K92</f>
        <v>0</v>
      </c>
      <c r="O92" s="135" t="e">
        <f>Phys2!#REF!</f>
        <v>#REF!</v>
      </c>
      <c r="P92" s="85">
        <f>Chim2!J92</f>
        <v>7.666666666666667</v>
      </c>
      <c r="Q92" s="84">
        <f>Chim2!K92</f>
        <v>0</v>
      </c>
      <c r="R92" s="135">
        <f>Chim2!M92</f>
        <v>1</v>
      </c>
      <c r="S92" s="136">
        <f>'UEF12'!P92</f>
        <v>7.166666666666667</v>
      </c>
      <c r="T92" s="163">
        <f>'UEF12'!Q92</f>
        <v>0</v>
      </c>
      <c r="U92" s="165" t="e">
        <f>'UEF12'!S92</f>
        <v>#REF!</v>
      </c>
      <c r="V92" s="166">
        <f>TPPhys2!H92</f>
        <v>9.17</v>
      </c>
      <c r="W92" s="84">
        <f>TPPhys2!I92</f>
        <v>0</v>
      </c>
      <c r="X92" s="135">
        <f>TPPhys2!K92</f>
        <v>1</v>
      </c>
      <c r="Y92" s="86">
        <f>TPChim2!H92</f>
        <v>13.66</v>
      </c>
      <c r="Z92" s="84">
        <f>TPChim2!I92</f>
        <v>2</v>
      </c>
      <c r="AA92" s="135">
        <f>TPChim2!K92</f>
        <v>1</v>
      </c>
      <c r="AB92" s="86">
        <f>Info2!J92</f>
        <v>10</v>
      </c>
      <c r="AC92" s="84">
        <f>Info2!K92</f>
        <v>4</v>
      </c>
      <c r="AD92" s="135">
        <f>Info2!M92</f>
        <v>1</v>
      </c>
      <c r="AE92" s="86">
        <f>MP!I92</f>
        <v>12</v>
      </c>
      <c r="AF92" s="84">
        <f>MP!J92</f>
        <v>1</v>
      </c>
      <c r="AG92" s="135">
        <f>MP!L92</f>
        <v>1</v>
      </c>
      <c r="AH92" s="139">
        <f>'UEM12'!S92</f>
        <v>10.965999999999999</v>
      </c>
      <c r="AI92" s="163">
        <f>'UEM12'!T92</f>
        <v>9</v>
      </c>
      <c r="AJ92" s="165">
        <f>'UEM12'!V92</f>
        <v>1</v>
      </c>
      <c r="AK92" s="166">
        <f>'MST2'!I92</f>
        <v>13.5</v>
      </c>
      <c r="AL92" s="84">
        <f>'MST2'!J92</f>
        <v>1</v>
      </c>
      <c r="AM92" s="135">
        <f>'MST2'!L92</f>
        <v>1</v>
      </c>
      <c r="AN92" s="139">
        <f>'UED12'!J92</f>
        <v>13.5</v>
      </c>
      <c r="AO92" s="163">
        <f>'UED12'!K92</f>
        <v>1</v>
      </c>
      <c r="AP92" s="165">
        <f>'UED12'!M92</f>
        <v>1</v>
      </c>
      <c r="AQ92" s="166">
        <f>Fran2!I92</f>
        <v>11.5</v>
      </c>
      <c r="AR92" s="84">
        <f>Fran2!J92</f>
        <v>1</v>
      </c>
      <c r="AS92" s="135">
        <f>Fran2!L92</f>
        <v>1</v>
      </c>
      <c r="AT92" s="86">
        <f>Angl2!I92</f>
        <v>11</v>
      </c>
      <c r="AU92" s="84">
        <f>Angl2!J92</f>
        <v>1</v>
      </c>
      <c r="AV92" s="135">
        <f>Angl2!L92</f>
        <v>1</v>
      </c>
      <c r="AW92" s="139">
        <f>'UET12'!M92</f>
        <v>11.25</v>
      </c>
      <c r="AX92" s="163">
        <f>'UET12'!N92</f>
        <v>2</v>
      </c>
      <c r="AY92" s="159">
        <f>'UET12'!P92</f>
        <v>1</v>
      </c>
      <c r="AZ92" s="24">
        <f t="shared" si="6"/>
        <v>9.1370588235294115</v>
      </c>
      <c r="BA92" s="143">
        <f t="shared" si="7"/>
        <v>12</v>
      </c>
      <c r="BB92" s="138" t="e">
        <f t="shared" si="8"/>
        <v>#REF!</v>
      </c>
      <c r="BC92" s="154" t="str">
        <f t="shared" si="9"/>
        <v xml:space="preserve"> </v>
      </c>
    </row>
    <row r="93" spans="1:55" ht="13.5" customHeight="1">
      <c r="A93" s="153">
        <v>81</v>
      </c>
      <c r="B93" s="289">
        <v>1333006122</v>
      </c>
      <c r="C93" s="47" t="s">
        <v>109</v>
      </c>
      <c r="D93" s="47" t="s">
        <v>92</v>
      </c>
      <c r="E93" s="277" t="s">
        <v>911</v>
      </c>
      <c r="F93" s="277" t="s">
        <v>810</v>
      </c>
      <c r="G93" s="278" t="s">
        <v>811</v>
      </c>
      <c r="H93" s="121" t="s">
        <v>431</v>
      </c>
      <c r="I93" s="157">
        <v>7.618823529411765</v>
      </c>
      <c r="J93" s="162">
        <f>Maths2!J93</f>
        <v>11.333333333333334</v>
      </c>
      <c r="K93" s="84">
        <f>Maths2!K93</f>
        <v>6</v>
      </c>
      <c r="L93" s="135">
        <f>Maths2!M93</f>
        <v>1</v>
      </c>
      <c r="M93" s="85">
        <f>Phys2!J93</f>
        <v>6.75</v>
      </c>
      <c r="N93" s="84">
        <f>Phys2!K93</f>
        <v>0</v>
      </c>
      <c r="O93" s="135" t="e">
        <f>Phys2!#REF!</f>
        <v>#REF!</v>
      </c>
      <c r="P93" s="85">
        <f>Chim2!J93</f>
        <v>3.6666666666666665</v>
      </c>
      <c r="Q93" s="84">
        <f>Chim2!K93</f>
        <v>0</v>
      </c>
      <c r="R93" s="135">
        <f>Chim2!M93</f>
        <v>1</v>
      </c>
      <c r="S93" s="136">
        <f>'UEF12'!P93</f>
        <v>7.25</v>
      </c>
      <c r="T93" s="163">
        <f>'UEF12'!Q93</f>
        <v>6</v>
      </c>
      <c r="U93" s="165" t="e">
        <f>'UEF12'!S93</f>
        <v>#REF!</v>
      </c>
      <c r="V93" s="166">
        <f>TPPhys2!H93</f>
        <v>12.91</v>
      </c>
      <c r="W93" s="84">
        <f>TPPhys2!I93</f>
        <v>2</v>
      </c>
      <c r="X93" s="135">
        <f>TPPhys2!K93</f>
        <v>1</v>
      </c>
      <c r="Y93" s="86">
        <f>TPChim2!H93</f>
        <v>16.66</v>
      </c>
      <c r="Z93" s="84">
        <f>TPChim2!I93</f>
        <v>2</v>
      </c>
      <c r="AA93" s="135">
        <f>TPChim2!K93</f>
        <v>1</v>
      </c>
      <c r="AB93" s="86">
        <f>Info2!J93</f>
        <v>6.5</v>
      </c>
      <c r="AC93" s="84">
        <f>Info2!K93</f>
        <v>0</v>
      </c>
      <c r="AD93" s="135">
        <f>Info2!M93</f>
        <v>1</v>
      </c>
      <c r="AE93" s="86">
        <f>MP!I93</f>
        <v>14</v>
      </c>
      <c r="AF93" s="84">
        <f>MP!J93</f>
        <v>1</v>
      </c>
      <c r="AG93" s="135">
        <f>MP!L93</f>
        <v>1</v>
      </c>
      <c r="AH93" s="139">
        <f>'UEM12'!S93</f>
        <v>11.314</v>
      </c>
      <c r="AI93" s="163">
        <f>'UEM12'!T93</f>
        <v>9</v>
      </c>
      <c r="AJ93" s="165">
        <f>'UEM12'!V93</f>
        <v>1</v>
      </c>
      <c r="AK93" s="166">
        <f>'MST2'!I93</f>
        <v>14</v>
      </c>
      <c r="AL93" s="84">
        <f>'MST2'!J93</f>
        <v>1</v>
      </c>
      <c r="AM93" s="135">
        <f>'MST2'!L93</f>
        <v>1</v>
      </c>
      <c r="AN93" s="139">
        <f>'UED12'!J93</f>
        <v>14</v>
      </c>
      <c r="AO93" s="163">
        <f>'UED12'!K93</f>
        <v>1</v>
      </c>
      <c r="AP93" s="165">
        <f>'UED12'!M93</f>
        <v>1</v>
      </c>
      <c r="AQ93" s="166">
        <f>Fran2!I93</f>
        <v>10</v>
      </c>
      <c r="AR93" s="84">
        <f>Fran2!J93</f>
        <v>1</v>
      </c>
      <c r="AS93" s="135">
        <f>Fran2!L93</f>
        <v>1</v>
      </c>
      <c r="AT93" s="86">
        <f>Angl2!I93</f>
        <v>6.75</v>
      </c>
      <c r="AU93" s="84">
        <f>Angl2!J93</f>
        <v>0</v>
      </c>
      <c r="AV93" s="135">
        <f>Angl2!L93</f>
        <v>1</v>
      </c>
      <c r="AW93" s="139">
        <f>'UET12'!M93</f>
        <v>8.375</v>
      </c>
      <c r="AX93" s="163">
        <f>'UET12'!N93</f>
        <v>1</v>
      </c>
      <c r="AY93" s="159">
        <f>'UET12'!P93</f>
        <v>1</v>
      </c>
      <c r="AZ93" s="24">
        <f t="shared" si="6"/>
        <v>8.9747058823529411</v>
      </c>
      <c r="BA93" s="143">
        <f t="shared" si="7"/>
        <v>17</v>
      </c>
      <c r="BB93" s="138" t="e">
        <f t="shared" si="8"/>
        <v>#REF!</v>
      </c>
      <c r="BC93" s="154" t="str">
        <f t="shared" si="9"/>
        <v xml:space="preserve"> </v>
      </c>
    </row>
    <row r="94" spans="1:55" ht="13.5" customHeight="1">
      <c r="A94" s="153">
        <v>82</v>
      </c>
      <c r="B94" s="279">
        <v>1333003996</v>
      </c>
      <c r="C94" s="101" t="s">
        <v>389</v>
      </c>
      <c r="D94" s="101" t="s">
        <v>97</v>
      </c>
      <c r="E94" s="280" t="s">
        <v>861</v>
      </c>
      <c r="F94" s="280" t="s">
        <v>907</v>
      </c>
      <c r="G94" s="278" t="s">
        <v>811</v>
      </c>
      <c r="H94" s="118" t="s">
        <v>433</v>
      </c>
      <c r="I94" s="156">
        <v>8.8380392156862744</v>
      </c>
      <c r="J94" s="162">
        <f>Maths2!J94</f>
        <v>6.1</v>
      </c>
      <c r="K94" s="84">
        <f>Maths2!K94</f>
        <v>0</v>
      </c>
      <c r="L94" s="135">
        <f>Maths2!M94</f>
        <v>1</v>
      </c>
      <c r="M94" s="85">
        <f>Phys2!J94</f>
        <v>6.5</v>
      </c>
      <c r="N94" s="84">
        <f>Phys2!K94</f>
        <v>0</v>
      </c>
      <c r="O94" s="135" t="e">
        <f>Phys2!#REF!</f>
        <v>#REF!</v>
      </c>
      <c r="P94" s="85">
        <f>Chim2!J94</f>
        <v>10</v>
      </c>
      <c r="Q94" s="84">
        <f>Chim2!K94</f>
        <v>6</v>
      </c>
      <c r="R94" s="135">
        <f>Chim2!M94</f>
        <v>1</v>
      </c>
      <c r="S94" s="136">
        <f>'UEF12'!P94</f>
        <v>7.5333333333333332</v>
      </c>
      <c r="T94" s="163">
        <f>'UEF12'!Q94</f>
        <v>6</v>
      </c>
      <c r="U94" s="165" t="e">
        <f>'UEF12'!S94</f>
        <v>#REF!</v>
      </c>
      <c r="V94" s="166">
        <f>TPPhys2!H94</f>
        <v>6.5</v>
      </c>
      <c r="W94" s="84">
        <f>TPPhys2!I94</f>
        <v>0</v>
      </c>
      <c r="X94" s="135">
        <f>TPPhys2!K94</f>
        <v>1</v>
      </c>
      <c r="Y94" s="86">
        <f>TPChim2!H94</f>
        <v>11.79</v>
      </c>
      <c r="Z94" s="84">
        <f>TPChim2!I94</f>
        <v>2</v>
      </c>
      <c r="AA94" s="135">
        <f>TPChim2!K94</f>
        <v>1</v>
      </c>
      <c r="AB94" s="86">
        <f>Info2!J94</f>
        <v>10.603999999999999</v>
      </c>
      <c r="AC94" s="84">
        <f>Info2!K94</f>
        <v>4</v>
      </c>
      <c r="AD94" s="135">
        <f>Info2!M94</f>
        <v>1</v>
      </c>
      <c r="AE94" s="86">
        <f>MP!I94</f>
        <v>10.5</v>
      </c>
      <c r="AF94" s="84">
        <f>MP!J94</f>
        <v>1</v>
      </c>
      <c r="AG94" s="135">
        <f>MP!L94</f>
        <v>1</v>
      </c>
      <c r="AH94" s="139">
        <f>'UEM12'!S94</f>
        <v>9.9995999999999992</v>
      </c>
      <c r="AI94" s="163">
        <f>'UEM12'!T94</f>
        <v>9</v>
      </c>
      <c r="AJ94" s="165">
        <f>'UEM12'!V94</f>
        <v>1</v>
      </c>
      <c r="AK94" s="166">
        <f>'MST2'!I94</f>
        <v>14</v>
      </c>
      <c r="AL94" s="84">
        <f>'MST2'!J94</f>
        <v>1</v>
      </c>
      <c r="AM94" s="135">
        <f>'MST2'!L94</f>
        <v>1</v>
      </c>
      <c r="AN94" s="139">
        <f>'UED12'!J94</f>
        <v>14</v>
      </c>
      <c r="AO94" s="163">
        <f>'UED12'!K94</f>
        <v>1</v>
      </c>
      <c r="AP94" s="165">
        <f>'UED12'!M94</f>
        <v>1</v>
      </c>
      <c r="AQ94" s="166">
        <f>Fran2!I94</f>
        <v>10.5</v>
      </c>
      <c r="AR94" s="84">
        <f>Fran2!J94</f>
        <v>1</v>
      </c>
      <c r="AS94" s="135">
        <f>Fran2!L94</f>
        <v>1</v>
      </c>
      <c r="AT94" s="86">
        <f>Angl2!I94</f>
        <v>10</v>
      </c>
      <c r="AU94" s="84">
        <f>Angl2!J94</f>
        <v>1</v>
      </c>
      <c r="AV94" s="135">
        <f>Angl2!L94</f>
        <v>1</v>
      </c>
      <c r="AW94" s="139">
        <f>'UET12'!M94</f>
        <v>10.25</v>
      </c>
      <c r="AX94" s="163">
        <f>'UET12'!N94</f>
        <v>2</v>
      </c>
      <c r="AY94" s="159">
        <f>'UET12'!P94</f>
        <v>1</v>
      </c>
      <c r="AZ94" s="24">
        <f t="shared" si="6"/>
        <v>8.9587058823529411</v>
      </c>
      <c r="BA94" s="143">
        <f t="shared" si="7"/>
        <v>18</v>
      </c>
      <c r="BB94" s="138" t="e">
        <f t="shared" si="8"/>
        <v>#REF!</v>
      </c>
      <c r="BC94" s="154" t="str">
        <f t="shared" si="9"/>
        <v xml:space="preserve"> </v>
      </c>
    </row>
    <row r="95" spans="1:55" ht="13.5" customHeight="1">
      <c r="A95" s="153">
        <v>83</v>
      </c>
      <c r="B95" s="291" t="s">
        <v>726</v>
      </c>
      <c r="C95" s="292" t="s">
        <v>727</v>
      </c>
      <c r="D95" s="292" t="s">
        <v>513</v>
      </c>
      <c r="E95" s="293" t="s">
        <v>912</v>
      </c>
      <c r="F95" s="284" t="s">
        <v>913</v>
      </c>
      <c r="G95" s="285" t="s">
        <v>827</v>
      </c>
      <c r="H95" s="248" t="s">
        <v>433</v>
      </c>
      <c r="I95" s="156">
        <v>8.8674509803921566</v>
      </c>
      <c r="J95" s="162">
        <f>Maths2!J95</f>
        <v>10</v>
      </c>
      <c r="K95" s="84">
        <f>Maths2!K95</f>
        <v>6</v>
      </c>
      <c r="L95" s="135">
        <f>Maths2!M95</f>
        <v>1</v>
      </c>
      <c r="M95" s="85">
        <f>Phys2!J95</f>
        <v>5.666666666666667</v>
      </c>
      <c r="N95" s="84">
        <f>Phys2!K95</f>
        <v>0</v>
      </c>
      <c r="O95" s="135" t="e">
        <f>Phys2!#REF!</f>
        <v>#REF!</v>
      </c>
      <c r="P95" s="85">
        <f>Chim2!J95</f>
        <v>8.5</v>
      </c>
      <c r="Q95" s="84">
        <f>Chim2!K95</f>
        <v>0</v>
      </c>
      <c r="R95" s="135">
        <f>Chim2!M95</f>
        <v>1</v>
      </c>
      <c r="S95" s="136">
        <f>'UEF12'!P95</f>
        <v>8.0555555555555554</v>
      </c>
      <c r="T95" s="163">
        <f>'UEF12'!Q95</f>
        <v>6</v>
      </c>
      <c r="U95" s="165" t="e">
        <f>'UEF12'!S95</f>
        <v>#REF!</v>
      </c>
      <c r="V95" s="166">
        <f>TPPhys2!H95</f>
        <v>11.25</v>
      </c>
      <c r="W95" s="84">
        <f>TPPhys2!I95</f>
        <v>2</v>
      </c>
      <c r="X95" s="135">
        <f>TPPhys2!K95</f>
        <v>1</v>
      </c>
      <c r="Y95" s="86">
        <f>TPChim2!H95</f>
        <v>11.92</v>
      </c>
      <c r="Z95" s="84">
        <f>TPChim2!I95</f>
        <v>2</v>
      </c>
      <c r="AA95" s="135">
        <f>TPChim2!K95</f>
        <v>1</v>
      </c>
      <c r="AB95" s="86">
        <f>Info2!J95</f>
        <v>10.5</v>
      </c>
      <c r="AC95" s="84">
        <f>Info2!K95</f>
        <v>4</v>
      </c>
      <c r="AD95" s="135">
        <f>Info2!M95</f>
        <v>1</v>
      </c>
      <c r="AE95" s="86">
        <f>MP!I95</f>
        <v>13</v>
      </c>
      <c r="AF95" s="84">
        <f>MP!J95</f>
        <v>1</v>
      </c>
      <c r="AG95" s="135">
        <f>MP!L95</f>
        <v>1</v>
      </c>
      <c r="AH95" s="139">
        <f>'UEM12'!S95</f>
        <v>11.434000000000001</v>
      </c>
      <c r="AI95" s="163">
        <f>'UEM12'!T95</f>
        <v>9</v>
      </c>
      <c r="AJ95" s="165">
        <f>'UEM12'!V95</f>
        <v>1</v>
      </c>
      <c r="AK95" s="166">
        <f>'MST2'!I95</f>
        <v>10</v>
      </c>
      <c r="AL95" s="84">
        <f>'MST2'!J95</f>
        <v>1</v>
      </c>
      <c r="AM95" s="135">
        <f>'MST2'!L95</f>
        <v>1</v>
      </c>
      <c r="AN95" s="139">
        <f>'UED12'!J95</f>
        <v>10</v>
      </c>
      <c r="AO95" s="163">
        <f>'UED12'!K95</f>
        <v>1</v>
      </c>
      <c r="AP95" s="165">
        <f>'UED12'!M95</f>
        <v>1</v>
      </c>
      <c r="AQ95" s="166">
        <f>Fran2!I95</f>
        <v>13</v>
      </c>
      <c r="AR95" s="84">
        <f>Fran2!J95</f>
        <v>1</v>
      </c>
      <c r="AS95" s="135">
        <f>Fran2!L95</f>
        <v>1</v>
      </c>
      <c r="AT95" s="86">
        <f>Angl2!I95</f>
        <v>13</v>
      </c>
      <c r="AU95" s="84">
        <f>Angl2!J95</f>
        <v>1</v>
      </c>
      <c r="AV95" s="135">
        <f>Angl2!L95</f>
        <v>1</v>
      </c>
      <c r="AW95" s="139">
        <f>'UET12'!M95</f>
        <v>13</v>
      </c>
      <c r="AX95" s="163">
        <f>'UET12'!N95</f>
        <v>2</v>
      </c>
      <c r="AY95" s="159">
        <f>'UET12'!P95</f>
        <v>1</v>
      </c>
      <c r="AZ95" s="24">
        <f t="shared" si="6"/>
        <v>9.7452941176470596</v>
      </c>
      <c r="BA95" s="143">
        <f t="shared" si="7"/>
        <v>18</v>
      </c>
      <c r="BB95" s="138" t="e">
        <f t="shared" si="8"/>
        <v>#REF!</v>
      </c>
      <c r="BC95" s="154" t="str">
        <f t="shared" si="9"/>
        <v xml:space="preserve"> </v>
      </c>
    </row>
    <row r="96" spans="1:55" ht="13.5" customHeight="1">
      <c r="A96" s="153">
        <v>84</v>
      </c>
      <c r="B96" s="175">
        <v>1533003442</v>
      </c>
      <c r="C96" s="275" t="s">
        <v>521</v>
      </c>
      <c r="D96" s="275" t="s">
        <v>522</v>
      </c>
      <c r="E96" s="276" t="s">
        <v>914</v>
      </c>
      <c r="F96" s="276" t="s">
        <v>808</v>
      </c>
      <c r="G96" s="274" t="s">
        <v>806</v>
      </c>
      <c r="H96" s="117" t="s">
        <v>429</v>
      </c>
      <c r="I96" s="156">
        <v>8.117647058823529</v>
      </c>
      <c r="J96" s="162">
        <f>Maths2!J96</f>
        <v>8</v>
      </c>
      <c r="K96" s="84">
        <f>Maths2!K96</f>
        <v>0</v>
      </c>
      <c r="L96" s="135">
        <f>Maths2!M96</f>
        <v>1</v>
      </c>
      <c r="M96" s="85">
        <f>Phys2!J96</f>
        <v>4.8</v>
      </c>
      <c r="N96" s="84">
        <f>Phys2!K96</f>
        <v>0</v>
      </c>
      <c r="O96" s="135" t="e">
        <f>Phys2!#REF!</f>
        <v>#REF!</v>
      </c>
      <c r="P96" s="85">
        <f>Chim2!J96</f>
        <v>6.2</v>
      </c>
      <c r="Q96" s="84">
        <f>Chim2!K96</f>
        <v>0</v>
      </c>
      <c r="R96" s="135">
        <f>Chim2!M96</f>
        <v>1</v>
      </c>
      <c r="S96" s="136">
        <f>'UEF12'!P96</f>
        <v>6.333333333333333</v>
      </c>
      <c r="T96" s="163">
        <f>'UEF12'!Q96</f>
        <v>0</v>
      </c>
      <c r="U96" s="165" t="e">
        <f>'UEF12'!S96</f>
        <v>#REF!</v>
      </c>
      <c r="V96" s="166">
        <f>TPPhys2!H96</f>
        <v>8.67</v>
      </c>
      <c r="W96" s="84">
        <f>TPPhys2!I96</f>
        <v>0</v>
      </c>
      <c r="X96" s="135">
        <f>TPPhys2!K96</f>
        <v>1</v>
      </c>
      <c r="Y96" s="86">
        <f>TPChim2!H96</f>
        <v>11.75</v>
      </c>
      <c r="Z96" s="84">
        <f>TPChim2!I96</f>
        <v>2</v>
      </c>
      <c r="AA96" s="135">
        <f>TPChim2!K96</f>
        <v>1</v>
      </c>
      <c r="AB96" s="86">
        <f>Info2!J96</f>
        <v>7.05</v>
      </c>
      <c r="AC96" s="84">
        <f>Info2!K96</f>
        <v>0</v>
      </c>
      <c r="AD96" s="135">
        <f>Info2!M96</f>
        <v>1</v>
      </c>
      <c r="AE96" s="86">
        <f>MP!I96</f>
        <v>16</v>
      </c>
      <c r="AF96" s="84">
        <f>MP!J96</f>
        <v>1</v>
      </c>
      <c r="AG96" s="135">
        <f>MP!L96</f>
        <v>1</v>
      </c>
      <c r="AH96" s="139">
        <f>'UEM12'!S96</f>
        <v>10.104000000000001</v>
      </c>
      <c r="AI96" s="163">
        <f>'UEM12'!T96</f>
        <v>9</v>
      </c>
      <c r="AJ96" s="165">
        <f>'UEM12'!V96</f>
        <v>1</v>
      </c>
      <c r="AK96" s="166">
        <f>'MST2'!I96</f>
        <v>12.5</v>
      </c>
      <c r="AL96" s="84">
        <f>'MST2'!J96</f>
        <v>1</v>
      </c>
      <c r="AM96" s="135">
        <f>'MST2'!L96</f>
        <v>1</v>
      </c>
      <c r="AN96" s="139">
        <f>'UED12'!J96</f>
        <v>12.5</v>
      </c>
      <c r="AO96" s="163">
        <f>'UED12'!K96</f>
        <v>1</v>
      </c>
      <c r="AP96" s="165">
        <f>'UED12'!M96</f>
        <v>1</v>
      </c>
      <c r="AQ96" s="166">
        <f>Fran2!I96</f>
        <v>13</v>
      </c>
      <c r="AR96" s="84">
        <f>Fran2!J96</f>
        <v>1</v>
      </c>
      <c r="AS96" s="135">
        <f>Fran2!L96</f>
        <v>1</v>
      </c>
      <c r="AT96" s="86">
        <f>Angl2!I96</f>
        <v>15.5</v>
      </c>
      <c r="AU96" s="84">
        <f>Angl2!J96</f>
        <v>1</v>
      </c>
      <c r="AV96" s="135">
        <f>Angl2!L96</f>
        <v>1</v>
      </c>
      <c r="AW96" s="139">
        <f>'UET12'!M96</f>
        <v>14.25</v>
      </c>
      <c r="AX96" s="163">
        <f>'UET12'!N96</f>
        <v>2</v>
      </c>
      <c r="AY96" s="159">
        <f>'UET12'!P96</f>
        <v>1</v>
      </c>
      <c r="AZ96" s="24">
        <f t="shared" si="6"/>
        <v>8.736470588235294</v>
      </c>
      <c r="BA96" s="143">
        <f t="shared" si="7"/>
        <v>12</v>
      </c>
      <c r="BB96" s="138" t="e">
        <f t="shared" si="8"/>
        <v>#REF!</v>
      </c>
      <c r="BC96" s="154" t="str">
        <f t="shared" si="9"/>
        <v xml:space="preserve"> </v>
      </c>
    </row>
    <row r="97" spans="1:55" ht="13.5" customHeight="1">
      <c r="A97" s="153">
        <v>85</v>
      </c>
      <c r="B97" s="279">
        <v>1333008143</v>
      </c>
      <c r="C97" s="52" t="s">
        <v>305</v>
      </c>
      <c r="D97" s="51" t="s">
        <v>67</v>
      </c>
      <c r="E97" s="280" t="s">
        <v>915</v>
      </c>
      <c r="F97" s="280" t="s">
        <v>873</v>
      </c>
      <c r="G97" s="278" t="s">
        <v>811</v>
      </c>
      <c r="H97" s="117" t="s">
        <v>434</v>
      </c>
      <c r="I97" s="156">
        <v>9.8186274509803919</v>
      </c>
      <c r="J97" s="162">
        <f>Maths2!J97</f>
        <v>5.6</v>
      </c>
      <c r="K97" s="84">
        <f>Maths2!K97</f>
        <v>0</v>
      </c>
      <c r="L97" s="135">
        <f>Maths2!M97</f>
        <v>1</v>
      </c>
      <c r="M97" s="85">
        <f>Phys2!J97</f>
        <v>5.2</v>
      </c>
      <c r="N97" s="84">
        <f>Phys2!K97</f>
        <v>0</v>
      </c>
      <c r="O97" s="135" t="e">
        <f>Phys2!#REF!</f>
        <v>#REF!</v>
      </c>
      <c r="P97" s="85">
        <f>Chim2!J97</f>
        <v>6.75</v>
      </c>
      <c r="Q97" s="84">
        <f>Chim2!K97</f>
        <v>0</v>
      </c>
      <c r="R97" s="135">
        <f>Chim2!M97</f>
        <v>1</v>
      </c>
      <c r="S97" s="136">
        <f>'UEF12'!P97</f>
        <v>5.85</v>
      </c>
      <c r="T97" s="163">
        <f>'UEF12'!Q97</f>
        <v>0</v>
      </c>
      <c r="U97" s="165" t="e">
        <f>'UEF12'!S97</f>
        <v>#REF!</v>
      </c>
      <c r="V97" s="166">
        <f>TPPhys2!H97</f>
        <v>8.5</v>
      </c>
      <c r="W97" s="84">
        <f>TPPhys2!I97</f>
        <v>0</v>
      </c>
      <c r="X97" s="135">
        <f>TPPhys2!K97</f>
        <v>1</v>
      </c>
      <c r="Y97" s="86">
        <f>TPChim2!H97</f>
        <v>12.25</v>
      </c>
      <c r="Z97" s="84">
        <f>TPChim2!I97</f>
        <v>2</v>
      </c>
      <c r="AA97" s="135">
        <f>TPChim2!K97</f>
        <v>1</v>
      </c>
      <c r="AB97" s="86">
        <f>Info2!J97</f>
        <v>10</v>
      </c>
      <c r="AC97" s="84">
        <f>Info2!K97</f>
        <v>4</v>
      </c>
      <c r="AD97" s="135">
        <f>Info2!M97</f>
        <v>1</v>
      </c>
      <c r="AE97" s="86">
        <f>MP!I97</f>
        <v>11.5</v>
      </c>
      <c r="AF97" s="84">
        <f>MP!J97</f>
        <v>1</v>
      </c>
      <c r="AG97" s="135">
        <f>MP!L97</f>
        <v>1</v>
      </c>
      <c r="AH97" s="139">
        <f>'UEM12'!S97</f>
        <v>10.45</v>
      </c>
      <c r="AI97" s="163">
        <f>'UEM12'!T97</f>
        <v>9</v>
      </c>
      <c r="AJ97" s="165">
        <f>'UEM12'!V97</f>
        <v>1</v>
      </c>
      <c r="AK97" s="166">
        <f>'MST2'!I97</f>
        <v>11</v>
      </c>
      <c r="AL97" s="84">
        <f>'MST2'!J97</f>
        <v>1</v>
      </c>
      <c r="AM97" s="135">
        <f>'MST2'!L97</f>
        <v>1</v>
      </c>
      <c r="AN97" s="139">
        <f>'UED12'!J97</f>
        <v>11</v>
      </c>
      <c r="AO97" s="163">
        <f>'UED12'!K97</f>
        <v>1</v>
      </c>
      <c r="AP97" s="165">
        <f>'UED12'!M97</f>
        <v>1</v>
      </c>
      <c r="AQ97" s="166">
        <f>Fran2!I97</f>
        <v>13</v>
      </c>
      <c r="AR97" s="84">
        <f>Fran2!J97</f>
        <v>1</v>
      </c>
      <c r="AS97" s="135">
        <f>Fran2!L97</f>
        <v>1</v>
      </c>
      <c r="AT97" s="86">
        <f>Angl2!I97</f>
        <v>10</v>
      </c>
      <c r="AU97" s="84">
        <f>Angl2!J97</f>
        <v>1</v>
      </c>
      <c r="AV97" s="135">
        <f>Angl2!L97</f>
        <v>1</v>
      </c>
      <c r="AW97" s="139">
        <f>'UET12'!M97</f>
        <v>11.5</v>
      </c>
      <c r="AX97" s="163">
        <f>'UET12'!N97</f>
        <v>2</v>
      </c>
      <c r="AY97" s="159">
        <f>'UET12'!P97</f>
        <v>1</v>
      </c>
      <c r="AZ97" s="24">
        <f t="shared" si="6"/>
        <v>8.1705882352941188</v>
      </c>
      <c r="BA97" s="143">
        <f t="shared" si="7"/>
        <v>12</v>
      </c>
      <c r="BB97" s="138" t="e">
        <f t="shared" si="8"/>
        <v>#REF!</v>
      </c>
      <c r="BC97" s="154" t="str">
        <f t="shared" si="9"/>
        <v xml:space="preserve"> </v>
      </c>
    </row>
    <row r="98" spans="1:55" ht="13.5" customHeight="1">
      <c r="A98" s="153">
        <v>86</v>
      </c>
      <c r="B98" s="178">
        <v>1433008806</v>
      </c>
      <c r="C98" s="272" t="s">
        <v>549</v>
      </c>
      <c r="D98" s="272" t="s">
        <v>103</v>
      </c>
      <c r="E98" s="276" t="s">
        <v>916</v>
      </c>
      <c r="F98" s="276" t="s">
        <v>870</v>
      </c>
      <c r="G98" s="274" t="s">
        <v>806</v>
      </c>
      <c r="H98" s="117" t="s">
        <v>428</v>
      </c>
      <c r="I98" s="156">
        <v>8.9464705882352948</v>
      </c>
      <c r="J98" s="162">
        <f>Maths2!J98</f>
        <v>5.7</v>
      </c>
      <c r="K98" s="84">
        <f>Maths2!K98</f>
        <v>0</v>
      </c>
      <c r="L98" s="135">
        <f>Maths2!M98</f>
        <v>1</v>
      </c>
      <c r="M98" s="85">
        <f>Phys2!J98</f>
        <v>1.9</v>
      </c>
      <c r="N98" s="84">
        <f>Phys2!K98</f>
        <v>0</v>
      </c>
      <c r="O98" s="135" t="e">
        <f>Phys2!#REF!</f>
        <v>#REF!</v>
      </c>
      <c r="P98" s="85">
        <f>Chim2!J98</f>
        <v>10.15</v>
      </c>
      <c r="Q98" s="84">
        <f>Chim2!K98</f>
        <v>6</v>
      </c>
      <c r="R98" s="135">
        <f>Chim2!M98</f>
        <v>1</v>
      </c>
      <c r="S98" s="136">
        <f>'UEF12'!P98</f>
        <v>5.916666666666667</v>
      </c>
      <c r="T98" s="163">
        <f>'UEF12'!Q98</f>
        <v>6</v>
      </c>
      <c r="U98" s="165" t="e">
        <f>'UEF12'!S98</f>
        <v>#REF!</v>
      </c>
      <c r="V98" s="166">
        <f>TPPhys2!H98</f>
        <v>10.49</v>
      </c>
      <c r="W98" s="84">
        <f>TPPhys2!I98</f>
        <v>2</v>
      </c>
      <c r="X98" s="135">
        <f>TPPhys2!K98</f>
        <v>1</v>
      </c>
      <c r="Y98" s="86">
        <f>TPChim2!H98</f>
        <v>11.75</v>
      </c>
      <c r="Z98" s="84">
        <f>TPChim2!I98</f>
        <v>2</v>
      </c>
      <c r="AA98" s="135">
        <f>TPChim2!K98</f>
        <v>1</v>
      </c>
      <c r="AB98" s="86">
        <f>Info2!J98</f>
        <v>6.2</v>
      </c>
      <c r="AC98" s="84">
        <f>Info2!K98</f>
        <v>0</v>
      </c>
      <c r="AD98" s="135">
        <f>Info2!M98</f>
        <v>1</v>
      </c>
      <c r="AE98" s="86">
        <f>MP!I98</f>
        <v>11</v>
      </c>
      <c r="AF98" s="84">
        <f>MP!J98</f>
        <v>1</v>
      </c>
      <c r="AG98" s="135">
        <f>MP!L98</f>
        <v>1</v>
      </c>
      <c r="AH98" s="139">
        <f>'UEM12'!S98</f>
        <v>9.1280000000000001</v>
      </c>
      <c r="AI98" s="163">
        <f>'UEM12'!T98</f>
        <v>5</v>
      </c>
      <c r="AJ98" s="165">
        <f>'UEM12'!V98</f>
        <v>1</v>
      </c>
      <c r="AK98" s="166">
        <f>'MST2'!I98</f>
        <v>11.5</v>
      </c>
      <c r="AL98" s="84">
        <f>'MST2'!J98</f>
        <v>1</v>
      </c>
      <c r="AM98" s="135">
        <f>'MST2'!L98</f>
        <v>1</v>
      </c>
      <c r="AN98" s="139">
        <f>'UED12'!J98</f>
        <v>11.5</v>
      </c>
      <c r="AO98" s="163">
        <f>'UED12'!K98</f>
        <v>1</v>
      </c>
      <c r="AP98" s="165">
        <f>'UED12'!M98</f>
        <v>1</v>
      </c>
      <c r="AQ98" s="166">
        <f>Fran2!I98</f>
        <v>11</v>
      </c>
      <c r="AR98" s="84">
        <f>Fran2!J98</f>
        <v>1</v>
      </c>
      <c r="AS98" s="135">
        <f>Fran2!L98</f>
        <v>1</v>
      </c>
      <c r="AT98" s="86">
        <f>Angl2!I98</f>
        <v>11.5</v>
      </c>
      <c r="AU98" s="84">
        <f>Angl2!J98</f>
        <v>1</v>
      </c>
      <c r="AV98" s="135">
        <f>Angl2!L98</f>
        <v>1</v>
      </c>
      <c r="AW98" s="139">
        <f>'UET12'!M98</f>
        <v>11.25</v>
      </c>
      <c r="AX98" s="163">
        <f>'UET12'!N98</f>
        <v>2</v>
      </c>
      <c r="AY98" s="159">
        <f>'UET12'!P98</f>
        <v>1</v>
      </c>
      <c r="AZ98" s="24">
        <f t="shared" si="6"/>
        <v>7.8170588235294112</v>
      </c>
      <c r="BA98" s="143">
        <f t="shared" si="7"/>
        <v>14</v>
      </c>
      <c r="BB98" s="138" t="e">
        <f t="shared" si="8"/>
        <v>#REF!</v>
      </c>
      <c r="BC98" s="154" t="str">
        <f t="shared" si="9"/>
        <v xml:space="preserve"> </v>
      </c>
    </row>
    <row r="99" spans="1:55" ht="13.5" customHeight="1">
      <c r="A99" s="153">
        <v>87</v>
      </c>
      <c r="B99" s="175">
        <v>1533019171</v>
      </c>
      <c r="C99" s="275" t="s">
        <v>689</v>
      </c>
      <c r="D99" s="275" t="s">
        <v>690</v>
      </c>
      <c r="E99" s="276" t="s">
        <v>917</v>
      </c>
      <c r="F99" s="276" t="s">
        <v>805</v>
      </c>
      <c r="G99" s="274" t="s">
        <v>806</v>
      </c>
      <c r="H99" s="117" t="s">
        <v>1676</v>
      </c>
      <c r="I99" s="156">
        <v>8.175686274509804</v>
      </c>
      <c r="J99" s="162">
        <f>Maths2!J99</f>
        <v>10.001999999999999</v>
      </c>
      <c r="K99" s="84">
        <f>Maths2!K99</f>
        <v>6</v>
      </c>
      <c r="L99" s="135">
        <f>Maths2!M99</f>
        <v>1</v>
      </c>
      <c r="M99" s="85">
        <f>Phys2!J99</f>
        <v>2.8</v>
      </c>
      <c r="N99" s="84">
        <f>Phys2!K99</f>
        <v>0</v>
      </c>
      <c r="O99" s="135" t="e">
        <f>Phys2!#REF!</f>
        <v>#REF!</v>
      </c>
      <c r="P99" s="85">
        <f>Chim2!J99</f>
        <v>4.5</v>
      </c>
      <c r="Q99" s="84">
        <f>Chim2!K99</f>
        <v>0</v>
      </c>
      <c r="R99" s="135">
        <f>Chim2!M99</f>
        <v>1</v>
      </c>
      <c r="S99" s="136">
        <f>'UEF12'!P99</f>
        <v>5.7673333333333323</v>
      </c>
      <c r="T99" s="163">
        <f>'UEF12'!Q99</f>
        <v>6</v>
      </c>
      <c r="U99" s="165" t="e">
        <f>'UEF12'!S99</f>
        <v>#REF!</v>
      </c>
      <c r="V99" s="166">
        <f>TPPhys2!H99</f>
        <v>10.75</v>
      </c>
      <c r="W99" s="84">
        <f>TPPhys2!I99</f>
        <v>2</v>
      </c>
      <c r="X99" s="135">
        <f>TPPhys2!K99</f>
        <v>1</v>
      </c>
      <c r="Y99" s="86">
        <f>TPChim2!H99</f>
        <v>9.3888888888888875</v>
      </c>
      <c r="Z99" s="84">
        <f>TPChim2!I99</f>
        <v>0</v>
      </c>
      <c r="AA99" s="135">
        <f>TPChim2!K99</f>
        <v>1</v>
      </c>
      <c r="AB99" s="86">
        <f>Info2!J99</f>
        <v>5.4</v>
      </c>
      <c r="AC99" s="84">
        <f>Info2!K99</f>
        <v>0</v>
      </c>
      <c r="AD99" s="135">
        <f>Info2!M99</f>
        <v>1</v>
      </c>
      <c r="AE99" s="86">
        <f>MP!I99</f>
        <v>11.25</v>
      </c>
      <c r="AF99" s="84">
        <f>MP!J99</f>
        <v>1</v>
      </c>
      <c r="AG99" s="135">
        <f>MP!L99</f>
        <v>1</v>
      </c>
      <c r="AH99" s="139">
        <f>'UEM12'!S99</f>
        <v>8.4377777777777769</v>
      </c>
      <c r="AI99" s="163">
        <f>'UEM12'!T99</f>
        <v>3</v>
      </c>
      <c r="AJ99" s="165">
        <f>'UEM12'!V99</f>
        <v>1</v>
      </c>
      <c r="AK99" s="166">
        <f>'MST2'!I99</f>
        <v>10</v>
      </c>
      <c r="AL99" s="84">
        <f>'MST2'!J99</f>
        <v>1</v>
      </c>
      <c r="AM99" s="135">
        <f>'MST2'!L99</f>
        <v>1</v>
      </c>
      <c r="AN99" s="139">
        <f>'UED12'!J99</f>
        <v>10</v>
      </c>
      <c r="AO99" s="163">
        <f>'UED12'!K99</f>
        <v>1</v>
      </c>
      <c r="AP99" s="165">
        <f>'UED12'!M99</f>
        <v>1</v>
      </c>
      <c r="AQ99" s="166">
        <f>Fran2!I99</f>
        <v>11.5</v>
      </c>
      <c r="AR99" s="84">
        <f>Fran2!J99</f>
        <v>1</v>
      </c>
      <c r="AS99" s="135">
        <f>Fran2!L99</f>
        <v>1</v>
      </c>
      <c r="AT99" s="86">
        <f>Angl2!I99</f>
        <v>13.5</v>
      </c>
      <c r="AU99" s="84">
        <f>Angl2!J99</f>
        <v>1</v>
      </c>
      <c r="AV99" s="135">
        <f>Angl2!L99</f>
        <v>1</v>
      </c>
      <c r="AW99" s="139">
        <f>'UET12'!M99</f>
        <v>12.5</v>
      </c>
      <c r="AX99" s="163">
        <f>'UET12'!N99</f>
        <v>2</v>
      </c>
      <c r="AY99" s="159">
        <f>'UET12'!P99</f>
        <v>1</v>
      </c>
      <c r="AZ99" s="24">
        <f t="shared" si="6"/>
        <v>7.5938169934640518</v>
      </c>
      <c r="BA99" s="143">
        <f t="shared" si="7"/>
        <v>12</v>
      </c>
      <c r="BB99" s="138" t="e">
        <f t="shared" si="8"/>
        <v>#REF!</v>
      </c>
      <c r="BC99" s="154" t="str">
        <f t="shared" si="9"/>
        <v xml:space="preserve"> </v>
      </c>
    </row>
    <row r="100" spans="1:55" ht="13.5" customHeight="1">
      <c r="A100" s="153">
        <v>88</v>
      </c>
      <c r="B100" s="294" t="s">
        <v>728</v>
      </c>
      <c r="C100" s="200" t="s">
        <v>112</v>
      </c>
      <c r="D100" s="200" t="s">
        <v>135</v>
      </c>
      <c r="E100" s="295" t="s">
        <v>918</v>
      </c>
      <c r="F100" s="284" t="s">
        <v>814</v>
      </c>
      <c r="G100" s="285" t="s">
        <v>827</v>
      </c>
      <c r="H100" s="247" t="s">
        <v>1678</v>
      </c>
      <c r="I100" s="157">
        <v>8.3135294117647049</v>
      </c>
      <c r="J100" s="162">
        <f>Maths2!J100</f>
        <v>10</v>
      </c>
      <c r="K100" s="84">
        <f>Maths2!K100</f>
        <v>6</v>
      </c>
      <c r="L100" s="135">
        <f>Maths2!M100</f>
        <v>1</v>
      </c>
      <c r="M100" s="85">
        <f>Phys2!J100</f>
        <v>2.7</v>
      </c>
      <c r="N100" s="84">
        <f>Phys2!K100</f>
        <v>0</v>
      </c>
      <c r="O100" s="135" t="e">
        <f>Phys2!#REF!</f>
        <v>#REF!</v>
      </c>
      <c r="P100" s="85">
        <f>Chim2!J100</f>
        <v>3.6</v>
      </c>
      <c r="Q100" s="84">
        <f>Chim2!K100</f>
        <v>0</v>
      </c>
      <c r="R100" s="135">
        <f>Chim2!M100</f>
        <v>1</v>
      </c>
      <c r="S100" s="136">
        <f>'UEF12'!P100</f>
        <v>5.4333333333333336</v>
      </c>
      <c r="T100" s="163">
        <f>'UEF12'!Q100</f>
        <v>6</v>
      </c>
      <c r="U100" s="165" t="e">
        <f>'UEF12'!S100</f>
        <v>#REF!</v>
      </c>
      <c r="V100" s="166">
        <f>TPPhys2!H100</f>
        <v>8.09</v>
      </c>
      <c r="W100" s="84">
        <f>TPPhys2!I100</f>
        <v>0</v>
      </c>
      <c r="X100" s="135">
        <f>TPPhys2!K100</f>
        <v>1</v>
      </c>
      <c r="Y100" s="86">
        <f>TPChim2!H100</f>
        <v>10.083333333333332</v>
      </c>
      <c r="Z100" s="84">
        <f>TPChim2!I100</f>
        <v>2</v>
      </c>
      <c r="AA100" s="135">
        <f>TPChim2!K100</f>
        <v>1</v>
      </c>
      <c r="AB100" s="86">
        <f>Info2!J100</f>
        <v>11.375</v>
      </c>
      <c r="AC100" s="84">
        <f>Info2!K100</f>
        <v>4</v>
      </c>
      <c r="AD100" s="135">
        <f>Info2!M100</f>
        <v>1</v>
      </c>
      <c r="AE100" s="86">
        <f>MP!I100</f>
        <v>12.25</v>
      </c>
      <c r="AF100" s="84">
        <f>MP!J100</f>
        <v>1</v>
      </c>
      <c r="AG100" s="135">
        <f>MP!L100</f>
        <v>1</v>
      </c>
      <c r="AH100" s="139">
        <f>'UEM12'!S100</f>
        <v>10.634666666666666</v>
      </c>
      <c r="AI100" s="163">
        <f>'UEM12'!T100</f>
        <v>9</v>
      </c>
      <c r="AJ100" s="165">
        <f>'UEM12'!V100</f>
        <v>1</v>
      </c>
      <c r="AK100" s="166">
        <f>'MST2'!I100</f>
        <v>10</v>
      </c>
      <c r="AL100" s="84">
        <f>'MST2'!J100</f>
        <v>1</v>
      </c>
      <c r="AM100" s="135">
        <f>'MST2'!L100</f>
        <v>1</v>
      </c>
      <c r="AN100" s="139">
        <f>'UED12'!J100</f>
        <v>10</v>
      </c>
      <c r="AO100" s="163">
        <f>'UED12'!K100</f>
        <v>1</v>
      </c>
      <c r="AP100" s="165">
        <f>'UED12'!M100</f>
        <v>1</v>
      </c>
      <c r="AQ100" s="166">
        <f>Fran2!I100</f>
        <v>12.25</v>
      </c>
      <c r="AR100" s="84">
        <f>Fran2!J100</f>
        <v>1</v>
      </c>
      <c r="AS100" s="135">
        <f>Fran2!L100</f>
        <v>1</v>
      </c>
      <c r="AT100" s="86">
        <f>Angl2!I100</f>
        <v>12.25</v>
      </c>
      <c r="AU100" s="84">
        <f>Angl2!J100</f>
        <v>1</v>
      </c>
      <c r="AV100" s="135">
        <f>Angl2!L100</f>
        <v>1</v>
      </c>
      <c r="AW100" s="139">
        <f>'UET12'!M100</f>
        <v>12.25</v>
      </c>
      <c r="AX100" s="163">
        <f>'UET12'!N100</f>
        <v>2</v>
      </c>
      <c r="AY100" s="159">
        <f>'UET12'!P100</f>
        <v>1</v>
      </c>
      <c r="AZ100" s="24">
        <f t="shared" si="6"/>
        <v>8.033725490196078</v>
      </c>
      <c r="BA100" s="143">
        <f t="shared" si="7"/>
        <v>18</v>
      </c>
      <c r="BB100" s="138" t="e">
        <f t="shared" si="8"/>
        <v>#REF!</v>
      </c>
      <c r="BC100" s="154" t="str">
        <f t="shared" si="9"/>
        <v xml:space="preserve"> </v>
      </c>
    </row>
    <row r="101" spans="1:55" ht="13.5" customHeight="1">
      <c r="A101" s="153">
        <v>89</v>
      </c>
      <c r="B101" s="289">
        <v>123009941</v>
      </c>
      <c r="C101" s="47" t="s">
        <v>114</v>
      </c>
      <c r="D101" s="47" t="s">
        <v>115</v>
      </c>
      <c r="E101" s="277" t="s">
        <v>919</v>
      </c>
      <c r="F101" s="277" t="s">
        <v>879</v>
      </c>
      <c r="G101" s="278" t="s">
        <v>811</v>
      </c>
      <c r="H101" s="118" t="s">
        <v>428</v>
      </c>
      <c r="I101" s="156">
        <v>9.2209803921568625</v>
      </c>
      <c r="J101" s="162">
        <f>Maths2!J101</f>
        <v>10.167777777777777</v>
      </c>
      <c r="K101" s="84">
        <f>Maths2!K101</f>
        <v>6</v>
      </c>
      <c r="L101" s="135">
        <f>Maths2!M101</f>
        <v>1</v>
      </c>
      <c r="M101" s="85">
        <f>Phys2!J101</f>
        <v>7.166666666666667</v>
      </c>
      <c r="N101" s="84">
        <f>Phys2!K101</f>
        <v>0</v>
      </c>
      <c r="O101" s="135" t="e">
        <f>Phys2!#REF!</f>
        <v>#REF!</v>
      </c>
      <c r="P101" s="85">
        <f>Chim2!J101</f>
        <v>7.333333333333333</v>
      </c>
      <c r="Q101" s="84">
        <f>Chim2!K101</f>
        <v>0</v>
      </c>
      <c r="R101" s="135">
        <f>Chim2!M101</f>
        <v>1</v>
      </c>
      <c r="S101" s="136">
        <f>'UEF12'!P101</f>
        <v>8.2225925925925925</v>
      </c>
      <c r="T101" s="163">
        <f>'UEF12'!Q101</f>
        <v>6</v>
      </c>
      <c r="U101" s="165" t="e">
        <f>'UEF12'!S101</f>
        <v>#REF!</v>
      </c>
      <c r="V101" s="166">
        <f>TPPhys2!H101</f>
        <v>10.51</v>
      </c>
      <c r="W101" s="84">
        <f>TPPhys2!I101</f>
        <v>2</v>
      </c>
      <c r="X101" s="135">
        <f>TPPhys2!K101</f>
        <v>1</v>
      </c>
      <c r="Y101" s="86">
        <f>TPChim2!H101</f>
        <v>14.25</v>
      </c>
      <c r="Z101" s="84">
        <f>TPChim2!I101</f>
        <v>2</v>
      </c>
      <c r="AA101" s="135">
        <f>TPChim2!K101</f>
        <v>1</v>
      </c>
      <c r="AB101" s="86">
        <f>Info2!J101</f>
        <v>10</v>
      </c>
      <c r="AC101" s="84">
        <f>Info2!K101</f>
        <v>4</v>
      </c>
      <c r="AD101" s="135">
        <f>Info2!M101</f>
        <v>1</v>
      </c>
      <c r="AE101" s="86">
        <f>MP!I101</f>
        <v>10</v>
      </c>
      <c r="AF101" s="84">
        <f>MP!J101</f>
        <v>1</v>
      </c>
      <c r="AG101" s="135">
        <f>MP!L101</f>
        <v>1</v>
      </c>
      <c r="AH101" s="139">
        <f>'UEM12'!S101</f>
        <v>10.952</v>
      </c>
      <c r="AI101" s="163">
        <f>'UEM12'!T101</f>
        <v>9</v>
      </c>
      <c r="AJ101" s="165">
        <f>'UEM12'!V101</f>
        <v>1</v>
      </c>
      <c r="AK101" s="166">
        <f>'MST2'!I101</f>
        <v>10.5</v>
      </c>
      <c r="AL101" s="84">
        <f>'MST2'!J101</f>
        <v>1</v>
      </c>
      <c r="AM101" s="135">
        <f>'MST2'!L101</f>
        <v>1</v>
      </c>
      <c r="AN101" s="139">
        <f>'UED12'!J101</f>
        <v>10.5</v>
      </c>
      <c r="AO101" s="163">
        <f>'UED12'!K101</f>
        <v>1</v>
      </c>
      <c r="AP101" s="165">
        <f>'UED12'!M101</f>
        <v>1</v>
      </c>
      <c r="AQ101" s="166">
        <f>Fran2!I101</f>
        <v>11</v>
      </c>
      <c r="AR101" s="84">
        <f>Fran2!J101</f>
        <v>1</v>
      </c>
      <c r="AS101" s="135">
        <f>Fran2!L101</f>
        <v>1</v>
      </c>
      <c r="AT101" s="86">
        <f>Angl2!I101</f>
        <v>10</v>
      </c>
      <c r="AU101" s="84">
        <f>Angl2!J101</f>
        <v>1</v>
      </c>
      <c r="AV101" s="135">
        <f>Angl2!L101</f>
        <v>1</v>
      </c>
      <c r="AW101" s="139">
        <f>'UET12'!M101</f>
        <v>10.5</v>
      </c>
      <c r="AX101" s="163">
        <f>'UET12'!N101</f>
        <v>2</v>
      </c>
      <c r="AY101" s="159">
        <f>'UET12'!P101</f>
        <v>1</v>
      </c>
      <c r="AZ101" s="24">
        <f t="shared" si="6"/>
        <v>9.427254901960783</v>
      </c>
      <c r="BA101" s="143">
        <f t="shared" si="7"/>
        <v>18</v>
      </c>
      <c r="BB101" s="138" t="e">
        <f t="shared" si="8"/>
        <v>#REF!</v>
      </c>
      <c r="BC101" s="154" t="str">
        <f t="shared" si="9"/>
        <v xml:space="preserve"> </v>
      </c>
    </row>
    <row r="102" spans="1:55" ht="13.5" customHeight="1">
      <c r="A102" s="153">
        <v>90</v>
      </c>
      <c r="B102" s="289">
        <v>123005662</v>
      </c>
      <c r="C102" s="47" t="s">
        <v>116</v>
      </c>
      <c r="D102" s="47" t="s">
        <v>117</v>
      </c>
      <c r="E102" s="277" t="s">
        <v>920</v>
      </c>
      <c r="F102" s="277" t="s">
        <v>921</v>
      </c>
      <c r="G102" s="278" t="s">
        <v>811</v>
      </c>
      <c r="H102" s="118" t="s">
        <v>433</v>
      </c>
      <c r="I102" s="156">
        <v>9.7328431372549016</v>
      </c>
      <c r="J102" s="162">
        <f>Maths2!J102</f>
        <v>8.6666666666666661</v>
      </c>
      <c r="K102" s="84">
        <f>Maths2!K102</f>
        <v>0</v>
      </c>
      <c r="L102" s="135">
        <f>Maths2!M102</f>
        <v>1</v>
      </c>
      <c r="M102" s="85">
        <f>Phys2!J102</f>
        <v>5.083333333333333</v>
      </c>
      <c r="N102" s="84">
        <f>Phys2!K102</f>
        <v>0</v>
      </c>
      <c r="O102" s="135" t="e">
        <f>Phys2!#REF!</f>
        <v>#REF!</v>
      </c>
      <c r="P102" s="85">
        <f>Chim2!J102</f>
        <v>12.25</v>
      </c>
      <c r="Q102" s="84">
        <f>Chim2!K102</f>
        <v>6</v>
      </c>
      <c r="R102" s="135">
        <f>Chim2!M102</f>
        <v>1</v>
      </c>
      <c r="S102" s="136">
        <f>'UEF12'!P102</f>
        <v>8.6666666666666661</v>
      </c>
      <c r="T102" s="163">
        <f>'UEF12'!Q102</f>
        <v>6</v>
      </c>
      <c r="U102" s="165" t="e">
        <f>'UEF12'!S102</f>
        <v>#REF!</v>
      </c>
      <c r="V102" s="166">
        <f>TPPhys2!H102</f>
        <v>11.083333333333334</v>
      </c>
      <c r="W102" s="84">
        <f>TPPhys2!I102</f>
        <v>2</v>
      </c>
      <c r="X102" s="135">
        <f>TPPhys2!K102</f>
        <v>1</v>
      </c>
      <c r="Y102" s="86">
        <f>TPChim2!H102</f>
        <v>11</v>
      </c>
      <c r="Z102" s="84">
        <f>TPChim2!I102</f>
        <v>2</v>
      </c>
      <c r="AA102" s="135">
        <f>TPChim2!K102</f>
        <v>1</v>
      </c>
      <c r="AB102" s="86">
        <f>Info2!J102</f>
        <v>10</v>
      </c>
      <c r="AC102" s="84">
        <f>Info2!K102</f>
        <v>4</v>
      </c>
      <c r="AD102" s="135">
        <f>Info2!M102</f>
        <v>1</v>
      </c>
      <c r="AE102" s="86">
        <f>MP!I102</f>
        <v>10</v>
      </c>
      <c r="AF102" s="84">
        <f>MP!J102</f>
        <v>1</v>
      </c>
      <c r="AG102" s="135">
        <f>MP!L102</f>
        <v>1</v>
      </c>
      <c r="AH102" s="139">
        <f>'UEM12'!S102</f>
        <v>10.416666666666668</v>
      </c>
      <c r="AI102" s="163">
        <f>'UEM12'!T102</f>
        <v>9</v>
      </c>
      <c r="AJ102" s="165">
        <f>'UEM12'!V102</f>
        <v>1</v>
      </c>
      <c r="AK102" s="166">
        <f>'MST2'!I102</f>
        <v>13</v>
      </c>
      <c r="AL102" s="84">
        <f>'MST2'!J102</f>
        <v>1</v>
      </c>
      <c r="AM102" s="135">
        <f>'MST2'!L102</f>
        <v>1</v>
      </c>
      <c r="AN102" s="139">
        <f>'UED12'!J102</f>
        <v>13</v>
      </c>
      <c r="AO102" s="163">
        <f>'UED12'!K102</f>
        <v>1</v>
      </c>
      <c r="AP102" s="165">
        <f>'UED12'!M102</f>
        <v>1</v>
      </c>
      <c r="AQ102" s="166">
        <f>Fran2!I102</f>
        <v>10</v>
      </c>
      <c r="AR102" s="84">
        <f>Fran2!J102</f>
        <v>1</v>
      </c>
      <c r="AS102" s="135">
        <f>Fran2!L102</f>
        <v>1</v>
      </c>
      <c r="AT102" s="86">
        <f>Angl2!I102</f>
        <v>7.5</v>
      </c>
      <c r="AU102" s="84">
        <f>Angl2!J102</f>
        <v>0</v>
      </c>
      <c r="AV102" s="135">
        <f>Angl2!L102</f>
        <v>1</v>
      </c>
      <c r="AW102" s="139">
        <f>'UET12'!M102</f>
        <v>8.75</v>
      </c>
      <c r="AX102" s="163">
        <f>'UET12'!N102</f>
        <v>1</v>
      </c>
      <c r="AY102" s="159">
        <f>'UET12'!P102</f>
        <v>1</v>
      </c>
      <c r="AZ102" s="24">
        <f t="shared" si="6"/>
        <v>9.4460784313725501</v>
      </c>
      <c r="BA102" s="143">
        <f t="shared" si="7"/>
        <v>17</v>
      </c>
      <c r="BB102" s="138" t="e">
        <f t="shared" si="8"/>
        <v>#REF!</v>
      </c>
      <c r="BC102" s="154" t="str">
        <f t="shared" si="9"/>
        <v xml:space="preserve"> </v>
      </c>
    </row>
    <row r="103" spans="1:55" ht="13.5" customHeight="1">
      <c r="A103" s="153">
        <v>91</v>
      </c>
      <c r="B103" s="282">
        <v>123020144</v>
      </c>
      <c r="C103" s="200" t="s">
        <v>729</v>
      </c>
      <c r="D103" s="200" t="s">
        <v>595</v>
      </c>
      <c r="E103" s="295" t="s">
        <v>922</v>
      </c>
      <c r="F103" s="284" t="s">
        <v>923</v>
      </c>
      <c r="G103" s="285" t="s">
        <v>827</v>
      </c>
      <c r="H103" s="247" t="s">
        <v>1678</v>
      </c>
      <c r="I103" s="157">
        <v>10.064542483660132</v>
      </c>
      <c r="J103" s="162">
        <f>Maths2!J103</f>
        <v>10</v>
      </c>
      <c r="K103" s="84">
        <f>Maths2!K103</f>
        <v>6</v>
      </c>
      <c r="L103" s="135">
        <f>Maths2!M103</f>
        <v>1</v>
      </c>
      <c r="M103" s="85">
        <f>Phys2!J103</f>
        <v>4.333333333333333</v>
      </c>
      <c r="N103" s="84">
        <f>Phys2!K103</f>
        <v>0</v>
      </c>
      <c r="O103" s="135" t="e">
        <f>Phys2!#REF!</f>
        <v>#REF!</v>
      </c>
      <c r="P103" s="85">
        <f>Chim2!J103</f>
        <v>8.6666666666666661</v>
      </c>
      <c r="Q103" s="84">
        <f>Chim2!K103</f>
        <v>0</v>
      </c>
      <c r="R103" s="135">
        <f>Chim2!M103</f>
        <v>1</v>
      </c>
      <c r="S103" s="136">
        <f>'UEF12'!P103</f>
        <v>7.666666666666667</v>
      </c>
      <c r="T103" s="163">
        <f>'UEF12'!Q103</f>
        <v>6</v>
      </c>
      <c r="U103" s="165" t="e">
        <f>'UEF12'!S103</f>
        <v>#REF!</v>
      </c>
      <c r="V103" s="166">
        <f>TPPhys2!H103</f>
        <v>11.17</v>
      </c>
      <c r="W103" s="84">
        <f>TPPhys2!I103</f>
        <v>2</v>
      </c>
      <c r="X103" s="135">
        <f>TPPhys2!K103</f>
        <v>1</v>
      </c>
      <c r="Y103" s="86">
        <f>TPChim2!H103</f>
        <v>12.583333333333332</v>
      </c>
      <c r="Z103" s="84">
        <f>TPChim2!I103</f>
        <v>2</v>
      </c>
      <c r="AA103" s="135">
        <f>TPChim2!K103</f>
        <v>1</v>
      </c>
      <c r="AB103" s="86">
        <f>Info2!J103</f>
        <v>9</v>
      </c>
      <c r="AC103" s="84">
        <f>Info2!K103</f>
        <v>0</v>
      </c>
      <c r="AD103" s="135">
        <f>Info2!M103</f>
        <v>1</v>
      </c>
      <c r="AE103" s="86">
        <f>MP!I103</f>
        <v>12</v>
      </c>
      <c r="AF103" s="84">
        <f>MP!J103</f>
        <v>1</v>
      </c>
      <c r="AG103" s="135">
        <f>MP!L103</f>
        <v>1</v>
      </c>
      <c r="AH103" s="139">
        <f>'UEM12'!S103</f>
        <v>10.750666666666666</v>
      </c>
      <c r="AI103" s="163">
        <f>'UEM12'!T103</f>
        <v>9</v>
      </c>
      <c r="AJ103" s="165">
        <f>'UEM12'!V103</f>
        <v>1</v>
      </c>
      <c r="AK103" s="166">
        <f>'MST2'!I103</f>
        <v>13</v>
      </c>
      <c r="AL103" s="84">
        <f>'MST2'!J103</f>
        <v>1</v>
      </c>
      <c r="AM103" s="135">
        <f>'MST2'!L103</f>
        <v>1</v>
      </c>
      <c r="AN103" s="139">
        <f>'UED12'!J103</f>
        <v>13</v>
      </c>
      <c r="AO103" s="163">
        <f>'UED12'!K103</f>
        <v>1</v>
      </c>
      <c r="AP103" s="165">
        <f>'UED12'!M103</f>
        <v>1</v>
      </c>
      <c r="AQ103" s="166">
        <f>Fran2!I103</f>
        <v>12</v>
      </c>
      <c r="AR103" s="84">
        <f>Fran2!J103</f>
        <v>1</v>
      </c>
      <c r="AS103" s="135">
        <f>Fran2!L103</f>
        <v>1</v>
      </c>
      <c r="AT103" s="86">
        <f>Angl2!I103</f>
        <v>12</v>
      </c>
      <c r="AU103" s="84">
        <f>Angl2!J103</f>
        <v>1</v>
      </c>
      <c r="AV103" s="135">
        <f>Angl2!L103</f>
        <v>1</v>
      </c>
      <c r="AW103" s="139">
        <f>'UET12'!M103</f>
        <v>12</v>
      </c>
      <c r="AX103" s="163">
        <f>'UET12'!N103</f>
        <v>2</v>
      </c>
      <c r="AY103" s="159">
        <f>'UET12'!P103</f>
        <v>1</v>
      </c>
      <c r="AZ103" s="24">
        <f t="shared" si="6"/>
        <v>9.3972549019607836</v>
      </c>
      <c r="BA103" s="143">
        <f t="shared" si="7"/>
        <v>18</v>
      </c>
      <c r="BB103" s="138" t="e">
        <f t="shared" si="8"/>
        <v>#REF!</v>
      </c>
      <c r="BC103" s="154" t="str">
        <f t="shared" si="9"/>
        <v xml:space="preserve"> </v>
      </c>
    </row>
    <row r="104" spans="1:55" ht="13.5" customHeight="1">
      <c r="A104" s="153">
        <v>92</v>
      </c>
      <c r="B104" s="175">
        <v>1533005287</v>
      </c>
      <c r="C104" s="275" t="s">
        <v>601</v>
      </c>
      <c r="D104" s="275" t="s">
        <v>602</v>
      </c>
      <c r="E104" s="276" t="s">
        <v>924</v>
      </c>
      <c r="F104" s="276" t="s">
        <v>885</v>
      </c>
      <c r="G104" s="274" t="s">
        <v>806</v>
      </c>
      <c r="H104" s="117" t="s">
        <v>429</v>
      </c>
      <c r="I104" s="156">
        <v>10.624803921568628</v>
      </c>
      <c r="J104" s="162">
        <f>Maths2!J104</f>
        <v>10.3</v>
      </c>
      <c r="K104" s="84">
        <f>Maths2!K104</f>
        <v>6</v>
      </c>
      <c r="L104" s="135">
        <f>Maths2!M104</f>
        <v>1</v>
      </c>
      <c r="M104" s="85">
        <f>Phys2!J104</f>
        <v>4.5</v>
      </c>
      <c r="N104" s="84">
        <f>Phys2!K104</f>
        <v>0</v>
      </c>
      <c r="O104" s="135" t="e">
        <f>Phys2!#REF!</f>
        <v>#REF!</v>
      </c>
      <c r="P104" s="85">
        <f>Chim2!J104</f>
        <v>11.85</v>
      </c>
      <c r="Q104" s="84">
        <f>Chim2!K104</f>
        <v>6</v>
      </c>
      <c r="R104" s="135">
        <f>Chim2!M104</f>
        <v>1</v>
      </c>
      <c r="S104" s="136">
        <f>'UEF12'!P104</f>
        <v>8.8833333333333329</v>
      </c>
      <c r="T104" s="163">
        <f>'UEF12'!Q104</f>
        <v>12</v>
      </c>
      <c r="U104" s="165" t="e">
        <f>'UEF12'!S104</f>
        <v>#REF!</v>
      </c>
      <c r="V104" s="166">
        <f>TPPhys2!H104</f>
        <v>8.92</v>
      </c>
      <c r="W104" s="84">
        <f>TPPhys2!I104</f>
        <v>0</v>
      </c>
      <c r="X104" s="135">
        <f>TPPhys2!K104</f>
        <v>1</v>
      </c>
      <c r="Y104" s="86">
        <f>TPChim2!H104</f>
        <v>14.33</v>
      </c>
      <c r="Z104" s="84">
        <f>TPChim2!I104</f>
        <v>2</v>
      </c>
      <c r="AA104" s="135">
        <f>TPChim2!K104</f>
        <v>1</v>
      </c>
      <c r="AB104" s="86">
        <f>Info2!J104</f>
        <v>10</v>
      </c>
      <c r="AC104" s="84">
        <f>Info2!K104</f>
        <v>4</v>
      </c>
      <c r="AD104" s="135">
        <f>Info2!M104</f>
        <v>1</v>
      </c>
      <c r="AE104" s="86">
        <f>MP!I104</f>
        <v>6.75</v>
      </c>
      <c r="AF104" s="84">
        <f>MP!J104</f>
        <v>0</v>
      </c>
      <c r="AG104" s="135">
        <f>MP!L104</f>
        <v>1</v>
      </c>
      <c r="AH104" s="139">
        <f>'UEM12'!S104</f>
        <v>10</v>
      </c>
      <c r="AI104" s="163">
        <f>'UEM12'!T104</f>
        <v>9</v>
      </c>
      <c r="AJ104" s="165">
        <f>'UEM12'!V104</f>
        <v>1</v>
      </c>
      <c r="AK104" s="166">
        <f>'MST2'!I104</f>
        <v>13</v>
      </c>
      <c r="AL104" s="84">
        <f>'MST2'!J104</f>
        <v>1</v>
      </c>
      <c r="AM104" s="135">
        <f>'MST2'!L104</f>
        <v>1</v>
      </c>
      <c r="AN104" s="139">
        <f>'UED12'!J104</f>
        <v>13</v>
      </c>
      <c r="AO104" s="163">
        <f>'UED12'!K104</f>
        <v>1</v>
      </c>
      <c r="AP104" s="165">
        <f>'UED12'!M104</f>
        <v>1</v>
      </c>
      <c r="AQ104" s="166">
        <f>Fran2!I104</f>
        <v>10</v>
      </c>
      <c r="AR104" s="84">
        <f>Fran2!J104</f>
        <v>1</v>
      </c>
      <c r="AS104" s="135">
        <f>Fran2!L104</f>
        <v>1</v>
      </c>
      <c r="AT104" s="86">
        <f>Angl2!I104</f>
        <v>10</v>
      </c>
      <c r="AU104" s="84">
        <f>Angl2!J104</f>
        <v>1</v>
      </c>
      <c r="AV104" s="135">
        <f>Angl2!L104</f>
        <v>1</v>
      </c>
      <c r="AW104" s="139">
        <f>'UET12'!M104</f>
        <v>10</v>
      </c>
      <c r="AX104" s="163">
        <f>'UET12'!N104</f>
        <v>2</v>
      </c>
      <c r="AY104" s="159">
        <f>'UET12'!P104</f>
        <v>1</v>
      </c>
      <c r="AZ104" s="24">
        <f t="shared" si="6"/>
        <v>9.5852941176470576</v>
      </c>
      <c r="BA104" s="143">
        <f t="shared" si="7"/>
        <v>24</v>
      </c>
      <c r="BB104" s="138" t="e">
        <f t="shared" si="8"/>
        <v>#REF!</v>
      </c>
      <c r="BC104" s="154" t="str">
        <f t="shared" si="9"/>
        <v xml:space="preserve"> </v>
      </c>
    </row>
    <row r="105" spans="1:55" ht="13.5" customHeight="1">
      <c r="A105" s="153">
        <v>93</v>
      </c>
      <c r="B105" s="279">
        <v>123016442</v>
      </c>
      <c r="C105" s="101" t="s">
        <v>306</v>
      </c>
      <c r="D105" s="101" t="s">
        <v>297</v>
      </c>
      <c r="E105" s="280" t="s">
        <v>925</v>
      </c>
      <c r="F105" s="280" t="s">
        <v>821</v>
      </c>
      <c r="G105" s="278" t="s">
        <v>811</v>
      </c>
      <c r="H105" s="117" t="s">
        <v>434</v>
      </c>
      <c r="I105" s="156">
        <v>8.4411764705882355</v>
      </c>
      <c r="J105" s="162">
        <f>Maths2!J105</f>
        <v>7.4</v>
      </c>
      <c r="K105" s="84">
        <f>Maths2!K105</f>
        <v>0</v>
      </c>
      <c r="L105" s="135">
        <f>Maths2!M105</f>
        <v>1</v>
      </c>
      <c r="M105" s="85">
        <f>Phys2!J105</f>
        <v>6.55</v>
      </c>
      <c r="N105" s="84">
        <f>Phys2!K105</f>
        <v>0</v>
      </c>
      <c r="O105" s="135" t="e">
        <f>Phys2!#REF!</f>
        <v>#REF!</v>
      </c>
      <c r="P105" s="85">
        <f>Chim2!J105</f>
        <v>7.1</v>
      </c>
      <c r="Q105" s="84">
        <f>Chim2!K105</f>
        <v>0</v>
      </c>
      <c r="R105" s="135">
        <f>Chim2!M105</f>
        <v>1</v>
      </c>
      <c r="S105" s="136">
        <f>'UEF12'!P105</f>
        <v>7.0166666666666666</v>
      </c>
      <c r="T105" s="163">
        <f>'UEF12'!Q105</f>
        <v>0</v>
      </c>
      <c r="U105" s="165" t="e">
        <f>'UEF12'!S105</f>
        <v>#REF!</v>
      </c>
      <c r="V105" s="166">
        <f>TPPhys2!H105</f>
        <v>10.629999999999999</v>
      </c>
      <c r="W105" s="84">
        <f>TPPhys2!I105</f>
        <v>2</v>
      </c>
      <c r="X105" s="135">
        <f>TPPhys2!K105</f>
        <v>1</v>
      </c>
      <c r="Y105" s="86">
        <f>TPChim2!H105</f>
        <v>12</v>
      </c>
      <c r="Z105" s="84">
        <f>TPChim2!I105</f>
        <v>2</v>
      </c>
      <c r="AA105" s="135">
        <f>TPChim2!K105</f>
        <v>1</v>
      </c>
      <c r="AB105" s="86">
        <f>Info2!J105</f>
        <v>10</v>
      </c>
      <c r="AC105" s="84">
        <f>Info2!K105</f>
        <v>4</v>
      </c>
      <c r="AD105" s="135">
        <f>Info2!M105</f>
        <v>1</v>
      </c>
      <c r="AE105" s="86">
        <f>MP!I105</f>
        <v>10</v>
      </c>
      <c r="AF105" s="84">
        <f>MP!J105</f>
        <v>1</v>
      </c>
      <c r="AG105" s="135">
        <f>MP!L105</f>
        <v>1</v>
      </c>
      <c r="AH105" s="139">
        <f>'UEM12'!S105</f>
        <v>10.526</v>
      </c>
      <c r="AI105" s="163">
        <f>'UEM12'!T105</f>
        <v>9</v>
      </c>
      <c r="AJ105" s="165">
        <f>'UEM12'!V105</f>
        <v>1</v>
      </c>
      <c r="AK105" s="166">
        <f>'MST2'!I105</f>
        <v>14</v>
      </c>
      <c r="AL105" s="84">
        <f>'MST2'!J105</f>
        <v>1</v>
      </c>
      <c r="AM105" s="135">
        <f>'MST2'!L105</f>
        <v>1</v>
      </c>
      <c r="AN105" s="139">
        <f>'UED12'!J105</f>
        <v>14</v>
      </c>
      <c r="AO105" s="163">
        <f>'UED12'!K105</f>
        <v>1</v>
      </c>
      <c r="AP105" s="165">
        <f>'UED12'!M105</f>
        <v>1</v>
      </c>
      <c r="AQ105" s="166">
        <f>Fran2!I105</f>
        <v>10</v>
      </c>
      <c r="AR105" s="84">
        <f>Fran2!J105</f>
        <v>1</v>
      </c>
      <c r="AS105" s="135">
        <f>Fran2!L105</f>
        <v>1</v>
      </c>
      <c r="AT105" s="86">
        <f>Angl2!I105</f>
        <v>12.25</v>
      </c>
      <c r="AU105" s="84">
        <f>Angl2!J105</f>
        <v>1</v>
      </c>
      <c r="AV105" s="135">
        <f>Angl2!L105</f>
        <v>1</v>
      </c>
      <c r="AW105" s="139">
        <f>'UET12'!M105</f>
        <v>11.125</v>
      </c>
      <c r="AX105" s="163">
        <f>'UET12'!N105</f>
        <v>2</v>
      </c>
      <c r="AY105" s="159">
        <f>'UET12'!P105</f>
        <v>1</v>
      </c>
      <c r="AZ105" s="24">
        <f t="shared" si="6"/>
        <v>8.9429411764705886</v>
      </c>
      <c r="BA105" s="143">
        <f t="shared" si="7"/>
        <v>12</v>
      </c>
      <c r="BB105" s="138" t="e">
        <f t="shared" si="8"/>
        <v>#REF!</v>
      </c>
      <c r="BC105" s="154" t="str">
        <f t="shared" si="9"/>
        <v xml:space="preserve"> </v>
      </c>
    </row>
    <row r="106" spans="1:55" ht="13.5" customHeight="1">
      <c r="A106" s="153">
        <v>94</v>
      </c>
      <c r="B106" s="175">
        <v>1531090856</v>
      </c>
      <c r="C106" s="275" t="s">
        <v>542</v>
      </c>
      <c r="D106" s="275" t="s">
        <v>608</v>
      </c>
      <c r="E106" s="276" t="s">
        <v>926</v>
      </c>
      <c r="F106" s="276" t="s">
        <v>927</v>
      </c>
      <c r="G106" s="274" t="s">
        <v>806</v>
      </c>
      <c r="H106" s="117" t="s">
        <v>429</v>
      </c>
      <c r="I106" s="156">
        <v>9.0684313725490213</v>
      </c>
      <c r="J106" s="162">
        <f>Maths2!J106</f>
        <v>10</v>
      </c>
      <c r="K106" s="84">
        <f>Maths2!K106</f>
        <v>6</v>
      </c>
      <c r="L106" s="135">
        <f>Maths2!M106</f>
        <v>1</v>
      </c>
      <c r="M106" s="85">
        <f>Phys2!J106</f>
        <v>4.0999999999999996</v>
      </c>
      <c r="N106" s="84">
        <f>Phys2!K106</f>
        <v>0</v>
      </c>
      <c r="O106" s="135" t="e">
        <f>Phys2!#REF!</f>
        <v>#REF!</v>
      </c>
      <c r="P106" s="85">
        <f>Chim2!J106</f>
        <v>8.25</v>
      </c>
      <c r="Q106" s="84">
        <f>Chim2!K106</f>
        <v>0</v>
      </c>
      <c r="R106" s="135">
        <f>Chim2!M106</f>
        <v>1</v>
      </c>
      <c r="S106" s="136">
        <f>'UEF12'!P106</f>
        <v>7.4499999999999993</v>
      </c>
      <c r="T106" s="163">
        <f>'UEF12'!Q106</f>
        <v>6</v>
      </c>
      <c r="U106" s="165" t="e">
        <f>'UEF12'!S106</f>
        <v>#REF!</v>
      </c>
      <c r="V106" s="166">
        <f>TPPhys2!H106</f>
        <v>11.333333333333334</v>
      </c>
      <c r="W106" s="84">
        <f>TPPhys2!I106</f>
        <v>2</v>
      </c>
      <c r="X106" s="135">
        <f>TPPhys2!K106</f>
        <v>1</v>
      </c>
      <c r="Y106" s="86">
        <f>TPChim2!H106</f>
        <v>11.25</v>
      </c>
      <c r="Z106" s="84">
        <f>TPChim2!I106</f>
        <v>2</v>
      </c>
      <c r="AA106" s="135">
        <f>TPChim2!K106</f>
        <v>1</v>
      </c>
      <c r="AB106" s="86">
        <f>Info2!J106</f>
        <v>10.001999999999999</v>
      </c>
      <c r="AC106" s="84">
        <f>Info2!K106</f>
        <v>4</v>
      </c>
      <c r="AD106" s="135">
        <f>Info2!M106</f>
        <v>1</v>
      </c>
      <c r="AE106" s="86">
        <f>MP!I106</f>
        <v>12</v>
      </c>
      <c r="AF106" s="84">
        <f>MP!J106</f>
        <v>1</v>
      </c>
      <c r="AG106" s="135">
        <f>MP!L106</f>
        <v>1</v>
      </c>
      <c r="AH106" s="139">
        <f>'UEM12'!S106</f>
        <v>10.917466666666666</v>
      </c>
      <c r="AI106" s="163">
        <f>'UEM12'!T106</f>
        <v>9</v>
      </c>
      <c r="AJ106" s="165">
        <f>'UEM12'!V106</f>
        <v>1</v>
      </c>
      <c r="AK106" s="166">
        <f>'MST2'!I106</f>
        <v>11</v>
      </c>
      <c r="AL106" s="84">
        <f>'MST2'!J106</f>
        <v>1</v>
      </c>
      <c r="AM106" s="135">
        <f>'MST2'!L106</f>
        <v>1</v>
      </c>
      <c r="AN106" s="139">
        <f>'UED12'!J106</f>
        <v>11</v>
      </c>
      <c r="AO106" s="163">
        <f>'UED12'!K106</f>
        <v>1</v>
      </c>
      <c r="AP106" s="165">
        <f>'UED12'!M106</f>
        <v>1</v>
      </c>
      <c r="AQ106" s="166">
        <f>Fran2!I106</f>
        <v>9</v>
      </c>
      <c r="AR106" s="84">
        <f>Fran2!J106</f>
        <v>0</v>
      </c>
      <c r="AS106" s="135">
        <f>Fran2!L106</f>
        <v>1</v>
      </c>
      <c r="AT106" s="86">
        <f>Angl2!I106</f>
        <v>11</v>
      </c>
      <c r="AU106" s="84">
        <f>Angl2!J106</f>
        <v>1</v>
      </c>
      <c r="AV106" s="135">
        <f>Angl2!L106</f>
        <v>1</v>
      </c>
      <c r="AW106" s="139">
        <f>'UET12'!M106</f>
        <v>10</v>
      </c>
      <c r="AX106" s="163">
        <f>'UET12'!N106</f>
        <v>2</v>
      </c>
      <c r="AY106" s="159">
        <f>'UET12'!P106</f>
        <v>1</v>
      </c>
      <c r="AZ106" s="24">
        <f t="shared" si="6"/>
        <v>8.9786666666666672</v>
      </c>
      <c r="BA106" s="143">
        <f t="shared" si="7"/>
        <v>18</v>
      </c>
      <c r="BB106" s="138" t="e">
        <f t="shared" si="8"/>
        <v>#REF!</v>
      </c>
      <c r="BC106" s="154" t="str">
        <f t="shared" si="9"/>
        <v xml:space="preserve"> </v>
      </c>
    </row>
    <row r="107" spans="1:55" ht="13.5" customHeight="1">
      <c r="A107" s="153">
        <v>95</v>
      </c>
      <c r="B107" s="175">
        <v>1533003764</v>
      </c>
      <c r="C107" s="275" t="s">
        <v>542</v>
      </c>
      <c r="D107" s="275" t="s">
        <v>543</v>
      </c>
      <c r="E107" s="276" t="s">
        <v>928</v>
      </c>
      <c r="F107" s="276" t="s">
        <v>808</v>
      </c>
      <c r="G107" s="274" t="s">
        <v>806</v>
      </c>
      <c r="H107" s="117" t="s">
        <v>429</v>
      </c>
      <c r="I107" s="157">
        <v>8.2880392156862754</v>
      </c>
      <c r="J107" s="162">
        <f>Maths2!J107</f>
        <v>10</v>
      </c>
      <c r="K107" s="84">
        <f>Maths2!K107</f>
        <v>6</v>
      </c>
      <c r="L107" s="135">
        <f>Maths2!M107</f>
        <v>1</v>
      </c>
      <c r="M107" s="85">
        <f>Phys2!J107</f>
        <v>6.2</v>
      </c>
      <c r="N107" s="84">
        <f>Phys2!K107</f>
        <v>0</v>
      </c>
      <c r="O107" s="135" t="e">
        <f>Phys2!#REF!</f>
        <v>#REF!</v>
      </c>
      <c r="P107" s="85">
        <f>Chim2!J107</f>
        <v>11.8</v>
      </c>
      <c r="Q107" s="84">
        <f>Chim2!K107</f>
        <v>6</v>
      </c>
      <c r="R107" s="135">
        <f>Chim2!M107</f>
        <v>1</v>
      </c>
      <c r="S107" s="136">
        <f>'UEF12'!P107</f>
        <v>9.3333333333333339</v>
      </c>
      <c r="T107" s="163">
        <f>'UEF12'!Q107</f>
        <v>12</v>
      </c>
      <c r="U107" s="165" t="e">
        <f>'UEF12'!S107</f>
        <v>#REF!</v>
      </c>
      <c r="V107" s="166">
        <f>TPPhys2!H107</f>
        <v>12.16</v>
      </c>
      <c r="W107" s="84">
        <f>TPPhys2!I107</f>
        <v>2</v>
      </c>
      <c r="X107" s="135">
        <f>TPPhys2!K107</f>
        <v>1</v>
      </c>
      <c r="Y107" s="86">
        <f>TPChim2!H107</f>
        <v>11.07</v>
      </c>
      <c r="Z107" s="84">
        <f>TPChim2!I107</f>
        <v>2</v>
      </c>
      <c r="AA107" s="135">
        <f>TPChim2!K107</f>
        <v>1</v>
      </c>
      <c r="AB107" s="86">
        <f>Info2!J107</f>
        <v>8.35</v>
      </c>
      <c r="AC107" s="84">
        <f>Info2!K107</f>
        <v>0</v>
      </c>
      <c r="AD107" s="135">
        <f>Info2!M107</f>
        <v>1</v>
      </c>
      <c r="AE107" s="86">
        <f>MP!I107</f>
        <v>10.5</v>
      </c>
      <c r="AF107" s="84">
        <f>MP!J107</f>
        <v>1</v>
      </c>
      <c r="AG107" s="135">
        <f>MP!L107</f>
        <v>1</v>
      </c>
      <c r="AH107" s="139">
        <f>'UEM12'!S107</f>
        <v>10.086</v>
      </c>
      <c r="AI107" s="163">
        <f>'UEM12'!T107</f>
        <v>9</v>
      </c>
      <c r="AJ107" s="165">
        <f>'UEM12'!V107</f>
        <v>1</v>
      </c>
      <c r="AK107" s="166">
        <f>'MST2'!I107</f>
        <v>11</v>
      </c>
      <c r="AL107" s="84">
        <f>'MST2'!J107</f>
        <v>1</v>
      </c>
      <c r="AM107" s="135">
        <f>'MST2'!L107</f>
        <v>1</v>
      </c>
      <c r="AN107" s="139">
        <f>'UED12'!J107</f>
        <v>11</v>
      </c>
      <c r="AO107" s="163">
        <f>'UED12'!K107</f>
        <v>1</v>
      </c>
      <c r="AP107" s="165">
        <f>'UED12'!M107</f>
        <v>1</v>
      </c>
      <c r="AQ107" s="166">
        <f>Fran2!I107</f>
        <v>9.75</v>
      </c>
      <c r="AR107" s="84">
        <f>Fran2!J107</f>
        <v>0</v>
      </c>
      <c r="AS107" s="135">
        <f>Fran2!L107</f>
        <v>1</v>
      </c>
      <c r="AT107" s="86">
        <f>Angl2!I107</f>
        <v>15</v>
      </c>
      <c r="AU107" s="84">
        <f>Angl2!J107</f>
        <v>1</v>
      </c>
      <c r="AV107" s="135">
        <f>Angl2!L107</f>
        <v>1</v>
      </c>
      <c r="AW107" s="139">
        <f>'UET12'!M107</f>
        <v>12.375</v>
      </c>
      <c r="AX107" s="163">
        <f>'UET12'!N107</f>
        <v>2</v>
      </c>
      <c r="AY107" s="159">
        <f>'UET12'!P107</f>
        <v>1</v>
      </c>
      <c r="AZ107" s="24">
        <f t="shared" si="6"/>
        <v>10.010588235294119</v>
      </c>
      <c r="BA107" s="143">
        <f t="shared" si="7"/>
        <v>30</v>
      </c>
      <c r="BB107" s="138" t="e">
        <f t="shared" si="8"/>
        <v>#REF!</v>
      </c>
      <c r="BC107" s="154" t="str">
        <f t="shared" si="9"/>
        <v>S2 validé</v>
      </c>
    </row>
    <row r="108" spans="1:55" ht="13.5" customHeight="1">
      <c r="A108" s="153">
        <v>96</v>
      </c>
      <c r="B108" s="178">
        <v>1433013964</v>
      </c>
      <c r="C108" s="272" t="s">
        <v>553</v>
      </c>
      <c r="D108" s="272" t="s">
        <v>201</v>
      </c>
      <c r="E108" s="276" t="s">
        <v>929</v>
      </c>
      <c r="F108" s="276" t="s">
        <v>930</v>
      </c>
      <c r="G108" s="274" t="s">
        <v>806</v>
      </c>
      <c r="H108" s="117" t="s">
        <v>428</v>
      </c>
      <c r="I108" s="156">
        <v>9.0586274509803921</v>
      </c>
      <c r="J108" s="162">
        <f>Maths2!J108</f>
        <v>7.3</v>
      </c>
      <c r="K108" s="84">
        <f>Maths2!K108</f>
        <v>0</v>
      </c>
      <c r="L108" s="135">
        <f>Maths2!M108</f>
        <v>1</v>
      </c>
      <c r="M108" s="85">
        <f>Phys2!J108</f>
        <v>3.8</v>
      </c>
      <c r="N108" s="84">
        <f>Phys2!K108</f>
        <v>0</v>
      </c>
      <c r="O108" s="135" t="e">
        <f>Phys2!#REF!</f>
        <v>#REF!</v>
      </c>
      <c r="P108" s="85">
        <f>Chim2!J108</f>
        <v>12.85</v>
      </c>
      <c r="Q108" s="84">
        <f>Chim2!K108</f>
        <v>6</v>
      </c>
      <c r="R108" s="135">
        <f>Chim2!M108</f>
        <v>1</v>
      </c>
      <c r="S108" s="136">
        <f>'UEF12'!P108</f>
        <v>7.9833333333333325</v>
      </c>
      <c r="T108" s="163">
        <f>'UEF12'!Q108</f>
        <v>6</v>
      </c>
      <c r="U108" s="165" t="e">
        <f>'UEF12'!S108</f>
        <v>#REF!</v>
      </c>
      <c r="V108" s="166">
        <f>TPPhys2!H108</f>
        <v>7.4</v>
      </c>
      <c r="W108" s="84">
        <f>TPPhys2!I108</f>
        <v>0</v>
      </c>
      <c r="X108" s="135">
        <f>TPPhys2!K108</f>
        <v>1</v>
      </c>
      <c r="Y108" s="86">
        <f>TPChim2!H108</f>
        <v>11.666666666666666</v>
      </c>
      <c r="Z108" s="84">
        <f>TPChim2!I108</f>
        <v>2</v>
      </c>
      <c r="AA108" s="135">
        <f>TPChim2!K108</f>
        <v>1</v>
      </c>
      <c r="AB108" s="86">
        <f>Info2!J108</f>
        <v>6.5</v>
      </c>
      <c r="AC108" s="84">
        <f>Info2!K108</f>
        <v>0</v>
      </c>
      <c r="AD108" s="135">
        <f>Info2!M108</f>
        <v>1</v>
      </c>
      <c r="AE108" s="86">
        <f>MP!I108</f>
        <v>15</v>
      </c>
      <c r="AF108" s="84">
        <f>MP!J108</f>
        <v>1</v>
      </c>
      <c r="AG108" s="135">
        <f>MP!L108</f>
        <v>1</v>
      </c>
      <c r="AH108" s="139">
        <f>'UEM12'!S108</f>
        <v>9.4133333333333322</v>
      </c>
      <c r="AI108" s="163">
        <f>'UEM12'!T108</f>
        <v>3</v>
      </c>
      <c r="AJ108" s="165">
        <f>'UEM12'!V108</f>
        <v>1</v>
      </c>
      <c r="AK108" s="166">
        <f>'MST2'!I108</f>
        <v>10.5</v>
      </c>
      <c r="AL108" s="84">
        <f>'MST2'!J108</f>
        <v>1</v>
      </c>
      <c r="AM108" s="135">
        <f>'MST2'!L108</f>
        <v>1</v>
      </c>
      <c r="AN108" s="139">
        <f>'UED12'!J108</f>
        <v>10.5</v>
      </c>
      <c r="AO108" s="163">
        <f>'UED12'!K108</f>
        <v>1</v>
      </c>
      <c r="AP108" s="165">
        <f>'UED12'!M108</f>
        <v>1</v>
      </c>
      <c r="AQ108" s="166">
        <f>Fran2!I108</f>
        <v>7</v>
      </c>
      <c r="AR108" s="84">
        <f>Fran2!J108</f>
        <v>0</v>
      </c>
      <c r="AS108" s="135">
        <f>Fran2!L108</f>
        <v>1</v>
      </c>
      <c r="AT108" s="86">
        <f>Angl2!I108</f>
        <v>13.5</v>
      </c>
      <c r="AU108" s="84">
        <f>Angl2!J108</f>
        <v>1</v>
      </c>
      <c r="AV108" s="135">
        <f>Angl2!L108</f>
        <v>1</v>
      </c>
      <c r="AW108" s="139">
        <f>'UET12'!M108</f>
        <v>10.25</v>
      </c>
      <c r="AX108" s="163">
        <f>'UET12'!N108</f>
        <v>2</v>
      </c>
      <c r="AY108" s="159">
        <f>'UET12'!P108</f>
        <v>1</v>
      </c>
      <c r="AZ108" s="24">
        <f t="shared" si="6"/>
        <v>8.8186274509803919</v>
      </c>
      <c r="BA108" s="143">
        <f t="shared" si="7"/>
        <v>12</v>
      </c>
      <c r="BB108" s="138" t="e">
        <f t="shared" si="8"/>
        <v>#REF!</v>
      </c>
      <c r="BC108" s="154" t="str">
        <f t="shared" si="9"/>
        <v xml:space="preserve"> </v>
      </c>
    </row>
    <row r="109" spans="1:55" ht="13.5" customHeight="1">
      <c r="A109" s="153">
        <v>97</v>
      </c>
      <c r="B109" s="279">
        <v>1433009474</v>
      </c>
      <c r="C109" s="101" t="s">
        <v>307</v>
      </c>
      <c r="D109" s="101" t="s">
        <v>308</v>
      </c>
      <c r="E109" s="280" t="s">
        <v>931</v>
      </c>
      <c r="F109" s="280" t="s">
        <v>808</v>
      </c>
      <c r="G109" s="278" t="s">
        <v>811</v>
      </c>
      <c r="H109" s="118" t="s">
        <v>428</v>
      </c>
      <c r="I109" s="156">
        <v>8.9747058823529411</v>
      </c>
      <c r="J109" s="162">
        <f>Maths2!J109</f>
        <v>7.8</v>
      </c>
      <c r="K109" s="84">
        <f>Maths2!K109</f>
        <v>0</v>
      </c>
      <c r="L109" s="135">
        <f>Maths2!M109</f>
        <v>1</v>
      </c>
      <c r="M109" s="85">
        <f>Phys2!J109</f>
        <v>5</v>
      </c>
      <c r="N109" s="84">
        <f>Phys2!K109</f>
        <v>0</v>
      </c>
      <c r="O109" s="135" t="e">
        <f>Phys2!#REF!</f>
        <v>#REF!</v>
      </c>
      <c r="P109" s="85">
        <f>Chim2!J109</f>
        <v>5.85</v>
      </c>
      <c r="Q109" s="84">
        <f>Chim2!K109</f>
        <v>0</v>
      </c>
      <c r="R109" s="135">
        <f>Chim2!M109</f>
        <v>1</v>
      </c>
      <c r="S109" s="136">
        <f>'UEF12'!P109</f>
        <v>6.2166666666666659</v>
      </c>
      <c r="T109" s="163">
        <f>'UEF12'!Q109</f>
        <v>0</v>
      </c>
      <c r="U109" s="165" t="e">
        <f>'UEF12'!S109</f>
        <v>#REF!</v>
      </c>
      <c r="V109" s="166">
        <f>TPPhys2!H109</f>
        <v>12.26</v>
      </c>
      <c r="W109" s="84">
        <f>TPPhys2!I109</f>
        <v>2</v>
      </c>
      <c r="X109" s="135">
        <f>TPPhys2!K109</f>
        <v>1</v>
      </c>
      <c r="Y109" s="86">
        <f>TPChim2!H109</f>
        <v>13.25</v>
      </c>
      <c r="Z109" s="84">
        <f>TPChim2!I109</f>
        <v>2</v>
      </c>
      <c r="AA109" s="135">
        <f>TPChim2!K109</f>
        <v>1</v>
      </c>
      <c r="AB109" s="86">
        <f>Info2!J109</f>
        <v>10.8</v>
      </c>
      <c r="AC109" s="84">
        <f>Info2!K109</f>
        <v>4</v>
      </c>
      <c r="AD109" s="135">
        <f>Info2!M109</f>
        <v>1</v>
      </c>
      <c r="AE109" s="86">
        <f>MP!I109</f>
        <v>7.5</v>
      </c>
      <c r="AF109" s="84">
        <f>MP!J109</f>
        <v>0</v>
      </c>
      <c r="AG109" s="135">
        <f>MP!L109</f>
        <v>1</v>
      </c>
      <c r="AH109" s="139">
        <f>'UEM12'!S109</f>
        <v>10.922000000000001</v>
      </c>
      <c r="AI109" s="163">
        <f>'UEM12'!T109</f>
        <v>9</v>
      </c>
      <c r="AJ109" s="165">
        <f>'UEM12'!V109</f>
        <v>1</v>
      </c>
      <c r="AK109" s="166">
        <f>'MST2'!I109</f>
        <v>12</v>
      </c>
      <c r="AL109" s="84">
        <f>'MST2'!J109</f>
        <v>1</v>
      </c>
      <c r="AM109" s="135">
        <f>'MST2'!L109</f>
        <v>1</v>
      </c>
      <c r="AN109" s="139">
        <f>'UED12'!J109</f>
        <v>12</v>
      </c>
      <c r="AO109" s="163">
        <f>'UED12'!K109</f>
        <v>1</v>
      </c>
      <c r="AP109" s="165">
        <f>'UED12'!M109</f>
        <v>1</v>
      </c>
      <c r="AQ109" s="166">
        <f>Fran2!I109</f>
        <v>11.75</v>
      </c>
      <c r="AR109" s="84">
        <f>Fran2!J109</f>
        <v>1</v>
      </c>
      <c r="AS109" s="135">
        <f>Fran2!L109</f>
        <v>1</v>
      </c>
      <c r="AT109" s="86">
        <f>Angl2!I109</f>
        <v>4.5</v>
      </c>
      <c r="AU109" s="84">
        <f>Angl2!J109</f>
        <v>0</v>
      </c>
      <c r="AV109" s="135">
        <f>Angl2!L109</f>
        <v>1</v>
      </c>
      <c r="AW109" s="139">
        <f>'UET12'!M109</f>
        <v>8.125</v>
      </c>
      <c r="AX109" s="163">
        <f>'UET12'!N109</f>
        <v>1</v>
      </c>
      <c r="AY109" s="159">
        <f>'UET12'!P109</f>
        <v>1</v>
      </c>
      <c r="AZ109" s="24">
        <f t="shared" si="6"/>
        <v>8.1652941176470595</v>
      </c>
      <c r="BA109" s="143">
        <f t="shared" si="7"/>
        <v>11</v>
      </c>
      <c r="BB109" s="138" t="e">
        <f t="shared" si="8"/>
        <v>#REF!</v>
      </c>
      <c r="BC109" s="154" t="str">
        <f t="shared" si="9"/>
        <v xml:space="preserve"> </v>
      </c>
    </row>
    <row r="110" spans="1:55" ht="13.5" customHeight="1">
      <c r="A110" s="153">
        <v>98</v>
      </c>
      <c r="B110" s="289">
        <v>1333004969</v>
      </c>
      <c r="C110" s="47" t="s">
        <v>119</v>
      </c>
      <c r="D110" s="47" t="s">
        <v>120</v>
      </c>
      <c r="E110" s="277" t="s">
        <v>932</v>
      </c>
      <c r="F110" s="277" t="s">
        <v>814</v>
      </c>
      <c r="G110" s="278" t="s">
        <v>811</v>
      </c>
      <c r="H110" s="408" t="s">
        <v>434</v>
      </c>
      <c r="I110" s="156">
        <v>8.6468627450980389</v>
      </c>
      <c r="J110" s="162">
        <f>Maths2!J110</f>
        <v>11.666666666666666</v>
      </c>
      <c r="K110" s="84">
        <f>Maths2!K110</f>
        <v>6</v>
      </c>
      <c r="L110" s="135">
        <f>Maths2!M110</f>
        <v>1</v>
      </c>
      <c r="M110" s="85">
        <f>Phys2!J110</f>
        <v>10.666666666666666</v>
      </c>
      <c r="N110" s="84">
        <f>Phys2!K110</f>
        <v>6</v>
      </c>
      <c r="O110" s="135" t="e">
        <f>Phys2!#REF!</f>
        <v>#REF!</v>
      </c>
      <c r="P110" s="85">
        <f>Chim2!J110</f>
        <v>7.666666666666667</v>
      </c>
      <c r="Q110" s="84">
        <f>Chim2!K110</f>
        <v>0</v>
      </c>
      <c r="R110" s="135">
        <f>Chim2!M110</f>
        <v>1</v>
      </c>
      <c r="S110" s="136">
        <f>'UEF12'!P110</f>
        <v>10</v>
      </c>
      <c r="T110" s="163">
        <f>'UEF12'!Q110</f>
        <v>18</v>
      </c>
      <c r="U110" s="165" t="e">
        <f>'UEF12'!S110</f>
        <v>#REF!</v>
      </c>
      <c r="V110" s="166">
        <f>TPPhys2!H110</f>
        <v>10.08</v>
      </c>
      <c r="W110" s="84">
        <f>TPPhys2!I110</f>
        <v>2</v>
      </c>
      <c r="X110" s="135">
        <f>TPPhys2!K110</f>
        <v>1</v>
      </c>
      <c r="Y110" s="86">
        <f>TPChim2!H110</f>
        <v>9.16</v>
      </c>
      <c r="Z110" s="84">
        <f>TPChim2!I110</f>
        <v>0</v>
      </c>
      <c r="AA110" s="135">
        <f>TPChim2!K110</f>
        <v>1</v>
      </c>
      <c r="AB110" s="86">
        <f>Info2!J110</f>
        <v>5</v>
      </c>
      <c r="AC110" s="84">
        <f>Info2!K110</f>
        <v>0</v>
      </c>
      <c r="AD110" s="135">
        <f>Info2!M110</f>
        <v>1</v>
      </c>
      <c r="AE110" s="86">
        <f>MP!I110</f>
        <v>10</v>
      </c>
      <c r="AF110" s="84">
        <f>MP!J110</f>
        <v>1</v>
      </c>
      <c r="AG110" s="135">
        <f>MP!L110</f>
        <v>1</v>
      </c>
      <c r="AH110" s="139">
        <f>'UEM12'!S110</f>
        <v>7.8480000000000008</v>
      </c>
      <c r="AI110" s="163">
        <f>'UEM12'!T110</f>
        <v>3</v>
      </c>
      <c r="AJ110" s="165">
        <f>'UEM12'!V110</f>
        <v>1</v>
      </c>
      <c r="AK110" s="166">
        <f>'MST2'!I110</f>
        <v>10</v>
      </c>
      <c r="AL110" s="84">
        <f>'MST2'!J110</f>
        <v>1</v>
      </c>
      <c r="AM110" s="135">
        <f>'MST2'!L110</f>
        <v>1</v>
      </c>
      <c r="AN110" s="139">
        <f>'UED12'!J110</f>
        <v>10</v>
      </c>
      <c r="AO110" s="163">
        <f>'UED12'!K110</f>
        <v>1</v>
      </c>
      <c r="AP110" s="165">
        <f>'UED12'!M110</f>
        <v>1</v>
      </c>
      <c r="AQ110" s="166">
        <f>Fran2!I110</f>
        <v>14.5</v>
      </c>
      <c r="AR110" s="84">
        <f>Fran2!J110</f>
        <v>1</v>
      </c>
      <c r="AS110" s="135">
        <f>Fran2!L110</f>
        <v>1</v>
      </c>
      <c r="AT110" s="86">
        <f>Angl2!I110</f>
        <v>8</v>
      </c>
      <c r="AU110" s="84">
        <f>Angl2!J110</f>
        <v>0</v>
      </c>
      <c r="AV110" s="135">
        <f>Angl2!L110</f>
        <v>1</v>
      </c>
      <c r="AW110" s="139">
        <f>'UET12'!M110</f>
        <v>11.25</v>
      </c>
      <c r="AX110" s="163">
        <f>'UET12'!N110</f>
        <v>2</v>
      </c>
      <c r="AY110" s="159">
        <f>'UET12'!P110</f>
        <v>1</v>
      </c>
      <c r="AZ110" s="24">
        <f t="shared" si="6"/>
        <v>9.5141176470588249</v>
      </c>
      <c r="BA110" s="143">
        <f t="shared" si="7"/>
        <v>24</v>
      </c>
      <c r="BB110" s="138" t="e">
        <f t="shared" si="8"/>
        <v>#REF!</v>
      </c>
      <c r="BC110" s="154" t="str">
        <f t="shared" si="9"/>
        <v xml:space="preserve"> </v>
      </c>
    </row>
    <row r="111" spans="1:55" ht="13.5" customHeight="1">
      <c r="A111" s="153">
        <v>99</v>
      </c>
      <c r="B111" s="178">
        <v>1433007062</v>
      </c>
      <c r="C111" s="272" t="s">
        <v>119</v>
      </c>
      <c r="D111" s="272" t="s">
        <v>92</v>
      </c>
      <c r="E111" s="276" t="s">
        <v>933</v>
      </c>
      <c r="F111" s="276" t="s">
        <v>907</v>
      </c>
      <c r="G111" s="274" t="s">
        <v>806</v>
      </c>
      <c r="H111" s="117" t="s">
        <v>429</v>
      </c>
      <c r="I111" s="157">
        <v>9.1852941176470573</v>
      </c>
      <c r="J111" s="162">
        <f>Maths2!J111</f>
        <v>10.3</v>
      </c>
      <c r="K111" s="84">
        <f>Maths2!K111</f>
        <v>6</v>
      </c>
      <c r="L111" s="135">
        <f>Maths2!M111</f>
        <v>1</v>
      </c>
      <c r="M111" s="85">
        <f>Phys2!J111</f>
        <v>4.1500000000000004</v>
      </c>
      <c r="N111" s="84">
        <f>Phys2!K111</f>
        <v>0</v>
      </c>
      <c r="O111" s="135" t="e">
        <f>Phys2!#REF!</f>
        <v>#REF!</v>
      </c>
      <c r="P111" s="85">
        <f>Chim2!J111</f>
        <v>6.55</v>
      </c>
      <c r="Q111" s="84">
        <f>Chim2!K111</f>
        <v>0</v>
      </c>
      <c r="R111" s="135">
        <f>Chim2!M111</f>
        <v>1</v>
      </c>
      <c r="S111" s="136">
        <f>'UEF12'!P111</f>
        <v>7</v>
      </c>
      <c r="T111" s="163">
        <f>'UEF12'!Q111</f>
        <v>6</v>
      </c>
      <c r="U111" s="165" t="e">
        <f>'UEF12'!S111</f>
        <v>#REF!</v>
      </c>
      <c r="V111" s="166">
        <f>TPPhys2!H111</f>
        <v>10.01</v>
      </c>
      <c r="W111" s="84">
        <f>TPPhys2!I111</f>
        <v>2</v>
      </c>
      <c r="X111" s="135">
        <f>TPPhys2!K111</f>
        <v>1</v>
      </c>
      <c r="Y111" s="86">
        <f>TPChim2!H111</f>
        <v>11</v>
      </c>
      <c r="Z111" s="84">
        <f>TPChim2!I111</f>
        <v>2</v>
      </c>
      <c r="AA111" s="135">
        <f>TPChim2!K111</f>
        <v>1</v>
      </c>
      <c r="AB111" s="86">
        <f>Info2!J111</f>
        <v>6.4</v>
      </c>
      <c r="AC111" s="84">
        <f>Info2!K111</f>
        <v>0</v>
      </c>
      <c r="AD111" s="135">
        <f>Info2!M111</f>
        <v>1</v>
      </c>
      <c r="AE111" s="86">
        <f>MP!I111</f>
        <v>10</v>
      </c>
      <c r="AF111" s="84">
        <f>MP!J111</f>
        <v>1</v>
      </c>
      <c r="AG111" s="135">
        <f>MP!L111</f>
        <v>1</v>
      </c>
      <c r="AH111" s="139">
        <f>'UEM12'!S111</f>
        <v>8.7620000000000005</v>
      </c>
      <c r="AI111" s="163">
        <f>'UEM12'!T111</f>
        <v>5</v>
      </c>
      <c r="AJ111" s="165">
        <f>'UEM12'!V111</f>
        <v>1</v>
      </c>
      <c r="AK111" s="166">
        <f>'MST2'!I111</f>
        <v>14</v>
      </c>
      <c r="AL111" s="84">
        <f>'MST2'!J111</f>
        <v>1</v>
      </c>
      <c r="AM111" s="135">
        <f>'MST2'!L111</f>
        <v>1</v>
      </c>
      <c r="AN111" s="139">
        <f>'UED12'!J111</f>
        <v>14</v>
      </c>
      <c r="AO111" s="163">
        <f>'UED12'!K111</f>
        <v>1</v>
      </c>
      <c r="AP111" s="165">
        <f>'UED12'!M111</f>
        <v>1</v>
      </c>
      <c r="AQ111" s="166">
        <f>Fran2!I111</f>
        <v>15.5</v>
      </c>
      <c r="AR111" s="84">
        <f>Fran2!J111</f>
        <v>1</v>
      </c>
      <c r="AS111" s="135">
        <f>Fran2!L111</f>
        <v>1</v>
      </c>
      <c r="AT111" s="86">
        <f>Angl2!I111</f>
        <v>15</v>
      </c>
      <c r="AU111" s="84">
        <f>Angl2!J111</f>
        <v>1</v>
      </c>
      <c r="AV111" s="135">
        <f>Angl2!L111</f>
        <v>1</v>
      </c>
      <c r="AW111" s="139">
        <f>'UET12'!M111</f>
        <v>15.25</v>
      </c>
      <c r="AX111" s="163">
        <f>'UET12'!N111</f>
        <v>2</v>
      </c>
      <c r="AY111" s="159">
        <f>'UET12'!P111</f>
        <v>1</v>
      </c>
      <c r="AZ111" s="24">
        <f t="shared" si="6"/>
        <v>8.9005882352941175</v>
      </c>
      <c r="BA111" s="143">
        <f t="shared" si="7"/>
        <v>14</v>
      </c>
      <c r="BB111" s="138" t="e">
        <f t="shared" si="8"/>
        <v>#REF!</v>
      </c>
      <c r="BC111" s="154" t="str">
        <f t="shared" si="9"/>
        <v xml:space="preserve"> </v>
      </c>
    </row>
    <row r="112" spans="1:55" ht="13.5" customHeight="1">
      <c r="A112" s="153">
        <v>100</v>
      </c>
      <c r="B112" s="296" t="s">
        <v>730</v>
      </c>
      <c r="C112" s="292" t="s">
        <v>309</v>
      </c>
      <c r="D112" s="292" t="s">
        <v>67</v>
      </c>
      <c r="E112" s="297">
        <v>32235</v>
      </c>
      <c r="F112" s="298" t="s">
        <v>870</v>
      </c>
      <c r="G112" s="285" t="s">
        <v>827</v>
      </c>
      <c r="H112" s="246" t="s">
        <v>1678</v>
      </c>
      <c r="I112" s="157">
        <v>8.4469411764705882</v>
      </c>
      <c r="J112" s="162">
        <f>Maths2!J112</f>
        <v>8</v>
      </c>
      <c r="K112" s="84">
        <f>Maths2!K112</f>
        <v>0</v>
      </c>
      <c r="L112" s="135">
        <f>Maths2!M112</f>
        <v>1</v>
      </c>
      <c r="M112" s="85">
        <f>Phys2!J112</f>
        <v>3.7</v>
      </c>
      <c r="N112" s="84">
        <f>Phys2!K112</f>
        <v>0</v>
      </c>
      <c r="O112" s="135" t="e">
        <f>Phys2!#REF!</f>
        <v>#REF!</v>
      </c>
      <c r="P112" s="85">
        <f>Chim2!J112</f>
        <v>11.5</v>
      </c>
      <c r="Q112" s="84">
        <f>Chim2!K112</f>
        <v>6</v>
      </c>
      <c r="R112" s="135">
        <f>Chim2!M112</f>
        <v>1</v>
      </c>
      <c r="S112" s="136">
        <f>'UEF12'!P112</f>
        <v>7.7333333333333325</v>
      </c>
      <c r="T112" s="163">
        <f>'UEF12'!Q112</f>
        <v>6</v>
      </c>
      <c r="U112" s="165" t="e">
        <f>'UEF12'!S112</f>
        <v>#REF!</v>
      </c>
      <c r="V112" s="166">
        <f>TPPhys2!H112</f>
        <v>10</v>
      </c>
      <c r="W112" s="84">
        <f>TPPhys2!I112</f>
        <v>2</v>
      </c>
      <c r="X112" s="135">
        <f>TPPhys2!K112</f>
        <v>1</v>
      </c>
      <c r="Y112" s="86">
        <f>TPChim2!H112</f>
        <v>13.25</v>
      </c>
      <c r="Z112" s="84">
        <f>TPChim2!I112</f>
        <v>2</v>
      </c>
      <c r="AA112" s="135">
        <f>TPChim2!K112</f>
        <v>1</v>
      </c>
      <c r="AB112" s="86">
        <f>Info2!J112</f>
        <v>9.625</v>
      </c>
      <c r="AC112" s="84">
        <f>Info2!K112</f>
        <v>0</v>
      </c>
      <c r="AD112" s="135">
        <f>Info2!M112</f>
        <v>1</v>
      </c>
      <c r="AE112" s="86">
        <f>MP!I112</f>
        <v>14.5</v>
      </c>
      <c r="AF112" s="84">
        <f>MP!J112</f>
        <v>1</v>
      </c>
      <c r="AG112" s="135">
        <f>MP!L112</f>
        <v>1</v>
      </c>
      <c r="AH112" s="139">
        <f>'UEM12'!S112</f>
        <v>11.4</v>
      </c>
      <c r="AI112" s="163">
        <f>'UEM12'!T112</f>
        <v>9</v>
      </c>
      <c r="AJ112" s="165">
        <f>'UEM12'!V112</f>
        <v>1</v>
      </c>
      <c r="AK112" s="166">
        <f>'MST2'!I112</f>
        <v>10</v>
      </c>
      <c r="AL112" s="84">
        <f>'MST2'!J112</f>
        <v>1</v>
      </c>
      <c r="AM112" s="135">
        <f>'MST2'!L112</f>
        <v>1</v>
      </c>
      <c r="AN112" s="139">
        <f>'UED12'!J112</f>
        <v>10</v>
      </c>
      <c r="AO112" s="163">
        <f>'UED12'!K112</f>
        <v>1</v>
      </c>
      <c r="AP112" s="165">
        <f>'UED12'!M112</f>
        <v>1</v>
      </c>
      <c r="AQ112" s="166">
        <f>Fran2!I112</f>
        <v>14.5</v>
      </c>
      <c r="AR112" s="84">
        <f>Fran2!J112</f>
        <v>1</v>
      </c>
      <c r="AS112" s="135">
        <f>Fran2!L112</f>
        <v>1</v>
      </c>
      <c r="AT112" s="86">
        <f>Angl2!I112</f>
        <v>14.5</v>
      </c>
      <c r="AU112" s="84">
        <f>Angl2!J112</f>
        <v>1</v>
      </c>
      <c r="AV112" s="135">
        <f>Angl2!L112</f>
        <v>1</v>
      </c>
      <c r="AW112" s="139">
        <f>'UET12'!M112</f>
        <v>14.5</v>
      </c>
      <c r="AX112" s="163">
        <f>'UET12'!N112</f>
        <v>2</v>
      </c>
      <c r="AY112" s="159">
        <f>'UET12'!P112</f>
        <v>1</v>
      </c>
      <c r="AZ112" s="24">
        <f t="shared" si="6"/>
        <v>9.7411764705882344</v>
      </c>
      <c r="BA112" s="143">
        <f t="shared" si="7"/>
        <v>18</v>
      </c>
      <c r="BB112" s="138" t="e">
        <f t="shared" si="8"/>
        <v>#REF!</v>
      </c>
      <c r="BC112" s="154" t="str">
        <f t="shared" si="9"/>
        <v xml:space="preserve"> </v>
      </c>
    </row>
    <row r="113" spans="1:55" ht="13.5" customHeight="1">
      <c r="A113" s="153">
        <v>101</v>
      </c>
      <c r="B113" s="279">
        <v>1333007462</v>
      </c>
      <c r="C113" s="101" t="s">
        <v>309</v>
      </c>
      <c r="D113" s="101" t="s">
        <v>209</v>
      </c>
      <c r="E113" s="280" t="s">
        <v>850</v>
      </c>
      <c r="F113" s="280" t="s">
        <v>870</v>
      </c>
      <c r="G113" s="278" t="s">
        <v>811</v>
      </c>
      <c r="H113" s="117" t="s">
        <v>434</v>
      </c>
      <c r="I113" s="157">
        <v>10.137745098039217</v>
      </c>
      <c r="J113" s="162">
        <f>Maths2!J113</f>
        <v>10.583333333333334</v>
      </c>
      <c r="K113" s="84">
        <f>Maths2!K113</f>
        <v>6</v>
      </c>
      <c r="L113" s="135">
        <f>Maths2!M113</f>
        <v>1</v>
      </c>
      <c r="M113" s="85">
        <f>Phys2!J113</f>
        <v>5.22</v>
      </c>
      <c r="N113" s="84">
        <f>Phys2!K113</f>
        <v>0</v>
      </c>
      <c r="O113" s="135" t="e">
        <f>Phys2!#REF!</f>
        <v>#REF!</v>
      </c>
      <c r="P113" s="85">
        <f>Chim2!J113</f>
        <v>14.2</v>
      </c>
      <c r="Q113" s="84">
        <f>Chim2!K113</f>
        <v>6</v>
      </c>
      <c r="R113" s="135">
        <f>Chim2!M113</f>
        <v>1</v>
      </c>
      <c r="S113" s="136">
        <f>'UEF12'!P113</f>
        <v>10.00111111111111</v>
      </c>
      <c r="T113" s="163">
        <f>'UEF12'!Q113</f>
        <v>18</v>
      </c>
      <c r="U113" s="165" t="e">
        <f>'UEF12'!S113</f>
        <v>#REF!</v>
      </c>
      <c r="V113" s="166">
        <f>TPPhys2!H113</f>
        <v>10.166666666666668</v>
      </c>
      <c r="W113" s="84">
        <f>TPPhys2!I113</f>
        <v>2</v>
      </c>
      <c r="X113" s="135">
        <f>TPPhys2!K113</f>
        <v>1</v>
      </c>
      <c r="Y113" s="86">
        <f>TPChim2!H113</f>
        <v>10.638888888888889</v>
      </c>
      <c r="Z113" s="84">
        <f>TPChim2!I113</f>
        <v>2</v>
      </c>
      <c r="AA113" s="135">
        <f>TPChim2!K113</f>
        <v>1</v>
      </c>
      <c r="AB113" s="86">
        <f>Info2!J113</f>
        <v>8.1666666666666661</v>
      </c>
      <c r="AC113" s="84">
        <f>Info2!K113</f>
        <v>0</v>
      </c>
      <c r="AD113" s="135">
        <f>Info2!M113</f>
        <v>1</v>
      </c>
      <c r="AE113" s="86">
        <f>MP!I113</f>
        <v>13</v>
      </c>
      <c r="AF113" s="84">
        <f>MP!J113</f>
        <v>1</v>
      </c>
      <c r="AG113" s="135">
        <f>MP!L113</f>
        <v>1</v>
      </c>
      <c r="AH113" s="139">
        <f>'UEM12'!S113</f>
        <v>10.027777777777777</v>
      </c>
      <c r="AI113" s="163">
        <f>'UEM12'!T113</f>
        <v>9</v>
      </c>
      <c r="AJ113" s="165">
        <f>'UEM12'!V113</f>
        <v>1</v>
      </c>
      <c r="AK113" s="166">
        <f>'MST2'!I113</f>
        <v>14</v>
      </c>
      <c r="AL113" s="84">
        <f>'MST2'!J113</f>
        <v>1</v>
      </c>
      <c r="AM113" s="135">
        <f>'MST2'!L113</f>
        <v>1</v>
      </c>
      <c r="AN113" s="139">
        <f>'UED12'!J113</f>
        <v>14</v>
      </c>
      <c r="AO113" s="163">
        <f>'UED12'!K113</f>
        <v>1</v>
      </c>
      <c r="AP113" s="165">
        <f>'UED12'!M113</f>
        <v>1</v>
      </c>
      <c r="AQ113" s="166">
        <f>Fran2!I113</f>
        <v>10</v>
      </c>
      <c r="AR113" s="84">
        <f>Fran2!J113</f>
        <v>1</v>
      </c>
      <c r="AS113" s="135">
        <f>Fran2!L113</f>
        <v>1</v>
      </c>
      <c r="AT113" s="86">
        <f>Angl2!I113</f>
        <v>14.5</v>
      </c>
      <c r="AU113" s="84">
        <f>Angl2!J113</f>
        <v>1</v>
      </c>
      <c r="AV113" s="135">
        <f>Angl2!L113</f>
        <v>1</v>
      </c>
      <c r="AW113" s="139">
        <f>'UET12'!M113</f>
        <v>12.25</v>
      </c>
      <c r="AX113" s="163">
        <f>'UET12'!N113</f>
        <v>2</v>
      </c>
      <c r="AY113" s="159">
        <f>'UET12'!P113</f>
        <v>1</v>
      </c>
      <c r="AZ113" s="24">
        <f t="shared" si="6"/>
        <v>10.508758169934639</v>
      </c>
      <c r="BA113" s="143">
        <f t="shared" si="7"/>
        <v>30</v>
      </c>
      <c r="BB113" s="138" t="e">
        <f t="shared" si="8"/>
        <v>#REF!</v>
      </c>
      <c r="BC113" s="154" t="str">
        <f t="shared" si="9"/>
        <v>S2 validé</v>
      </c>
    </row>
    <row r="114" spans="1:55" ht="13.5" customHeight="1">
      <c r="A114" s="153">
        <v>102</v>
      </c>
      <c r="B114" s="277" t="s">
        <v>121</v>
      </c>
      <c r="C114" s="47" t="s">
        <v>122</v>
      </c>
      <c r="D114" s="47" t="s">
        <v>123</v>
      </c>
      <c r="E114" s="277" t="s">
        <v>934</v>
      </c>
      <c r="F114" s="277" t="s">
        <v>930</v>
      </c>
      <c r="G114" s="278" t="s">
        <v>811</v>
      </c>
      <c r="H114" s="118" t="s">
        <v>433</v>
      </c>
      <c r="I114" s="156">
        <v>9.6172549019607843</v>
      </c>
      <c r="J114" s="162">
        <f>Maths2!J114</f>
        <v>10</v>
      </c>
      <c r="K114" s="84">
        <f>Maths2!K114</f>
        <v>6</v>
      </c>
      <c r="L114" s="135">
        <f>Maths2!M114</f>
        <v>1</v>
      </c>
      <c r="M114" s="85">
        <f>Phys2!J114</f>
        <v>4.8</v>
      </c>
      <c r="N114" s="84">
        <f>Phys2!K114</f>
        <v>0</v>
      </c>
      <c r="O114" s="135" t="e">
        <f>Phys2!#REF!</f>
        <v>#REF!</v>
      </c>
      <c r="P114" s="85">
        <f>Chim2!J114</f>
        <v>10.5</v>
      </c>
      <c r="Q114" s="84">
        <f>Chim2!K114</f>
        <v>6</v>
      </c>
      <c r="R114" s="135">
        <f>Chim2!M114</f>
        <v>1</v>
      </c>
      <c r="S114" s="136">
        <f>'UEF12'!P114</f>
        <v>8.4333333333333336</v>
      </c>
      <c r="T114" s="163">
        <f>'UEF12'!Q114</f>
        <v>12</v>
      </c>
      <c r="U114" s="165" t="e">
        <f>'UEF12'!S114</f>
        <v>#REF!</v>
      </c>
      <c r="V114" s="166">
        <f>TPPhys2!H114</f>
        <v>12.66</v>
      </c>
      <c r="W114" s="84">
        <f>TPPhys2!I114</f>
        <v>2</v>
      </c>
      <c r="X114" s="135">
        <f>TPPhys2!K114</f>
        <v>1</v>
      </c>
      <c r="Y114" s="86">
        <f>TPChim2!H114</f>
        <v>12.06</v>
      </c>
      <c r="Z114" s="84">
        <f>TPChim2!I114</f>
        <v>2</v>
      </c>
      <c r="AA114" s="135">
        <f>TPChim2!K114</f>
        <v>1</v>
      </c>
      <c r="AB114" s="86">
        <f>Info2!J114</f>
        <v>5.833333333333333</v>
      </c>
      <c r="AC114" s="84">
        <f>Info2!K114</f>
        <v>0</v>
      </c>
      <c r="AD114" s="135">
        <f>Info2!M114</f>
        <v>1</v>
      </c>
      <c r="AE114" s="86">
        <f>MP!I114</f>
        <v>10</v>
      </c>
      <c r="AF114" s="84">
        <f>MP!J114</f>
        <v>1</v>
      </c>
      <c r="AG114" s="135">
        <f>MP!L114</f>
        <v>1</v>
      </c>
      <c r="AH114" s="139">
        <f>'UEM12'!S114</f>
        <v>9.277333333333333</v>
      </c>
      <c r="AI114" s="163">
        <f>'UEM12'!T114</f>
        <v>5</v>
      </c>
      <c r="AJ114" s="165">
        <f>'UEM12'!V114</f>
        <v>1</v>
      </c>
      <c r="AK114" s="166">
        <f>'MST2'!I114</f>
        <v>11</v>
      </c>
      <c r="AL114" s="84">
        <f>'MST2'!J114</f>
        <v>1</v>
      </c>
      <c r="AM114" s="135">
        <f>'MST2'!L114</f>
        <v>1</v>
      </c>
      <c r="AN114" s="139">
        <f>'UED12'!J114</f>
        <v>11</v>
      </c>
      <c r="AO114" s="163">
        <f>'UED12'!K114</f>
        <v>1</v>
      </c>
      <c r="AP114" s="165">
        <f>'UED12'!M114</f>
        <v>1</v>
      </c>
      <c r="AQ114" s="166">
        <f>Fran2!I114</f>
        <v>10</v>
      </c>
      <c r="AR114" s="84">
        <f>Fran2!J114</f>
        <v>1</v>
      </c>
      <c r="AS114" s="135">
        <f>Fran2!L114</f>
        <v>1</v>
      </c>
      <c r="AT114" s="86">
        <f>Angl2!I114</f>
        <v>6.5</v>
      </c>
      <c r="AU114" s="84">
        <f>Angl2!J114</f>
        <v>0</v>
      </c>
      <c r="AV114" s="135">
        <f>Angl2!L114</f>
        <v>1</v>
      </c>
      <c r="AW114" s="139">
        <f>'UET12'!M114</f>
        <v>8.25</v>
      </c>
      <c r="AX114" s="163">
        <f>'UET12'!N114</f>
        <v>1</v>
      </c>
      <c r="AY114" s="159">
        <f>'UET12'!P114</f>
        <v>1</v>
      </c>
      <c r="AZ114" s="24">
        <f t="shared" si="6"/>
        <v>8.8109803921568624</v>
      </c>
      <c r="BA114" s="143">
        <f t="shared" si="7"/>
        <v>19</v>
      </c>
      <c r="BB114" s="138" t="e">
        <f t="shared" si="8"/>
        <v>#REF!</v>
      </c>
      <c r="BC114" s="154" t="str">
        <f t="shared" si="9"/>
        <v xml:space="preserve"> </v>
      </c>
    </row>
    <row r="115" spans="1:55" ht="13.5" customHeight="1">
      <c r="A115" s="153">
        <v>103</v>
      </c>
      <c r="B115" s="294">
        <v>123012055</v>
      </c>
      <c r="C115" s="200" t="s">
        <v>731</v>
      </c>
      <c r="D115" s="200" t="s">
        <v>67</v>
      </c>
      <c r="E115" s="295" t="s">
        <v>935</v>
      </c>
      <c r="F115" s="284" t="s">
        <v>936</v>
      </c>
      <c r="G115" s="285" t="s">
        <v>827</v>
      </c>
      <c r="H115" s="204" t="s">
        <v>436</v>
      </c>
      <c r="I115" s="157">
        <v>8.1509803921568622</v>
      </c>
      <c r="J115" s="162">
        <f>Maths2!J115</f>
        <v>11</v>
      </c>
      <c r="K115" s="84">
        <f>Maths2!K115</f>
        <v>6</v>
      </c>
      <c r="L115" s="135">
        <f>Maths2!M115</f>
        <v>1</v>
      </c>
      <c r="M115" s="85">
        <f>Phys2!J115</f>
        <v>4.8</v>
      </c>
      <c r="N115" s="84">
        <f>Phys2!K115</f>
        <v>0</v>
      </c>
      <c r="O115" s="135" t="e">
        <f>Phys2!#REF!</f>
        <v>#REF!</v>
      </c>
      <c r="P115" s="85">
        <f>Chim2!J115</f>
        <v>14</v>
      </c>
      <c r="Q115" s="84">
        <f>Chim2!K115</f>
        <v>6</v>
      </c>
      <c r="R115" s="135">
        <f>Chim2!M115</f>
        <v>1</v>
      </c>
      <c r="S115" s="136">
        <f>'UEF12'!P115</f>
        <v>9.9333333333333336</v>
      </c>
      <c r="T115" s="163">
        <f>'UEF12'!Q115</f>
        <v>12</v>
      </c>
      <c r="U115" s="165" t="e">
        <f>'UEF12'!S115</f>
        <v>#REF!</v>
      </c>
      <c r="V115" s="166">
        <f>TPPhys2!H115</f>
        <v>9.67</v>
      </c>
      <c r="W115" s="84">
        <f>TPPhys2!I115</f>
        <v>0</v>
      </c>
      <c r="X115" s="135">
        <f>TPPhys2!K115</f>
        <v>1</v>
      </c>
      <c r="Y115" s="86">
        <f>TPChim2!H115</f>
        <v>13.08</v>
      </c>
      <c r="Z115" s="84">
        <f>TPChim2!I115</f>
        <v>2</v>
      </c>
      <c r="AA115" s="135">
        <f>TPChim2!K115</f>
        <v>1</v>
      </c>
      <c r="AB115" s="86">
        <f>Info2!J115</f>
        <v>9</v>
      </c>
      <c r="AC115" s="84">
        <f>Info2!K115</f>
        <v>0</v>
      </c>
      <c r="AD115" s="135">
        <f>Info2!M115</f>
        <v>1</v>
      </c>
      <c r="AE115" s="86">
        <f>MP!I115</f>
        <v>10</v>
      </c>
      <c r="AF115" s="84">
        <f>MP!J115</f>
        <v>1</v>
      </c>
      <c r="AG115" s="135">
        <f>MP!L115</f>
        <v>1</v>
      </c>
      <c r="AH115" s="139">
        <f>'UEM12'!S115</f>
        <v>10.15</v>
      </c>
      <c r="AI115" s="163">
        <f>'UEM12'!T115</f>
        <v>9</v>
      </c>
      <c r="AJ115" s="165">
        <f>'UEM12'!V115</f>
        <v>1</v>
      </c>
      <c r="AK115" s="166">
        <f>'MST2'!I115</f>
        <v>10</v>
      </c>
      <c r="AL115" s="84">
        <f>'MST2'!J115</f>
        <v>1</v>
      </c>
      <c r="AM115" s="135">
        <f>'MST2'!L115</f>
        <v>1</v>
      </c>
      <c r="AN115" s="139">
        <f>'UED12'!J115</f>
        <v>10</v>
      </c>
      <c r="AO115" s="163">
        <f>'UED12'!K115</f>
        <v>1</v>
      </c>
      <c r="AP115" s="165">
        <f>'UED12'!M115</f>
        <v>1</v>
      </c>
      <c r="AQ115" s="166">
        <f>Fran2!I115</f>
        <v>10</v>
      </c>
      <c r="AR115" s="84">
        <f>Fran2!J115</f>
        <v>1</v>
      </c>
      <c r="AS115" s="135">
        <f>Fran2!L115</f>
        <v>1</v>
      </c>
      <c r="AT115" s="86">
        <f>Angl2!I115</f>
        <v>10</v>
      </c>
      <c r="AU115" s="84">
        <f>Angl2!J115</f>
        <v>1</v>
      </c>
      <c r="AV115" s="135">
        <f>Angl2!L115</f>
        <v>1</v>
      </c>
      <c r="AW115" s="139">
        <f>'UET12'!M115</f>
        <v>10</v>
      </c>
      <c r="AX115" s="163">
        <f>'UET12'!N115</f>
        <v>2</v>
      </c>
      <c r="AY115" s="159">
        <f>'UET12'!P115</f>
        <v>1</v>
      </c>
      <c r="AZ115" s="24">
        <f t="shared" si="6"/>
        <v>10.008823529411766</v>
      </c>
      <c r="BA115" s="143">
        <f t="shared" si="7"/>
        <v>30</v>
      </c>
      <c r="BB115" s="138" t="e">
        <f t="shared" si="8"/>
        <v>#REF!</v>
      </c>
      <c r="BC115" s="154" t="str">
        <f t="shared" si="9"/>
        <v>S2 validé</v>
      </c>
    </row>
    <row r="116" spans="1:55" ht="13.5" customHeight="1">
      <c r="A116" s="153">
        <v>104</v>
      </c>
      <c r="B116" s="178">
        <v>1433000987</v>
      </c>
      <c r="C116" s="272" t="s">
        <v>615</v>
      </c>
      <c r="D116" s="272" t="s">
        <v>616</v>
      </c>
      <c r="E116" s="276" t="s">
        <v>937</v>
      </c>
      <c r="F116" s="276" t="s">
        <v>854</v>
      </c>
      <c r="G116" s="274" t="s">
        <v>806</v>
      </c>
      <c r="H116" s="117" t="s">
        <v>1676</v>
      </c>
      <c r="I116" s="156">
        <v>7.9982352941176469</v>
      </c>
      <c r="J116" s="162">
        <f>Maths2!J116</f>
        <v>10</v>
      </c>
      <c r="K116" s="84">
        <f>Maths2!K116</f>
        <v>6</v>
      </c>
      <c r="L116" s="135">
        <f>Maths2!M116</f>
        <v>1</v>
      </c>
      <c r="M116" s="85">
        <f>Phys2!J116</f>
        <v>2.35</v>
      </c>
      <c r="N116" s="84">
        <f>Phys2!K116</f>
        <v>0</v>
      </c>
      <c r="O116" s="135" t="e">
        <f>Phys2!#REF!</f>
        <v>#REF!</v>
      </c>
      <c r="P116" s="85">
        <f>Chim2!J116</f>
        <v>5.8</v>
      </c>
      <c r="Q116" s="84">
        <f>Chim2!K116</f>
        <v>0</v>
      </c>
      <c r="R116" s="135">
        <f>Chim2!M116</f>
        <v>1</v>
      </c>
      <c r="S116" s="136">
        <f>'UEF12'!P116</f>
        <v>6.05</v>
      </c>
      <c r="T116" s="163">
        <f>'UEF12'!Q116</f>
        <v>6</v>
      </c>
      <c r="U116" s="165" t="e">
        <f>'UEF12'!S116</f>
        <v>#REF!</v>
      </c>
      <c r="V116" s="166">
        <f>TPPhys2!H116</f>
        <v>11.5</v>
      </c>
      <c r="W116" s="84">
        <f>TPPhys2!I116</f>
        <v>2</v>
      </c>
      <c r="X116" s="135">
        <f>TPPhys2!K116</f>
        <v>1</v>
      </c>
      <c r="Y116" s="86">
        <f>TPChim2!H116</f>
        <v>15</v>
      </c>
      <c r="Z116" s="84">
        <f>TPChim2!I116</f>
        <v>2</v>
      </c>
      <c r="AA116" s="135">
        <f>TPChim2!K116</f>
        <v>1</v>
      </c>
      <c r="AB116" s="86">
        <f>Info2!J116</f>
        <v>4.4000000000000004</v>
      </c>
      <c r="AC116" s="84">
        <f>Info2!K116</f>
        <v>0</v>
      </c>
      <c r="AD116" s="135">
        <f>Info2!M116</f>
        <v>1</v>
      </c>
      <c r="AE116" s="86">
        <f>MP!I116</f>
        <v>14</v>
      </c>
      <c r="AF116" s="84">
        <f>MP!J116</f>
        <v>1</v>
      </c>
      <c r="AG116" s="135">
        <f>MP!L116</f>
        <v>1</v>
      </c>
      <c r="AH116" s="139">
        <f>'UEM12'!S116</f>
        <v>9.86</v>
      </c>
      <c r="AI116" s="163">
        <f>'UEM12'!T116</f>
        <v>5</v>
      </c>
      <c r="AJ116" s="165">
        <f>'UEM12'!V116</f>
        <v>1</v>
      </c>
      <c r="AK116" s="166">
        <f>'MST2'!I116</f>
        <v>11</v>
      </c>
      <c r="AL116" s="84">
        <f>'MST2'!J116</f>
        <v>1</v>
      </c>
      <c r="AM116" s="135">
        <f>'MST2'!L116</f>
        <v>1</v>
      </c>
      <c r="AN116" s="139">
        <f>'UED12'!J116</f>
        <v>11</v>
      </c>
      <c r="AO116" s="163">
        <f>'UED12'!K116</f>
        <v>1</v>
      </c>
      <c r="AP116" s="165">
        <f>'UED12'!M116</f>
        <v>1</v>
      </c>
      <c r="AQ116" s="166">
        <f>Fran2!I116</f>
        <v>15.5</v>
      </c>
      <c r="AR116" s="84">
        <f>Fran2!J116</f>
        <v>1</v>
      </c>
      <c r="AS116" s="135">
        <f>Fran2!L116</f>
        <v>1</v>
      </c>
      <c r="AT116" s="86">
        <f>Angl2!I116</f>
        <v>9</v>
      </c>
      <c r="AU116" s="84">
        <f>Angl2!J116</f>
        <v>0</v>
      </c>
      <c r="AV116" s="135">
        <f>Angl2!L116</f>
        <v>1</v>
      </c>
      <c r="AW116" s="139">
        <f>'UET12'!M116</f>
        <v>12.25</v>
      </c>
      <c r="AX116" s="163">
        <f>'UET12'!N116</f>
        <v>2</v>
      </c>
      <c r="AY116" s="159">
        <f>'UET12'!P116</f>
        <v>1</v>
      </c>
      <c r="AZ116" s="24">
        <f t="shared" si="6"/>
        <v>8.1911764705882355</v>
      </c>
      <c r="BA116" s="143">
        <f t="shared" si="7"/>
        <v>14</v>
      </c>
      <c r="BB116" s="138" t="e">
        <f t="shared" si="8"/>
        <v>#REF!</v>
      </c>
      <c r="BC116" s="154" t="str">
        <f t="shared" si="9"/>
        <v xml:space="preserve"> </v>
      </c>
    </row>
    <row r="117" spans="1:55" ht="13.5" customHeight="1">
      <c r="A117" s="153">
        <v>105</v>
      </c>
      <c r="B117" s="279">
        <v>1433009252</v>
      </c>
      <c r="C117" s="101" t="s">
        <v>310</v>
      </c>
      <c r="D117" s="101" t="s">
        <v>311</v>
      </c>
      <c r="E117" s="280" t="s">
        <v>938</v>
      </c>
      <c r="F117" s="280" t="s">
        <v>873</v>
      </c>
      <c r="G117" s="278" t="s">
        <v>811</v>
      </c>
      <c r="H117" s="117" t="s">
        <v>434</v>
      </c>
      <c r="I117" s="156">
        <v>9.4213725490196083</v>
      </c>
      <c r="J117" s="162">
        <f>Maths2!J117</f>
        <v>8</v>
      </c>
      <c r="K117" s="84">
        <f>Maths2!K117</f>
        <v>0</v>
      </c>
      <c r="L117" s="135">
        <f>Maths2!M117</f>
        <v>1</v>
      </c>
      <c r="M117" s="85">
        <f>Phys2!J117</f>
        <v>7.1</v>
      </c>
      <c r="N117" s="84">
        <f>Phys2!K117</f>
        <v>0</v>
      </c>
      <c r="O117" s="135" t="e">
        <f>Phys2!#REF!</f>
        <v>#REF!</v>
      </c>
      <c r="P117" s="85">
        <f>Chim2!J117</f>
        <v>14.9</v>
      </c>
      <c r="Q117" s="84">
        <f>Chim2!K117</f>
        <v>6</v>
      </c>
      <c r="R117" s="135">
        <f>Chim2!M117</f>
        <v>1</v>
      </c>
      <c r="S117" s="136">
        <f>'UEF12'!P117</f>
        <v>10</v>
      </c>
      <c r="T117" s="163">
        <f>'UEF12'!Q117</f>
        <v>18</v>
      </c>
      <c r="U117" s="165" t="e">
        <f>'UEF12'!S117</f>
        <v>#REF!</v>
      </c>
      <c r="V117" s="166">
        <f>TPPhys2!H117</f>
        <v>8.24</v>
      </c>
      <c r="W117" s="84">
        <f>TPPhys2!I117</f>
        <v>0</v>
      </c>
      <c r="X117" s="135">
        <f>TPPhys2!K117</f>
        <v>1</v>
      </c>
      <c r="Y117" s="86">
        <f>TPChim2!H117</f>
        <v>13.83</v>
      </c>
      <c r="Z117" s="84">
        <f>TPChim2!I117</f>
        <v>2</v>
      </c>
      <c r="AA117" s="135">
        <f>TPChim2!K117</f>
        <v>1</v>
      </c>
      <c r="AB117" s="86">
        <f>Info2!J117</f>
        <v>6.3</v>
      </c>
      <c r="AC117" s="84">
        <f>Info2!K117</f>
        <v>0</v>
      </c>
      <c r="AD117" s="135">
        <f>Info2!M117</f>
        <v>1</v>
      </c>
      <c r="AE117" s="86">
        <f>MP!I117</f>
        <v>7.5</v>
      </c>
      <c r="AF117" s="84">
        <f>MP!J117</f>
        <v>0</v>
      </c>
      <c r="AG117" s="135">
        <f>MP!L117</f>
        <v>1</v>
      </c>
      <c r="AH117" s="139">
        <f>'UEM12'!S117</f>
        <v>8.4340000000000011</v>
      </c>
      <c r="AI117" s="163">
        <f>'UEM12'!T117</f>
        <v>2</v>
      </c>
      <c r="AJ117" s="165">
        <f>'UEM12'!V117</f>
        <v>1</v>
      </c>
      <c r="AK117" s="166">
        <f>'MST2'!I117</f>
        <v>11</v>
      </c>
      <c r="AL117" s="84">
        <f>'MST2'!J117</f>
        <v>1</v>
      </c>
      <c r="AM117" s="135">
        <f>'MST2'!L117</f>
        <v>1</v>
      </c>
      <c r="AN117" s="139">
        <f>'UED12'!J117</f>
        <v>11</v>
      </c>
      <c r="AO117" s="163">
        <f>'UED12'!K117</f>
        <v>1</v>
      </c>
      <c r="AP117" s="165">
        <f>'UED12'!M117</f>
        <v>1</v>
      </c>
      <c r="AQ117" s="166">
        <f>Fran2!I117</f>
        <v>9</v>
      </c>
      <c r="AR117" s="84">
        <f>Fran2!J117</f>
        <v>0</v>
      </c>
      <c r="AS117" s="135">
        <f>Fran2!L117</f>
        <v>1</v>
      </c>
      <c r="AT117" s="86">
        <f>Angl2!I117</f>
        <v>11</v>
      </c>
      <c r="AU117" s="84">
        <f>Angl2!J117</f>
        <v>1</v>
      </c>
      <c r="AV117" s="135">
        <f>Angl2!L117</f>
        <v>1</v>
      </c>
      <c r="AW117" s="139">
        <f>'UET12'!M117</f>
        <v>10</v>
      </c>
      <c r="AX117" s="163">
        <f>'UET12'!N117</f>
        <v>2</v>
      </c>
      <c r="AY117" s="159">
        <f>'UET12'!P117</f>
        <v>1</v>
      </c>
      <c r="AZ117" s="24">
        <f t="shared" si="6"/>
        <v>9.5982352941176483</v>
      </c>
      <c r="BA117" s="143">
        <f t="shared" si="7"/>
        <v>23</v>
      </c>
      <c r="BB117" s="138" t="e">
        <f t="shared" si="8"/>
        <v>#REF!</v>
      </c>
      <c r="BC117" s="154" t="str">
        <f t="shared" si="9"/>
        <v xml:space="preserve"> </v>
      </c>
    </row>
    <row r="118" spans="1:55" ht="13.5" customHeight="1">
      <c r="A118" s="153">
        <v>106</v>
      </c>
      <c r="B118" s="289">
        <v>1333012941</v>
      </c>
      <c r="C118" s="47" t="s">
        <v>125</v>
      </c>
      <c r="D118" s="47" t="s">
        <v>126</v>
      </c>
      <c r="E118" s="277" t="s">
        <v>939</v>
      </c>
      <c r="F118" s="277" t="s">
        <v>805</v>
      </c>
      <c r="G118" s="278" t="s">
        <v>811</v>
      </c>
      <c r="H118" s="118" t="s">
        <v>433</v>
      </c>
      <c r="I118" s="157">
        <v>9.1611764705882361</v>
      </c>
      <c r="J118" s="162">
        <f>Maths2!J118</f>
        <v>10.333333333333334</v>
      </c>
      <c r="K118" s="84">
        <f>Maths2!K118</f>
        <v>6</v>
      </c>
      <c r="L118" s="135">
        <f>Maths2!M118</f>
        <v>1</v>
      </c>
      <c r="M118" s="85">
        <f>Phys2!J118</f>
        <v>4.333333333333333</v>
      </c>
      <c r="N118" s="84">
        <f>Phys2!K118</f>
        <v>0</v>
      </c>
      <c r="O118" s="135" t="e">
        <f>Phys2!#REF!</f>
        <v>#REF!</v>
      </c>
      <c r="P118" s="85">
        <f>Chim2!J118</f>
        <v>7</v>
      </c>
      <c r="Q118" s="84">
        <f>Chim2!K118</f>
        <v>0</v>
      </c>
      <c r="R118" s="135">
        <f>Chim2!M118</f>
        <v>1</v>
      </c>
      <c r="S118" s="136">
        <f>'UEF12'!P118</f>
        <v>7.2222222222222223</v>
      </c>
      <c r="T118" s="163">
        <f>'UEF12'!Q118</f>
        <v>6</v>
      </c>
      <c r="U118" s="165" t="e">
        <f>'UEF12'!S118</f>
        <v>#REF!</v>
      </c>
      <c r="V118" s="166">
        <f>TPPhys2!H118</f>
        <v>11.33</v>
      </c>
      <c r="W118" s="84">
        <f>TPPhys2!I118</f>
        <v>2</v>
      </c>
      <c r="X118" s="135">
        <f>TPPhys2!K118</f>
        <v>1</v>
      </c>
      <c r="Y118" s="86">
        <f>TPChim2!H118</f>
        <v>13.33</v>
      </c>
      <c r="Z118" s="84">
        <f>TPChim2!I118</f>
        <v>2</v>
      </c>
      <c r="AA118" s="135">
        <f>TPChim2!K118</f>
        <v>1</v>
      </c>
      <c r="AB118" s="86">
        <f>Info2!J118</f>
        <v>8.1666666666666661</v>
      </c>
      <c r="AC118" s="84">
        <f>Info2!K118</f>
        <v>0</v>
      </c>
      <c r="AD118" s="135">
        <f>Info2!M118</f>
        <v>1</v>
      </c>
      <c r="AE118" s="86">
        <f>MP!I118</f>
        <v>12.5</v>
      </c>
      <c r="AF118" s="84">
        <f>MP!J118</f>
        <v>1</v>
      </c>
      <c r="AG118" s="135">
        <f>MP!L118</f>
        <v>1</v>
      </c>
      <c r="AH118" s="139">
        <f>'UEM12'!S118</f>
        <v>10.698666666666666</v>
      </c>
      <c r="AI118" s="163">
        <f>'UEM12'!T118</f>
        <v>9</v>
      </c>
      <c r="AJ118" s="165">
        <f>'UEM12'!V118</f>
        <v>1</v>
      </c>
      <c r="AK118" s="166">
        <f>'MST2'!I118</f>
        <v>13.5</v>
      </c>
      <c r="AL118" s="84">
        <f>'MST2'!J118</f>
        <v>1</v>
      </c>
      <c r="AM118" s="135">
        <f>'MST2'!L118</f>
        <v>1</v>
      </c>
      <c r="AN118" s="139">
        <f>'UED12'!J118</f>
        <v>13.5</v>
      </c>
      <c r="AO118" s="163">
        <f>'UED12'!K118</f>
        <v>1</v>
      </c>
      <c r="AP118" s="165">
        <f>'UED12'!M118</f>
        <v>1</v>
      </c>
      <c r="AQ118" s="166">
        <f>Fran2!I118</f>
        <v>11.5</v>
      </c>
      <c r="AR118" s="84">
        <f>Fran2!J118</f>
        <v>1</v>
      </c>
      <c r="AS118" s="135">
        <f>Fran2!L118</f>
        <v>1</v>
      </c>
      <c r="AT118" s="86">
        <f>Angl2!I118</f>
        <v>12</v>
      </c>
      <c r="AU118" s="84">
        <f>Angl2!J118</f>
        <v>1</v>
      </c>
      <c r="AV118" s="135">
        <f>Angl2!L118</f>
        <v>1</v>
      </c>
      <c r="AW118" s="139">
        <f>'UET12'!M118</f>
        <v>11.75</v>
      </c>
      <c r="AX118" s="163">
        <f>'UET12'!N118</f>
        <v>2</v>
      </c>
      <c r="AY118" s="159">
        <f>'UET12'!P118</f>
        <v>1</v>
      </c>
      <c r="AZ118" s="24">
        <f t="shared" si="6"/>
        <v>9.1466666666666665</v>
      </c>
      <c r="BA118" s="143">
        <f t="shared" si="7"/>
        <v>18</v>
      </c>
      <c r="BB118" s="138" t="e">
        <f t="shared" si="8"/>
        <v>#REF!</v>
      </c>
      <c r="BC118" s="154" t="str">
        <f t="shared" si="9"/>
        <v xml:space="preserve"> </v>
      </c>
    </row>
    <row r="119" spans="1:55" ht="13.5" customHeight="1">
      <c r="A119" s="153">
        <v>107</v>
      </c>
      <c r="B119" s="279">
        <v>1433007023</v>
      </c>
      <c r="C119" s="101" t="s">
        <v>390</v>
      </c>
      <c r="D119" s="101" t="s">
        <v>327</v>
      </c>
      <c r="E119" s="280" t="s">
        <v>940</v>
      </c>
      <c r="F119" s="280" t="s">
        <v>810</v>
      </c>
      <c r="G119" s="278" t="s">
        <v>811</v>
      </c>
      <c r="H119" s="118" t="s">
        <v>433</v>
      </c>
      <c r="I119" s="156">
        <v>9.5717647058823534</v>
      </c>
      <c r="J119" s="162">
        <f>Maths2!J119</f>
        <v>10.1</v>
      </c>
      <c r="K119" s="84">
        <f>Maths2!K119</f>
        <v>6</v>
      </c>
      <c r="L119" s="135">
        <f>Maths2!M119</f>
        <v>1</v>
      </c>
      <c r="M119" s="85">
        <f>Phys2!J119</f>
        <v>9.9</v>
      </c>
      <c r="N119" s="84">
        <f>Phys2!K119</f>
        <v>0</v>
      </c>
      <c r="O119" s="135" t="e">
        <f>Phys2!#REF!</f>
        <v>#REF!</v>
      </c>
      <c r="P119" s="85">
        <f>Chim2!J119</f>
        <v>10</v>
      </c>
      <c r="Q119" s="84">
        <f>Chim2!K119</f>
        <v>6</v>
      </c>
      <c r="R119" s="135">
        <f>Chim2!M119</f>
        <v>1</v>
      </c>
      <c r="S119" s="136">
        <f>'UEF12'!P119</f>
        <v>10</v>
      </c>
      <c r="T119" s="163">
        <f>'UEF12'!Q119</f>
        <v>18</v>
      </c>
      <c r="U119" s="165" t="e">
        <f>'UEF12'!S119</f>
        <v>#REF!</v>
      </c>
      <c r="V119" s="166">
        <f>TPPhys2!H119</f>
        <v>7.91</v>
      </c>
      <c r="W119" s="84">
        <f>TPPhys2!I119</f>
        <v>0</v>
      </c>
      <c r="X119" s="135">
        <f>TPPhys2!K119</f>
        <v>1</v>
      </c>
      <c r="Y119" s="86">
        <f>TPChim2!H119</f>
        <v>15</v>
      </c>
      <c r="Z119" s="84">
        <f>TPChim2!I119</f>
        <v>2</v>
      </c>
      <c r="AA119" s="135">
        <f>TPChim2!K119</f>
        <v>1</v>
      </c>
      <c r="AB119" s="86">
        <f>Info2!J119</f>
        <v>7.3</v>
      </c>
      <c r="AC119" s="84">
        <f>Info2!K119</f>
        <v>0</v>
      </c>
      <c r="AD119" s="135">
        <f>Info2!M119</f>
        <v>1</v>
      </c>
      <c r="AE119" s="86">
        <f>MP!I119</f>
        <v>12.5</v>
      </c>
      <c r="AF119" s="84">
        <f>MP!J119</f>
        <v>1</v>
      </c>
      <c r="AG119" s="135">
        <f>MP!L119</f>
        <v>1</v>
      </c>
      <c r="AH119" s="139">
        <f>'UEM12'!S119</f>
        <v>10.001999999999999</v>
      </c>
      <c r="AI119" s="163">
        <f>'UEM12'!T119</f>
        <v>9</v>
      </c>
      <c r="AJ119" s="165">
        <f>'UEM12'!V119</f>
        <v>1</v>
      </c>
      <c r="AK119" s="166">
        <f>'MST2'!I119</f>
        <v>10.5</v>
      </c>
      <c r="AL119" s="84">
        <f>'MST2'!J119</f>
        <v>1</v>
      </c>
      <c r="AM119" s="135">
        <f>'MST2'!L119</f>
        <v>1</v>
      </c>
      <c r="AN119" s="139">
        <f>'UED12'!J119</f>
        <v>10.5</v>
      </c>
      <c r="AO119" s="163">
        <f>'UED12'!K119</f>
        <v>1</v>
      </c>
      <c r="AP119" s="165">
        <f>'UED12'!M119</f>
        <v>1</v>
      </c>
      <c r="AQ119" s="166">
        <f>Fran2!I119</f>
        <v>11.5</v>
      </c>
      <c r="AR119" s="84">
        <f>Fran2!J119</f>
        <v>1</v>
      </c>
      <c r="AS119" s="135">
        <f>Fran2!L119</f>
        <v>1</v>
      </c>
      <c r="AT119" s="86">
        <f>Angl2!I119</f>
        <v>10</v>
      </c>
      <c r="AU119" s="84">
        <f>Angl2!J119</f>
        <v>1</v>
      </c>
      <c r="AV119" s="135">
        <f>Angl2!L119</f>
        <v>1</v>
      </c>
      <c r="AW119" s="139">
        <f>'UET12'!M119</f>
        <v>10.75</v>
      </c>
      <c r="AX119" s="163">
        <f>'UET12'!N119</f>
        <v>2</v>
      </c>
      <c r="AY119" s="159">
        <f>'UET12'!P119</f>
        <v>1</v>
      </c>
      <c r="AZ119" s="24">
        <f t="shared" si="6"/>
        <v>10.118235294117646</v>
      </c>
      <c r="BA119" s="143">
        <f t="shared" si="7"/>
        <v>30</v>
      </c>
      <c r="BB119" s="138" t="e">
        <f t="shared" si="8"/>
        <v>#REF!</v>
      </c>
      <c r="BC119" s="154" t="str">
        <f t="shared" si="9"/>
        <v>S2 validé</v>
      </c>
    </row>
    <row r="120" spans="1:55" ht="13.5" customHeight="1">
      <c r="A120" s="153">
        <v>108</v>
      </c>
      <c r="B120" s="175">
        <v>1533015363</v>
      </c>
      <c r="C120" s="275" t="s">
        <v>680</v>
      </c>
      <c r="D120" s="275" t="s">
        <v>681</v>
      </c>
      <c r="E120" s="276" t="s">
        <v>941</v>
      </c>
      <c r="F120" s="276" t="s">
        <v>930</v>
      </c>
      <c r="G120" s="274" t="s">
        <v>806</v>
      </c>
      <c r="H120" s="117" t="s">
        <v>428</v>
      </c>
      <c r="I120" s="156">
        <v>9.7007843137254905</v>
      </c>
      <c r="J120" s="162">
        <f>Maths2!J120</f>
        <v>10</v>
      </c>
      <c r="K120" s="84">
        <f>Maths2!K120</f>
        <v>6</v>
      </c>
      <c r="L120" s="135">
        <f>Maths2!M120</f>
        <v>1</v>
      </c>
      <c r="M120" s="85">
        <f>Phys2!J120</f>
        <v>4.5999999999999996</v>
      </c>
      <c r="N120" s="84">
        <f>Phys2!K120</f>
        <v>0</v>
      </c>
      <c r="O120" s="135" t="e">
        <f>Phys2!#REF!</f>
        <v>#REF!</v>
      </c>
      <c r="P120" s="85">
        <f>Chim2!J120</f>
        <v>10</v>
      </c>
      <c r="Q120" s="84">
        <f>Chim2!K120</f>
        <v>6</v>
      </c>
      <c r="R120" s="135">
        <f>Chim2!M120</f>
        <v>1</v>
      </c>
      <c r="S120" s="136">
        <f>'UEF12'!P120</f>
        <v>8.1999999999999993</v>
      </c>
      <c r="T120" s="163">
        <f>'UEF12'!Q120</f>
        <v>12</v>
      </c>
      <c r="U120" s="165" t="e">
        <f>'UEF12'!S120</f>
        <v>#REF!</v>
      </c>
      <c r="V120" s="166">
        <f>TPPhys2!H120</f>
        <v>8.91</v>
      </c>
      <c r="W120" s="84">
        <f>TPPhys2!I120</f>
        <v>0</v>
      </c>
      <c r="X120" s="135">
        <f>TPPhys2!K120</f>
        <v>1</v>
      </c>
      <c r="Y120" s="86">
        <f>TPChim2!H120</f>
        <v>14.08</v>
      </c>
      <c r="Z120" s="84">
        <f>TPChim2!I120</f>
        <v>2</v>
      </c>
      <c r="AA120" s="135">
        <f>TPChim2!K120</f>
        <v>1</v>
      </c>
      <c r="AB120" s="86">
        <f>Info2!J120</f>
        <v>8.1999999999999993</v>
      </c>
      <c r="AC120" s="84">
        <f>Info2!K120</f>
        <v>0</v>
      </c>
      <c r="AD120" s="135">
        <f>Info2!M120</f>
        <v>1</v>
      </c>
      <c r="AE120" s="86">
        <f>MP!I120</f>
        <v>14.75</v>
      </c>
      <c r="AF120" s="84">
        <f>MP!J120</f>
        <v>1</v>
      </c>
      <c r="AG120" s="135">
        <f>MP!L120</f>
        <v>1</v>
      </c>
      <c r="AH120" s="139">
        <f>'UEM12'!S120</f>
        <v>10.827999999999999</v>
      </c>
      <c r="AI120" s="163">
        <f>'UEM12'!T120</f>
        <v>9</v>
      </c>
      <c r="AJ120" s="165">
        <f>'UEM12'!V120</f>
        <v>1</v>
      </c>
      <c r="AK120" s="166">
        <f>'MST2'!I120</f>
        <v>8</v>
      </c>
      <c r="AL120" s="84">
        <f>'MST2'!J120</f>
        <v>0</v>
      </c>
      <c r="AM120" s="135">
        <f>'MST2'!L120</f>
        <v>1</v>
      </c>
      <c r="AN120" s="139">
        <f>'UED12'!J120</f>
        <v>8</v>
      </c>
      <c r="AO120" s="163">
        <f>'UED12'!K120</f>
        <v>0</v>
      </c>
      <c r="AP120" s="165">
        <f>'UED12'!M120</f>
        <v>1</v>
      </c>
      <c r="AQ120" s="166">
        <f>Fran2!I120</f>
        <v>11.5</v>
      </c>
      <c r="AR120" s="84">
        <f>Fran2!J120</f>
        <v>1</v>
      </c>
      <c r="AS120" s="135">
        <f>Fran2!L120</f>
        <v>1</v>
      </c>
      <c r="AT120" s="86">
        <f>Angl2!I120</f>
        <v>14</v>
      </c>
      <c r="AU120" s="84">
        <f>Angl2!J120</f>
        <v>1</v>
      </c>
      <c r="AV120" s="135">
        <f>Angl2!L120</f>
        <v>1</v>
      </c>
      <c r="AW120" s="139">
        <f>'UET12'!M120</f>
        <v>12.75</v>
      </c>
      <c r="AX120" s="163">
        <f>'UET12'!N120</f>
        <v>2</v>
      </c>
      <c r="AY120" s="159">
        <f>'UET12'!P120</f>
        <v>1</v>
      </c>
      <c r="AZ120" s="24">
        <f t="shared" si="6"/>
        <v>9.4964705882352938</v>
      </c>
      <c r="BA120" s="143">
        <f t="shared" si="7"/>
        <v>23</v>
      </c>
      <c r="BB120" s="138" t="e">
        <f t="shared" si="8"/>
        <v>#REF!</v>
      </c>
      <c r="BC120" s="154" t="str">
        <f t="shared" si="9"/>
        <v xml:space="preserve"> </v>
      </c>
    </row>
    <row r="121" spans="1:55" ht="13.5" customHeight="1">
      <c r="A121" s="153">
        <v>109</v>
      </c>
      <c r="B121" s="282">
        <v>123009823</v>
      </c>
      <c r="C121" s="200" t="s">
        <v>732</v>
      </c>
      <c r="D121" s="200" t="s">
        <v>733</v>
      </c>
      <c r="E121" s="295" t="s">
        <v>942</v>
      </c>
      <c r="F121" s="284" t="s">
        <v>830</v>
      </c>
      <c r="G121" s="285" t="s">
        <v>827</v>
      </c>
      <c r="H121" s="243" t="s">
        <v>434</v>
      </c>
      <c r="I121" s="156">
        <v>9.3390196078431362</v>
      </c>
      <c r="J121" s="162">
        <f>Maths2!J121</f>
        <v>10.5</v>
      </c>
      <c r="K121" s="84">
        <f>Maths2!K121</f>
        <v>6</v>
      </c>
      <c r="L121" s="135">
        <f>Maths2!M121</f>
        <v>1</v>
      </c>
      <c r="M121" s="85">
        <f>Phys2!J121</f>
        <v>3.4</v>
      </c>
      <c r="N121" s="84">
        <f>Phys2!K121</f>
        <v>0</v>
      </c>
      <c r="O121" s="135" t="e">
        <f>Phys2!#REF!</f>
        <v>#REF!</v>
      </c>
      <c r="P121" s="85">
        <f>Chim2!J121</f>
        <v>8.85</v>
      </c>
      <c r="Q121" s="84">
        <f>Chim2!K121</f>
        <v>0</v>
      </c>
      <c r="R121" s="135">
        <f>Chim2!M121</f>
        <v>1</v>
      </c>
      <c r="S121" s="136">
        <f>'UEF12'!P121</f>
        <v>7.583333333333333</v>
      </c>
      <c r="T121" s="163">
        <f>'UEF12'!Q121</f>
        <v>6</v>
      </c>
      <c r="U121" s="165" t="e">
        <f>'UEF12'!S121</f>
        <v>#REF!</v>
      </c>
      <c r="V121" s="166">
        <f>TPPhys2!H121</f>
        <v>11.41</v>
      </c>
      <c r="W121" s="84">
        <f>TPPhys2!I121</f>
        <v>2</v>
      </c>
      <c r="X121" s="135">
        <f>TPPhys2!K121</f>
        <v>1</v>
      </c>
      <c r="Y121" s="86">
        <f>TPChim2!H121</f>
        <v>12.25</v>
      </c>
      <c r="Z121" s="84">
        <f>TPChim2!I121</f>
        <v>2</v>
      </c>
      <c r="AA121" s="135">
        <f>TPChim2!K121</f>
        <v>1</v>
      </c>
      <c r="AB121" s="86">
        <f>Info2!J121</f>
        <v>8.75</v>
      </c>
      <c r="AC121" s="84">
        <f>Info2!K121</f>
        <v>0</v>
      </c>
      <c r="AD121" s="135">
        <f>Info2!M121</f>
        <v>1</v>
      </c>
      <c r="AE121" s="86">
        <f>MP!I121</f>
        <v>13.5</v>
      </c>
      <c r="AF121" s="84">
        <f>MP!J121</f>
        <v>1</v>
      </c>
      <c r="AG121" s="135">
        <f>MP!L121</f>
        <v>1</v>
      </c>
      <c r="AH121" s="139">
        <f>'UEM12'!S121</f>
        <v>10.931999999999999</v>
      </c>
      <c r="AI121" s="163">
        <f>'UEM12'!T121</f>
        <v>9</v>
      </c>
      <c r="AJ121" s="165">
        <f>'UEM12'!V121</f>
        <v>1</v>
      </c>
      <c r="AK121" s="166">
        <f>'MST2'!I121</f>
        <v>16</v>
      </c>
      <c r="AL121" s="84">
        <f>'MST2'!J121</f>
        <v>1</v>
      </c>
      <c r="AM121" s="135">
        <f>'MST2'!L121</f>
        <v>1</v>
      </c>
      <c r="AN121" s="139">
        <f>'UED12'!J121</f>
        <v>16</v>
      </c>
      <c r="AO121" s="163">
        <f>'UED12'!K121</f>
        <v>1</v>
      </c>
      <c r="AP121" s="165">
        <f>'UED12'!M121</f>
        <v>1</v>
      </c>
      <c r="AQ121" s="166">
        <f>Fran2!I121</f>
        <v>13.5</v>
      </c>
      <c r="AR121" s="84">
        <f>Fran2!J121</f>
        <v>1</v>
      </c>
      <c r="AS121" s="135">
        <f>Fran2!L121</f>
        <v>1</v>
      </c>
      <c r="AT121" s="86">
        <f>Angl2!I121</f>
        <v>13.5</v>
      </c>
      <c r="AU121" s="84">
        <f>Angl2!J121</f>
        <v>1</v>
      </c>
      <c r="AV121" s="135">
        <f>Angl2!L121</f>
        <v>1</v>
      </c>
      <c r="AW121" s="139">
        <f>'UET12'!M121</f>
        <v>13.5</v>
      </c>
      <c r="AX121" s="163">
        <f>'UET12'!N121</f>
        <v>2</v>
      </c>
      <c r="AY121" s="159">
        <f>'UET12'!P121</f>
        <v>1</v>
      </c>
      <c r="AZ121" s="24">
        <f t="shared" si="6"/>
        <v>9.7594117647058827</v>
      </c>
      <c r="BA121" s="143">
        <f t="shared" si="7"/>
        <v>18</v>
      </c>
      <c r="BB121" s="138" t="e">
        <f t="shared" si="8"/>
        <v>#REF!</v>
      </c>
      <c r="BC121" s="154" t="str">
        <f t="shared" si="9"/>
        <v xml:space="preserve"> </v>
      </c>
    </row>
    <row r="122" spans="1:55" ht="13.5" customHeight="1">
      <c r="A122" s="153">
        <v>110</v>
      </c>
      <c r="B122" s="178">
        <v>1433004674</v>
      </c>
      <c r="C122" s="272" t="s">
        <v>580</v>
      </c>
      <c r="D122" s="272" t="s">
        <v>581</v>
      </c>
      <c r="E122" s="276" t="s">
        <v>943</v>
      </c>
      <c r="F122" s="276" t="s">
        <v>808</v>
      </c>
      <c r="G122" s="274" t="s">
        <v>806</v>
      </c>
      <c r="H122" s="117" t="s">
        <v>428</v>
      </c>
      <c r="I122" s="156">
        <v>8.2405882352941191</v>
      </c>
      <c r="J122" s="162">
        <f>Maths2!J122</f>
        <v>3.2</v>
      </c>
      <c r="K122" s="84">
        <f>Maths2!K122</f>
        <v>0</v>
      </c>
      <c r="L122" s="135">
        <f>Maths2!M122</f>
        <v>1</v>
      </c>
      <c r="M122" s="85">
        <f>Phys2!J122</f>
        <v>4</v>
      </c>
      <c r="N122" s="84">
        <f>Phys2!K122</f>
        <v>0</v>
      </c>
      <c r="O122" s="135" t="e">
        <f>Phys2!#REF!</f>
        <v>#REF!</v>
      </c>
      <c r="P122" s="85">
        <f>Chim2!J122</f>
        <v>10.3</v>
      </c>
      <c r="Q122" s="84">
        <f>Chim2!K122</f>
        <v>6</v>
      </c>
      <c r="R122" s="135">
        <f>Chim2!M122</f>
        <v>1</v>
      </c>
      <c r="S122" s="136">
        <f>'UEF12'!P122</f>
        <v>5.833333333333333</v>
      </c>
      <c r="T122" s="163">
        <f>'UEF12'!Q122</f>
        <v>6</v>
      </c>
      <c r="U122" s="165" t="e">
        <f>'UEF12'!S122</f>
        <v>#REF!</v>
      </c>
      <c r="V122" s="166">
        <f>TPPhys2!H122</f>
        <v>6.66</v>
      </c>
      <c r="W122" s="84">
        <f>TPPhys2!I122</f>
        <v>0</v>
      </c>
      <c r="X122" s="135">
        <f>TPPhys2!K122</f>
        <v>1</v>
      </c>
      <c r="Y122" s="86">
        <f>TPChim2!H122</f>
        <v>15.5</v>
      </c>
      <c r="Z122" s="84">
        <f>TPChim2!I122</f>
        <v>2</v>
      </c>
      <c r="AA122" s="135">
        <f>TPChim2!K122</f>
        <v>1</v>
      </c>
      <c r="AB122" s="86">
        <f>Info2!J122</f>
        <v>10.7</v>
      </c>
      <c r="AC122" s="84">
        <f>Info2!K122</f>
        <v>4</v>
      </c>
      <c r="AD122" s="135">
        <f>Info2!M122</f>
        <v>1</v>
      </c>
      <c r="AE122" s="86">
        <f>MP!I122</f>
        <v>12.25</v>
      </c>
      <c r="AF122" s="84">
        <f>MP!J122</f>
        <v>1</v>
      </c>
      <c r="AG122" s="135">
        <f>MP!L122</f>
        <v>1</v>
      </c>
      <c r="AH122" s="139">
        <f>'UEM12'!S122</f>
        <v>11.162000000000001</v>
      </c>
      <c r="AI122" s="163">
        <f>'UEM12'!T122</f>
        <v>9</v>
      </c>
      <c r="AJ122" s="165">
        <f>'UEM12'!V122</f>
        <v>1</v>
      </c>
      <c r="AK122" s="166">
        <f>'MST2'!I122</f>
        <v>11</v>
      </c>
      <c r="AL122" s="84">
        <f>'MST2'!J122</f>
        <v>1</v>
      </c>
      <c r="AM122" s="135">
        <f>'MST2'!L122</f>
        <v>1</v>
      </c>
      <c r="AN122" s="139">
        <f>'UED12'!J122</f>
        <v>11</v>
      </c>
      <c r="AO122" s="163">
        <f>'UED12'!K122</f>
        <v>1</v>
      </c>
      <c r="AP122" s="165">
        <f>'UED12'!M122</f>
        <v>1</v>
      </c>
      <c r="AQ122" s="166">
        <f>Fran2!I122</f>
        <v>18.5</v>
      </c>
      <c r="AR122" s="84">
        <f>Fran2!J122</f>
        <v>1</v>
      </c>
      <c r="AS122" s="135">
        <f>Fran2!L122</f>
        <v>1</v>
      </c>
      <c r="AT122" s="86">
        <f>Angl2!I122</f>
        <v>12.5</v>
      </c>
      <c r="AU122" s="84">
        <f>Angl2!J122</f>
        <v>1</v>
      </c>
      <c r="AV122" s="135">
        <f>Angl2!L122</f>
        <v>1</v>
      </c>
      <c r="AW122" s="139">
        <f>'UET12'!M122</f>
        <v>15.5</v>
      </c>
      <c r="AX122" s="163">
        <f>'UET12'!N122</f>
        <v>2</v>
      </c>
      <c r="AY122" s="159">
        <f>'UET12'!P122</f>
        <v>1</v>
      </c>
      <c r="AZ122" s="24">
        <f t="shared" si="6"/>
        <v>8.841764705882353</v>
      </c>
      <c r="BA122" s="143">
        <f t="shared" si="7"/>
        <v>18</v>
      </c>
      <c r="BB122" s="138" t="e">
        <f t="shared" si="8"/>
        <v>#REF!</v>
      </c>
      <c r="BC122" s="154" t="str">
        <f t="shared" si="9"/>
        <v xml:space="preserve"> </v>
      </c>
    </row>
    <row r="123" spans="1:55" ht="13.5" customHeight="1">
      <c r="A123" s="153">
        <v>111</v>
      </c>
      <c r="B123" s="175">
        <v>1533010441</v>
      </c>
      <c r="C123" s="275" t="s">
        <v>561</v>
      </c>
      <c r="D123" s="275" t="s">
        <v>76</v>
      </c>
      <c r="E123" s="276" t="s">
        <v>944</v>
      </c>
      <c r="F123" s="276" t="s">
        <v>873</v>
      </c>
      <c r="G123" s="274" t="s">
        <v>806</v>
      </c>
      <c r="H123" s="117" t="s">
        <v>428</v>
      </c>
      <c r="I123" s="156">
        <v>9.4460784313725501</v>
      </c>
      <c r="J123" s="162">
        <f>Maths2!J123</f>
        <v>10.001999999999999</v>
      </c>
      <c r="K123" s="84">
        <f>Maths2!K123</f>
        <v>6</v>
      </c>
      <c r="L123" s="135">
        <f>Maths2!M123</f>
        <v>1</v>
      </c>
      <c r="M123" s="85">
        <f>Phys2!J123</f>
        <v>4.75</v>
      </c>
      <c r="N123" s="84">
        <f>Phys2!K123</f>
        <v>0</v>
      </c>
      <c r="O123" s="135" t="e">
        <f>Phys2!#REF!</f>
        <v>#REF!</v>
      </c>
      <c r="P123" s="85">
        <f>Chim2!J123</f>
        <v>9.9980000000000011</v>
      </c>
      <c r="Q123" s="84">
        <f>Chim2!K123</f>
        <v>6</v>
      </c>
      <c r="R123" s="135">
        <f>Chim2!M123</f>
        <v>1</v>
      </c>
      <c r="S123" s="136">
        <f>'UEF12'!P123</f>
        <v>8.25</v>
      </c>
      <c r="T123" s="163">
        <f>'UEF12'!Q123</f>
        <v>12</v>
      </c>
      <c r="U123" s="165" t="e">
        <f>'UEF12'!S123</f>
        <v>#REF!</v>
      </c>
      <c r="V123" s="166">
        <f>TPPhys2!H123</f>
        <v>11.17</v>
      </c>
      <c r="W123" s="84">
        <f>TPPhys2!I123</f>
        <v>2</v>
      </c>
      <c r="X123" s="135">
        <f>TPPhys2!K123</f>
        <v>1</v>
      </c>
      <c r="Y123" s="86">
        <f>TPChim2!H123</f>
        <v>12.5</v>
      </c>
      <c r="Z123" s="84">
        <f>TPChim2!I123</f>
        <v>2</v>
      </c>
      <c r="AA123" s="135">
        <f>TPChim2!K123</f>
        <v>1</v>
      </c>
      <c r="AB123" s="86">
        <f>Info2!J123</f>
        <v>10.001999999999999</v>
      </c>
      <c r="AC123" s="84">
        <f>Info2!K123</f>
        <v>4</v>
      </c>
      <c r="AD123" s="135">
        <f>Info2!M123</f>
        <v>1</v>
      </c>
      <c r="AE123" s="86">
        <f>MP!I123</f>
        <v>5.5</v>
      </c>
      <c r="AF123" s="84">
        <f>MP!J123</f>
        <v>0</v>
      </c>
      <c r="AG123" s="135">
        <f>MP!L123</f>
        <v>1</v>
      </c>
      <c r="AH123" s="139">
        <f>'UEM12'!S123</f>
        <v>9.8347999999999995</v>
      </c>
      <c r="AI123" s="163">
        <f>'UEM12'!T123</f>
        <v>8</v>
      </c>
      <c r="AJ123" s="165">
        <f>'UEM12'!V123</f>
        <v>1</v>
      </c>
      <c r="AK123" s="166">
        <f>'MST2'!I123</f>
        <v>12</v>
      </c>
      <c r="AL123" s="84">
        <f>'MST2'!J123</f>
        <v>1</v>
      </c>
      <c r="AM123" s="135">
        <f>'MST2'!L123</f>
        <v>1</v>
      </c>
      <c r="AN123" s="139">
        <f>'UED12'!J123</f>
        <v>12</v>
      </c>
      <c r="AO123" s="163">
        <f>'UED12'!K123</f>
        <v>1</v>
      </c>
      <c r="AP123" s="165">
        <f>'UED12'!M123</f>
        <v>1</v>
      </c>
      <c r="AQ123" s="166">
        <f>Fran2!I123</f>
        <v>7</v>
      </c>
      <c r="AR123" s="84">
        <f>Fran2!J123</f>
        <v>0</v>
      </c>
      <c r="AS123" s="135">
        <f>Fran2!L123</f>
        <v>1</v>
      </c>
      <c r="AT123" s="86">
        <f>Angl2!I123</f>
        <v>15.5</v>
      </c>
      <c r="AU123" s="84">
        <f>Angl2!J123</f>
        <v>1</v>
      </c>
      <c r="AV123" s="135">
        <f>Angl2!L123</f>
        <v>1</v>
      </c>
      <c r="AW123" s="139">
        <f>'UET12'!M123</f>
        <v>11.25</v>
      </c>
      <c r="AX123" s="163">
        <f>'UET12'!N123</f>
        <v>2</v>
      </c>
      <c r="AY123" s="159">
        <f>'UET12'!P123</f>
        <v>1</v>
      </c>
      <c r="AZ123" s="24">
        <f t="shared" si="6"/>
        <v>9.2896470588235296</v>
      </c>
      <c r="BA123" s="143">
        <f t="shared" si="7"/>
        <v>23</v>
      </c>
      <c r="BB123" s="138" t="e">
        <f t="shared" si="8"/>
        <v>#REF!</v>
      </c>
      <c r="BC123" s="154" t="str">
        <f t="shared" si="9"/>
        <v xml:space="preserve"> </v>
      </c>
    </row>
    <row r="124" spans="1:55" ht="13.5" customHeight="1">
      <c r="A124" s="153">
        <v>112</v>
      </c>
      <c r="B124" s="294" t="s">
        <v>734</v>
      </c>
      <c r="C124" s="200" t="s">
        <v>735</v>
      </c>
      <c r="D124" s="200" t="s">
        <v>80</v>
      </c>
      <c r="E124" s="295" t="s">
        <v>945</v>
      </c>
      <c r="F124" s="284" t="s">
        <v>873</v>
      </c>
      <c r="G124" s="285" t="s">
        <v>827</v>
      </c>
      <c r="H124" s="247" t="s">
        <v>1678</v>
      </c>
      <c r="I124" s="157">
        <v>9.0152941176470591</v>
      </c>
      <c r="J124" s="162">
        <f>Maths2!J124</f>
        <v>8.8333333333333339</v>
      </c>
      <c r="K124" s="84">
        <f>Maths2!K124</f>
        <v>0</v>
      </c>
      <c r="L124" s="135">
        <f>Maths2!M124</f>
        <v>1</v>
      </c>
      <c r="M124" s="85">
        <f>Phys2!J124</f>
        <v>3.9166666666666665</v>
      </c>
      <c r="N124" s="84">
        <f>Phys2!K124</f>
        <v>0</v>
      </c>
      <c r="O124" s="135" t="e">
        <f>Phys2!#REF!</f>
        <v>#REF!</v>
      </c>
      <c r="P124" s="85">
        <f>Chim2!J124</f>
        <v>13.833333333333334</v>
      </c>
      <c r="Q124" s="84">
        <f>Chim2!K124</f>
        <v>6</v>
      </c>
      <c r="R124" s="135">
        <f>Chim2!M124</f>
        <v>1</v>
      </c>
      <c r="S124" s="136">
        <f>'UEF12'!P124</f>
        <v>8.8611111111111107</v>
      </c>
      <c r="T124" s="163">
        <f>'UEF12'!Q124</f>
        <v>6</v>
      </c>
      <c r="U124" s="165" t="e">
        <f>'UEF12'!S124</f>
        <v>#REF!</v>
      </c>
      <c r="V124" s="166">
        <f>TPPhys2!H124</f>
        <v>10</v>
      </c>
      <c r="W124" s="84">
        <f>TPPhys2!I124</f>
        <v>2</v>
      </c>
      <c r="X124" s="135">
        <f>TPPhys2!K124</f>
        <v>1</v>
      </c>
      <c r="Y124" s="86">
        <f>TPChim2!H124</f>
        <v>14.66</v>
      </c>
      <c r="Z124" s="84">
        <f>TPChim2!I124</f>
        <v>2</v>
      </c>
      <c r="AA124" s="135">
        <f>TPChim2!K124</f>
        <v>1</v>
      </c>
      <c r="AB124" s="86">
        <f>Info2!J124</f>
        <v>9.75</v>
      </c>
      <c r="AC124" s="84">
        <f>Info2!K124</f>
        <v>0</v>
      </c>
      <c r="AD124" s="135">
        <f>Info2!M124</f>
        <v>1</v>
      </c>
      <c r="AE124" s="86">
        <f>MP!I124</f>
        <v>13.25</v>
      </c>
      <c r="AF124" s="84">
        <f>MP!J124</f>
        <v>1</v>
      </c>
      <c r="AG124" s="135">
        <f>MP!L124</f>
        <v>1</v>
      </c>
      <c r="AH124" s="139">
        <f>'UEM12'!S124</f>
        <v>11.481999999999999</v>
      </c>
      <c r="AI124" s="163">
        <f>'UEM12'!T124</f>
        <v>9</v>
      </c>
      <c r="AJ124" s="165">
        <f>'UEM12'!V124</f>
        <v>1</v>
      </c>
      <c r="AK124" s="166">
        <f>'MST2'!I124</f>
        <v>10</v>
      </c>
      <c r="AL124" s="84">
        <f>'MST2'!J124</f>
        <v>1</v>
      </c>
      <c r="AM124" s="135">
        <f>'MST2'!L124</f>
        <v>1</v>
      </c>
      <c r="AN124" s="139">
        <f>'UED12'!J124</f>
        <v>10</v>
      </c>
      <c r="AO124" s="163">
        <f>'UED12'!K124</f>
        <v>1</v>
      </c>
      <c r="AP124" s="165">
        <f>'UED12'!M124</f>
        <v>1</v>
      </c>
      <c r="AQ124" s="166">
        <f>Fran2!I124</f>
        <v>13.25</v>
      </c>
      <c r="AR124" s="84">
        <f>Fran2!J124</f>
        <v>1</v>
      </c>
      <c r="AS124" s="135">
        <f>Fran2!L124</f>
        <v>1</v>
      </c>
      <c r="AT124" s="86">
        <f>Angl2!I124</f>
        <v>0</v>
      </c>
      <c r="AU124" s="84">
        <f>Angl2!J124</f>
        <v>0</v>
      </c>
      <c r="AV124" s="135">
        <f>Angl2!L124</f>
        <v>1</v>
      </c>
      <c r="AW124" s="139">
        <f>'UET12'!M124</f>
        <v>6.625</v>
      </c>
      <c r="AX124" s="163">
        <f>'UET12'!N124</f>
        <v>1</v>
      </c>
      <c r="AY124" s="159">
        <f>'UET12'!P124</f>
        <v>1</v>
      </c>
      <c r="AZ124" s="24">
        <f t="shared" si="6"/>
        <v>9.4358823529411762</v>
      </c>
      <c r="BA124" s="143">
        <f t="shared" si="7"/>
        <v>17</v>
      </c>
      <c r="BB124" s="138" t="e">
        <f t="shared" si="8"/>
        <v>#REF!</v>
      </c>
      <c r="BC124" s="154" t="str">
        <f t="shared" si="9"/>
        <v xml:space="preserve"> </v>
      </c>
    </row>
    <row r="125" spans="1:55" ht="13.5" customHeight="1">
      <c r="A125" s="153">
        <v>113</v>
      </c>
      <c r="B125" s="175">
        <v>1533014512</v>
      </c>
      <c r="C125" s="275" t="s">
        <v>544</v>
      </c>
      <c r="D125" s="275" t="s">
        <v>412</v>
      </c>
      <c r="E125" s="276" t="s">
        <v>946</v>
      </c>
      <c r="F125" s="276" t="s">
        <v>810</v>
      </c>
      <c r="G125" s="274" t="s">
        <v>806</v>
      </c>
      <c r="H125" s="117" t="s">
        <v>1676</v>
      </c>
      <c r="I125" s="156">
        <v>9.5488235294117629</v>
      </c>
      <c r="J125" s="162">
        <f>Maths2!J125</f>
        <v>5.6</v>
      </c>
      <c r="K125" s="84">
        <f>Maths2!K125</f>
        <v>0</v>
      </c>
      <c r="L125" s="135">
        <f>Maths2!M125</f>
        <v>1</v>
      </c>
      <c r="M125" s="85">
        <f>Phys2!J125</f>
        <v>5.9</v>
      </c>
      <c r="N125" s="84">
        <f>Phys2!K125</f>
        <v>0</v>
      </c>
      <c r="O125" s="135" t="e">
        <f>Phys2!#REF!</f>
        <v>#REF!</v>
      </c>
      <c r="P125" s="85">
        <f>Chim2!J125</f>
        <v>10.001999999999999</v>
      </c>
      <c r="Q125" s="84">
        <f>Chim2!K125</f>
        <v>6</v>
      </c>
      <c r="R125" s="135">
        <f>Chim2!M125</f>
        <v>1</v>
      </c>
      <c r="S125" s="136">
        <f>'UEF12'!P125</f>
        <v>7.1673333333333336</v>
      </c>
      <c r="T125" s="163">
        <f>'UEF12'!Q125</f>
        <v>6</v>
      </c>
      <c r="U125" s="165" t="e">
        <f>'UEF12'!S125</f>
        <v>#REF!</v>
      </c>
      <c r="V125" s="166">
        <f>TPPhys2!H125</f>
        <v>11.82</v>
      </c>
      <c r="W125" s="84">
        <f>TPPhys2!I125</f>
        <v>2</v>
      </c>
      <c r="X125" s="135">
        <f>TPPhys2!K125</f>
        <v>1</v>
      </c>
      <c r="Y125" s="86">
        <f>TPChim2!H125</f>
        <v>11.83</v>
      </c>
      <c r="Z125" s="84">
        <f>TPChim2!I125</f>
        <v>2</v>
      </c>
      <c r="AA125" s="135">
        <f>TPChim2!K125</f>
        <v>1</v>
      </c>
      <c r="AB125" s="86">
        <f>Info2!J125</f>
        <v>10.199999999999999</v>
      </c>
      <c r="AC125" s="84">
        <f>Info2!K125</f>
        <v>4</v>
      </c>
      <c r="AD125" s="135">
        <f>Info2!M125</f>
        <v>1</v>
      </c>
      <c r="AE125" s="86">
        <f>MP!I125</f>
        <v>8.5</v>
      </c>
      <c r="AF125" s="84">
        <f>MP!J125</f>
        <v>0</v>
      </c>
      <c r="AG125" s="135">
        <f>MP!L125</f>
        <v>1</v>
      </c>
      <c r="AH125" s="139">
        <f>'UEM12'!S125</f>
        <v>10.51</v>
      </c>
      <c r="AI125" s="163">
        <f>'UEM12'!T125</f>
        <v>9</v>
      </c>
      <c r="AJ125" s="165">
        <f>'UEM12'!V125</f>
        <v>1</v>
      </c>
      <c r="AK125" s="166">
        <f>'MST2'!I125</f>
        <v>10</v>
      </c>
      <c r="AL125" s="84">
        <f>'MST2'!J125</f>
        <v>1</v>
      </c>
      <c r="AM125" s="135">
        <f>'MST2'!L125</f>
        <v>1</v>
      </c>
      <c r="AN125" s="139">
        <f>'UED12'!J125</f>
        <v>10</v>
      </c>
      <c r="AO125" s="163">
        <f>'UED12'!K125</f>
        <v>1</v>
      </c>
      <c r="AP125" s="165">
        <f>'UED12'!M125</f>
        <v>1</v>
      </c>
      <c r="AQ125" s="166">
        <f>Fran2!I125</f>
        <v>8.5</v>
      </c>
      <c r="AR125" s="84">
        <f>Fran2!J125</f>
        <v>0</v>
      </c>
      <c r="AS125" s="135">
        <f>Fran2!L125</f>
        <v>1</v>
      </c>
      <c r="AT125" s="86">
        <f>Angl2!I125</f>
        <v>13.5</v>
      </c>
      <c r="AU125" s="84">
        <f>Angl2!J125</f>
        <v>1</v>
      </c>
      <c r="AV125" s="135">
        <f>Angl2!L125</f>
        <v>1</v>
      </c>
      <c r="AW125" s="139">
        <f>'UET12'!M125</f>
        <v>11</v>
      </c>
      <c r="AX125" s="163">
        <f>'UET12'!N125</f>
        <v>2</v>
      </c>
      <c r="AY125" s="159">
        <f>'UET12'!P125</f>
        <v>1</v>
      </c>
      <c r="AZ125" s="24">
        <f t="shared" si="6"/>
        <v>8.7679999999999989</v>
      </c>
      <c r="BA125" s="143">
        <f t="shared" si="7"/>
        <v>18</v>
      </c>
      <c r="BB125" s="138" t="e">
        <f t="shared" si="8"/>
        <v>#REF!</v>
      </c>
      <c r="BC125" s="154" t="str">
        <f t="shared" si="9"/>
        <v xml:space="preserve"> </v>
      </c>
    </row>
    <row r="126" spans="1:55" ht="13.5" customHeight="1">
      <c r="A126" s="153">
        <v>114</v>
      </c>
      <c r="B126" s="277" t="s">
        <v>129</v>
      </c>
      <c r="C126" s="47" t="s">
        <v>130</v>
      </c>
      <c r="D126" s="47" t="s">
        <v>131</v>
      </c>
      <c r="E126" s="277" t="s">
        <v>947</v>
      </c>
      <c r="F126" s="277" t="s">
        <v>805</v>
      </c>
      <c r="G126" s="278" t="s">
        <v>811</v>
      </c>
      <c r="H126" s="117" t="s">
        <v>429</v>
      </c>
      <c r="I126" s="156">
        <v>9.9691666666666663</v>
      </c>
      <c r="J126" s="162">
        <f>Maths2!J126</f>
        <v>11.333333333333334</v>
      </c>
      <c r="K126" s="84">
        <f>Maths2!K126</f>
        <v>6</v>
      </c>
      <c r="L126" s="135">
        <f>Maths2!M126</f>
        <v>1</v>
      </c>
      <c r="M126" s="85">
        <f>Phys2!J126</f>
        <v>2</v>
      </c>
      <c r="N126" s="84">
        <f>Phys2!K126</f>
        <v>0</v>
      </c>
      <c r="O126" s="135" t="e">
        <f>Phys2!#REF!</f>
        <v>#REF!</v>
      </c>
      <c r="P126" s="85">
        <f>Chim2!J126</f>
        <v>10</v>
      </c>
      <c r="Q126" s="84">
        <f>Chim2!K126</f>
        <v>6</v>
      </c>
      <c r="R126" s="135">
        <f>Chim2!M126</f>
        <v>1</v>
      </c>
      <c r="S126" s="136">
        <f>'UEF12'!P126</f>
        <v>7.7777777777777777</v>
      </c>
      <c r="T126" s="163">
        <f>'UEF12'!Q126</f>
        <v>12</v>
      </c>
      <c r="U126" s="165" t="e">
        <f>'UEF12'!S126</f>
        <v>#REF!</v>
      </c>
      <c r="V126" s="166">
        <f>TPPhys2!H126</f>
        <v>11.379999999999999</v>
      </c>
      <c r="W126" s="84">
        <f>TPPhys2!I126</f>
        <v>2</v>
      </c>
      <c r="X126" s="135">
        <f>TPPhys2!K126</f>
        <v>1</v>
      </c>
      <c r="Y126" s="86">
        <f>TPChim2!H126</f>
        <v>11.63</v>
      </c>
      <c r="Z126" s="84">
        <f>TPChim2!I126</f>
        <v>2</v>
      </c>
      <c r="AA126" s="135">
        <f>TPChim2!K126</f>
        <v>1</v>
      </c>
      <c r="AB126" s="86">
        <f>Info2!J126</f>
        <v>10</v>
      </c>
      <c r="AC126" s="84">
        <f>Info2!K126</f>
        <v>4</v>
      </c>
      <c r="AD126" s="135">
        <f>Info2!M126</f>
        <v>1</v>
      </c>
      <c r="AE126" s="86">
        <f>MP!I126</f>
        <v>10</v>
      </c>
      <c r="AF126" s="84">
        <f>MP!J126</f>
        <v>1</v>
      </c>
      <c r="AG126" s="135">
        <f>MP!L126</f>
        <v>1</v>
      </c>
      <c r="AH126" s="139">
        <f>'UEM12'!S126</f>
        <v>10.602</v>
      </c>
      <c r="AI126" s="163">
        <f>'UEM12'!T126</f>
        <v>9</v>
      </c>
      <c r="AJ126" s="165">
        <f>'UEM12'!V126</f>
        <v>1</v>
      </c>
      <c r="AK126" s="166">
        <f>'MST2'!I126</f>
        <v>10</v>
      </c>
      <c r="AL126" s="84">
        <f>'MST2'!J126</f>
        <v>1</v>
      </c>
      <c r="AM126" s="135">
        <f>'MST2'!L126</f>
        <v>1</v>
      </c>
      <c r="AN126" s="139">
        <f>'UED12'!J126</f>
        <v>10</v>
      </c>
      <c r="AO126" s="163">
        <f>'UED12'!K126</f>
        <v>1</v>
      </c>
      <c r="AP126" s="165">
        <f>'UED12'!M126</f>
        <v>1</v>
      </c>
      <c r="AQ126" s="166">
        <f>Fran2!I126</f>
        <v>10</v>
      </c>
      <c r="AR126" s="84">
        <f>Fran2!J126</f>
        <v>1</v>
      </c>
      <c r="AS126" s="135">
        <f>Fran2!L126</f>
        <v>1</v>
      </c>
      <c r="AT126" s="86">
        <f>Angl2!I126</f>
        <v>10</v>
      </c>
      <c r="AU126" s="84">
        <f>Angl2!J126</f>
        <v>1</v>
      </c>
      <c r="AV126" s="135">
        <f>Angl2!L126</f>
        <v>1</v>
      </c>
      <c r="AW126" s="139">
        <f>'UET12'!M126</f>
        <v>10</v>
      </c>
      <c r="AX126" s="163">
        <f>'UET12'!N126</f>
        <v>2</v>
      </c>
      <c r="AY126" s="159">
        <f>'UET12'!P126</f>
        <v>1</v>
      </c>
      <c r="AZ126" s="24">
        <f t="shared" si="6"/>
        <v>9.0005882352941171</v>
      </c>
      <c r="BA126" s="143">
        <f t="shared" si="7"/>
        <v>24</v>
      </c>
      <c r="BB126" s="138" t="e">
        <f t="shared" si="8"/>
        <v>#REF!</v>
      </c>
      <c r="BC126" s="154" t="str">
        <f t="shared" si="9"/>
        <v xml:space="preserve"> </v>
      </c>
    </row>
    <row r="127" spans="1:55" ht="13.5" customHeight="1">
      <c r="A127" s="153">
        <v>115</v>
      </c>
      <c r="B127" s="289">
        <v>123014723</v>
      </c>
      <c r="C127" s="47" t="s">
        <v>132</v>
      </c>
      <c r="D127" s="47" t="s">
        <v>133</v>
      </c>
      <c r="E127" s="277" t="s">
        <v>948</v>
      </c>
      <c r="F127" s="277" t="s">
        <v>805</v>
      </c>
      <c r="G127" s="278" t="s">
        <v>811</v>
      </c>
      <c r="H127" s="117" t="s">
        <v>434</v>
      </c>
      <c r="I127" s="157">
        <v>9.9639215686274518</v>
      </c>
      <c r="J127" s="162">
        <f>Maths2!J127</f>
        <v>10</v>
      </c>
      <c r="K127" s="84">
        <f>Maths2!K127</f>
        <v>6</v>
      </c>
      <c r="L127" s="135">
        <f>Maths2!M127</f>
        <v>1</v>
      </c>
      <c r="M127" s="85">
        <f>Phys2!J127</f>
        <v>5.666666666666667</v>
      </c>
      <c r="N127" s="84">
        <f>Phys2!K127</f>
        <v>0</v>
      </c>
      <c r="O127" s="135" t="e">
        <f>Phys2!#REF!</f>
        <v>#REF!</v>
      </c>
      <c r="P127" s="85">
        <f>Chim2!J127</f>
        <v>3.6</v>
      </c>
      <c r="Q127" s="84">
        <f>Chim2!K127</f>
        <v>0</v>
      </c>
      <c r="R127" s="135">
        <f>Chim2!M127</f>
        <v>1</v>
      </c>
      <c r="S127" s="136">
        <f>'UEF12'!P127</f>
        <v>6.4222222222222216</v>
      </c>
      <c r="T127" s="163">
        <f>'UEF12'!Q127</f>
        <v>6</v>
      </c>
      <c r="U127" s="165" t="e">
        <f>'UEF12'!S127</f>
        <v>#REF!</v>
      </c>
      <c r="V127" s="166">
        <f>TPPhys2!H127</f>
        <v>12</v>
      </c>
      <c r="W127" s="84">
        <f>TPPhys2!I127</f>
        <v>2</v>
      </c>
      <c r="X127" s="135">
        <f>TPPhys2!K127</f>
        <v>1</v>
      </c>
      <c r="Y127" s="86">
        <f>TPChim2!H127</f>
        <v>13.66</v>
      </c>
      <c r="Z127" s="84">
        <f>TPChim2!I127</f>
        <v>2</v>
      </c>
      <c r="AA127" s="135">
        <f>TPChim2!K127</f>
        <v>1</v>
      </c>
      <c r="AB127" s="86">
        <f>Info2!J127</f>
        <v>7.666666666666667</v>
      </c>
      <c r="AC127" s="84">
        <f>Info2!K127</f>
        <v>0</v>
      </c>
      <c r="AD127" s="135">
        <f>Info2!M127</f>
        <v>1</v>
      </c>
      <c r="AE127" s="86">
        <f>MP!I127</f>
        <v>10</v>
      </c>
      <c r="AF127" s="84">
        <f>MP!J127</f>
        <v>1</v>
      </c>
      <c r="AG127" s="135">
        <f>MP!L127</f>
        <v>1</v>
      </c>
      <c r="AH127" s="139">
        <f>'UEM12'!S127</f>
        <v>10.198666666666666</v>
      </c>
      <c r="AI127" s="163">
        <f>'UEM12'!T127</f>
        <v>9</v>
      </c>
      <c r="AJ127" s="165">
        <f>'UEM12'!V127</f>
        <v>1</v>
      </c>
      <c r="AK127" s="166">
        <f>'MST2'!I127</f>
        <v>10</v>
      </c>
      <c r="AL127" s="84">
        <f>'MST2'!J127</f>
        <v>1</v>
      </c>
      <c r="AM127" s="135">
        <f>'MST2'!L127</f>
        <v>1</v>
      </c>
      <c r="AN127" s="139">
        <f>'UED12'!J127</f>
        <v>10</v>
      </c>
      <c r="AO127" s="163">
        <f>'UED12'!K127</f>
        <v>1</v>
      </c>
      <c r="AP127" s="165">
        <f>'UED12'!M127</f>
        <v>1</v>
      </c>
      <c r="AQ127" s="166">
        <f>Fran2!I127</f>
        <v>14</v>
      </c>
      <c r="AR127" s="84">
        <f>Fran2!J127</f>
        <v>1</v>
      </c>
      <c r="AS127" s="135">
        <f>Fran2!L127</f>
        <v>1</v>
      </c>
      <c r="AT127" s="86">
        <f>Angl2!I127</f>
        <v>10.25</v>
      </c>
      <c r="AU127" s="84">
        <f>Angl2!J127</f>
        <v>1</v>
      </c>
      <c r="AV127" s="135">
        <f>Angl2!L127</f>
        <v>1</v>
      </c>
      <c r="AW127" s="139">
        <f>'UET12'!M127</f>
        <v>12.125</v>
      </c>
      <c r="AX127" s="163">
        <f>'UET12'!N127</f>
        <v>2</v>
      </c>
      <c r="AY127" s="159">
        <f>'UET12'!P127</f>
        <v>1</v>
      </c>
      <c r="AZ127" s="24">
        <f t="shared" si="6"/>
        <v>8.4143137254901958</v>
      </c>
      <c r="BA127" s="143">
        <f t="shared" si="7"/>
        <v>18</v>
      </c>
      <c r="BB127" s="138" t="e">
        <f t="shared" si="8"/>
        <v>#REF!</v>
      </c>
      <c r="BC127" s="154" t="str">
        <f t="shared" si="9"/>
        <v xml:space="preserve"> </v>
      </c>
    </row>
    <row r="128" spans="1:55" ht="13.5" customHeight="1">
      <c r="A128" s="153">
        <v>116</v>
      </c>
      <c r="B128" s="279">
        <v>123000650</v>
      </c>
      <c r="C128" s="101" t="s">
        <v>132</v>
      </c>
      <c r="D128" s="101" t="s">
        <v>118</v>
      </c>
      <c r="E128" s="280" t="s">
        <v>949</v>
      </c>
      <c r="F128" s="280" t="s">
        <v>805</v>
      </c>
      <c r="G128" s="278" t="s">
        <v>811</v>
      </c>
      <c r="H128" s="117" t="s">
        <v>429</v>
      </c>
      <c r="I128" s="156">
        <v>8.7841176470588227</v>
      </c>
      <c r="J128" s="162">
        <f>Maths2!J128</f>
        <v>10.166666666666666</v>
      </c>
      <c r="K128" s="84">
        <f>Maths2!K128</f>
        <v>6</v>
      </c>
      <c r="L128" s="135">
        <f>Maths2!M128</f>
        <v>1</v>
      </c>
      <c r="M128" s="85">
        <f>Phys2!J128</f>
        <v>2.85</v>
      </c>
      <c r="N128" s="84">
        <f>Phys2!K128</f>
        <v>0</v>
      </c>
      <c r="O128" s="135" t="e">
        <f>Phys2!#REF!</f>
        <v>#REF!</v>
      </c>
      <c r="P128" s="85">
        <f>Chim2!J128</f>
        <v>3.35</v>
      </c>
      <c r="Q128" s="84">
        <f>Chim2!K128</f>
        <v>0</v>
      </c>
      <c r="R128" s="135">
        <f>Chim2!M128</f>
        <v>1</v>
      </c>
      <c r="S128" s="136">
        <f>'UEF12'!P128</f>
        <v>5.4555555555555548</v>
      </c>
      <c r="T128" s="163">
        <f>'UEF12'!Q128</f>
        <v>6</v>
      </c>
      <c r="U128" s="165" t="e">
        <f>'UEF12'!S128</f>
        <v>#REF!</v>
      </c>
      <c r="V128" s="166">
        <f>TPPhys2!H128</f>
        <v>10.5</v>
      </c>
      <c r="W128" s="84">
        <f>TPPhys2!I128</f>
        <v>2</v>
      </c>
      <c r="X128" s="135">
        <f>TPPhys2!K128</f>
        <v>1</v>
      </c>
      <c r="Y128" s="86">
        <f>TPChim2!H128</f>
        <v>0</v>
      </c>
      <c r="Z128" s="84">
        <f>TPChim2!I128</f>
        <v>0</v>
      </c>
      <c r="AA128" s="135">
        <f>TPChim2!K128</f>
        <v>1</v>
      </c>
      <c r="AB128" s="86">
        <f>Info2!J128</f>
        <v>6.5</v>
      </c>
      <c r="AC128" s="84">
        <f>Info2!K128</f>
        <v>0</v>
      </c>
      <c r="AD128" s="135">
        <f>Info2!M128</f>
        <v>1</v>
      </c>
      <c r="AE128" s="86">
        <f>MP!I128</f>
        <v>10</v>
      </c>
      <c r="AF128" s="84">
        <f>MP!J128</f>
        <v>1</v>
      </c>
      <c r="AG128" s="135">
        <f>MP!L128</f>
        <v>1</v>
      </c>
      <c r="AH128" s="139">
        <f>'UEM12'!S128</f>
        <v>6.7</v>
      </c>
      <c r="AI128" s="163">
        <f>'UEM12'!T128</f>
        <v>3</v>
      </c>
      <c r="AJ128" s="165">
        <f>'UEM12'!V128</f>
        <v>1</v>
      </c>
      <c r="AK128" s="166">
        <f>'MST2'!I128</f>
        <v>10</v>
      </c>
      <c r="AL128" s="84">
        <f>'MST2'!J128</f>
        <v>1</v>
      </c>
      <c r="AM128" s="135">
        <f>'MST2'!L128</f>
        <v>1</v>
      </c>
      <c r="AN128" s="139">
        <f>'UED12'!J128</f>
        <v>10</v>
      </c>
      <c r="AO128" s="163">
        <f>'UED12'!K128</f>
        <v>1</v>
      </c>
      <c r="AP128" s="165">
        <f>'UED12'!M128</f>
        <v>1</v>
      </c>
      <c r="AQ128" s="166">
        <f>Fran2!I128</f>
        <v>14.5</v>
      </c>
      <c r="AR128" s="84">
        <f>Fran2!J128</f>
        <v>1</v>
      </c>
      <c r="AS128" s="135">
        <f>Fran2!L128</f>
        <v>1</v>
      </c>
      <c r="AT128" s="86">
        <f>Angl2!I128</f>
        <v>10</v>
      </c>
      <c r="AU128" s="84">
        <f>Angl2!J128</f>
        <v>1</v>
      </c>
      <c r="AV128" s="135">
        <f>Angl2!L128</f>
        <v>1</v>
      </c>
      <c r="AW128" s="139">
        <f>'UET12'!M128</f>
        <v>12.25</v>
      </c>
      <c r="AX128" s="163">
        <f>'UET12'!N128</f>
        <v>2</v>
      </c>
      <c r="AY128" s="159">
        <f>'UET12'!P128</f>
        <v>1</v>
      </c>
      <c r="AZ128" s="24">
        <f t="shared" si="6"/>
        <v>6.8882352941176466</v>
      </c>
      <c r="BA128" s="143">
        <f t="shared" si="7"/>
        <v>12</v>
      </c>
      <c r="BB128" s="138" t="e">
        <f t="shared" si="8"/>
        <v>#REF!</v>
      </c>
      <c r="BC128" s="154" t="str">
        <f t="shared" si="9"/>
        <v xml:space="preserve"> </v>
      </c>
    </row>
    <row r="129" spans="1:55" ht="13.5" customHeight="1">
      <c r="A129" s="153">
        <v>117</v>
      </c>
      <c r="B129" s="289">
        <v>1333014992</v>
      </c>
      <c r="C129" s="47" t="s">
        <v>134</v>
      </c>
      <c r="D129" s="47" t="s">
        <v>135</v>
      </c>
      <c r="E129" s="277" t="s">
        <v>950</v>
      </c>
      <c r="F129" s="277" t="s">
        <v>805</v>
      </c>
      <c r="G129" s="278" t="s">
        <v>811</v>
      </c>
      <c r="H129" s="118" t="s">
        <v>428</v>
      </c>
      <c r="I129" s="157">
        <v>8.8488235294117654</v>
      </c>
      <c r="J129" s="162">
        <f>Maths2!J129</f>
        <v>11.5</v>
      </c>
      <c r="K129" s="84">
        <f>Maths2!K129</f>
        <v>6</v>
      </c>
      <c r="L129" s="135">
        <f>Maths2!M129</f>
        <v>1</v>
      </c>
      <c r="M129" s="85">
        <f>Phys2!J129</f>
        <v>3.8333333333333335</v>
      </c>
      <c r="N129" s="84">
        <f>Phys2!K129</f>
        <v>0</v>
      </c>
      <c r="O129" s="135" t="e">
        <f>Phys2!#REF!</f>
        <v>#REF!</v>
      </c>
      <c r="P129" s="85">
        <f>Chim2!J129</f>
        <v>4.5</v>
      </c>
      <c r="Q129" s="84">
        <f>Chim2!K129</f>
        <v>0</v>
      </c>
      <c r="R129" s="135">
        <f>Chim2!M129</f>
        <v>1</v>
      </c>
      <c r="S129" s="136">
        <f>'UEF12'!P129</f>
        <v>6.6111111111111107</v>
      </c>
      <c r="T129" s="163">
        <f>'UEF12'!Q129</f>
        <v>6</v>
      </c>
      <c r="U129" s="165" t="e">
        <f>'UEF12'!S129</f>
        <v>#REF!</v>
      </c>
      <c r="V129" s="166">
        <f>TPPhys2!H129</f>
        <v>10</v>
      </c>
      <c r="W129" s="84">
        <f>TPPhys2!I129</f>
        <v>2</v>
      </c>
      <c r="X129" s="135">
        <f>TPPhys2!K129</f>
        <v>1</v>
      </c>
      <c r="Y129" s="86">
        <f>TPChim2!H129</f>
        <v>14.8</v>
      </c>
      <c r="Z129" s="84">
        <f>TPChim2!I129</f>
        <v>2</v>
      </c>
      <c r="AA129" s="135">
        <f>TPChim2!K129</f>
        <v>1</v>
      </c>
      <c r="AB129" s="86">
        <f>Info2!J129</f>
        <v>8.3333333333333339</v>
      </c>
      <c r="AC129" s="84">
        <f>Info2!K129</f>
        <v>0</v>
      </c>
      <c r="AD129" s="135">
        <f>Info2!M129</f>
        <v>1</v>
      </c>
      <c r="AE129" s="86">
        <f>MP!I129</f>
        <v>12.5</v>
      </c>
      <c r="AF129" s="84">
        <f>MP!J129</f>
        <v>1</v>
      </c>
      <c r="AG129" s="135">
        <f>MP!L129</f>
        <v>1</v>
      </c>
      <c r="AH129" s="139">
        <f>'UEM12'!S129</f>
        <v>10.793333333333333</v>
      </c>
      <c r="AI129" s="163">
        <f>'UEM12'!T129</f>
        <v>9</v>
      </c>
      <c r="AJ129" s="165">
        <f>'UEM12'!V129</f>
        <v>1</v>
      </c>
      <c r="AK129" s="166">
        <f>'MST2'!I129</f>
        <v>12</v>
      </c>
      <c r="AL129" s="84">
        <f>'MST2'!J129</f>
        <v>1</v>
      </c>
      <c r="AM129" s="135">
        <f>'MST2'!L129</f>
        <v>1</v>
      </c>
      <c r="AN129" s="139">
        <f>'UED12'!J129</f>
        <v>12</v>
      </c>
      <c r="AO129" s="163">
        <f>'UED12'!K129</f>
        <v>1</v>
      </c>
      <c r="AP129" s="165">
        <f>'UED12'!M129</f>
        <v>1</v>
      </c>
      <c r="AQ129" s="166">
        <f>Fran2!I129</f>
        <v>14</v>
      </c>
      <c r="AR129" s="84">
        <f>Fran2!J129</f>
        <v>1</v>
      </c>
      <c r="AS129" s="135">
        <f>Fran2!L129</f>
        <v>1</v>
      </c>
      <c r="AT129" s="86">
        <f>Angl2!I129</f>
        <v>6</v>
      </c>
      <c r="AU129" s="84">
        <f>Angl2!J129</f>
        <v>0</v>
      </c>
      <c r="AV129" s="135">
        <f>Angl2!L129</f>
        <v>1</v>
      </c>
      <c r="AW129" s="139">
        <f>'UET12'!M129</f>
        <v>10</v>
      </c>
      <c r="AX129" s="163">
        <f>'UET12'!N129</f>
        <v>2</v>
      </c>
      <c r="AY129" s="159">
        <f>'UET12'!P129</f>
        <v>1</v>
      </c>
      <c r="AZ129" s="24">
        <f t="shared" si="6"/>
        <v>8.556862745098039</v>
      </c>
      <c r="BA129" s="143">
        <f t="shared" si="7"/>
        <v>18</v>
      </c>
      <c r="BB129" s="138" t="e">
        <f t="shared" si="8"/>
        <v>#REF!</v>
      </c>
      <c r="BC129" s="154" t="str">
        <f t="shared" si="9"/>
        <v xml:space="preserve"> </v>
      </c>
    </row>
    <row r="130" spans="1:55" ht="13.5" customHeight="1">
      <c r="A130" s="153">
        <v>118</v>
      </c>
      <c r="B130" s="289">
        <v>1333009392</v>
      </c>
      <c r="C130" s="47" t="s">
        <v>136</v>
      </c>
      <c r="D130" s="47" t="s">
        <v>137</v>
      </c>
      <c r="E130" s="277" t="s">
        <v>951</v>
      </c>
      <c r="F130" s="277" t="s">
        <v>854</v>
      </c>
      <c r="G130" s="278" t="s">
        <v>811</v>
      </c>
      <c r="H130" s="117" t="s">
        <v>434</v>
      </c>
      <c r="I130" s="157">
        <v>8.1652941176470595</v>
      </c>
      <c r="J130" s="162">
        <f>Maths2!J130</f>
        <v>11.666666666666666</v>
      </c>
      <c r="K130" s="84">
        <f>Maths2!K130</f>
        <v>6</v>
      </c>
      <c r="L130" s="135">
        <f>Maths2!M130</f>
        <v>1</v>
      </c>
      <c r="M130" s="85">
        <f>Phys2!J130</f>
        <v>4</v>
      </c>
      <c r="N130" s="84">
        <f>Phys2!K130</f>
        <v>0</v>
      </c>
      <c r="O130" s="135" t="e">
        <f>Phys2!#REF!</f>
        <v>#REF!</v>
      </c>
      <c r="P130" s="85">
        <f>Chim2!J130</f>
        <v>10</v>
      </c>
      <c r="Q130" s="84">
        <f>Chim2!K130</f>
        <v>6</v>
      </c>
      <c r="R130" s="135">
        <f>Chim2!M130</f>
        <v>1</v>
      </c>
      <c r="S130" s="136">
        <f>'UEF12'!P130</f>
        <v>8.5555555555555554</v>
      </c>
      <c r="T130" s="163">
        <f>'UEF12'!Q130</f>
        <v>12</v>
      </c>
      <c r="U130" s="165" t="e">
        <f>'UEF12'!S130</f>
        <v>#REF!</v>
      </c>
      <c r="V130" s="166">
        <f>TPPhys2!H130</f>
        <v>9.25</v>
      </c>
      <c r="W130" s="84">
        <f>TPPhys2!I130</f>
        <v>0</v>
      </c>
      <c r="X130" s="135">
        <f>TPPhys2!K130</f>
        <v>1</v>
      </c>
      <c r="Y130" s="86">
        <f>TPChim2!H130</f>
        <v>14.5</v>
      </c>
      <c r="Z130" s="84">
        <f>TPChim2!I130</f>
        <v>2</v>
      </c>
      <c r="AA130" s="135">
        <f>TPChim2!K130</f>
        <v>1</v>
      </c>
      <c r="AB130" s="86">
        <f>Info2!J130</f>
        <v>8.1233333333333331</v>
      </c>
      <c r="AC130" s="84">
        <f>Info2!K130</f>
        <v>0</v>
      </c>
      <c r="AD130" s="135">
        <f>Info2!M130</f>
        <v>1</v>
      </c>
      <c r="AE130" s="86">
        <f>MP!I130</f>
        <v>10</v>
      </c>
      <c r="AF130" s="84">
        <f>MP!J130</f>
        <v>1</v>
      </c>
      <c r="AG130" s="135">
        <f>MP!L130</f>
        <v>1</v>
      </c>
      <c r="AH130" s="139">
        <f>'UEM12'!S130</f>
        <v>9.9993333333333343</v>
      </c>
      <c r="AI130" s="163">
        <f>'UEM12'!T130</f>
        <v>9</v>
      </c>
      <c r="AJ130" s="165">
        <f>'UEM12'!V130</f>
        <v>1</v>
      </c>
      <c r="AK130" s="166">
        <f>'MST2'!I130</f>
        <v>8</v>
      </c>
      <c r="AL130" s="84">
        <f>'MST2'!J130</f>
        <v>0</v>
      </c>
      <c r="AM130" s="135">
        <f>'MST2'!L130</f>
        <v>1</v>
      </c>
      <c r="AN130" s="139">
        <f>'UED12'!J130</f>
        <v>8</v>
      </c>
      <c r="AO130" s="163">
        <f>'UED12'!K130</f>
        <v>0</v>
      </c>
      <c r="AP130" s="165">
        <f>'UED12'!M130</f>
        <v>1</v>
      </c>
      <c r="AQ130" s="166">
        <f>Fran2!I130</f>
        <v>10</v>
      </c>
      <c r="AR130" s="84">
        <f>Fran2!J130</f>
        <v>1</v>
      </c>
      <c r="AS130" s="135">
        <f>Fran2!L130</f>
        <v>1</v>
      </c>
      <c r="AT130" s="86">
        <f>Angl2!I130</f>
        <v>4.5</v>
      </c>
      <c r="AU130" s="84">
        <f>Angl2!J130</f>
        <v>0</v>
      </c>
      <c r="AV130" s="135">
        <f>Angl2!L130</f>
        <v>1</v>
      </c>
      <c r="AW130" s="139">
        <f>'UET12'!M130</f>
        <v>7.25</v>
      </c>
      <c r="AX130" s="163">
        <f>'UET12'!N130</f>
        <v>1</v>
      </c>
      <c r="AY130" s="159">
        <f>'UET12'!P130</f>
        <v>1</v>
      </c>
      <c r="AZ130" s="24">
        <f t="shared" si="6"/>
        <v>8.7939215686274519</v>
      </c>
      <c r="BA130" s="143">
        <f t="shared" si="7"/>
        <v>22</v>
      </c>
      <c r="BB130" s="138" t="e">
        <f t="shared" si="8"/>
        <v>#REF!</v>
      </c>
      <c r="BC130" s="154" t="str">
        <f t="shared" si="9"/>
        <v xml:space="preserve"> </v>
      </c>
    </row>
    <row r="131" spans="1:55" ht="13.5" customHeight="1">
      <c r="A131" s="153">
        <v>119</v>
      </c>
      <c r="B131" s="175">
        <v>1533014506</v>
      </c>
      <c r="C131" s="275" t="s">
        <v>556</v>
      </c>
      <c r="D131" s="275" t="s">
        <v>557</v>
      </c>
      <c r="E131" s="276" t="s">
        <v>952</v>
      </c>
      <c r="F131" s="276" t="s">
        <v>953</v>
      </c>
      <c r="G131" s="274" t="s">
        <v>806</v>
      </c>
      <c r="H131" s="117" t="s">
        <v>429</v>
      </c>
      <c r="I131" s="156">
        <v>9.4905882352941173</v>
      </c>
      <c r="J131" s="162">
        <f>Maths2!J131</f>
        <v>7.8</v>
      </c>
      <c r="K131" s="84">
        <f>Maths2!K131</f>
        <v>0</v>
      </c>
      <c r="L131" s="135">
        <f>Maths2!M131</f>
        <v>1</v>
      </c>
      <c r="M131" s="85">
        <f>Phys2!J131</f>
        <v>4.0999999999999996</v>
      </c>
      <c r="N131" s="84">
        <f>Phys2!K131</f>
        <v>0</v>
      </c>
      <c r="O131" s="135" t="e">
        <f>Phys2!#REF!</f>
        <v>#REF!</v>
      </c>
      <c r="P131" s="85">
        <f>Chim2!J131</f>
        <v>10.001999999999999</v>
      </c>
      <c r="Q131" s="84">
        <f>Chim2!K131</f>
        <v>6</v>
      </c>
      <c r="R131" s="135">
        <f>Chim2!M131</f>
        <v>1</v>
      </c>
      <c r="S131" s="136">
        <f>'UEF12'!P131</f>
        <v>7.3006666666666655</v>
      </c>
      <c r="T131" s="163">
        <f>'UEF12'!Q131</f>
        <v>6</v>
      </c>
      <c r="U131" s="165" t="e">
        <f>'UEF12'!S131</f>
        <v>#REF!</v>
      </c>
      <c r="V131" s="166">
        <f>TPPhys2!H131</f>
        <v>8.5</v>
      </c>
      <c r="W131" s="84">
        <f>TPPhys2!I131</f>
        <v>0</v>
      </c>
      <c r="X131" s="135">
        <f>TPPhys2!K131</f>
        <v>1</v>
      </c>
      <c r="Y131" s="86">
        <f>TPChim2!H131</f>
        <v>15.41</v>
      </c>
      <c r="Z131" s="84">
        <f>TPChim2!I131</f>
        <v>2</v>
      </c>
      <c r="AA131" s="135">
        <f>TPChim2!K131</f>
        <v>1</v>
      </c>
      <c r="AB131" s="86">
        <f>Info2!J131</f>
        <v>7.8</v>
      </c>
      <c r="AC131" s="84">
        <f>Info2!K131</f>
        <v>0</v>
      </c>
      <c r="AD131" s="135">
        <f>Info2!M131</f>
        <v>1</v>
      </c>
      <c r="AE131" s="86">
        <f>MP!I131</f>
        <v>11</v>
      </c>
      <c r="AF131" s="84">
        <f>MP!J131</f>
        <v>1</v>
      </c>
      <c r="AG131" s="135">
        <f>MP!L131</f>
        <v>1</v>
      </c>
      <c r="AH131" s="139">
        <f>'UEM12'!S131</f>
        <v>10.102</v>
      </c>
      <c r="AI131" s="163">
        <f>'UEM12'!T131</f>
        <v>9</v>
      </c>
      <c r="AJ131" s="165">
        <f>'UEM12'!V131</f>
        <v>1</v>
      </c>
      <c r="AK131" s="166">
        <f>'MST2'!I131</f>
        <v>15.5</v>
      </c>
      <c r="AL131" s="84">
        <f>'MST2'!J131</f>
        <v>1</v>
      </c>
      <c r="AM131" s="135">
        <f>'MST2'!L131</f>
        <v>1</v>
      </c>
      <c r="AN131" s="139">
        <f>'UED12'!J131</f>
        <v>15.5</v>
      </c>
      <c r="AO131" s="163">
        <f>'UED12'!K131</f>
        <v>1</v>
      </c>
      <c r="AP131" s="165">
        <f>'UED12'!M131</f>
        <v>1</v>
      </c>
      <c r="AQ131" s="166">
        <f>Fran2!I131</f>
        <v>11</v>
      </c>
      <c r="AR131" s="84">
        <f>Fran2!J131</f>
        <v>1</v>
      </c>
      <c r="AS131" s="135">
        <f>Fran2!L131</f>
        <v>1</v>
      </c>
      <c r="AT131" s="86">
        <f>Angl2!I131</f>
        <v>16</v>
      </c>
      <c r="AU131" s="84">
        <f>Angl2!J131</f>
        <v>1</v>
      </c>
      <c r="AV131" s="135">
        <f>Angl2!L131</f>
        <v>1</v>
      </c>
      <c r="AW131" s="139">
        <f>'UET12'!M131</f>
        <v>13.5</v>
      </c>
      <c r="AX131" s="163">
        <f>'UET12'!N131</f>
        <v>2</v>
      </c>
      <c r="AY131" s="159">
        <f>'UET12'!P131</f>
        <v>1</v>
      </c>
      <c r="AZ131" s="24">
        <f t="shared" si="6"/>
        <v>9.3362352941176479</v>
      </c>
      <c r="BA131" s="143">
        <f t="shared" si="7"/>
        <v>18</v>
      </c>
      <c r="BB131" s="138" t="e">
        <f t="shared" si="8"/>
        <v>#REF!</v>
      </c>
      <c r="BC131" s="154" t="str">
        <f t="shared" si="9"/>
        <v xml:space="preserve"> </v>
      </c>
    </row>
    <row r="132" spans="1:55" ht="13.5" customHeight="1">
      <c r="A132" s="153">
        <v>120</v>
      </c>
      <c r="B132" s="282">
        <v>123000696</v>
      </c>
      <c r="C132" s="200" t="s">
        <v>736</v>
      </c>
      <c r="D132" s="200" t="s">
        <v>737</v>
      </c>
      <c r="E132" s="295" t="s">
        <v>954</v>
      </c>
      <c r="F132" s="284" t="s">
        <v>832</v>
      </c>
      <c r="G132" s="285" t="s">
        <v>827</v>
      </c>
      <c r="H132" s="239" t="s">
        <v>1681</v>
      </c>
      <c r="I132" s="156">
        <v>9.5141176470588249</v>
      </c>
      <c r="J132" s="162">
        <f>Maths2!J132</f>
        <v>10</v>
      </c>
      <c r="K132" s="84">
        <f>Maths2!K132</f>
        <v>6</v>
      </c>
      <c r="L132" s="135">
        <f>Maths2!M132</f>
        <v>1</v>
      </c>
      <c r="M132" s="85">
        <f>Phys2!J132</f>
        <v>3.6666666666666665</v>
      </c>
      <c r="N132" s="84">
        <f>Phys2!K132</f>
        <v>0</v>
      </c>
      <c r="O132" s="135" t="e">
        <f>Phys2!#REF!</f>
        <v>#REF!</v>
      </c>
      <c r="P132" s="85">
        <f>Chim2!J132</f>
        <v>6.083333333333333</v>
      </c>
      <c r="Q132" s="84">
        <f>Chim2!K132</f>
        <v>0</v>
      </c>
      <c r="R132" s="135">
        <f>Chim2!M132</f>
        <v>1</v>
      </c>
      <c r="S132" s="136">
        <f>'UEF12'!P132</f>
        <v>6.583333333333333</v>
      </c>
      <c r="T132" s="163">
        <f>'UEF12'!Q132</f>
        <v>6</v>
      </c>
      <c r="U132" s="165" t="e">
        <f>'UEF12'!S132</f>
        <v>#REF!</v>
      </c>
      <c r="V132" s="166">
        <f>TPPhys2!H132</f>
        <v>4</v>
      </c>
      <c r="W132" s="84">
        <f>TPPhys2!I132</f>
        <v>0</v>
      </c>
      <c r="X132" s="135">
        <f>TPPhys2!K132</f>
        <v>1</v>
      </c>
      <c r="Y132" s="86">
        <f>TPChim2!H132</f>
        <v>11.75</v>
      </c>
      <c r="Z132" s="84">
        <f>TPChim2!I132</f>
        <v>2</v>
      </c>
      <c r="AA132" s="135">
        <f>TPChim2!K132</f>
        <v>1</v>
      </c>
      <c r="AB132" s="86">
        <f>Info2!J132</f>
        <v>10.1</v>
      </c>
      <c r="AC132" s="84">
        <f>Info2!K132</f>
        <v>4</v>
      </c>
      <c r="AD132" s="135">
        <f>Info2!M132</f>
        <v>1</v>
      </c>
      <c r="AE132" s="86">
        <f>MP!I132</f>
        <v>17.75</v>
      </c>
      <c r="AF132" s="84">
        <f>MP!J132</f>
        <v>1</v>
      </c>
      <c r="AG132" s="135">
        <f>MP!L132</f>
        <v>1</v>
      </c>
      <c r="AH132" s="139">
        <f>'UEM12'!S132</f>
        <v>10.74</v>
      </c>
      <c r="AI132" s="163">
        <f>'UEM12'!T132</f>
        <v>9</v>
      </c>
      <c r="AJ132" s="165">
        <f>'UEM12'!V132</f>
        <v>1</v>
      </c>
      <c r="AK132" s="166">
        <f>'MST2'!I132</f>
        <v>13</v>
      </c>
      <c r="AL132" s="84">
        <f>'MST2'!J132</f>
        <v>1</v>
      </c>
      <c r="AM132" s="135">
        <f>'MST2'!L132</f>
        <v>1</v>
      </c>
      <c r="AN132" s="139">
        <f>'UED12'!J132</f>
        <v>13</v>
      </c>
      <c r="AO132" s="163">
        <f>'UED12'!K132</f>
        <v>1</v>
      </c>
      <c r="AP132" s="165">
        <f>'UED12'!M132</f>
        <v>1</v>
      </c>
      <c r="AQ132" s="166">
        <f>Fran2!I132</f>
        <v>17.75</v>
      </c>
      <c r="AR132" s="84">
        <f>Fran2!J132</f>
        <v>1</v>
      </c>
      <c r="AS132" s="135">
        <f>Fran2!L132</f>
        <v>1</v>
      </c>
      <c r="AT132" s="86">
        <f>Angl2!I132</f>
        <v>17.75</v>
      </c>
      <c r="AU132" s="84">
        <f>Angl2!J132</f>
        <v>1</v>
      </c>
      <c r="AV132" s="135">
        <f>Angl2!L132</f>
        <v>1</v>
      </c>
      <c r="AW132" s="139">
        <f>'UET12'!M132</f>
        <v>17.75</v>
      </c>
      <c r="AX132" s="163">
        <f>'UET12'!N132</f>
        <v>2</v>
      </c>
      <c r="AY132" s="159">
        <f>'UET12'!P132</f>
        <v>1</v>
      </c>
      <c r="AZ132" s="24">
        <f t="shared" si="6"/>
        <v>9.4970588235294109</v>
      </c>
      <c r="BA132" s="143">
        <f t="shared" si="7"/>
        <v>18</v>
      </c>
      <c r="BB132" s="138" t="e">
        <f t="shared" si="8"/>
        <v>#REF!</v>
      </c>
      <c r="BC132" s="154" t="str">
        <f t="shared" si="9"/>
        <v xml:space="preserve"> </v>
      </c>
    </row>
    <row r="133" spans="1:55" ht="13.5" customHeight="1">
      <c r="A133" s="153">
        <v>121</v>
      </c>
      <c r="B133" s="279">
        <v>1331076104</v>
      </c>
      <c r="C133" s="101" t="s">
        <v>315</v>
      </c>
      <c r="D133" s="101" t="s">
        <v>313</v>
      </c>
      <c r="E133" s="280" t="s">
        <v>955</v>
      </c>
      <c r="F133" s="280" t="s">
        <v>927</v>
      </c>
      <c r="G133" s="278" t="s">
        <v>811</v>
      </c>
      <c r="H133" s="117" t="s">
        <v>434</v>
      </c>
      <c r="I133" s="157">
        <v>10.381699346405227</v>
      </c>
      <c r="J133" s="162">
        <f>Maths2!J133</f>
        <v>7.8</v>
      </c>
      <c r="K133" s="84">
        <f>Maths2!K133</f>
        <v>0</v>
      </c>
      <c r="L133" s="135">
        <f>Maths2!M133</f>
        <v>1</v>
      </c>
      <c r="M133" s="85">
        <f>Phys2!J133</f>
        <v>5.4</v>
      </c>
      <c r="N133" s="84">
        <f>Phys2!K133</f>
        <v>0</v>
      </c>
      <c r="O133" s="135" t="e">
        <f>Phys2!#REF!</f>
        <v>#REF!</v>
      </c>
      <c r="P133" s="85">
        <f>Chim2!J133</f>
        <v>10</v>
      </c>
      <c r="Q133" s="84">
        <f>Chim2!K133</f>
        <v>6</v>
      </c>
      <c r="R133" s="135">
        <f>Chim2!M133</f>
        <v>1</v>
      </c>
      <c r="S133" s="136">
        <f>'UEF12'!P133</f>
        <v>7.7333333333333325</v>
      </c>
      <c r="T133" s="163">
        <f>'UEF12'!Q133</f>
        <v>6</v>
      </c>
      <c r="U133" s="165" t="e">
        <f>'UEF12'!S133</f>
        <v>#REF!</v>
      </c>
      <c r="V133" s="166">
        <f>TPPhys2!H133</f>
        <v>11.32</v>
      </c>
      <c r="W133" s="84">
        <f>TPPhys2!I133</f>
        <v>2</v>
      </c>
      <c r="X133" s="135">
        <f>TPPhys2!K133</f>
        <v>1</v>
      </c>
      <c r="Y133" s="86">
        <f>TPChim2!H133</f>
        <v>13.33</v>
      </c>
      <c r="Z133" s="84">
        <f>TPChim2!I133</f>
        <v>2</v>
      </c>
      <c r="AA133" s="135">
        <f>TPChim2!K133</f>
        <v>1</v>
      </c>
      <c r="AB133" s="86">
        <f>Info2!J133</f>
        <v>6.4</v>
      </c>
      <c r="AC133" s="84">
        <f>Info2!K133</f>
        <v>0</v>
      </c>
      <c r="AD133" s="135">
        <f>Info2!M133</f>
        <v>1</v>
      </c>
      <c r="AE133" s="86">
        <f>MP!I133</f>
        <v>13</v>
      </c>
      <c r="AF133" s="84">
        <f>MP!J133</f>
        <v>1</v>
      </c>
      <c r="AG133" s="135">
        <f>MP!L133</f>
        <v>1</v>
      </c>
      <c r="AH133" s="139">
        <f>'UEM12'!S133</f>
        <v>10.09</v>
      </c>
      <c r="AI133" s="163">
        <f>'UEM12'!T133</f>
        <v>9</v>
      </c>
      <c r="AJ133" s="165">
        <f>'UEM12'!V133</f>
        <v>1</v>
      </c>
      <c r="AK133" s="166">
        <f>'MST2'!I133</f>
        <v>13</v>
      </c>
      <c r="AL133" s="84">
        <f>'MST2'!J133</f>
        <v>1</v>
      </c>
      <c r="AM133" s="135">
        <f>'MST2'!L133</f>
        <v>1</v>
      </c>
      <c r="AN133" s="139">
        <f>'UED12'!J133</f>
        <v>13</v>
      </c>
      <c r="AO133" s="163">
        <f>'UED12'!K133</f>
        <v>1</v>
      </c>
      <c r="AP133" s="165">
        <f>'UED12'!M133</f>
        <v>1</v>
      </c>
      <c r="AQ133" s="166">
        <f>Fran2!I133</f>
        <v>11.5</v>
      </c>
      <c r="AR133" s="84">
        <f>Fran2!J133</f>
        <v>1</v>
      </c>
      <c r="AS133" s="135">
        <f>Fran2!L133</f>
        <v>1</v>
      </c>
      <c r="AT133" s="86">
        <f>Angl2!I133</f>
        <v>14.5</v>
      </c>
      <c r="AU133" s="84">
        <f>Angl2!J133</f>
        <v>1</v>
      </c>
      <c r="AV133" s="135">
        <f>Angl2!L133</f>
        <v>1</v>
      </c>
      <c r="AW133" s="139">
        <f>'UET12'!M133</f>
        <v>13</v>
      </c>
      <c r="AX133" s="163">
        <f>'UET12'!N133</f>
        <v>2</v>
      </c>
      <c r="AY133" s="159">
        <f>'UET12'!P133</f>
        <v>1</v>
      </c>
      <c r="AZ133" s="24">
        <f t="shared" si="6"/>
        <v>9.3558823529411779</v>
      </c>
      <c r="BA133" s="143">
        <f t="shared" si="7"/>
        <v>18</v>
      </c>
      <c r="BB133" s="138" t="e">
        <f t="shared" si="8"/>
        <v>#REF!</v>
      </c>
      <c r="BC133" s="154" t="str">
        <f t="shared" si="9"/>
        <v xml:space="preserve"> </v>
      </c>
    </row>
    <row r="134" spans="1:55" ht="13.5" customHeight="1">
      <c r="A134" s="153">
        <v>122</v>
      </c>
      <c r="B134" s="279">
        <v>1333005582</v>
      </c>
      <c r="C134" s="101" t="s">
        <v>316</v>
      </c>
      <c r="D134" s="101" t="s">
        <v>83</v>
      </c>
      <c r="E134" s="280" t="s">
        <v>956</v>
      </c>
      <c r="F134" s="280" t="s">
        <v>957</v>
      </c>
      <c r="G134" s="278" t="s">
        <v>811</v>
      </c>
      <c r="H134" s="117" t="s">
        <v>434</v>
      </c>
      <c r="I134" s="157">
        <v>9.0095882352941175</v>
      </c>
      <c r="J134" s="162">
        <f>Maths2!J134</f>
        <v>10</v>
      </c>
      <c r="K134" s="84">
        <f>Maths2!K134</f>
        <v>6</v>
      </c>
      <c r="L134" s="135">
        <f>Maths2!M134</f>
        <v>1</v>
      </c>
      <c r="M134" s="85">
        <f>Phys2!J134</f>
        <v>7.3</v>
      </c>
      <c r="N134" s="84">
        <f>Phys2!K134</f>
        <v>0</v>
      </c>
      <c r="O134" s="135" t="e">
        <f>Phys2!#REF!</f>
        <v>#REF!</v>
      </c>
      <c r="P134" s="85">
        <f>Chim2!J134</f>
        <v>8.9</v>
      </c>
      <c r="Q134" s="84">
        <f>Chim2!K134</f>
        <v>0</v>
      </c>
      <c r="R134" s="135">
        <f>Chim2!M134</f>
        <v>1</v>
      </c>
      <c r="S134" s="136">
        <f>'UEF12'!P134</f>
        <v>8.7333333333333325</v>
      </c>
      <c r="T134" s="163">
        <f>'UEF12'!Q134</f>
        <v>6</v>
      </c>
      <c r="U134" s="165" t="e">
        <f>'UEF12'!S134</f>
        <v>#REF!</v>
      </c>
      <c r="V134" s="166">
        <f>TPPhys2!H134</f>
        <v>12</v>
      </c>
      <c r="W134" s="84">
        <f>TPPhys2!I134</f>
        <v>2</v>
      </c>
      <c r="X134" s="135">
        <f>TPPhys2!K134</f>
        <v>1</v>
      </c>
      <c r="Y134" s="86">
        <f>TPChim2!H134</f>
        <v>15.5</v>
      </c>
      <c r="Z134" s="84">
        <f>TPChim2!I134</f>
        <v>2</v>
      </c>
      <c r="AA134" s="135">
        <f>TPChim2!K134</f>
        <v>1</v>
      </c>
      <c r="AB134" s="86">
        <f>Info2!J134</f>
        <v>10</v>
      </c>
      <c r="AC134" s="84">
        <f>Info2!K134</f>
        <v>4</v>
      </c>
      <c r="AD134" s="135">
        <f>Info2!M134</f>
        <v>1</v>
      </c>
      <c r="AE134" s="86">
        <f>MP!I134</f>
        <v>12.5</v>
      </c>
      <c r="AF134" s="84">
        <f>MP!J134</f>
        <v>1</v>
      </c>
      <c r="AG134" s="135">
        <f>MP!L134</f>
        <v>1</v>
      </c>
      <c r="AH134" s="139">
        <f>'UEM12'!S134</f>
        <v>12</v>
      </c>
      <c r="AI134" s="163">
        <f>'UEM12'!T134</f>
        <v>9</v>
      </c>
      <c r="AJ134" s="165">
        <f>'UEM12'!V134</f>
        <v>1</v>
      </c>
      <c r="AK134" s="166">
        <f>'MST2'!I134</f>
        <v>10</v>
      </c>
      <c r="AL134" s="84">
        <f>'MST2'!J134</f>
        <v>1</v>
      </c>
      <c r="AM134" s="135">
        <f>'MST2'!L134</f>
        <v>1</v>
      </c>
      <c r="AN134" s="139">
        <f>'UED12'!J134</f>
        <v>10</v>
      </c>
      <c r="AO134" s="163">
        <f>'UED12'!K134</f>
        <v>1</v>
      </c>
      <c r="AP134" s="165">
        <f>'UED12'!M134</f>
        <v>1</v>
      </c>
      <c r="AQ134" s="166">
        <f>Fran2!I134</f>
        <v>12.25</v>
      </c>
      <c r="AR134" s="84">
        <f>Fran2!J134</f>
        <v>1</v>
      </c>
      <c r="AS134" s="135">
        <f>Fran2!L134</f>
        <v>1</v>
      </c>
      <c r="AT134" s="86">
        <f>Angl2!I134</f>
        <v>10</v>
      </c>
      <c r="AU134" s="84">
        <f>Angl2!J134</f>
        <v>1</v>
      </c>
      <c r="AV134" s="135">
        <f>Angl2!L134</f>
        <v>1</v>
      </c>
      <c r="AW134" s="139">
        <f>'UET12'!M134</f>
        <v>11.125</v>
      </c>
      <c r="AX134" s="163">
        <f>'UET12'!N134</f>
        <v>2</v>
      </c>
      <c r="AY134" s="159">
        <f>'UET12'!P134</f>
        <v>1</v>
      </c>
      <c r="AZ134" s="24">
        <f t="shared" si="6"/>
        <v>10.049999999999999</v>
      </c>
      <c r="BA134" s="143">
        <f t="shared" si="7"/>
        <v>30</v>
      </c>
      <c r="BB134" s="138" t="e">
        <f t="shared" si="8"/>
        <v>#REF!</v>
      </c>
      <c r="BC134" s="154" t="str">
        <f t="shared" si="9"/>
        <v>S2 validé</v>
      </c>
    </row>
    <row r="135" spans="1:55" ht="13.5" customHeight="1">
      <c r="A135" s="153">
        <v>123</v>
      </c>
      <c r="B135" s="175">
        <v>1533001417</v>
      </c>
      <c r="C135" s="275" t="s">
        <v>500</v>
      </c>
      <c r="D135" s="275" t="s">
        <v>501</v>
      </c>
      <c r="E135" s="276" t="s">
        <v>958</v>
      </c>
      <c r="F135" s="276" t="s">
        <v>959</v>
      </c>
      <c r="G135" s="274" t="s">
        <v>806</v>
      </c>
      <c r="H135" s="117" t="s">
        <v>428</v>
      </c>
      <c r="I135" s="156">
        <v>8.7874509803921566</v>
      </c>
      <c r="J135" s="162">
        <f>Maths2!J135</f>
        <v>10</v>
      </c>
      <c r="K135" s="84">
        <f>Maths2!K135</f>
        <v>6</v>
      </c>
      <c r="L135" s="135">
        <f>Maths2!M135</f>
        <v>1</v>
      </c>
      <c r="M135" s="85">
        <f>Phys2!J135</f>
        <v>3.5</v>
      </c>
      <c r="N135" s="84">
        <f>Phys2!K135</f>
        <v>0</v>
      </c>
      <c r="O135" s="135" t="e">
        <f>Phys2!#REF!</f>
        <v>#REF!</v>
      </c>
      <c r="P135" s="85">
        <f>Chim2!J135</f>
        <v>11.277777777777779</v>
      </c>
      <c r="Q135" s="84">
        <f>Chim2!K135</f>
        <v>6</v>
      </c>
      <c r="R135" s="135">
        <f>Chim2!M135</f>
        <v>1</v>
      </c>
      <c r="S135" s="136">
        <f>'UEF12'!P135</f>
        <v>8.2592592592592595</v>
      </c>
      <c r="T135" s="163">
        <f>'UEF12'!Q135</f>
        <v>12</v>
      </c>
      <c r="U135" s="165" t="e">
        <f>'UEF12'!S135</f>
        <v>#REF!</v>
      </c>
      <c r="V135" s="166">
        <f>TPPhys2!H135</f>
        <v>10.5</v>
      </c>
      <c r="W135" s="84">
        <f>TPPhys2!I135</f>
        <v>2</v>
      </c>
      <c r="X135" s="135">
        <f>TPPhys2!K135</f>
        <v>1</v>
      </c>
      <c r="Y135" s="86">
        <f>TPChim2!H135</f>
        <v>14.66</v>
      </c>
      <c r="Z135" s="84">
        <f>TPChim2!I135</f>
        <v>2</v>
      </c>
      <c r="AA135" s="135">
        <f>TPChim2!K135</f>
        <v>1</v>
      </c>
      <c r="AB135" s="86">
        <f>Info2!J135</f>
        <v>7.7</v>
      </c>
      <c r="AC135" s="84">
        <f>Info2!K135</f>
        <v>0</v>
      </c>
      <c r="AD135" s="135">
        <f>Info2!M135</f>
        <v>1</v>
      </c>
      <c r="AE135" s="86">
        <f>MP!I135</f>
        <v>10.5</v>
      </c>
      <c r="AF135" s="84">
        <f>MP!J135</f>
        <v>1</v>
      </c>
      <c r="AG135" s="135">
        <f>MP!L135</f>
        <v>1</v>
      </c>
      <c r="AH135" s="139">
        <f>'UEM12'!S135</f>
        <v>10.212</v>
      </c>
      <c r="AI135" s="163">
        <f>'UEM12'!T135</f>
        <v>9</v>
      </c>
      <c r="AJ135" s="165">
        <f>'UEM12'!V135</f>
        <v>1</v>
      </c>
      <c r="AK135" s="166">
        <f>'MST2'!I135</f>
        <v>10</v>
      </c>
      <c r="AL135" s="84">
        <f>'MST2'!J135</f>
        <v>1</v>
      </c>
      <c r="AM135" s="135">
        <f>'MST2'!L135</f>
        <v>1</v>
      </c>
      <c r="AN135" s="139">
        <f>'UED12'!J135</f>
        <v>10</v>
      </c>
      <c r="AO135" s="163">
        <f>'UED12'!K135</f>
        <v>1</v>
      </c>
      <c r="AP135" s="165">
        <f>'UED12'!M135</f>
        <v>1</v>
      </c>
      <c r="AQ135" s="166">
        <f>Fran2!I135</f>
        <v>10.5</v>
      </c>
      <c r="AR135" s="84">
        <f>Fran2!J135</f>
        <v>1</v>
      </c>
      <c r="AS135" s="135">
        <f>Fran2!L135</f>
        <v>1</v>
      </c>
      <c r="AT135" s="86">
        <f>Angl2!I135</f>
        <v>11.5</v>
      </c>
      <c r="AU135" s="84">
        <f>Angl2!J135</f>
        <v>1</v>
      </c>
      <c r="AV135" s="135">
        <f>Angl2!L135</f>
        <v>1</v>
      </c>
      <c r="AW135" s="139">
        <f>'UET12'!M135</f>
        <v>11</v>
      </c>
      <c r="AX135" s="163">
        <f>'UET12'!N135</f>
        <v>2</v>
      </c>
      <c r="AY135" s="159">
        <f>'UET12'!P135</f>
        <v>1</v>
      </c>
      <c r="AZ135" s="24">
        <f t="shared" si="6"/>
        <v>9.2584313725490208</v>
      </c>
      <c r="BA135" s="143">
        <f t="shared" si="7"/>
        <v>24</v>
      </c>
      <c r="BB135" s="138" t="e">
        <f t="shared" si="8"/>
        <v>#REF!</v>
      </c>
      <c r="BC135" s="154" t="str">
        <f t="shared" si="9"/>
        <v xml:space="preserve"> </v>
      </c>
    </row>
    <row r="136" spans="1:55" ht="13.5" customHeight="1">
      <c r="A136" s="153">
        <v>124</v>
      </c>
      <c r="B136" s="175">
        <v>1533008068</v>
      </c>
      <c r="C136" s="275" t="s">
        <v>691</v>
      </c>
      <c r="D136" s="275" t="s">
        <v>692</v>
      </c>
      <c r="E136" s="276" t="s">
        <v>897</v>
      </c>
      <c r="F136" s="276" t="s">
        <v>810</v>
      </c>
      <c r="G136" s="274" t="s">
        <v>806</v>
      </c>
      <c r="H136" s="117" t="s">
        <v>429</v>
      </c>
      <c r="I136" s="156">
        <v>10.18686274509804</v>
      </c>
      <c r="J136" s="162">
        <f>Maths2!J136</f>
        <v>11.4</v>
      </c>
      <c r="K136" s="84">
        <f>Maths2!K136</f>
        <v>6</v>
      </c>
      <c r="L136" s="135">
        <f>Maths2!M136</f>
        <v>1</v>
      </c>
      <c r="M136" s="85">
        <f>Phys2!J136</f>
        <v>6.8</v>
      </c>
      <c r="N136" s="84">
        <f>Phys2!K136</f>
        <v>0</v>
      </c>
      <c r="O136" s="135" t="e">
        <f>Phys2!#REF!</f>
        <v>#REF!</v>
      </c>
      <c r="P136" s="85">
        <f>Chim2!J136</f>
        <v>6.7</v>
      </c>
      <c r="Q136" s="84">
        <f>Chim2!K136</f>
        <v>0</v>
      </c>
      <c r="R136" s="135">
        <f>Chim2!M136</f>
        <v>1</v>
      </c>
      <c r="S136" s="136">
        <f>'UEF12'!P136</f>
        <v>8.3000000000000007</v>
      </c>
      <c r="T136" s="163">
        <f>'UEF12'!Q136</f>
        <v>6</v>
      </c>
      <c r="U136" s="165" t="e">
        <f>'UEF12'!S136</f>
        <v>#REF!</v>
      </c>
      <c r="V136" s="166">
        <f>TPPhys2!H136</f>
        <v>10</v>
      </c>
      <c r="W136" s="84">
        <f>TPPhys2!I136</f>
        <v>2</v>
      </c>
      <c r="X136" s="135">
        <f>TPPhys2!K136</f>
        <v>1</v>
      </c>
      <c r="Y136" s="86">
        <f>TPChim2!H136</f>
        <v>9.7777777777777786</v>
      </c>
      <c r="Z136" s="84">
        <f>TPChim2!I136</f>
        <v>0</v>
      </c>
      <c r="AA136" s="135">
        <f>TPChim2!K136</f>
        <v>1</v>
      </c>
      <c r="AB136" s="86">
        <f>Info2!J136</f>
        <v>4.9000000000000004</v>
      </c>
      <c r="AC136" s="84">
        <f>Info2!K136</f>
        <v>0</v>
      </c>
      <c r="AD136" s="135">
        <f>Info2!M136</f>
        <v>1</v>
      </c>
      <c r="AE136" s="86">
        <f>MP!I136</f>
        <v>8</v>
      </c>
      <c r="AF136" s="84">
        <f>MP!J136</f>
        <v>0</v>
      </c>
      <c r="AG136" s="135">
        <f>MP!L136</f>
        <v>1</v>
      </c>
      <c r="AH136" s="139">
        <f>'UEM12'!S136</f>
        <v>7.5155555555555562</v>
      </c>
      <c r="AI136" s="163">
        <f>'UEM12'!T136</f>
        <v>2</v>
      </c>
      <c r="AJ136" s="165">
        <f>'UEM12'!V136</f>
        <v>1</v>
      </c>
      <c r="AK136" s="166">
        <f>'MST2'!I136</f>
        <v>8</v>
      </c>
      <c r="AL136" s="84">
        <f>'MST2'!J136</f>
        <v>0</v>
      </c>
      <c r="AM136" s="135">
        <f>'MST2'!L136</f>
        <v>1</v>
      </c>
      <c r="AN136" s="139">
        <f>'UED12'!J136</f>
        <v>8</v>
      </c>
      <c r="AO136" s="163">
        <f>'UED12'!K136</f>
        <v>0</v>
      </c>
      <c r="AP136" s="165">
        <f>'UED12'!M136</f>
        <v>1</v>
      </c>
      <c r="AQ136" s="166">
        <f>Fran2!I136</f>
        <v>15</v>
      </c>
      <c r="AR136" s="84">
        <f>Fran2!J136</f>
        <v>1</v>
      </c>
      <c r="AS136" s="135">
        <f>Fran2!L136</f>
        <v>1</v>
      </c>
      <c r="AT136" s="86">
        <f>Angl2!I136</f>
        <v>12</v>
      </c>
      <c r="AU136" s="84">
        <f>Angl2!J136</f>
        <v>1</v>
      </c>
      <c r="AV136" s="135">
        <f>Angl2!L136</f>
        <v>1</v>
      </c>
      <c r="AW136" s="139">
        <f>'UET12'!M136</f>
        <v>13.5</v>
      </c>
      <c r="AX136" s="163">
        <f>'UET12'!N136</f>
        <v>2</v>
      </c>
      <c r="AY136" s="159">
        <f>'UET12'!P136</f>
        <v>1</v>
      </c>
      <c r="AZ136" s="24">
        <f t="shared" si="6"/>
        <v>8.6633986928104569</v>
      </c>
      <c r="BA136" s="143">
        <f t="shared" si="7"/>
        <v>10</v>
      </c>
      <c r="BB136" s="138" t="e">
        <f t="shared" si="8"/>
        <v>#REF!</v>
      </c>
      <c r="BC136" s="154" t="str">
        <f t="shared" si="9"/>
        <v xml:space="preserve"> </v>
      </c>
    </row>
    <row r="137" spans="1:55" ht="13.5" customHeight="1">
      <c r="A137" s="153">
        <v>125</v>
      </c>
      <c r="B137" s="175">
        <v>1533012502</v>
      </c>
      <c r="C137" s="275" t="s">
        <v>582</v>
      </c>
      <c r="D137" s="275" t="s">
        <v>583</v>
      </c>
      <c r="E137" s="276" t="s">
        <v>960</v>
      </c>
      <c r="F137" s="276" t="s">
        <v>830</v>
      </c>
      <c r="G137" s="274" t="s">
        <v>806</v>
      </c>
      <c r="H137" s="117" t="s">
        <v>1676</v>
      </c>
      <c r="I137" s="157">
        <v>9.0688235294117661</v>
      </c>
      <c r="J137" s="162">
        <f>Maths2!J137</f>
        <v>5.8</v>
      </c>
      <c r="K137" s="84">
        <f>Maths2!K137</f>
        <v>0</v>
      </c>
      <c r="L137" s="135">
        <f>Maths2!M137</f>
        <v>1</v>
      </c>
      <c r="M137" s="85">
        <f>Phys2!J137</f>
        <v>10.7</v>
      </c>
      <c r="N137" s="84">
        <f>Phys2!K137</f>
        <v>6</v>
      </c>
      <c r="O137" s="135" t="e">
        <f>Phys2!#REF!</f>
        <v>#REF!</v>
      </c>
      <c r="P137" s="85">
        <f>Chim2!J137</f>
        <v>7.4</v>
      </c>
      <c r="Q137" s="84">
        <f>Chim2!K137</f>
        <v>0</v>
      </c>
      <c r="R137" s="135">
        <f>Chim2!M137</f>
        <v>1</v>
      </c>
      <c r="S137" s="136">
        <f>'UEF12'!P137</f>
        <v>7.966666666666665</v>
      </c>
      <c r="T137" s="163">
        <f>'UEF12'!Q137</f>
        <v>6</v>
      </c>
      <c r="U137" s="165" t="e">
        <f>'UEF12'!S137</f>
        <v>#REF!</v>
      </c>
      <c r="V137" s="166">
        <f>TPPhys2!H137</f>
        <v>10.5</v>
      </c>
      <c r="W137" s="84">
        <f>TPPhys2!I137</f>
        <v>2</v>
      </c>
      <c r="X137" s="135">
        <f>TPPhys2!K137</f>
        <v>1</v>
      </c>
      <c r="Y137" s="86">
        <f>TPChim2!H137</f>
        <v>10.879999999999999</v>
      </c>
      <c r="Z137" s="84">
        <f>TPChim2!I137</f>
        <v>2</v>
      </c>
      <c r="AA137" s="135">
        <f>TPChim2!K137</f>
        <v>1</v>
      </c>
      <c r="AB137" s="86">
        <f>Info2!J137</f>
        <v>5.0999999999999996</v>
      </c>
      <c r="AC137" s="84">
        <f>Info2!K137</f>
        <v>0</v>
      </c>
      <c r="AD137" s="135">
        <f>Info2!M137</f>
        <v>1</v>
      </c>
      <c r="AE137" s="86">
        <f>MP!I137</f>
        <v>8</v>
      </c>
      <c r="AF137" s="84">
        <f>MP!J137</f>
        <v>0</v>
      </c>
      <c r="AG137" s="135">
        <f>MP!L137</f>
        <v>1</v>
      </c>
      <c r="AH137" s="139">
        <f>'UEM12'!S137</f>
        <v>7.9159999999999995</v>
      </c>
      <c r="AI137" s="163">
        <f>'UEM12'!T137</f>
        <v>4</v>
      </c>
      <c r="AJ137" s="165">
        <f>'UEM12'!V137</f>
        <v>1</v>
      </c>
      <c r="AK137" s="166">
        <f>'MST2'!I137</f>
        <v>5</v>
      </c>
      <c r="AL137" s="84">
        <f>'MST2'!J137</f>
        <v>0</v>
      </c>
      <c r="AM137" s="135">
        <f>'MST2'!L137</f>
        <v>1</v>
      </c>
      <c r="AN137" s="139">
        <f>'UED12'!J137</f>
        <v>5</v>
      </c>
      <c r="AO137" s="163">
        <f>'UED12'!K137</f>
        <v>0</v>
      </c>
      <c r="AP137" s="165">
        <f>'UED12'!M137</f>
        <v>1</v>
      </c>
      <c r="AQ137" s="166">
        <f>Fran2!I137</f>
        <v>10</v>
      </c>
      <c r="AR137" s="84">
        <f>Fran2!J137</f>
        <v>1</v>
      </c>
      <c r="AS137" s="135">
        <f>Fran2!L137</f>
        <v>1</v>
      </c>
      <c r="AT137" s="86">
        <f>Angl2!I137</f>
        <v>16</v>
      </c>
      <c r="AU137" s="84">
        <f>Angl2!J137</f>
        <v>1</v>
      </c>
      <c r="AV137" s="135">
        <f>Angl2!L137</f>
        <v>1</v>
      </c>
      <c r="AW137" s="139">
        <f>'UET12'!M137</f>
        <v>13</v>
      </c>
      <c r="AX137" s="163">
        <f>'UET12'!N137</f>
        <v>2</v>
      </c>
      <c r="AY137" s="159">
        <f>'UET12'!P137</f>
        <v>1</v>
      </c>
      <c r="AZ137" s="24">
        <f t="shared" si="6"/>
        <v>8.3694117647058803</v>
      </c>
      <c r="BA137" s="143">
        <f t="shared" si="7"/>
        <v>12</v>
      </c>
      <c r="BB137" s="138" t="e">
        <f t="shared" si="8"/>
        <v>#REF!</v>
      </c>
      <c r="BC137" s="154" t="str">
        <f t="shared" si="9"/>
        <v xml:space="preserve"> </v>
      </c>
    </row>
    <row r="138" spans="1:55" ht="13.5" customHeight="1">
      <c r="A138" s="153">
        <v>126</v>
      </c>
      <c r="B138" s="175">
        <v>1533005852</v>
      </c>
      <c r="C138" s="275" t="s">
        <v>609</v>
      </c>
      <c r="D138" s="275" t="s">
        <v>610</v>
      </c>
      <c r="E138" s="276" t="s">
        <v>961</v>
      </c>
      <c r="F138" s="276" t="s">
        <v>885</v>
      </c>
      <c r="G138" s="274" t="s">
        <v>806</v>
      </c>
      <c r="H138" s="117" t="s">
        <v>429</v>
      </c>
      <c r="I138" s="156">
        <v>9.1172549019607843</v>
      </c>
      <c r="J138" s="162">
        <f>Maths2!J138</f>
        <v>10.6</v>
      </c>
      <c r="K138" s="84">
        <f>Maths2!K138</f>
        <v>6</v>
      </c>
      <c r="L138" s="135">
        <f>Maths2!M138</f>
        <v>1</v>
      </c>
      <c r="M138" s="85">
        <f>Phys2!J138</f>
        <v>8.5</v>
      </c>
      <c r="N138" s="84">
        <f>Phys2!K138</f>
        <v>0</v>
      </c>
      <c r="O138" s="135" t="e">
        <f>Phys2!#REF!</f>
        <v>#REF!</v>
      </c>
      <c r="P138" s="85">
        <f>Chim2!J138</f>
        <v>6.7</v>
      </c>
      <c r="Q138" s="84">
        <f>Chim2!K138</f>
        <v>0</v>
      </c>
      <c r="R138" s="135">
        <f>Chim2!M138</f>
        <v>1</v>
      </c>
      <c r="S138" s="136">
        <f>'UEF12'!P138</f>
        <v>8.6000000000000014</v>
      </c>
      <c r="T138" s="163">
        <f>'UEF12'!Q138</f>
        <v>6</v>
      </c>
      <c r="U138" s="165" t="e">
        <f>'UEF12'!S138</f>
        <v>#REF!</v>
      </c>
      <c r="V138" s="166">
        <f>TPPhys2!H138</f>
        <v>11</v>
      </c>
      <c r="W138" s="84">
        <f>TPPhys2!I138</f>
        <v>2</v>
      </c>
      <c r="X138" s="135">
        <f>TPPhys2!K138</f>
        <v>1</v>
      </c>
      <c r="Y138" s="86">
        <f>TPChim2!H138</f>
        <v>13.25</v>
      </c>
      <c r="Z138" s="84">
        <f>TPChim2!I138</f>
        <v>2</v>
      </c>
      <c r="AA138" s="135">
        <f>TPChim2!K138</f>
        <v>1</v>
      </c>
      <c r="AB138" s="86">
        <f>Info2!J138</f>
        <v>7.1</v>
      </c>
      <c r="AC138" s="84">
        <f>Info2!K138</f>
        <v>0</v>
      </c>
      <c r="AD138" s="135">
        <f>Info2!M138</f>
        <v>1</v>
      </c>
      <c r="AE138" s="86">
        <f>MP!I138</f>
        <v>11</v>
      </c>
      <c r="AF138" s="84">
        <f>MP!J138</f>
        <v>1</v>
      </c>
      <c r="AG138" s="135">
        <f>MP!L138</f>
        <v>1</v>
      </c>
      <c r="AH138" s="139">
        <f>'UEM12'!S138</f>
        <v>9.89</v>
      </c>
      <c r="AI138" s="163">
        <f>'UEM12'!T138</f>
        <v>5</v>
      </c>
      <c r="AJ138" s="165">
        <f>'UEM12'!V138</f>
        <v>1</v>
      </c>
      <c r="AK138" s="166">
        <f>'MST2'!I138</f>
        <v>8</v>
      </c>
      <c r="AL138" s="84">
        <f>'MST2'!J138</f>
        <v>0</v>
      </c>
      <c r="AM138" s="135">
        <f>'MST2'!L138</f>
        <v>1</v>
      </c>
      <c r="AN138" s="139">
        <f>'UED12'!J138</f>
        <v>8</v>
      </c>
      <c r="AO138" s="163">
        <f>'UED12'!K138</f>
        <v>0</v>
      </c>
      <c r="AP138" s="165">
        <f>'UED12'!M138</f>
        <v>1</v>
      </c>
      <c r="AQ138" s="166">
        <f>Fran2!I138</f>
        <v>8</v>
      </c>
      <c r="AR138" s="84">
        <f>Fran2!J138</f>
        <v>0</v>
      </c>
      <c r="AS138" s="135">
        <f>Fran2!L138</f>
        <v>1</v>
      </c>
      <c r="AT138" s="86">
        <f>Angl2!I138</f>
        <v>10</v>
      </c>
      <c r="AU138" s="84">
        <f>Angl2!J138</f>
        <v>1</v>
      </c>
      <c r="AV138" s="135">
        <f>Angl2!L138</f>
        <v>1</v>
      </c>
      <c r="AW138" s="139">
        <f>'UET12'!M138</f>
        <v>9</v>
      </c>
      <c r="AX138" s="163">
        <f>'UET12'!N138</f>
        <v>1</v>
      </c>
      <c r="AY138" s="159">
        <f>'UET12'!P138</f>
        <v>1</v>
      </c>
      <c r="AZ138" s="24">
        <f t="shared" si="6"/>
        <v>8.9911764705882362</v>
      </c>
      <c r="BA138" s="143">
        <f t="shared" si="7"/>
        <v>12</v>
      </c>
      <c r="BB138" s="138" t="e">
        <f t="shared" si="8"/>
        <v>#REF!</v>
      </c>
      <c r="BC138" s="154" t="str">
        <f t="shared" si="9"/>
        <v xml:space="preserve"> </v>
      </c>
    </row>
    <row r="139" spans="1:55" ht="13.5" customHeight="1">
      <c r="A139" s="153">
        <v>127</v>
      </c>
      <c r="B139" s="178">
        <v>113010674</v>
      </c>
      <c r="C139" s="272" t="s">
        <v>685</v>
      </c>
      <c r="D139" s="272" t="s">
        <v>135</v>
      </c>
      <c r="E139" s="276" t="s">
        <v>962</v>
      </c>
      <c r="F139" s="276" t="s">
        <v>963</v>
      </c>
      <c r="G139" s="274" t="s">
        <v>806</v>
      </c>
      <c r="H139" s="117" t="s">
        <v>1676</v>
      </c>
      <c r="I139" s="156">
        <v>8.2598039215686274</v>
      </c>
      <c r="J139" s="162">
        <f>Maths2!J139</f>
        <v>10</v>
      </c>
      <c r="K139" s="84">
        <f>Maths2!K139</f>
        <v>6</v>
      </c>
      <c r="L139" s="135">
        <f>Maths2!M139</f>
        <v>1</v>
      </c>
      <c r="M139" s="85">
        <f>Phys2!J139</f>
        <v>6.4</v>
      </c>
      <c r="N139" s="84">
        <f>Phys2!K139</f>
        <v>0</v>
      </c>
      <c r="O139" s="135" t="e">
        <f>Phys2!#REF!</f>
        <v>#REF!</v>
      </c>
      <c r="P139" s="85">
        <f>Chim2!J139</f>
        <v>10.080000000000002</v>
      </c>
      <c r="Q139" s="84">
        <f>Chim2!K139</f>
        <v>6</v>
      </c>
      <c r="R139" s="135">
        <f>Chim2!M139</f>
        <v>1</v>
      </c>
      <c r="S139" s="136">
        <f>'UEF12'!P139</f>
        <v>8.826666666666668</v>
      </c>
      <c r="T139" s="163">
        <f>'UEF12'!Q139</f>
        <v>12</v>
      </c>
      <c r="U139" s="165" t="e">
        <f>'UEF12'!S139</f>
        <v>#REF!</v>
      </c>
      <c r="V139" s="166">
        <f>TPPhys2!H139</f>
        <v>13.33</v>
      </c>
      <c r="W139" s="84">
        <f>TPPhys2!I139</f>
        <v>2</v>
      </c>
      <c r="X139" s="135">
        <f>TPPhys2!K139</f>
        <v>1</v>
      </c>
      <c r="Y139" s="86">
        <f>TPChim2!H139</f>
        <v>12.33</v>
      </c>
      <c r="Z139" s="84">
        <f>TPChim2!I139</f>
        <v>2</v>
      </c>
      <c r="AA139" s="135">
        <f>TPChim2!K139</f>
        <v>1</v>
      </c>
      <c r="AB139" s="86">
        <f>Info2!J139</f>
        <v>8.9</v>
      </c>
      <c r="AC139" s="84">
        <f>Info2!K139</f>
        <v>0</v>
      </c>
      <c r="AD139" s="135">
        <f>Info2!M139</f>
        <v>1</v>
      </c>
      <c r="AE139" s="86">
        <f>MP!I139</f>
        <v>10</v>
      </c>
      <c r="AF139" s="84">
        <f>MP!J139</f>
        <v>1</v>
      </c>
      <c r="AG139" s="135">
        <f>MP!L139</f>
        <v>1</v>
      </c>
      <c r="AH139" s="139">
        <f>'UEM12'!S139</f>
        <v>10.692</v>
      </c>
      <c r="AI139" s="163">
        <f>'UEM12'!T139</f>
        <v>9</v>
      </c>
      <c r="AJ139" s="165">
        <f>'UEM12'!V139</f>
        <v>1</v>
      </c>
      <c r="AK139" s="166">
        <f>'MST2'!I139</f>
        <v>13</v>
      </c>
      <c r="AL139" s="84">
        <f>'MST2'!J139</f>
        <v>1</v>
      </c>
      <c r="AM139" s="135">
        <f>'MST2'!L139</f>
        <v>1</v>
      </c>
      <c r="AN139" s="139">
        <f>'UED12'!J139</f>
        <v>13</v>
      </c>
      <c r="AO139" s="163">
        <f>'UED12'!K139</f>
        <v>1</v>
      </c>
      <c r="AP139" s="165">
        <f>'UED12'!M139</f>
        <v>1</v>
      </c>
      <c r="AQ139" s="166">
        <f>Fran2!I139</f>
        <v>10</v>
      </c>
      <c r="AR139" s="84">
        <f>Fran2!J139</f>
        <v>1</v>
      </c>
      <c r="AS139" s="135">
        <f>Fran2!L139</f>
        <v>1</v>
      </c>
      <c r="AT139" s="86">
        <f>Angl2!I139</f>
        <v>10</v>
      </c>
      <c r="AU139" s="84">
        <f>Angl2!J139</f>
        <v>1</v>
      </c>
      <c r="AV139" s="135">
        <f>Angl2!L139</f>
        <v>1</v>
      </c>
      <c r="AW139" s="139">
        <f>'UET12'!M139</f>
        <v>10</v>
      </c>
      <c r="AX139" s="163">
        <f>'UET12'!N139</f>
        <v>2</v>
      </c>
      <c r="AY139" s="159">
        <f>'UET12'!P139</f>
        <v>1</v>
      </c>
      <c r="AZ139" s="24">
        <f t="shared" si="6"/>
        <v>9.7588235294117656</v>
      </c>
      <c r="BA139" s="143">
        <f t="shared" si="7"/>
        <v>24</v>
      </c>
      <c r="BB139" s="138" t="e">
        <f t="shared" si="8"/>
        <v>#REF!</v>
      </c>
      <c r="BC139" s="154" t="str">
        <f t="shared" si="9"/>
        <v xml:space="preserve"> </v>
      </c>
    </row>
    <row r="140" spans="1:55" ht="13.5" customHeight="1">
      <c r="A140" s="153">
        <v>128</v>
      </c>
      <c r="B140" s="175">
        <v>1533018365</v>
      </c>
      <c r="C140" s="275" t="s">
        <v>586</v>
      </c>
      <c r="D140" s="275" t="s">
        <v>269</v>
      </c>
      <c r="E140" s="276" t="s">
        <v>964</v>
      </c>
      <c r="F140" s="276" t="s">
        <v>805</v>
      </c>
      <c r="G140" s="274" t="s">
        <v>806</v>
      </c>
      <c r="H140" s="117" t="s">
        <v>428</v>
      </c>
      <c r="I140" s="156">
        <v>9.4313725490196081</v>
      </c>
      <c r="J140" s="162">
        <f>Maths2!J140</f>
        <v>10</v>
      </c>
      <c r="K140" s="84">
        <f>Maths2!K140</f>
        <v>6</v>
      </c>
      <c r="L140" s="135">
        <f>Maths2!M140</f>
        <v>1</v>
      </c>
      <c r="M140" s="85">
        <f>Phys2!J140</f>
        <v>3.05</v>
      </c>
      <c r="N140" s="84">
        <f>Phys2!K140</f>
        <v>0</v>
      </c>
      <c r="O140" s="135" t="e">
        <f>Phys2!#REF!</f>
        <v>#REF!</v>
      </c>
      <c r="P140" s="85">
        <f>Chim2!J140</f>
        <v>8.6999999999999993</v>
      </c>
      <c r="Q140" s="84">
        <f>Chim2!K140</f>
        <v>0</v>
      </c>
      <c r="R140" s="135">
        <f>Chim2!M140</f>
        <v>1</v>
      </c>
      <c r="S140" s="136">
        <f>'UEF12'!P140</f>
        <v>7.25</v>
      </c>
      <c r="T140" s="163">
        <f>'UEF12'!Q140</f>
        <v>6</v>
      </c>
      <c r="U140" s="165" t="e">
        <f>'UEF12'!S140</f>
        <v>#REF!</v>
      </c>
      <c r="V140" s="166">
        <f>TPPhys2!H140</f>
        <v>12</v>
      </c>
      <c r="W140" s="84">
        <f>TPPhys2!I140</f>
        <v>2</v>
      </c>
      <c r="X140" s="135">
        <f>TPPhys2!K140</f>
        <v>1</v>
      </c>
      <c r="Y140" s="86">
        <f>TPChim2!H140</f>
        <v>11.75</v>
      </c>
      <c r="Z140" s="84">
        <f>TPChim2!I140</f>
        <v>2</v>
      </c>
      <c r="AA140" s="135">
        <f>TPChim2!K140</f>
        <v>1</v>
      </c>
      <c r="AB140" s="86">
        <f>Info2!J140</f>
        <v>2.2000000000000002</v>
      </c>
      <c r="AC140" s="84">
        <f>Info2!K140</f>
        <v>0</v>
      </c>
      <c r="AD140" s="135">
        <f>Info2!M140</f>
        <v>1</v>
      </c>
      <c r="AE140" s="86">
        <f>MP!I140</f>
        <v>8.5</v>
      </c>
      <c r="AF140" s="84">
        <f>MP!J140</f>
        <v>0</v>
      </c>
      <c r="AG140" s="135">
        <f>MP!L140</f>
        <v>1</v>
      </c>
      <c r="AH140" s="139">
        <f>'UEM12'!S140</f>
        <v>7.33</v>
      </c>
      <c r="AI140" s="163">
        <f>'UEM12'!T140</f>
        <v>4</v>
      </c>
      <c r="AJ140" s="165">
        <f>'UEM12'!V140</f>
        <v>1</v>
      </c>
      <c r="AK140" s="166">
        <f>'MST2'!I140</f>
        <v>7</v>
      </c>
      <c r="AL140" s="84">
        <f>'MST2'!J140</f>
        <v>0</v>
      </c>
      <c r="AM140" s="135">
        <f>'MST2'!L140</f>
        <v>1</v>
      </c>
      <c r="AN140" s="139">
        <f>'UED12'!J140</f>
        <v>7</v>
      </c>
      <c r="AO140" s="163">
        <f>'UED12'!K140</f>
        <v>0</v>
      </c>
      <c r="AP140" s="165">
        <f>'UED12'!M140</f>
        <v>1</v>
      </c>
      <c r="AQ140" s="166">
        <f>Fran2!I140</f>
        <v>11.5</v>
      </c>
      <c r="AR140" s="84">
        <f>Fran2!J140</f>
        <v>1</v>
      </c>
      <c r="AS140" s="135">
        <f>Fran2!L140</f>
        <v>1</v>
      </c>
      <c r="AT140" s="86">
        <f>Angl2!I140</f>
        <v>13</v>
      </c>
      <c r="AU140" s="84">
        <f>Angl2!J140</f>
        <v>1</v>
      </c>
      <c r="AV140" s="135">
        <f>Angl2!L140</f>
        <v>1</v>
      </c>
      <c r="AW140" s="139">
        <f>'UET12'!M140</f>
        <v>12.25</v>
      </c>
      <c r="AX140" s="163">
        <f>'UET12'!N140</f>
        <v>2</v>
      </c>
      <c r="AY140" s="159">
        <f>'UET12'!P140</f>
        <v>1</v>
      </c>
      <c r="AZ140" s="24">
        <f t="shared" si="6"/>
        <v>7.8470588235294123</v>
      </c>
      <c r="BA140" s="143">
        <f t="shared" si="7"/>
        <v>12</v>
      </c>
      <c r="BB140" s="138" t="e">
        <f t="shared" si="8"/>
        <v>#REF!</v>
      </c>
      <c r="BC140" s="154" t="str">
        <f t="shared" si="9"/>
        <v xml:space="preserve"> </v>
      </c>
    </row>
    <row r="141" spans="1:55" ht="13.5" customHeight="1">
      <c r="A141" s="153">
        <v>129</v>
      </c>
      <c r="B141" s="178">
        <v>1433010325</v>
      </c>
      <c r="C141" s="272" t="s">
        <v>659</v>
      </c>
      <c r="D141" s="272" t="s">
        <v>660</v>
      </c>
      <c r="E141" s="276" t="s">
        <v>965</v>
      </c>
      <c r="F141" s="276" t="s">
        <v>966</v>
      </c>
      <c r="G141" s="274" t="s">
        <v>806</v>
      </c>
      <c r="H141" s="117" t="s">
        <v>1676</v>
      </c>
      <c r="I141" s="157">
        <v>9.0247058823529418</v>
      </c>
      <c r="J141" s="162">
        <f>Maths2!J141</f>
        <v>10.001999999999999</v>
      </c>
      <c r="K141" s="84">
        <f>Maths2!K141</f>
        <v>6</v>
      </c>
      <c r="L141" s="135">
        <f>Maths2!M141</f>
        <v>1</v>
      </c>
      <c r="M141" s="85">
        <f>Phys2!J141</f>
        <v>2.5</v>
      </c>
      <c r="N141" s="84">
        <f>Phys2!K141</f>
        <v>0</v>
      </c>
      <c r="O141" s="135" t="e">
        <f>Phys2!#REF!</f>
        <v>#REF!</v>
      </c>
      <c r="P141" s="85">
        <f>Chim2!J141</f>
        <v>5.4</v>
      </c>
      <c r="Q141" s="84">
        <f>Chim2!K141</f>
        <v>0</v>
      </c>
      <c r="R141" s="135">
        <f>Chim2!M141</f>
        <v>1</v>
      </c>
      <c r="S141" s="136">
        <f>'UEF12'!P141</f>
        <v>5.9673333333333334</v>
      </c>
      <c r="T141" s="163">
        <f>'UEF12'!Q141</f>
        <v>6</v>
      </c>
      <c r="U141" s="165" t="e">
        <f>'UEF12'!S141</f>
        <v>#REF!</v>
      </c>
      <c r="V141" s="166">
        <f>TPPhys2!H141</f>
        <v>11.41</v>
      </c>
      <c r="W141" s="84">
        <f>TPPhys2!I141</f>
        <v>2</v>
      </c>
      <c r="X141" s="135">
        <f>TPPhys2!K141</f>
        <v>1</v>
      </c>
      <c r="Y141" s="86">
        <f>TPChim2!H141</f>
        <v>15</v>
      </c>
      <c r="Z141" s="84">
        <f>TPChim2!I141</f>
        <v>2</v>
      </c>
      <c r="AA141" s="135">
        <f>TPChim2!K141</f>
        <v>1</v>
      </c>
      <c r="AB141" s="86">
        <f>Info2!J141</f>
        <v>5.6</v>
      </c>
      <c r="AC141" s="84">
        <f>Info2!K141</f>
        <v>0</v>
      </c>
      <c r="AD141" s="135">
        <f>Info2!M141</f>
        <v>1</v>
      </c>
      <c r="AE141" s="86">
        <f>MP!I141</f>
        <v>9</v>
      </c>
      <c r="AF141" s="84">
        <f>MP!J141</f>
        <v>0</v>
      </c>
      <c r="AG141" s="135">
        <f>MP!L141</f>
        <v>1</v>
      </c>
      <c r="AH141" s="139">
        <f>'UEM12'!S141</f>
        <v>9.3219999999999992</v>
      </c>
      <c r="AI141" s="163">
        <f>'UEM12'!T141</f>
        <v>4</v>
      </c>
      <c r="AJ141" s="165">
        <f>'UEM12'!V141</f>
        <v>1</v>
      </c>
      <c r="AK141" s="166">
        <f>'MST2'!I141</f>
        <v>10</v>
      </c>
      <c r="AL141" s="84">
        <f>'MST2'!J141</f>
        <v>1</v>
      </c>
      <c r="AM141" s="135">
        <f>'MST2'!L141</f>
        <v>1</v>
      </c>
      <c r="AN141" s="139">
        <f>'UED12'!J141</f>
        <v>10</v>
      </c>
      <c r="AO141" s="163">
        <f>'UED12'!K141</f>
        <v>1</v>
      </c>
      <c r="AP141" s="165">
        <f>'UED12'!M141</f>
        <v>1</v>
      </c>
      <c r="AQ141" s="166">
        <f>Fran2!I141</f>
        <v>13</v>
      </c>
      <c r="AR141" s="84">
        <f>Fran2!J141</f>
        <v>1</v>
      </c>
      <c r="AS141" s="135">
        <f>Fran2!L141</f>
        <v>1</v>
      </c>
      <c r="AT141" s="86">
        <f>Angl2!I141</f>
        <v>13.5</v>
      </c>
      <c r="AU141" s="84">
        <f>Angl2!J141</f>
        <v>1</v>
      </c>
      <c r="AV141" s="135">
        <f>Angl2!L141</f>
        <v>1</v>
      </c>
      <c r="AW141" s="139">
        <f>'UET12'!M141</f>
        <v>13.25</v>
      </c>
      <c r="AX141" s="163">
        <f>'UET12'!N141</f>
        <v>2</v>
      </c>
      <c r="AY141" s="159">
        <f>'UET12'!P141</f>
        <v>1</v>
      </c>
      <c r="AZ141" s="24">
        <f t="shared" si="6"/>
        <v>8.048</v>
      </c>
      <c r="BA141" s="143">
        <f t="shared" si="7"/>
        <v>13</v>
      </c>
      <c r="BB141" s="138" t="e">
        <f t="shared" si="8"/>
        <v>#REF!</v>
      </c>
      <c r="BC141" s="154" t="str">
        <f t="shared" si="9"/>
        <v xml:space="preserve"> </v>
      </c>
    </row>
    <row r="142" spans="1:55" ht="13.5" customHeight="1">
      <c r="A142" s="153">
        <v>130</v>
      </c>
      <c r="B142" s="289">
        <v>1333010273</v>
      </c>
      <c r="C142" s="47" t="s">
        <v>139</v>
      </c>
      <c r="D142" s="47" t="s">
        <v>140</v>
      </c>
      <c r="E142" s="277" t="s">
        <v>967</v>
      </c>
      <c r="F142" s="277" t="s">
        <v>830</v>
      </c>
      <c r="G142" s="278" t="s">
        <v>811</v>
      </c>
      <c r="H142" s="119" t="s">
        <v>436</v>
      </c>
      <c r="I142" s="156">
        <v>10.029803921568627</v>
      </c>
      <c r="J142" s="162">
        <f>Maths2!J142</f>
        <v>6.666666666666667</v>
      </c>
      <c r="K142" s="84">
        <f>Maths2!K142</f>
        <v>0</v>
      </c>
      <c r="L142" s="135">
        <f>Maths2!M142</f>
        <v>1</v>
      </c>
      <c r="M142" s="85">
        <f>Phys2!J142</f>
        <v>10</v>
      </c>
      <c r="N142" s="84">
        <f>Phys2!K142</f>
        <v>6</v>
      </c>
      <c r="O142" s="135" t="e">
        <f>Phys2!#REF!</f>
        <v>#REF!</v>
      </c>
      <c r="P142" s="85">
        <f>Chim2!J142</f>
        <v>10</v>
      </c>
      <c r="Q142" s="84">
        <f>Chim2!K142</f>
        <v>6</v>
      </c>
      <c r="R142" s="135">
        <f>Chim2!M142</f>
        <v>1</v>
      </c>
      <c r="S142" s="136">
        <f>'UEF12'!P142</f>
        <v>8.8888888888888893</v>
      </c>
      <c r="T142" s="163">
        <f>'UEF12'!Q142</f>
        <v>12</v>
      </c>
      <c r="U142" s="165" t="e">
        <f>'UEF12'!S142</f>
        <v>#REF!</v>
      </c>
      <c r="V142" s="166">
        <f>TPPhys2!H142</f>
        <v>13.92</v>
      </c>
      <c r="W142" s="84">
        <f>TPPhys2!I142</f>
        <v>2</v>
      </c>
      <c r="X142" s="135">
        <f>TPPhys2!K142</f>
        <v>1</v>
      </c>
      <c r="Y142" s="86">
        <f>TPChim2!H142</f>
        <v>13.666666666666668</v>
      </c>
      <c r="Z142" s="84">
        <f>TPChim2!I142</f>
        <v>2</v>
      </c>
      <c r="AA142" s="135">
        <f>TPChim2!K142</f>
        <v>1</v>
      </c>
      <c r="AB142" s="86">
        <f>Info2!J142</f>
        <v>10.666666666666666</v>
      </c>
      <c r="AC142" s="84">
        <f>Info2!K142</f>
        <v>4</v>
      </c>
      <c r="AD142" s="135">
        <f>Info2!M142</f>
        <v>1</v>
      </c>
      <c r="AE142" s="86">
        <f>MP!I142</f>
        <v>7</v>
      </c>
      <c r="AF142" s="84">
        <f>MP!J142</f>
        <v>0</v>
      </c>
      <c r="AG142" s="135">
        <f>MP!L142</f>
        <v>1</v>
      </c>
      <c r="AH142" s="139">
        <f>'UEM12'!S142</f>
        <v>11.184000000000001</v>
      </c>
      <c r="AI142" s="163">
        <f>'UEM12'!T142</f>
        <v>9</v>
      </c>
      <c r="AJ142" s="165">
        <f>'UEM12'!V142</f>
        <v>1</v>
      </c>
      <c r="AK142" s="166">
        <f>'MST2'!I142</f>
        <v>13</v>
      </c>
      <c r="AL142" s="84">
        <f>'MST2'!J142</f>
        <v>1</v>
      </c>
      <c r="AM142" s="135">
        <f>'MST2'!L142</f>
        <v>1</v>
      </c>
      <c r="AN142" s="139">
        <f>'UED12'!J142</f>
        <v>13</v>
      </c>
      <c r="AO142" s="163">
        <f>'UED12'!K142</f>
        <v>1</v>
      </c>
      <c r="AP142" s="165">
        <f>'UED12'!M142</f>
        <v>1</v>
      </c>
      <c r="AQ142" s="166">
        <f>Fran2!I142</f>
        <v>14</v>
      </c>
      <c r="AR142" s="84">
        <f>Fran2!J142</f>
        <v>1</v>
      </c>
      <c r="AS142" s="135">
        <f>Fran2!L142</f>
        <v>1</v>
      </c>
      <c r="AT142" s="86">
        <f>Angl2!I142</f>
        <v>15.5</v>
      </c>
      <c r="AU142" s="84">
        <f>Angl2!J142</f>
        <v>1</v>
      </c>
      <c r="AV142" s="135">
        <f>Angl2!L142</f>
        <v>1</v>
      </c>
      <c r="AW142" s="139">
        <f>'UET12'!M142</f>
        <v>14.75</v>
      </c>
      <c r="AX142" s="163">
        <f>'UET12'!N142</f>
        <v>2</v>
      </c>
      <c r="AY142" s="159">
        <f>'UET12'!P142</f>
        <v>1</v>
      </c>
      <c r="AZ142" s="24">
        <f t="shared" ref="AZ142:AZ205" si="10">(S142*9+AH142*5+AN142+AW142*2)/17</f>
        <v>10.49529411764706</v>
      </c>
      <c r="BA142" s="143">
        <f t="shared" ref="BA142:BA205" si="11">IF(AZ142&gt;=9.995,30,T142+AI142+AO142+AX142)</f>
        <v>30</v>
      </c>
      <c r="BB142" s="138" t="e">
        <f t="shared" ref="BB142:BB205" si="12">IF(OR(U142=2,AJ142=2,AP142=2,AY142=2),2,1)</f>
        <v>#REF!</v>
      </c>
      <c r="BC142" s="154" t="str">
        <f t="shared" ref="BC142:BC205" si="13">IF(BA142=30,"S2 validé"," ")</f>
        <v>S2 validé</v>
      </c>
    </row>
    <row r="143" spans="1:55" ht="13.5" customHeight="1">
      <c r="A143" s="153">
        <v>131</v>
      </c>
      <c r="B143" s="181">
        <v>1333007515</v>
      </c>
      <c r="C143" s="183" t="s">
        <v>139</v>
      </c>
      <c r="D143" s="299" t="s">
        <v>630</v>
      </c>
      <c r="E143" s="276" t="s">
        <v>968</v>
      </c>
      <c r="F143" s="276" t="s">
        <v>870</v>
      </c>
      <c r="G143" s="274" t="s">
        <v>806</v>
      </c>
      <c r="H143" s="117" t="s">
        <v>429</v>
      </c>
      <c r="I143" s="156">
        <v>9.8870588235294115</v>
      </c>
      <c r="J143" s="162">
        <f>Maths2!J143</f>
        <v>6.7</v>
      </c>
      <c r="K143" s="84">
        <f>Maths2!K143</f>
        <v>0</v>
      </c>
      <c r="L143" s="135">
        <f>Maths2!M143</f>
        <v>1</v>
      </c>
      <c r="M143" s="85">
        <f>Phys2!J143</f>
        <v>7.8</v>
      </c>
      <c r="N143" s="84">
        <f>Phys2!K143</f>
        <v>0</v>
      </c>
      <c r="O143" s="135" t="e">
        <f>Phys2!#REF!</f>
        <v>#REF!</v>
      </c>
      <c r="P143" s="85">
        <f>Chim2!J143</f>
        <v>10</v>
      </c>
      <c r="Q143" s="84">
        <f>Chim2!K143</f>
        <v>6</v>
      </c>
      <c r="R143" s="135">
        <f>Chim2!M143</f>
        <v>1</v>
      </c>
      <c r="S143" s="136">
        <f>'UEF12'!P143</f>
        <v>8.1666666666666661</v>
      </c>
      <c r="T143" s="163">
        <f>'UEF12'!Q143</f>
        <v>6</v>
      </c>
      <c r="U143" s="165" t="e">
        <f>'UEF12'!S143</f>
        <v>#REF!</v>
      </c>
      <c r="V143" s="166">
        <f>TPPhys2!H143</f>
        <v>10.16</v>
      </c>
      <c r="W143" s="84">
        <f>TPPhys2!I143</f>
        <v>2</v>
      </c>
      <c r="X143" s="135">
        <f>TPPhys2!K143</f>
        <v>1</v>
      </c>
      <c r="Y143" s="86">
        <f>TPChim2!H143</f>
        <v>12.42</v>
      </c>
      <c r="Z143" s="84">
        <f>TPChim2!I143</f>
        <v>2</v>
      </c>
      <c r="AA143" s="135">
        <f>TPChim2!K143</f>
        <v>1</v>
      </c>
      <c r="AB143" s="86">
        <f>Info2!J143</f>
        <v>7.9600000000000009</v>
      </c>
      <c r="AC143" s="84">
        <f>Info2!K143</f>
        <v>0</v>
      </c>
      <c r="AD143" s="135">
        <f>Info2!M143</f>
        <v>1</v>
      </c>
      <c r="AE143" s="86">
        <f>MP!I143</f>
        <v>11.5</v>
      </c>
      <c r="AF143" s="84">
        <f>MP!J143</f>
        <v>1</v>
      </c>
      <c r="AG143" s="135">
        <f>MP!L143</f>
        <v>1</v>
      </c>
      <c r="AH143" s="139">
        <f>'UEM12'!S143</f>
        <v>10</v>
      </c>
      <c r="AI143" s="163">
        <f>'UEM12'!T143</f>
        <v>9</v>
      </c>
      <c r="AJ143" s="165">
        <f>'UEM12'!V143</f>
        <v>1</v>
      </c>
      <c r="AK143" s="166">
        <f>'MST2'!I143</f>
        <v>14</v>
      </c>
      <c r="AL143" s="84">
        <f>'MST2'!J143</f>
        <v>1</v>
      </c>
      <c r="AM143" s="135">
        <f>'MST2'!L143</f>
        <v>1</v>
      </c>
      <c r="AN143" s="139">
        <f>'UED12'!J143</f>
        <v>14</v>
      </c>
      <c r="AO143" s="163">
        <f>'UED12'!K143</f>
        <v>1</v>
      </c>
      <c r="AP143" s="165">
        <f>'UED12'!M143</f>
        <v>1</v>
      </c>
      <c r="AQ143" s="166">
        <f>Fran2!I143</f>
        <v>15</v>
      </c>
      <c r="AR143" s="84">
        <f>Fran2!J143</f>
        <v>1</v>
      </c>
      <c r="AS143" s="135">
        <f>Fran2!L143</f>
        <v>1</v>
      </c>
      <c r="AT143" s="86">
        <f>Angl2!I143</f>
        <v>12</v>
      </c>
      <c r="AU143" s="84">
        <f>Angl2!J143</f>
        <v>1</v>
      </c>
      <c r="AV143" s="135">
        <f>Angl2!L143</f>
        <v>1</v>
      </c>
      <c r="AW143" s="139">
        <f>'UET12'!M143</f>
        <v>13.5</v>
      </c>
      <c r="AX143" s="163">
        <f>'UET12'!N143</f>
        <v>2</v>
      </c>
      <c r="AY143" s="159">
        <f>'UET12'!P143</f>
        <v>1</v>
      </c>
      <c r="AZ143" s="24">
        <f t="shared" si="10"/>
        <v>9.6764705882352935</v>
      </c>
      <c r="BA143" s="143">
        <f t="shared" si="11"/>
        <v>18</v>
      </c>
      <c r="BB143" s="138" t="e">
        <f t="shared" si="12"/>
        <v>#REF!</v>
      </c>
      <c r="BC143" s="154" t="str">
        <f t="shared" si="13"/>
        <v xml:space="preserve"> </v>
      </c>
    </row>
    <row r="144" spans="1:55" ht="13.5" customHeight="1">
      <c r="A144" s="153">
        <v>132</v>
      </c>
      <c r="B144" s="175">
        <v>1533009575</v>
      </c>
      <c r="C144" s="275" t="s">
        <v>139</v>
      </c>
      <c r="D144" s="275" t="s">
        <v>644</v>
      </c>
      <c r="E144" s="276" t="s">
        <v>969</v>
      </c>
      <c r="F144" s="276" t="s">
        <v>970</v>
      </c>
      <c r="G144" s="274" t="s">
        <v>806</v>
      </c>
      <c r="H144" s="117" t="s">
        <v>1676</v>
      </c>
      <c r="I144" s="157">
        <v>9.6417647058823519</v>
      </c>
      <c r="J144" s="162">
        <f>Maths2!J144</f>
        <v>10</v>
      </c>
      <c r="K144" s="84">
        <f>Maths2!K144</f>
        <v>6</v>
      </c>
      <c r="L144" s="135">
        <f>Maths2!M144</f>
        <v>1</v>
      </c>
      <c r="M144" s="85">
        <f>Phys2!J144</f>
        <v>3.05</v>
      </c>
      <c r="N144" s="84">
        <f>Phys2!K144</f>
        <v>0</v>
      </c>
      <c r="O144" s="135" t="e">
        <f>Phys2!#REF!</f>
        <v>#REF!</v>
      </c>
      <c r="P144" s="85">
        <f>Chim2!J144</f>
        <v>10</v>
      </c>
      <c r="Q144" s="84">
        <f>Chim2!K144</f>
        <v>6</v>
      </c>
      <c r="R144" s="135">
        <f>Chim2!M144</f>
        <v>1</v>
      </c>
      <c r="S144" s="136">
        <f>'UEF12'!P144</f>
        <v>7.6833333333333336</v>
      </c>
      <c r="T144" s="163">
        <f>'UEF12'!Q144</f>
        <v>12</v>
      </c>
      <c r="U144" s="165" t="e">
        <f>'UEF12'!S144</f>
        <v>#REF!</v>
      </c>
      <c r="V144" s="166">
        <f>TPPhys2!H144</f>
        <v>10</v>
      </c>
      <c r="W144" s="84">
        <f>TPPhys2!I144</f>
        <v>2</v>
      </c>
      <c r="X144" s="135">
        <f>TPPhys2!K144</f>
        <v>1</v>
      </c>
      <c r="Y144" s="86">
        <f>TPChim2!H144</f>
        <v>11.416666666666668</v>
      </c>
      <c r="Z144" s="84">
        <f>TPChim2!I144</f>
        <v>2</v>
      </c>
      <c r="AA144" s="135">
        <f>TPChim2!K144</f>
        <v>1</v>
      </c>
      <c r="AB144" s="86">
        <f>Info2!J144</f>
        <v>4.4000000000000004</v>
      </c>
      <c r="AC144" s="84">
        <f>Info2!K144</f>
        <v>0</v>
      </c>
      <c r="AD144" s="135">
        <f>Info2!M144</f>
        <v>1</v>
      </c>
      <c r="AE144" s="86">
        <f>MP!I144</f>
        <v>11</v>
      </c>
      <c r="AF144" s="84">
        <f>MP!J144</f>
        <v>1</v>
      </c>
      <c r="AG144" s="135">
        <f>MP!L144</f>
        <v>1</v>
      </c>
      <c r="AH144" s="139">
        <f>'UEM12'!S144</f>
        <v>8.2433333333333341</v>
      </c>
      <c r="AI144" s="163">
        <f>'UEM12'!T144</f>
        <v>5</v>
      </c>
      <c r="AJ144" s="165">
        <f>'UEM12'!V144</f>
        <v>1</v>
      </c>
      <c r="AK144" s="166">
        <f>'MST2'!I144</f>
        <v>6</v>
      </c>
      <c r="AL144" s="84">
        <f>'MST2'!J144</f>
        <v>0</v>
      </c>
      <c r="AM144" s="135">
        <f>'MST2'!L144</f>
        <v>1</v>
      </c>
      <c r="AN144" s="139">
        <f>'UED12'!J144</f>
        <v>6</v>
      </c>
      <c r="AO144" s="163">
        <f>'UED12'!K144</f>
        <v>0</v>
      </c>
      <c r="AP144" s="165">
        <f>'UED12'!M144</f>
        <v>1</v>
      </c>
      <c r="AQ144" s="166">
        <f>Fran2!I144</f>
        <v>5</v>
      </c>
      <c r="AR144" s="84">
        <f>Fran2!J144</f>
        <v>0</v>
      </c>
      <c r="AS144" s="135">
        <f>Fran2!L144</f>
        <v>1</v>
      </c>
      <c r="AT144" s="86">
        <f>Angl2!I144</f>
        <v>11</v>
      </c>
      <c r="AU144" s="84">
        <f>Angl2!J144</f>
        <v>1</v>
      </c>
      <c r="AV144" s="135">
        <f>Angl2!L144</f>
        <v>1</v>
      </c>
      <c r="AW144" s="139">
        <f>'UET12'!M144</f>
        <v>8</v>
      </c>
      <c r="AX144" s="163">
        <f>'UET12'!N144</f>
        <v>1</v>
      </c>
      <c r="AY144" s="159">
        <f>'UET12'!P144</f>
        <v>1</v>
      </c>
      <c r="AZ144" s="24">
        <f t="shared" si="10"/>
        <v>7.7862745098039223</v>
      </c>
      <c r="BA144" s="143">
        <f t="shared" si="11"/>
        <v>18</v>
      </c>
      <c r="BB144" s="138" t="e">
        <f t="shared" si="12"/>
        <v>#REF!</v>
      </c>
      <c r="BC144" s="154" t="str">
        <f t="shared" si="13"/>
        <v xml:space="preserve"> </v>
      </c>
    </row>
    <row r="145" spans="1:55" ht="13.5" customHeight="1">
      <c r="A145" s="153">
        <v>133</v>
      </c>
      <c r="B145" s="279">
        <v>123022369</v>
      </c>
      <c r="C145" s="101" t="s">
        <v>139</v>
      </c>
      <c r="D145" s="101" t="s">
        <v>233</v>
      </c>
      <c r="E145" s="280" t="s">
        <v>971</v>
      </c>
      <c r="F145" s="280" t="s">
        <v>972</v>
      </c>
      <c r="G145" s="278" t="s">
        <v>811</v>
      </c>
      <c r="H145" s="117" t="s">
        <v>429</v>
      </c>
      <c r="I145" s="157">
        <v>9.7129411764705882</v>
      </c>
      <c r="J145" s="162">
        <f>Maths2!J145</f>
        <v>0.8</v>
      </c>
      <c r="K145" s="84">
        <f>Maths2!K145</f>
        <v>0</v>
      </c>
      <c r="L145" s="135">
        <f>Maths2!M145</f>
        <v>1</v>
      </c>
      <c r="M145" s="85">
        <f>Phys2!J145</f>
        <v>10.5</v>
      </c>
      <c r="N145" s="84">
        <f>Phys2!K145</f>
        <v>6</v>
      </c>
      <c r="O145" s="135" t="e">
        <f>Phys2!#REF!</f>
        <v>#REF!</v>
      </c>
      <c r="P145" s="85">
        <f>Chim2!J145</f>
        <v>3.4</v>
      </c>
      <c r="Q145" s="84">
        <f>Chim2!K145</f>
        <v>0</v>
      </c>
      <c r="R145" s="135">
        <f>Chim2!M145</f>
        <v>1</v>
      </c>
      <c r="S145" s="136">
        <f>'UEF12'!P145</f>
        <v>4.8999999999999995</v>
      </c>
      <c r="T145" s="163">
        <f>'UEF12'!Q145</f>
        <v>6</v>
      </c>
      <c r="U145" s="165" t="e">
        <f>'UEF12'!S145</f>
        <v>#REF!</v>
      </c>
      <c r="V145" s="166">
        <f>TPPhys2!H145</f>
        <v>10.5</v>
      </c>
      <c r="W145" s="84">
        <f>TPPhys2!I145</f>
        <v>2</v>
      </c>
      <c r="X145" s="135">
        <f>TPPhys2!K145</f>
        <v>1</v>
      </c>
      <c r="Y145" s="86">
        <f>TPChim2!H145</f>
        <v>13.17</v>
      </c>
      <c r="Z145" s="84">
        <f>TPChim2!I145</f>
        <v>2</v>
      </c>
      <c r="AA145" s="135">
        <f>TPChim2!K145</f>
        <v>1</v>
      </c>
      <c r="AB145" s="86">
        <f>Info2!J145</f>
        <v>10</v>
      </c>
      <c r="AC145" s="84">
        <f>Info2!K145</f>
        <v>4</v>
      </c>
      <c r="AD145" s="135">
        <f>Info2!M145</f>
        <v>1</v>
      </c>
      <c r="AE145" s="86">
        <f>MP!I145</f>
        <v>10</v>
      </c>
      <c r="AF145" s="84">
        <f>MP!J145</f>
        <v>1</v>
      </c>
      <c r="AG145" s="135">
        <f>MP!L145</f>
        <v>1</v>
      </c>
      <c r="AH145" s="139">
        <f>'UEM12'!S145</f>
        <v>10.734</v>
      </c>
      <c r="AI145" s="163">
        <f>'UEM12'!T145</f>
        <v>9</v>
      </c>
      <c r="AJ145" s="165">
        <f>'UEM12'!V145</f>
        <v>1</v>
      </c>
      <c r="AK145" s="166">
        <f>'MST2'!I145</f>
        <v>10</v>
      </c>
      <c r="AL145" s="84">
        <f>'MST2'!J145</f>
        <v>1</v>
      </c>
      <c r="AM145" s="135">
        <f>'MST2'!L145</f>
        <v>1</v>
      </c>
      <c r="AN145" s="139">
        <f>'UED12'!J145</f>
        <v>10</v>
      </c>
      <c r="AO145" s="163">
        <f>'UED12'!K145</f>
        <v>1</v>
      </c>
      <c r="AP145" s="165">
        <f>'UED12'!M145</f>
        <v>1</v>
      </c>
      <c r="AQ145" s="166">
        <f>Fran2!I145</f>
        <v>12</v>
      </c>
      <c r="AR145" s="84">
        <f>Fran2!J145</f>
        <v>1</v>
      </c>
      <c r="AS145" s="135">
        <f>Fran2!L145</f>
        <v>1</v>
      </c>
      <c r="AT145" s="86">
        <f>Angl2!I145</f>
        <v>9</v>
      </c>
      <c r="AU145" s="84">
        <f>Angl2!J145</f>
        <v>0</v>
      </c>
      <c r="AV145" s="135">
        <f>Angl2!L145</f>
        <v>1</v>
      </c>
      <c r="AW145" s="139">
        <f>'UET12'!M145</f>
        <v>10.5</v>
      </c>
      <c r="AX145" s="163">
        <f>'UET12'!N145</f>
        <v>2</v>
      </c>
      <c r="AY145" s="159">
        <f>'UET12'!P145</f>
        <v>1</v>
      </c>
      <c r="AZ145" s="24">
        <f t="shared" si="10"/>
        <v>7.5747058823529398</v>
      </c>
      <c r="BA145" s="143">
        <f t="shared" si="11"/>
        <v>18</v>
      </c>
      <c r="BB145" s="138" t="e">
        <f t="shared" si="12"/>
        <v>#REF!</v>
      </c>
      <c r="BC145" s="154" t="str">
        <f t="shared" si="13"/>
        <v xml:space="preserve"> </v>
      </c>
    </row>
    <row r="146" spans="1:55" ht="13.5" customHeight="1">
      <c r="A146" s="153">
        <v>134</v>
      </c>
      <c r="B146" s="178">
        <v>1433012288</v>
      </c>
      <c r="C146" s="300" t="s">
        <v>590</v>
      </c>
      <c r="D146" s="300" t="s">
        <v>591</v>
      </c>
      <c r="E146" s="276" t="s">
        <v>973</v>
      </c>
      <c r="F146" s="276" t="s">
        <v>810</v>
      </c>
      <c r="G146" s="274" t="s">
        <v>806</v>
      </c>
      <c r="H146" s="117" t="s">
        <v>428</v>
      </c>
      <c r="I146" s="156">
        <v>8.9401960784313736</v>
      </c>
      <c r="J146" s="162">
        <f>Maths2!J146</f>
        <v>4.5999999999999996</v>
      </c>
      <c r="K146" s="84">
        <f>Maths2!K146</f>
        <v>0</v>
      </c>
      <c r="L146" s="135">
        <f>Maths2!M146</f>
        <v>1</v>
      </c>
      <c r="M146" s="85">
        <f>Phys2!J146</f>
        <v>4</v>
      </c>
      <c r="N146" s="84">
        <f>Phys2!K146</f>
        <v>0</v>
      </c>
      <c r="O146" s="135" t="e">
        <f>Phys2!#REF!</f>
        <v>#REF!</v>
      </c>
      <c r="P146" s="85">
        <f>Chim2!J146</f>
        <v>11</v>
      </c>
      <c r="Q146" s="84">
        <f>Chim2!K146</f>
        <v>6</v>
      </c>
      <c r="R146" s="135">
        <f>Chim2!M146</f>
        <v>1</v>
      </c>
      <c r="S146" s="136">
        <f>'UEF12'!P146</f>
        <v>6.5333333333333332</v>
      </c>
      <c r="T146" s="163">
        <f>'UEF12'!Q146</f>
        <v>6</v>
      </c>
      <c r="U146" s="165" t="e">
        <f>'UEF12'!S146</f>
        <v>#REF!</v>
      </c>
      <c r="V146" s="166">
        <f>TPPhys2!H146</f>
        <v>12.25</v>
      </c>
      <c r="W146" s="84">
        <f>TPPhys2!I146</f>
        <v>2</v>
      </c>
      <c r="X146" s="135">
        <f>TPPhys2!K146</f>
        <v>1</v>
      </c>
      <c r="Y146" s="86">
        <f>TPChim2!H146</f>
        <v>12.85</v>
      </c>
      <c r="Z146" s="84">
        <f>TPChim2!I146</f>
        <v>2</v>
      </c>
      <c r="AA146" s="135">
        <f>TPChim2!K146</f>
        <v>1</v>
      </c>
      <c r="AB146" s="86">
        <f>Info2!J146</f>
        <v>8.5</v>
      </c>
      <c r="AC146" s="84">
        <f>Info2!K146</f>
        <v>0</v>
      </c>
      <c r="AD146" s="135">
        <f>Info2!M146</f>
        <v>1</v>
      </c>
      <c r="AE146" s="86">
        <f>MP!I146</f>
        <v>11.5</v>
      </c>
      <c r="AF146" s="84">
        <f>MP!J146</f>
        <v>1</v>
      </c>
      <c r="AG146" s="135">
        <f>MP!L146</f>
        <v>1</v>
      </c>
      <c r="AH146" s="139">
        <f>'UEM12'!S146</f>
        <v>10.72</v>
      </c>
      <c r="AI146" s="163">
        <f>'UEM12'!T146</f>
        <v>9</v>
      </c>
      <c r="AJ146" s="165">
        <f>'UEM12'!V146</f>
        <v>1</v>
      </c>
      <c r="AK146" s="166">
        <f>'MST2'!I146</f>
        <v>8.5</v>
      </c>
      <c r="AL146" s="84">
        <f>'MST2'!J146</f>
        <v>0</v>
      </c>
      <c r="AM146" s="135">
        <f>'MST2'!L146</f>
        <v>1</v>
      </c>
      <c r="AN146" s="139">
        <f>'UED12'!J146</f>
        <v>8.5</v>
      </c>
      <c r="AO146" s="163">
        <f>'UED12'!K146</f>
        <v>0</v>
      </c>
      <c r="AP146" s="165">
        <f>'UED12'!M146</f>
        <v>1</v>
      </c>
      <c r="AQ146" s="166">
        <f>Fran2!I146</f>
        <v>10.5</v>
      </c>
      <c r="AR146" s="84">
        <f>Fran2!J146</f>
        <v>1</v>
      </c>
      <c r="AS146" s="135">
        <f>Fran2!L146</f>
        <v>1</v>
      </c>
      <c r="AT146" s="86">
        <f>Angl2!I146</f>
        <v>0</v>
      </c>
      <c r="AU146" s="84">
        <f>Angl2!J146</f>
        <v>0</v>
      </c>
      <c r="AV146" s="135">
        <f>Angl2!L146</f>
        <v>1</v>
      </c>
      <c r="AW146" s="139">
        <f>'UET12'!M146</f>
        <v>5.25</v>
      </c>
      <c r="AX146" s="163">
        <f>'UET12'!N146</f>
        <v>1</v>
      </c>
      <c r="AY146" s="159">
        <f>'UET12'!P146</f>
        <v>1</v>
      </c>
      <c r="AZ146" s="24">
        <f t="shared" si="10"/>
        <v>7.7294117647058824</v>
      </c>
      <c r="BA146" s="143">
        <f t="shared" si="11"/>
        <v>16</v>
      </c>
      <c r="BB146" s="138" t="e">
        <f t="shared" si="12"/>
        <v>#REF!</v>
      </c>
      <c r="BC146" s="154" t="str">
        <f t="shared" si="13"/>
        <v xml:space="preserve"> </v>
      </c>
    </row>
    <row r="147" spans="1:55" ht="13.5" customHeight="1">
      <c r="A147" s="153">
        <v>135</v>
      </c>
      <c r="B147" s="279">
        <v>1433002779</v>
      </c>
      <c r="C147" s="101" t="s">
        <v>318</v>
      </c>
      <c r="D147" s="101" t="s">
        <v>319</v>
      </c>
      <c r="E147" s="280" t="s">
        <v>974</v>
      </c>
      <c r="F147" s="280" t="s">
        <v>975</v>
      </c>
      <c r="G147" s="278" t="s">
        <v>811</v>
      </c>
      <c r="H147" s="118" t="s">
        <v>428</v>
      </c>
      <c r="I147" s="156">
        <v>8.9338235294117645</v>
      </c>
      <c r="J147" s="162">
        <f>Maths2!J147</f>
        <v>5.8</v>
      </c>
      <c r="K147" s="84">
        <f>Maths2!K147</f>
        <v>0</v>
      </c>
      <c r="L147" s="135">
        <f>Maths2!M147</f>
        <v>1</v>
      </c>
      <c r="M147" s="85">
        <f>Phys2!J147</f>
        <v>7.35</v>
      </c>
      <c r="N147" s="84">
        <f>Phys2!K147</f>
        <v>0</v>
      </c>
      <c r="O147" s="135" t="e">
        <f>Phys2!#REF!</f>
        <v>#REF!</v>
      </c>
      <c r="P147" s="85">
        <f>Chim2!J147</f>
        <v>6.8</v>
      </c>
      <c r="Q147" s="84">
        <f>Chim2!K147</f>
        <v>0</v>
      </c>
      <c r="R147" s="135">
        <f>Chim2!M147</f>
        <v>1</v>
      </c>
      <c r="S147" s="136">
        <f>'UEF12'!P147</f>
        <v>6.6499999999999995</v>
      </c>
      <c r="T147" s="163">
        <f>'UEF12'!Q147</f>
        <v>0</v>
      </c>
      <c r="U147" s="165" t="e">
        <f>'UEF12'!S147</f>
        <v>#REF!</v>
      </c>
      <c r="V147" s="166">
        <f>TPPhys2!H147</f>
        <v>11.25</v>
      </c>
      <c r="W147" s="84">
        <f>TPPhys2!I147</f>
        <v>2</v>
      </c>
      <c r="X147" s="135">
        <f>TPPhys2!K147</f>
        <v>1</v>
      </c>
      <c r="Y147" s="86">
        <f>TPChim2!H147</f>
        <v>12.78611111111111</v>
      </c>
      <c r="Z147" s="84">
        <f>TPChim2!I147</f>
        <v>2</v>
      </c>
      <c r="AA147" s="135">
        <f>TPChim2!K147</f>
        <v>1</v>
      </c>
      <c r="AB147" s="86">
        <f>Info2!J147</f>
        <v>8.75</v>
      </c>
      <c r="AC147" s="84">
        <f>Info2!K147</f>
        <v>0</v>
      </c>
      <c r="AD147" s="135">
        <f>Info2!M147</f>
        <v>1</v>
      </c>
      <c r="AE147" s="86">
        <f>MP!I147</f>
        <v>10</v>
      </c>
      <c r="AF147" s="84">
        <f>MP!J147</f>
        <v>1</v>
      </c>
      <c r="AG147" s="135">
        <f>MP!L147</f>
        <v>1</v>
      </c>
      <c r="AH147" s="139">
        <f>'UEM12'!S147</f>
        <v>10.307222222222222</v>
      </c>
      <c r="AI147" s="163">
        <f>'UEM12'!T147</f>
        <v>9</v>
      </c>
      <c r="AJ147" s="165">
        <f>'UEM12'!V147</f>
        <v>1</v>
      </c>
      <c r="AK147" s="166">
        <f>'MST2'!I147</f>
        <v>8</v>
      </c>
      <c r="AL147" s="84">
        <f>'MST2'!J147</f>
        <v>0</v>
      </c>
      <c r="AM147" s="135">
        <f>'MST2'!L147</f>
        <v>1</v>
      </c>
      <c r="AN147" s="139">
        <f>'UED12'!J147</f>
        <v>8</v>
      </c>
      <c r="AO147" s="163">
        <f>'UED12'!K147</f>
        <v>0</v>
      </c>
      <c r="AP147" s="165">
        <f>'UED12'!M147</f>
        <v>1</v>
      </c>
      <c r="AQ147" s="166">
        <f>Fran2!I147</f>
        <v>14.25</v>
      </c>
      <c r="AR147" s="84">
        <f>Fran2!J147</f>
        <v>1</v>
      </c>
      <c r="AS147" s="135">
        <f>Fran2!L147</f>
        <v>1</v>
      </c>
      <c r="AT147" s="86">
        <f>Angl2!I147</f>
        <v>17</v>
      </c>
      <c r="AU147" s="84">
        <f>Angl2!J147</f>
        <v>1</v>
      </c>
      <c r="AV147" s="135">
        <f>Angl2!L147</f>
        <v>1</v>
      </c>
      <c r="AW147" s="139">
        <f>'UET12'!M147</f>
        <v>15.625</v>
      </c>
      <c r="AX147" s="163">
        <f>'UET12'!N147</f>
        <v>2</v>
      </c>
      <c r="AY147" s="159">
        <f>'UET12'!P147</f>
        <v>1</v>
      </c>
      <c r="AZ147" s="24">
        <f t="shared" si="10"/>
        <v>8.8609477124183016</v>
      </c>
      <c r="BA147" s="143">
        <f t="shared" si="11"/>
        <v>11</v>
      </c>
      <c r="BB147" s="138" t="e">
        <f t="shared" si="12"/>
        <v>#REF!</v>
      </c>
      <c r="BC147" s="154" t="str">
        <f t="shared" si="13"/>
        <v xml:space="preserve"> </v>
      </c>
    </row>
    <row r="148" spans="1:55" ht="13.5" customHeight="1">
      <c r="A148" s="153">
        <v>136</v>
      </c>
      <c r="B148" s="279">
        <v>1333009010</v>
      </c>
      <c r="C148" s="101" t="s">
        <v>320</v>
      </c>
      <c r="D148" s="101" t="s">
        <v>321</v>
      </c>
      <c r="E148" s="280" t="s">
        <v>976</v>
      </c>
      <c r="F148" s="280" t="s">
        <v>977</v>
      </c>
      <c r="G148" s="278" t="s">
        <v>811</v>
      </c>
      <c r="H148" s="122" t="s">
        <v>430</v>
      </c>
      <c r="I148" s="156">
        <v>8.9613725490196074</v>
      </c>
      <c r="J148" s="162">
        <f>Maths2!J148</f>
        <v>10</v>
      </c>
      <c r="K148" s="84">
        <f>Maths2!K148</f>
        <v>6</v>
      </c>
      <c r="L148" s="135">
        <f>Maths2!M148</f>
        <v>1</v>
      </c>
      <c r="M148" s="85">
        <f>Phys2!J148</f>
        <v>10</v>
      </c>
      <c r="N148" s="84">
        <f>Phys2!K148</f>
        <v>6</v>
      </c>
      <c r="O148" s="135" t="e">
        <f>Phys2!#REF!</f>
        <v>#REF!</v>
      </c>
      <c r="P148" s="85">
        <f>Chim2!J148</f>
        <v>10</v>
      </c>
      <c r="Q148" s="84">
        <f>Chim2!K148</f>
        <v>6</v>
      </c>
      <c r="R148" s="135">
        <f>Chim2!M148</f>
        <v>1</v>
      </c>
      <c r="S148" s="136">
        <f>'UEF12'!P148</f>
        <v>10</v>
      </c>
      <c r="T148" s="163">
        <f>'UEF12'!Q148</f>
        <v>18</v>
      </c>
      <c r="U148" s="165" t="e">
        <f>'UEF12'!S148</f>
        <v>#REF!</v>
      </c>
      <c r="V148" s="166">
        <f>TPPhys2!H148</f>
        <v>12.74</v>
      </c>
      <c r="W148" s="84">
        <f>TPPhys2!I148</f>
        <v>2</v>
      </c>
      <c r="X148" s="135">
        <f>TPPhys2!K148</f>
        <v>1</v>
      </c>
      <c r="Y148" s="86">
        <f>TPChim2!H148</f>
        <v>14.17</v>
      </c>
      <c r="Z148" s="84">
        <f>TPChim2!I148</f>
        <v>2</v>
      </c>
      <c r="AA148" s="135">
        <f>TPChim2!K148</f>
        <v>1</v>
      </c>
      <c r="AB148" s="86">
        <f>Info2!J148</f>
        <v>1</v>
      </c>
      <c r="AC148" s="84">
        <f>Info2!K148</f>
        <v>0</v>
      </c>
      <c r="AD148" s="135">
        <f>Info2!M148</f>
        <v>1</v>
      </c>
      <c r="AE148" s="86">
        <f>MP!I148</f>
        <v>10</v>
      </c>
      <c r="AF148" s="84">
        <f>MP!J148</f>
        <v>1</v>
      </c>
      <c r="AG148" s="135">
        <f>MP!L148</f>
        <v>1</v>
      </c>
      <c r="AH148" s="139">
        <f>'UEM12'!S148</f>
        <v>7.7819999999999991</v>
      </c>
      <c r="AI148" s="163">
        <f>'UEM12'!T148</f>
        <v>5</v>
      </c>
      <c r="AJ148" s="165">
        <f>'UEM12'!V148</f>
        <v>1</v>
      </c>
      <c r="AK148" s="166">
        <f>'MST2'!I148</f>
        <v>11</v>
      </c>
      <c r="AL148" s="84">
        <f>'MST2'!J148</f>
        <v>1</v>
      </c>
      <c r="AM148" s="135">
        <f>'MST2'!L148</f>
        <v>1</v>
      </c>
      <c r="AN148" s="139">
        <f>'UED12'!J148</f>
        <v>11</v>
      </c>
      <c r="AO148" s="163">
        <f>'UED12'!K148</f>
        <v>1</v>
      </c>
      <c r="AP148" s="165">
        <f>'UED12'!M148</f>
        <v>1</v>
      </c>
      <c r="AQ148" s="166">
        <f>Fran2!I148</f>
        <v>12</v>
      </c>
      <c r="AR148" s="84">
        <f>Fran2!J148</f>
        <v>1</v>
      </c>
      <c r="AS148" s="135">
        <f>Fran2!L148</f>
        <v>1</v>
      </c>
      <c r="AT148" s="86">
        <f>Angl2!I148</f>
        <v>12</v>
      </c>
      <c r="AU148" s="84">
        <f>Angl2!J148</f>
        <v>1</v>
      </c>
      <c r="AV148" s="135">
        <f>Angl2!L148</f>
        <v>1</v>
      </c>
      <c r="AW148" s="139">
        <f>'UET12'!M148</f>
        <v>12</v>
      </c>
      <c r="AX148" s="163">
        <f>'UET12'!N148</f>
        <v>2</v>
      </c>
      <c r="AY148" s="159">
        <f>'UET12'!P148</f>
        <v>1</v>
      </c>
      <c r="AZ148" s="24">
        <f t="shared" si="10"/>
        <v>9.6417647058823519</v>
      </c>
      <c r="BA148" s="143">
        <f t="shared" si="11"/>
        <v>26</v>
      </c>
      <c r="BB148" s="138" t="e">
        <f t="shared" si="12"/>
        <v>#REF!</v>
      </c>
      <c r="BC148" s="154" t="str">
        <f t="shared" si="13"/>
        <v xml:space="preserve"> </v>
      </c>
    </row>
    <row r="149" spans="1:55" ht="13.5" customHeight="1">
      <c r="A149" s="153">
        <v>137</v>
      </c>
      <c r="B149" s="175">
        <v>1533024016</v>
      </c>
      <c r="C149" s="275" t="s">
        <v>320</v>
      </c>
      <c r="D149" s="275" t="s">
        <v>603</v>
      </c>
      <c r="E149" s="276" t="s">
        <v>978</v>
      </c>
      <c r="F149" s="276" t="s">
        <v>977</v>
      </c>
      <c r="G149" s="274" t="s">
        <v>806</v>
      </c>
      <c r="H149" s="117" t="s">
        <v>428</v>
      </c>
      <c r="I149" s="157">
        <v>9.2605882352941187</v>
      </c>
      <c r="J149" s="162">
        <f>Maths2!J149</f>
        <v>10.6</v>
      </c>
      <c r="K149" s="84">
        <f>Maths2!K149</f>
        <v>6</v>
      </c>
      <c r="L149" s="135">
        <f>Maths2!M149</f>
        <v>1</v>
      </c>
      <c r="M149" s="85">
        <f>Phys2!J149</f>
        <v>4.9000000000000004</v>
      </c>
      <c r="N149" s="84">
        <f>Phys2!K149</f>
        <v>0</v>
      </c>
      <c r="O149" s="135" t="e">
        <f>Phys2!#REF!</f>
        <v>#REF!</v>
      </c>
      <c r="P149" s="85">
        <f>Chim2!J149</f>
        <v>10.7</v>
      </c>
      <c r="Q149" s="84">
        <f>Chim2!K149</f>
        <v>6</v>
      </c>
      <c r="R149" s="135">
        <f>Chim2!M149</f>
        <v>1</v>
      </c>
      <c r="S149" s="136">
        <f>'UEF12'!P149</f>
        <v>8.7333333333333325</v>
      </c>
      <c r="T149" s="163">
        <f>'UEF12'!Q149</f>
        <v>12</v>
      </c>
      <c r="U149" s="165" t="e">
        <f>'UEF12'!S149</f>
        <v>#REF!</v>
      </c>
      <c r="V149" s="166">
        <f>TPPhys2!H149</f>
        <v>8.34</v>
      </c>
      <c r="W149" s="84">
        <f>TPPhys2!I149</f>
        <v>0</v>
      </c>
      <c r="X149" s="135">
        <f>TPPhys2!K149</f>
        <v>1</v>
      </c>
      <c r="Y149" s="86">
        <f>TPChim2!H149</f>
        <v>14.129999999999999</v>
      </c>
      <c r="Z149" s="84">
        <f>TPChim2!I149</f>
        <v>2</v>
      </c>
      <c r="AA149" s="135">
        <f>TPChim2!K149</f>
        <v>1</v>
      </c>
      <c r="AB149" s="86">
        <f>Info2!J149</f>
        <v>7.1</v>
      </c>
      <c r="AC149" s="84">
        <f>Info2!K149</f>
        <v>0</v>
      </c>
      <c r="AD149" s="135">
        <f>Info2!M149</f>
        <v>1</v>
      </c>
      <c r="AE149" s="86">
        <f>MP!I149</f>
        <v>10.5</v>
      </c>
      <c r="AF149" s="84">
        <f>MP!J149</f>
        <v>1</v>
      </c>
      <c r="AG149" s="135">
        <f>MP!L149</f>
        <v>1</v>
      </c>
      <c r="AH149" s="139">
        <f>'UEM12'!S149</f>
        <v>9.4340000000000011</v>
      </c>
      <c r="AI149" s="163">
        <f>'UEM12'!T149</f>
        <v>3</v>
      </c>
      <c r="AJ149" s="165">
        <f>'UEM12'!V149</f>
        <v>1</v>
      </c>
      <c r="AK149" s="166">
        <f>'MST2'!I149</f>
        <v>8</v>
      </c>
      <c r="AL149" s="84">
        <f>'MST2'!J149</f>
        <v>0</v>
      </c>
      <c r="AM149" s="135">
        <f>'MST2'!L149</f>
        <v>1</v>
      </c>
      <c r="AN149" s="139">
        <f>'UED12'!J149</f>
        <v>8</v>
      </c>
      <c r="AO149" s="163">
        <f>'UED12'!K149</f>
        <v>0</v>
      </c>
      <c r="AP149" s="165">
        <f>'UED12'!M149</f>
        <v>1</v>
      </c>
      <c r="AQ149" s="166">
        <f>Fran2!I149</f>
        <v>5</v>
      </c>
      <c r="AR149" s="84">
        <f>Fran2!J149</f>
        <v>0</v>
      </c>
      <c r="AS149" s="135">
        <f>Fran2!L149</f>
        <v>1</v>
      </c>
      <c r="AT149" s="86">
        <f>Angl2!I149</f>
        <v>12</v>
      </c>
      <c r="AU149" s="84">
        <f>Angl2!J149</f>
        <v>1</v>
      </c>
      <c r="AV149" s="135">
        <f>Angl2!L149</f>
        <v>1</v>
      </c>
      <c r="AW149" s="139">
        <f>'UET12'!M149</f>
        <v>8.5</v>
      </c>
      <c r="AX149" s="163">
        <f>'UET12'!N149</f>
        <v>1</v>
      </c>
      <c r="AY149" s="159">
        <f>'UET12'!P149</f>
        <v>1</v>
      </c>
      <c r="AZ149" s="24">
        <f t="shared" si="10"/>
        <v>8.8688235294117632</v>
      </c>
      <c r="BA149" s="143">
        <f t="shared" si="11"/>
        <v>16</v>
      </c>
      <c r="BB149" s="138" t="e">
        <f t="shared" si="12"/>
        <v>#REF!</v>
      </c>
      <c r="BC149" s="154" t="str">
        <f t="shared" si="13"/>
        <v xml:space="preserve"> </v>
      </c>
    </row>
    <row r="150" spans="1:55" ht="13.5" customHeight="1">
      <c r="A150" s="153">
        <v>138</v>
      </c>
      <c r="B150" s="277" t="s">
        <v>142</v>
      </c>
      <c r="C150" s="47" t="s">
        <v>143</v>
      </c>
      <c r="D150" s="47" t="s">
        <v>144</v>
      </c>
      <c r="E150" s="277" t="s">
        <v>979</v>
      </c>
      <c r="F150" s="277" t="s">
        <v>980</v>
      </c>
      <c r="G150" s="278" t="s">
        <v>811</v>
      </c>
      <c r="H150" s="118" t="s">
        <v>433</v>
      </c>
      <c r="I150" s="156">
        <v>8.3672549019607843</v>
      </c>
      <c r="J150" s="162">
        <f>Maths2!J150</f>
        <v>11</v>
      </c>
      <c r="K150" s="84">
        <f>Maths2!K150</f>
        <v>6</v>
      </c>
      <c r="L150" s="135">
        <f>Maths2!M150</f>
        <v>1</v>
      </c>
      <c r="M150" s="85">
        <f>Phys2!J150</f>
        <v>4.166666666666667</v>
      </c>
      <c r="N150" s="84">
        <f>Phys2!K150</f>
        <v>0</v>
      </c>
      <c r="O150" s="135" t="e">
        <f>Phys2!#REF!</f>
        <v>#REF!</v>
      </c>
      <c r="P150" s="85">
        <f>Chim2!J150</f>
        <v>7.9</v>
      </c>
      <c r="Q150" s="84">
        <f>Chim2!K150</f>
        <v>0</v>
      </c>
      <c r="R150" s="135">
        <f>Chim2!M150</f>
        <v>1</v>
      </c>
      <c r="S150" s="136">
        <f>'UEF12'!P150</f>
        <v>7.6888888888888891</v>
      </c>
      <c r="T150" s="163">
        <f>'UEF12'!Q150</f>
        <v>6</v>
      </c>
      <c r="U150" s="165" t="e">
        <f>'UEF12'!S150</f>
        <v>#REF!</v>
      </c>
      <c r="V150" s="166">
        <f>TPPhys2!H150</f>
        <v>10.17</v>
      </c>
      <c r="W150" s="84">
        <f>TPPhys2!I150</f>
        <v>2</v>
      </c>
      <c r="X150" s="135">
        <f>TPPhys2!K150</f>
        <v>1</v>
      </c>
      <c r="Y150" s="86">
        <f>TPChim2!H150</f>
        <v>11.916666666666668</v>
      </c>
      <c r="Z150" s="84">
        <f>TPChim2!I150</f>
        <v>2</v>
      </c>
      <c r="AA150" s="135">
        <f>TPChim2!K150</f>
        <v>1</v>
      </c>
      <c r="AB150" s="86">
        <f>Info2!J150</f>
        <v>10</v>
      </c>
      <c r="AC150" s="84">
        <f>Info2!K150</f>
        <v>4</v>
      </c>
      <c r="AD150" s="135">
        <f>Info2!M150</f>
        <v>1</v>
      </c>
      <c r="AE150" s="86">
        <f>MP!I150</f>
        <v>10</v>
      </c>
      <c r="AF150" s="84">
        <f>MP!J150</f>
        <v>1</v>
      </c>
      <c r="AG150" s="135">
        <f>MP!L150</f>
        <v>1</v>
      </c>
      <c r="AH150" s="139">
        <f>'UEM12'!S150</f>
        <v>10.417333333333334</v>
      </c>
      <c r="AI150" s="163">
        <f>'UEM12'!T150</f>
        <v>9</v>
      </c>
      <c r="AJ150" s="165">
        <f>'UEM12'!V150</f>
        <v>1</v>
      </c>
      <c r="AK150" s="166">
        <f>'MST2'!I150</f>
        <v>11.5</v>
      </c>
      <c r="AL150" s="84">
        <f>'MST2'!J150</f>
        <v>1</v>
      </c>
      <c r="AM150" s="135">
        <f>'MST2'!L150</f>
        <v>1</v>
      </c>
      <c r="AN150" s="139">
        <f>'UED12'!J150</f>
        <v>11.5</v>
      </c>
      <c r="AO150" s="163">
        <f>'UED12'!K150</f>
        <v>1</v>
      </c>
      <c r="AP150" s="165">
        <f>'UED12'!M150</f>
        <v>1</v>
      </c>
      <c r="AQ150" s="166">
        <f>Fran2!I150</f>
        <v>10</v>
      </c>
      <c r="AR150" s="84">
        <f>Fran2!J150</f>
        <v>1</v>
      </c>
      <c r="AS150" s="135">
        <f>Fran2!L150</f>
        <v>1</v>
      </c>
      <c r="AT150" s="86">
        <f>Angl2!I150</f>
        <v>8.5</v>
      </c>
      <c r="AU150" s="84">
        <f>Angl2!J150</f>
        <v>0</v>
      </c>
      <c r="AV150" s="135">
        <f>Angl2!L150</f>
        <v>1</v>
      </c>
      <c r="AW150" s="139">
        <f>'UET12'!M150</f>
        <v>9.25</v>
      </c>
      <c r="AX150" s="163">
        <f>'UET12'!N150</f>
        <v>1</v>
      </c>
      <c r="AY150" s="159">
        <f>'UET12'!P150</f>
        <v>1</v>
      </c>
      <c r="AZ150" s="24">
        <f t="shared" si="10"/>
        <v>8.8992156862745091</v>
      </c>
      <c r="BA150" s="143">
        <f t="shared" si="11"/>
        <v>17</v>
      </c>
      <c r="BB150" s="138" t="e">
        <f t="shared" si="12"/>
        <v>#REF!</v>
      </c>
      <c r="BC150" s="154" t="str">
        <f t="shared" si="13"/>
        <v xml:space="preserve"> </v>
      </c>
    </row>
    <row r="151" spans="1:55" ht="13.5" customHeight="1">
      <c r="A151" s="153">
        <v>139</v>
      </c>
      <c r="B151" s="279">
        <v>1331011779</v>
      </c>
      <c r="C151" s="101" t="s">
        <v>322</v>
      </c>
      <c r="D151" s="101" t="s">
        <v>137</v>
      </c>
      <c r="E151" s="280" t="s">
        <v>981</v>
      </c>
      <c r="F151" s="280" t="s">
        <v>982</v>
      </c>
      <c r="G151" s="278" t="s">
        <v>811</v>
      </c>
      <c r="H151" s="117" t="s">
        <v>429</v>
      </c>
      <c r="I151" s="157">
        <v>6.8882352941176466</v>
      </c>
      <c r="J151" s="162">
        <f>Maths2!J151</f>
        <v>11</v>
      </c>
      <c r="K151" s="84">
        <f>Maths2!K151</f>
        <v>6</v>
      </c>
      <c r="L151" s="135">
        <f>Maths2!M151</f>
        <v>1</v>
      </c>
      <c r="M151" s="85">
        <f>Phys2!J151</f>
        <v>3.9</v>
      </c>
      <c r="N151" s="84">
        <f>Phys2!K151</f>
        <v>0</v>
      </c>
      <c r="O151" s="135" t="e">
        <f>Phys2!#REF!</f>
        <v>#REF!</v>
      </c>
      <c r="P151" s="85">
        <f>Chim2!J151</f>
        <v>4.7</v>
      </c>
      <c r="Q151" s="84">
        <f>Chim2!K151</f>
        <v>0</v>
      </c>
      <c r="R151" s="135">
        <f>Chim2!M151</f>
        <v>1</v>
      </c>
      <c r="S151" s="136">
        <f>'UEF12'!P151</f>
        <v>6.5333333333333341</v>
      </c>
      <c r="T151" s="163">
        <f>'UEF12'!Q151</f>
        <v>6</v>
      </c>
      <c r="U151" s="165" t="e">
        <f>'UEF12'!S151</f>
        <v>#REF!</v>
      </c>
      <c r="V151" s="166">
        <f>TPPhys2!H151</f>
        <v>10.57</v>
      </c>
      <c r="W151" s="84">
        <f>TPPhys2!I151</f>
        <v>2</v>
      </c>
      <c r="X151" s="135">
        <f>TPPhys2!K151</f>
        <v>1</v>
      </c>
      <c r="Y151" s="86">
        <f>TPChim2!H151</f>
        <v>11.58</v>
      </c>
      <c r="Z151" s="84">
        <f>TPChim2!I151</f>
        <v>2</v>
      </c>
      <c r="AA151" s="135">
        <f>TPChim2!K151</f>
        <v>1</v>
      </c>
      <c r="AB151" s="86">
        <f>Info2!J151</f>
        <v>8.8000000000000007</v>
      </c>
      <c r="AC151" s="84">
        <f>Info2!K151</f>
        <v>0</v>
      </c>
      <c r="AD151" s="135">
        <f>Info2!M151</f>
        <v>1</v>
      </c>
      <c r="AE151" s="86">
        <f>MP!I151</f>
        <v>13.5</v>
      </c>
      <c r="AF151" s="84">
        <f>MP!J151</f>
        <v>1</v>
      </c>
      <c r="AG151" s="135">
        <f>MP!L151</f>
        <v>1</v>
      </c>
      <c r="AH151" s="139">
        <f>'UEM12'!S151</f>
        <v>10.65</v>
      </c>
      <c r="AI151" s="163">
        <f>'UEM12'!T151</f>
        <v>9</v>
      </c>
      <c r="AJ151" s="165">
        <f>'UEM12'!V151</f>
        <v>1</v>
      </c>
      <c r="AK151" s="166">
        <f>'MST2'!I151</f>
        <v>14.5</v>
      </c>
      <c r="AL151" s="84">
        <f>'MST2'!J151</f>
        <v>1</v>
      </c>
      <c r="AM151" s="135">
        <f>'MST2'!L151</f>
        <v>1</v>
      </c>
      <c r="AN151" s="139">
        <f>'UED12'!J151</f>
        <v>14.5</v>
      </c>
      <c r="AO151" s="163">
        <f>'UED12'!K151</f>
        <v>1</v>
      </c>
      <c r="AP151" s="165">
        <f>'UED12'!M151</f>
        <v>1</v>
      </c>
      <c r="AQ151" s="166">
        <f>Fran2!I151</f>
        <v>10.5</v>
      </c>
      <c r="AR151" s="84">
        <f>Fran2!J151</f>
        <v>1</v>
      </c>
      <c r="AS151" s="135">
        <f>Fran2!L151</f>
        <v>1</v>
      </c>
      <c r="AT151" s="86">
        <f>Angl2!I151</f>
        <v>13.5</v>
      </c>
      <c r="AU151" s="84">
        <f>Angl2!J151</f>
        <v>1</v>
      </c>
      <c r="AV151" s="135">
        <f>Angl2!L151</f>
        <v>1</v>
      </c>
      <c r="AW151" s="139">
        <f>'UET12'!M151</f>
        <v>12</v>
      </c>
      <c r="AX151" s="163">
        <f>'UET12'!N151</f>
        <v>2</v>
      </c>
      <c r="AY151" s="159">
        <f>'UET12'!P151</f>
        <v>1</v>
      </c>
      <c r="AZ151" s="24">
        <f t="shared" si="10"/>
        <v>8.8558823529411779</v>
      </c>
      <c r="BA151" s="143">
        <f t="shared" si="11"/>
        <v>18</v>
      </c>
      <c r="BB151" s="138" t="e">
        <f t="shared" si="12"/>
        <v>#REF!</v>
      </c>
      <c r="BC151" s="154" t="str">
        <f t="shared" si="13"/>
        <v xml:space="preserve"> </v>
      </c>
    </row>
    <row r="152" spans="1:55" ht="13.5" customHeight="1">
      <c r="A152" s="153">
        <v>140</v>
      </c>
      <c r="B152" s="279">
        <v>123002858</v>
      </c>
      <c r="C152" s="101" t="s">
        <v>323</v>
      </c>
      <c r="D152" s="101" t="s">
        <v>82</v>
      </c>
      <c r="E152" s="280" t="s">
        <v>983</v>
      </c>
      <c r="F152" s="280" t="s">
        <v>832</v>
      </c>
      <c r="G152" s="278" t="s">
        <v>811</v>
      </c>
      <c r="H152" s="117" t="s">
        <v>434</v>
      </c>
      <c r="I152" s="156">
        <v>8.4539215686274503</v>
      </c>
      <c r="J152" s="162">
        <f>Maths2!J152</f>
        <v>1.5</v>
      </c>
      <c r="K152" s="84">
        <f>Maths2!K152</f>
        <v>0</v>
      </c>
      <c r="L152" s="135">
        <f>Maths2!M152</f>
        <v>1</v>
      </c>
      <c r="M152" s="85">
        <f>Phys2!J152</f>
        <v>6.35</v>
      </c>
      <c r="N152" s="84">
        <f>Phys2!K152</f>
        <v>0</v>
      </c>
      <c r="O152" s="135" t="e">
        <f>Phys2!#REF!</f>
        <v>#REF!</v>
      </c>
      <c r="P152" s="85">
        <f>Chim2!J152</f>
        <v>11.4</v>
      </c>
      <c r="Q152" s="84">
        <f>Chim2!K152</f>
        <v>6</v>
      </c>
      <c r="R152" s="135">
        <f>Chim2!M152</f>
        <v>1</v>
      </c>
      <c r="S152" s="136">
        <f>'UEF12'!P152</f>
        <v>6.416666666666667</v>
      </c>
      <c r="T152" s="163">
        <f>'UEF12'!Q152</f>
        <v>6</v>
      </c>
      <c r="U152" s="165" t="e">
        <f>'UEF12'!S152</f>
        <v>#REF!</v>
      </c>
      <c r="V152" s="166">
        <f>TPPhys2!H152</f>
        <v>14</v>
      </c>
      <c r="W152" s="84">
        <f>TPPhys2!I152</f>
        <v>2</v>
      </c>
      <c r="X152" s="135">
        <f>TPPhys2!K152</f>
        <v>1</v>
      </c>
      <c r="Y152" s="86">
        <f>TPChim2!H152</f>
        <v>12</v>
      </c>
      <c r="Z152" s="84">
        <f>TPChim2!I152</f>
        <v>2</v>
      </c>
      <c r="AA152" s="135">
        <f>TPChim2!K152</f>
        <v>1</v>
      </c>
      <c r="AB152" s="86">
        <f>Info2!J152</f>
        <v>7</v>
      </c>
      <c r="AC152" s="84">
        <f>Info2!K152</f>
        <v>0</v>
      </c>
      <c r="AD152" s="135">
        <f>Info2!M152</f>
        <v>1</v>
      </c>
      <c r="AE152" s="86">
        <f>MP!I152</f>
        <v>10</v>
      </c>
      <c r="AF152" s="84">
        <f>MP!J152</f>
        <v>1</v>
      </c>
      <c r="AG152" s="135">
        <f>MP!L152</f>
        <v>1</v>
      </c>
      <c r="AH152" s="139">
        <f>'UEM12'!S152</f>
        <v>10</v>
      </c>
      <c r="AI152" s="163">
        <f>'UEM12'!T152</f>
        <v>9</v>
      </c>
      <c r="AJ152" s="165">
        <f>'UEM12'!V152</f>
        <v>1</v>
      </c>
      <c r="AK152" s="166">
        <f>'MST2'!I152</f>
        <v>14</v>
      </c>
      <c r="AL152" s="84">
        <f>'MST2'!J152</f>
        <v>1</v>
      </c>
      <c r="AM152" s="135">
        <f>'MST2'!L152</f>
        <v>1</v>
      </c>
      <c r="AN152" s="139">
        <f>'UED12'!J152</f>
        <v>14</v>
      </c>
      <c r="AO152" s="163">
        <f>'UED12'!K152</f>
        <v>1</v>
      </c>
      <c r="AP152" s="165">
        <f>'UED12'!M152</f>
        <v>1</v>
      </c>
      <c r="AQ152" s="166">
        <f>Fran2!I152</f>
        <v>10</v>
      </c>
      <c r="AR152" s="84">
        <f>Fran2!J152</f>
        <v>1</v>
      </c>
      <c r="AS152" s="135">
        <f>Fran2!L152</f>
        <v>1</v>
      </c>
      <c r="AT152" s="86">
        <f>Angl2!I152</f>
        <v>10</v>
      </c>
      <c r="AU152" s="84">
        <f>Angl2!J152</f>
        <v>1</v>
      </c>
      <c r="AV152" s="135">
        <f>Angl2!L152</f>
        <v>1</v>
      </c>
      <c r="AW152" s="139">
        <f>'UET12'!M152</f>
        <v>10</v>
      </c>
      <c r="AX152" s="163">
        <f>'UET12'!N152</f>
        <v>2</v>
      </c>
      <c r="AY152" s="159">
        <f>'UET12'!P152</f>
        <v>1</v>
      </c>
      <c r="AZ152" s="24">
        <f t="shared" si="10"/>
        <v>8.3382352941176467</v>
      </c>
      <c r="BA152" s="143">
        <f t="shared" si="11"/>
        <v>18</v>
      </c>
      <c r="BB152" s="138" t="e">
        <f t="shared" si="12"/>
        <v>#REF!</v>
      </c>
      <c r="BC152" s="154" t="str">
        <f t="shared" si="13"/>
        <v xml:space="preserve"> </v>
      </c>
    </row>
    <row r="153" spans="1:55" ht="13.5" customHeight="1">
      <c r="A153" s="153">
        <v>141</v>
      </c>
      <c r="B153" s="181">
        <v>1333009336</v>
      </c>
      <c r="C153" s="290" t="s">
        <v>569</v>
      </c>
      <c r="D153" s="290" t="s">
        <v>357</v>
      </c>
      <c r="E153" s="276" t="s">
        <v>984</v>
      </c>
      <c r="F153" s="276" t="s">
        <v>870</v>
      </c>
      <c r="G153" s="274" t="s">
        <v>806</v>
      </c>
      <c r="H153" s="117" t="s">
        <v>1676</v>
      </c>
      <c r="I153" s="156">
        <v>8.0735294117647065</v>
      </c>
      <c r="J153" s="162">
        <f>Maths2!J153</f>
        <v>10</v>
      </c>
      <c r="K153" s="84">
        <f>Maths2!K153</f>
        <v>6</v>
      </c>
      <c r="L153" s="135">
        <f>Maths2!M153</f>
        <v>1</v>
      </c>
      <c r="M153" s="85">
        <f>Phys2!J153</f>
        <v>4.0999999999999996</v>
      </c>
      <c r="N153" s="84">
        <f>Phys2!K153</f>
        <v>0</v>
      </c>
      <c r="O153" s="135" t="e">
        <f>Phys2!#REF!</f>
        <v>#REF!</v>
      </c>
      <c r="P153" s="85">
        <f>Chim2!J153</f>
        <v>6.85</v>
      </c>
      <c r="Q153" s="84">
        <f>Chim2!K153</f>
        <v>0</v>
      </c>
      <c r="R153" s="135">
        <f>Chim2!M153</f>
        <v>1</v>
      </c>
      <c r="S153" s="136">
        <f>'UEF12'!P153</f>
        <v>6.9833333333333325</v>
      </c>
      <c r="T153" s="163">
        <f>'UEF12'!Q153</f>
        <v>6</v>
      </c>
      <c r="U153" s="165" t="e">
        <f>'UEF12'!S153</f>
        <v>#REF!</v>
      </c>
      <c r="V153" s="166">
        <f>TPPhys2!H153</f>
        <v>10.25</v>
      </c>
      <c r="W153" s="84">
        <f>TPPhys2!I153</f>
        <v>2</v>
      </c>
      <c r="X153" s="135">
        <f>TPPhys2!K153</f>
        <v>1</v>
      </c>
      <c r="Y153" s="86">
        <f>TPChim2!H153</f>
        <v>12</v>
      </c>
      <c r="Z153" s="84">
        <f>TPChim2!I153</f>
        <v>2</v>
      </c>
      <c r="AA153" s="135">
        <f>TPChim2!K153</f>
        <v>1</v>
      </c>
      <c r="AB153" s="86">
        <f>Info2!J153</f>
        <v>5.75</v>
      </c>
      <c r="AC153" s="84">
        <f>Info2!K153</f>
        <v>0</v>
      </c>
      <c r="AD153" s="135">
        <f>Info2!M153</f>
        <v>1</v>
      </c>
      <c r="AE153" s="86">
        <f>MP!I153</f>
        <v>10.25</v>
      </c>
      <c r="AF153" s="84">
        <f>MP!J153</f>
        <v>1</v>
      </c>
      <c r="AG153" s="135">
        <f>MP!L153</f>
        <v>1</v>
      </c>
      <c r="AH153" s="139">
        <f>'UEM12'!S153</f>
        <v>8.8000000000000007</v>
      </c>
      <c r="AI153" s="163">
        <f>'UEM12'!T153</f>
        <v>5</v>
      </c>
      <c r="AJ153" s="165">
        <f>'UEM12'!V153</f>
        <v>1</v>
      </c>
      <c r="AK153" s="166">
        <f>'MST2'!I153</f>
        <v>13.5</v>
      </c>
      <c r="AL153" s="84">
        <f>'MST2'!J153</f>
        <v>1</v>
      </c>
      <c r="AM153" s="135">
        <f>'MST2'!L153</f>
        <v>1</v>
      </c>
      <c r="AN153" s="139">
        <f>'UED12'!J153</f>
        <v>13.5</v>
      </c>
      <c r="AO153" s="163">
        <f>'UED12'!K153</f>
        <v>1</v>
      </c>
      <c r="AP153" s="165">
        <f>'UED12'!M153</f>
        <v>1</v>
      </c>
      <c r="AQ153" s="166">
        <f>Fran2!I153</f>
        <v>10.5</v>
      </c>
      <c r="AR153" s="84">
        <f>Fran2!J153</f>
        <v>1</v>
      </c>
      <c r="AS153" s="135">
        <f>Fran2!L153</f>
        <v>1</v>
      </c>
      <c r="AT153" s="86">
        <f>Angl2!I153</f>
        <v>10</v>
      </c>
      <c r="AU153" s="84">
        <f>Angl2!J153</f>
        <v>1</v>
      </c>
      <c r="AV153" s="135">
        <f>Angl2!L153</f>
        <v>1</v>
      </c>
      <c r="AW153" s="139">
        <f>'UET12'!M153</f>
        <v>10.25</v>
      </c>
      <c r="AX153" s="163">
        <f>'UET12'!N153</f>
        <v>2</v>
      </c>
      <c r="AY153" s="159">
        <f>'UET12'!P153</f>
        <v>1</v>
      </c>
      <c r="AZ153" s="24">
        <f t="shared" si="10"/>
        <v>8.2852941176470587</v>
      </c>
      <c r="BA153" s="143">
        <f t="shared" si="11"/>
        <v>14</v>
      </c>
      <c r="BB153" s="138" t="e">
        <f t="shared" si="12"/>
        <v>#REF!</v>
      </c>
      <c r="BC153" s="154" t="str">
        <f t="shared" si="13"/>
        <v xml:space="preserve"> </v>
      </c>
    </row>
    <row r="154" spans="1:55" ht="13.5" customHeight="1">
      <c r="A154" s="153">
        <v>142</v>
      </c>
      <c r="B154" s="175">
        <v>1533004234</v>
      </c>
      <c r="C154" s="275" t="s">
        <v>674</v>
      </c>
      <c r="D154" s="275" t="s">
        <v>138</v>
      </c>
      <c r="E154" s="276" t="s">
        <v>985</v>
      </c>
      <c r="F154" s="276" t="s">
        <v>808</v>
      </c>
      <c r="G154" s="274" t="s">
        <v>806</v>
      </c>
      <c r="H154" s="117" t="s">
        <v>429</v>
      </c>
      <c r="I154" s="156">
        <v>8.7939215686274519</v>
      </c>
      <c r="J154" s="162">
        <f>Maths2!J154</f>
        <v>10.4</v>
      </c>
      <c r="K154" s="84">
        <f>Maths2!K154</f>
        <v>6</v>
      </c>
      <c r="L154" s="135">
        <f>Maths2!M154</f>
        <v>1</v>
      </c>
      <c r="M154" s="85">
        <f>Phys2!J154</f>
        <v>10</v>
      </c>
      <c r="N154" s="84">
        <f>Phys2!K154</f>
        <v>6</v>
      </c>
      <c r="O154" s="135" t="e">
        <f>Phys2!#REF!</f>
        <v>#REF!</v>
      </c>
      <c r="P154" s="85">
        <f>Chim2!J154</f>
        <v>10.9</v>
      </c>
      <c r="Q154" s="84">
        <f>Chim2!K154</f>
        <v>6</v>
      </c>
      <c r="R154" s="135">
        <f>Chim2!M154</f>
        <v>1</v>
      </c>
      <c r="S154" s="136">
        <f>'UEF12'!P154</f>
        <v>10.433333333333334</v>
      </c>
      <c r="T154" s="163">
        <f>'UEF12'!Q154</f>
        <v>18</v>
      </c>
      <c r="U154" s="165" t="e">
        <f>'UEF12'!S154</f>
        <v>#REF!</v>
      </c>
      <c r="V154" s="166">
        <f>TPPhys2!H154</f>
        <v>9.25</v>
      </c>
      <c r="W154" s="84">
        <f>TPPhys2!I154</f>
        <v>0</v>
      </c>
      <c r="X154" s="135">
        <f>TPPhys2!K154</f>
        <v>1</v>
      </c>
      <c r="Y154" s="86">
        <f>TPChim2!H154</f>
        <v>11.111111111111112</v>
      </c>
      <c r="Z154" s="84">
        <f>TPChim2!I154</f>
        <v>2</v>
      </c>
      <c r="AA154" s="135">
        <f>TPChim2!K154</f>
        <v>1</v>
      </c>
      <c r="AB154" s="86">
        <f>Info2!J154</f>
        <v>11.2</v>
      </c>
      <c r="AC154" s="84">
        <f>Info2!K154</f>
        <v>4</v>
      </c>
      <c r="AD154" s="135">
        <f>Info2!M154</f>
        <v>1</v>
      </c>
      <c r="AE154" s="86">
        <f>MP!I154</f>
        <v>13</v>
      </c>
      <c r="AF154" s="84">
        <f>MP!J154</f>
        <v>1</v>
      </c>
      <c r="AG154" s="135">
        <f>MP!L154</f>
        <v>1</v>
      </c>
      <c r="AH154" s="139">
        <f>'UEM12'!S154</f>
        <v>11.152222222222223</v>
      </c>
      <c r="AI154" s="163">
        <f>'UEM12'!T154</f>
        <v>9</v>
      </c>
      <c r="AJ154" s="165">
        <f>'UEM12'!V154</f>
        <v>1</v>
      </c>
      <c r="AK154" s="166">
        <f>'MST2'!I154</f>
        <v>11.5</v>
      </c>
      <c r="AL154" s="84">
        <f>'MST2'!J154</f>
        <v>1</v>
      </c>
      <c r="AM154" s="135">
        <f>'MST2'!L154</f>
        <v>1</v>
      </c>
      <c r="AN154" s="139">
        <f>'UED12'!J154</f>
        <v>11.5</v>
      </c>
      <c r="AO154" s="163">
        <f>'UED12'!K154</f>
        <v>1</v>
      </c>
      <c r="AP154" s="165">
        <f>'UED12'!M154</f>
        <v>1</v>
      </c>
      <c r="AQ154" s="166">
        <f>Fran2!I154</f>
        <v>12</v>
      </c>
      <c r="AR154" s="84">
        <f>Fran2!J154</f>
        <v>1</v>
      </c>
      <c r="AS154" s="135">
        <f>Fran2!L154</f>
        <v>1</v>
      </c>
      <c r="AT154" s="86">
        <f>Angl2!I154</f>
        <v>10.5</v>
      </c>
      <c r="AU154" s="84">
        <f>Angl2!J154</f>
        <v>1</v>
      </c>
      <c r="AV154" s="135">
        <f>Angl2!L154</f>
        <v>1</v>
      </c>
      <c r="AW154" s="139">
        <f>'UET12'!M154</f>
        <v>11.25</v>
      </c>
      <c r="AX154" s="163">
        <f>'UET12'!N154</f>
        <v>2</v>
      </c>
      <c r="AY154" s="159">
        <f>'UET12'!P154</f>
        <v>1</v>
      </c>
      <c r="AZ154" s="24">
        <f t="shared" si="10"/>
        <v>10.803594771241832</v>
      </c>
      <c r="BA154" s="143">
        <f t="shared" si="11"/>
        <v>30</v>
      </c>
      <c r="BB154" s="138" t="e">
        <f t="shared" si="12"/>
        <v>#REF!</v>
      </c>
      <c r="BC154" s="154" t="str">
        <f t="shared" si="13"/>
        <v>S2 validé</v>
      </c>
    </row>
    <row r="155" spans="1:55" ht="13.5" customHeight="1">
      <c r="A155" s="153">
        <v>143</v>
      </c>
      <c r="B155" s="175">
        <v>1533010467</v>
      </c>
      <c r="C155" s="275" t="s">
        <v>686</v>
      </c>
      <c r="D155" s="275" t="s">
        <v>209</v>
      </c>
      <c r="E155" s="276" t="s">
        <v>986</v>
      </c>
      <c r="F155" s="276" t="s">
        <v>987</v>
      </c>
      <c r="G155" s="274" t="s">
        <v>806</v>
      </c>
      <c r="H155" s="117" t="s">
        <v>428</v>
      </c>
      <c r="I155" s="157">
        <v>8.1529411764705877</v>
      </c>
      <c r="J155" s="162">
        <f>Maths2!J155</f>
        <v>5.6</v>
      </c>
      <c r="K155" s="84">
        <f>Maths2!K155</f>
        <v>0</v>
      </c>
      <c r="L155" s="135">
        <f>Maths2!M155</f>
        <v>1</v>
      </c>
      <c r="M155" s="85">
        <f>Phys2!J155</f>
        <v>11</v>
      </c>
      <c r="N155" s="84">
        <f>Phys2!K155</f>
        <v>6</v>
      </c>
      <c r="O155" s="135" t="e">
        <f>Phys2!#REF!</f>
        <v>#REF!</v>
      </c>
      <c r="P155" s="85">
        <f>Chim2!J155</f>
        <v>10.25</v>
      </c>
      <c r="Q155" s="84">
        <f>Chim2!K155</f>
        <v>6</v>
      </c>
      <c r="R155" s="135">
        <f>Chim2!M155</f>
        <v>1</v>
      </c>
      <c r="S155" s="136">
        <f>'UEF12'!P155</f>
        <v>8.9499999999999993</v>
      </c>
      <c r="T155" s="163">
        <f>'UEF12'!Q155</f>
        <v>12</v>
      </c>
      <c r="U155" s="165" t="e">
        <f>'UEF12'!S155</f>
        <v>#REF!</v>
      </c>
      <c r="V155" s="166">
        <f>TPPhys2!H155</f>
        <v>13.58</v>
      </c>
      <c r="W155" s="84">
        <f>TPPhys2!I155</f>
        <v>2</v>
      </c>
      <c r="X155" s="135">
        <f>TPPhys2!K155</f>
        <v>1</v>
      </c>
      <c r="Y155" s="86">
        <f>TPChim2!H155</f>
        <v>10.333333333333334</v>
      </c>
      <c r="Z155" s="84">
        <f>TPChim2!I155</f>
        <v>2</v>
      </c>
      <c r="AA155" s="135">
        <f>TPChim2!K155</f>
        <v>1</v>
      </c>
      <c r="AB155" s="86">
        <f>Info2!J155</f>
        <v>7.6</v>
      </c>
      <c r="AC155" s="84">
        <f>Info2!K155</f>
        <v>0</v>
      </c>
      <c r="AD155" s="135">
        <f>Info2!M155</f>
        <v>1</v>
      </c>
      <c r="AE155" s="86">
        <f>MP!I155</f>
        <v>10</v>
      </c>
      <c r="AF155" s="84">
        <f>MP!J155</f>
        <v>1</v>
      </c>
      <c r="AG155" s="135">
        <f>MP!L155</f>
        <v>1</v>
      </c>
      <c r="AH155" s="139">
        <f>'UEM12'!S155</f>
        <v>9.8226666666666667</v>
      </c>
      <c r="AI155" s="163">
        <f>'UEM12'!T155</f>
        <v>5</v>
      </c>
      <c r="AJ155" s="165">
        <f>'UEM12'!V155</f>
        <v>1</v>
      </c>
      <c r="AK155" s="166">
        <f>'MST2'!I155</f>
        <v>8</v>
      </c>
      <c r="AL155" s="84">
        <f>'MST2'!J155</f>
        <v>0</v>
      </c>
      <c r="AM155" s="135">
        <f>'MST2'!L155</f>
        <v>1</v>
      </c>
      <c r="AN155" s="139">
        <f>'UED12'!J155</f>
        <v>8</v>
      </c>
      <c r="AO155" s="163">
        <f>'UED12'!K155</f>
        <v>0</v>
      </c>
      <c r="AP155" s="165">
        <f>'UED12'!M155</f>
        <v>1</v>
      </c>
      <c r="AQ155" s="166">
        <f>Fran2!I155</f>
        <v>7</v>
      </c>
      <c r="AR155" s="84">
        <f>Fran2!J155</f>
        <v>0</v>
      </c>
      <c r="AS155" s="135">
        <f>Fran2!L155</f>
        <v>1</v>
      </c>
      <c r="AT155" s="86">
        <f>Angl2!I155</f>
        <v>10</v>
      </c>
      <c r="AU155" s="84">
        <f>Angl2!J155</f>
        <v>1</v>
      </c>
      <c r="AV155" s="135">
        <f>Angl2!L155</f>
        <v>1</v>
      </c>
      <c r="AW155" s="139">
        <f>'UET12'!M155</f>
        <v>8.5</v>
      </c>
      <c r="AX155" s="163">
        <f>'UET12'!N155</f>
        <v>1</v>
      </c>
      <c r="AY155" s="159">
        <f>'UET12'!P155</f>
        <v>1</v>
      </c>
      <c r="AZ155" s="24">
        <f t="shared" si="10"/>
        <v>9.0978431372549018</v>
      </c>
      <c r="BA155" s="143">
        <f t="shared" si="11"/>
        <v>18</v>
      </c>
      <c r="BB155" s="138" t="e">
        <f t="shared" si="12"/>
        <v>#REF!</v>
      </c>
      <c r="BC155" s="154" t="str">
        <f t="shared" si="13"/>
        <v xml:space="preserve"> </v>
      </c>
    </row>
    <row r="156" spans="1:55" ht="13.5" customHeight="1">
      <c r="A156" s="153">
        <v>144</v>
      </c>
      <c r="B156" s="289">
        <v>123000973</v>
      </c>
      <c r="C156" s="47" t="s">
        <v>147</v>
      </c>
      <c r="D156" s="47" t="s">
        <v>148</v>
      </c>
      <c r="E156" s="277" t="s">
        <v>988</v>
      </c>
      <c r="F156" s="277" t="s">
        <v>814</v>
      </c>
      <c r="G156" s="278" t="s">
        <v>811</v>
      </c>
      <c r="H156" s="121" t="s">
        <v>431</v>
      </c>
      <c r="I156" s="157">
        <v>9.9184313725490192</v>
      </c>
      <c r="J156" s="162">
        <f>Maths2!J156</f>
        <v>8</v>
      </c>
      <c r="K156" s="84">
        <f>Maths2!K156</f>
        <v>0</v>
      </c>
      <c r="L156" s="135">
        <f>Maths2!M156</f>
        <v>1</v>
      </c>
      <c r="M156" s="85">
        <f>Phys2!J156</f>
        <v>5.166666666666667</v>
      </c>
      <c r="N156" s="84">
        <f>Phys2!K156</f>
        <v>0</v>
      </c>
      <c r="O156" s="135" t="e">
        <f>Phys2!#REF!</f>
        <v>#REF!</v>
      </c>
      <c r="P156" s="85">
        <f>Chim2!J156</f>
        <v>4.333333333333333</v>
      </c>
      <c r="Q156" s="84">
        <f>Chim2!K156</f>
        <v>0</v>
      </c>
      <c r="R156" s="135">
        <f>Chim2!M156</f>
        <v>1</v>
      </c>
      <c r="S156" s="136">
        <f>'UEF12'!P156</f>
        <v>5.833333333333333</v>
      </c>
      <c r="T156" s="163">
        <f>'UEF12'!Q156</f>
        <v>0</v>
      </c>
      <c r="U156" s="165" t="e">
        <f>'UEF12'!S156</f>
        <v>#REF!</v>
      </c>
      <c r="V156" s="166">
        <f>TPPhys2!H156</f>
        <v>11.75</v>
      </c>
      <c r="W156" s="84">
        <f>TPPhys2!I156</f>
        <v>2</v>
      </c>
      <c r="X156" s="135">
        <f>TPPhys2!K156</f>
        <v>1</v>
      </c>
      <c r="Y156" s="86">
        <f>TPChim2!H156</f>
        <v>12.91</v>
      </c>
      <c r="Z156" s="84">
        <f>TPChim2!I156</f>
        <v>2</v>
      </c>
      <c r="AA156" s="135">
        <f>TPChim2!K156</f>
        <v>1</v>
      </c>
      <c r="AB156" s="86">
        <f>Info2!J156</f>
        <v>8.3766666666666669</v>
      </c>
      <c r="AC156" s="84">
        <f>Info2!K156</f>
        <v>0</v>
      </c>
      <c r="AD156" s="135">
        <f>Info2!M156</f>
        <v>1</v>
      </c>
      <c r="AE156" s="86">
        <f>MP!I156</f>
        <v>10</v>
      </c>
      <c r="AF156" s="84">
        <f>MP!J156</f>
        <v>1</v>
      </c>
      <c r="AG156" s="135">
        <f>MP!L156</f>
        <v>1</v>
      </c>
      <c r="AH156" s="139">
        <f>'UEM12'!S156</f>
        <v>10.282666666666668</v>
      </c>
      <c r="AI156" s="163">
        <f>'UEM12'!T156</f>
        <v>9</v>
      </c>
      <c r="AJ156" s="165">
        <f>'UEM12'!V156</f>
        <v>1</v>
      </c>
      <c r="AK156" s="166">
        <f>'MST2'!I156</f>
        <v>13.5</v>
      </c>
      <c r="AL156" s="84">
        <f>'MST2'!J156</f>
        <v>1</v>
      </c>
      <c r="AM156" s="135">
        <f>'MST2'!L156</f>
        <v>1</v>
      </c>
      <c r="AN156" s="139">
        <f>'UED12'!J156</f>
        <v>13.5</v>
      </c>
      <c r="AO156" s="163">
        <f>'UED12'!K156</f>
        <v>1</v>
      </c>
      <c r="AP156" s="165">
        <f>'UED12'!M156</f>
        <v>1</v>
      </c>
      <c r="AQ156" s="166">
        <f>Fran2!I156</f>
        <v>12.5</v>
      </c>
      <c r="AR156" s="84">
        <f>Fran2!J156</f>
        <v>1</v>
      </c>
      <c r="AS156" s="135">
        <f>Fran2!L156</f>
        <v>1</v>
      </c>
      <c r="AT156" s="86">
        <f>Angl2!I156</f>
        <v>18.5</v>
      </c>
      <c r="AU156" s="84">
        <f>Angl2!J156</f>
        <v>1</v>
      </c>
      <c r="AV156" s="135">
        <f>Angl2!L156</f>
        <v>1</v>
      </c>
      <c r="AW156" s="139">
        <f>'UET12'!M156</f>
        <v>15.5</v>
      </c>
      <c r="AX156" s="163">
        <f>'UET12'!N156</f>
        <v>2</v>
      </c>
      <c r="AY156" s="159">
        <f>'UET12'!P156</f>
        <v>1</v>
      </c>
      <c r="AZ156" s="24">
        <f t="shared" si="10"/>
        <v>8.7301960784313746</v>
      </c>
      <c r="BA156" s="143">
        <f t="shared" si="11"/>
        <v>12</v>
      </c>
      <c r="BB156" s="138" t="e">
        <f t="shared" si="12"/>
        <v>#REF!</v>
      </c>
      <c r="BC156" s="154" t="str">
        <f t="shared" si="13"/>
        <v xml:space="preserve"> </v>
      </c>
    </row>
    <row r="157" spans="1:55" ht="13.5" customHeight="1">
      <c r="A157" s="153">
        <v>145</v>
      </c>
      <c r="B157" s="291" t="s">
        <v>738</v>
      </c>
      <c r="C157" s="292" t="s">
        <v>149</v>
      </c>
      <c r="D157" s="292" t="s">
        <v>739</v>
      </c>
      <c r="E157" s="293" t="s">
        <v>989</v>
      </c>
      <c r="F157" s="284" t="s">
        <v>810</v>
      </c>
      <c r="G157" s="285" t="s">
        <v>827</v>
      </c>
      <c r="H157" s="244" t="s">
        <v>436</v>
      </c>
      <c r="I157" s="157">
        <v>8.5705882352941174</v>
      </c>
      <c r="J157" s="162">
        <f>Maths2!J157</f>
        <v>7.333333333333333</v>
      </c>
      <c r="K157" s="84">
        <f>Maths2!K157</f>
        <v>0</v>
      </c>
      <c r="L157" s="135">
        <f>Maths2!M157</f>
        <v>1</v>
      </c>
      <c r="M157" s="85">
        <f>Phys2!J157</f>
        <v>7.166666666666667</v>
      </c>
      <c r="N157" s="84">
        <f>Phys2!K157</f>
        <v>0</v>
      </c>
      <c r="O157" s="135" t="e">
        <f>Phys2!#REF!</f>
        <v>#REF!</v>
      </c>
      <c r="P157" s="85">
        <f>Chim2!J157</f>
        <v>10.583333333333334</v>
      </c>
      <c r="Q157" s="84">
        <f>Chim2!K157</f>
        <v>6</v>
      </c>
      <c r="R157" s="135">
        <f>Chim2!M157</f>
        <v>1</v>
      </c>
      <c r="S157" s="136">
        <f>'UEF12'!P157</f>
        <v>8.3611111111111107</v>
      </c>
      <c r="T157" s="163">
        <f>'UEF12'!Q157</f>
        <v>6</v>
      </c>
      <c r="U157" s="165" t="e">
        <f>'UEF12'!S157</f>
        <v>#REF!</v>
      </c>
      <c r="V157" s="166">
        <f>TPPhys2!H157</f>
        <v>11.37</v>
      </c>
      <c r="W157" s="84">
        <f>TPPhys2!I157</f>
        <v>2</v>
      </c>
      <c r="X157" s="135">
        <f>TPPhys2!K157</f>
        <v>1</v>
      </c>
      <c r="Y157" s="86">
        <f>TPChim2!H157</f>
        <v>12.33</v>
      </c>
      <c r="Z157" s="84">
        <f>TPChim2!I157</f>
        <v>2</v>
      </c>
      <c r="AA157" s="135">
        <f>TPChim2!K157</f>
        <v>1</v>
      </c>
      <c r="AB157" s="86">
        <f>Info2!J157</f>
        <v>10.5</v>
      </c>
      <c r="AC157" s="84">
        <f>Info2!K157</f>
        <v>4</v>
      </c>
      <c r="AD157" s="135">
        <f>Info2!M157</f>
        <v>1</v>
      </c>
      <c r="AE157" s="86">
        <f>MP!I157</f>
        <v>13.25</v>
      </c>
      <c r="AF157" s="84">
        <f>MP!J157</f>
        <v>1</v>
      </c>
      <c r="AG157" s="135">
        <f>MP!L157</f>
        <v>1</v>
      </c>
      <c r="AH157" s="139">
        <f>'UEM12'!S157</f>
        <v>11.59</v>
      </c>
      <c r="AI157" s="163">
        <f>'UEM12'!T157</f>
        <v>9</v>
      </c>
      <c r="AJ157" s="165">
        <f>'UEM12'!V157</f>
        <v>1</v>
      </c>
      <c r="AK157" s="166">
        <f>'MST2'!I157</f>
        <v>10</v>
      </c>
      <c r="AL157" s="84">
        <f>'MST2'!J157</f>
        <v>1</v>
      </c>
      <c r="AM157" s="135">
        <f>'MST2'!L157</f>
        <v>1</v>
      </c>
      <c r="AN157" s="139">
        <f>'UED12'!J157</f>
        <v>10</v>
      </c>
      <c r="AO157" s="163">
        <f>'UED12'!K157</f>
        <v>1</v>
      </c>
      <c r="AP157" s="165">
        <f>'UED12'!M157</f>
        <v>1</v>
      </c>
      <c r="AQ157" s="166">
        <f>Fran2!I157</f>
        <v>13.25</v>
      </c>
      <c r="AR157" s="84">
        <f>Fran2!J157</f>
        <v>1</v>
      </c>
      <c r="AS157" s="135">
        <f>Fran2!L157</f>
        <v>1</v>
      </c>
      <c r="AT157" s="86">
        <f>Angl2!I157</f>
        <v>13.25</v>
      </c>
      <c r="AU157" s="84">
        <f>Angl2!J157</f>
        <v>1</v>
      </c>
      <c r="AV157" s="135">
        <f>Angl2!L157</f>
        <v>1</v>
      </c>
      <c r="AW157" s="139">
        <f>'UET12'!M157</f>
        <v>13.25</v>
      </c>
      <c r="AX157" s="163">
        <f>'UET12'!N157</f>
        <v>2</v>
      </c>
      <c r="AY157" s="159">
        <f>'UET12'!P157</f>
        <v>1</v>
      </c>
      <c r="AZ157" s="24">
        <f t="shared" si="10"/>
        <v>9.9823529411764707</v>
      </c>
      <c r="BA157" s="143">
        <f t="shared" si="11"/>
        <v>18</v>
      </c>
      <c r="BB157" s="138" t="e">
        <f t="shared" si="12"/>
        <v>#REF!</v>
      </c>
      <c r="BC157" s="154" t="str">
        <f t="shared" si="13"/>
        <v xml:space="preserve"> </v>
      </c>
    </row>
    <row r="158" spans="1:55" ht="13.5" customHeight="1">
      <c r="A158" s="153">
        <v>146</v>
      </c>
      <c r="B158" s="289">
        <v>123013689</v>
      </c>
      <c r="C158" s="47" t="s">
        <v>150</v>
      </c>
      <c r="D158" s="47" t="s">
        <v>151</v>
      </c>
      <c r="E158" s="277" t="s">
        <v>990</v>
      </c>
      <c r="F158" s="277" t="s">
        <v>805</v>
      </c>
      <c r="G158" s="278" t="s">
        <v>811</v>
      </c>
      <c r="H158" s="118" t="s">
        <v>428</v>
      </c>
      <c r="I158" s="157">
        <v>9.9911764705882344</v>
      </c>
      <c r="J158" s="162">
        <f>Maths2!J158</f>
        <v>10.333333333333334</v>
      </c>
      <c r="K158" s="84">
        <f>Maths2!K158</f>
        <v>6</v>
      </c>
      <c r="L158" s="135">
        <f>Maths2!M158</f>
        <v>1</v>
      </c>
      <c r="M158" s="85">
        <f>Phys2!J158</f>
        <v>2</v>
      </c>
      <c r="N158" s="84">
        <f>Phys2!K158</f>
        <v>0</v>
      </c>
      <c r="O158" s="135" t="e">
        <f>Phys2!#REF!</f>
        <v>#REF!</v>
      </c>
      <c r="P158" s="85">
        <f>Chim2!J158</f>
        <v>2.2000000000000002</v>
      </c>
      <c r="Q158" s="84">
        <f>Chim2!K158</f>
        <v>0</v>
      </c>
      <c r="R158" s="135">
        <f>Chim2!M158</f>
        <v>1</v>
      </c>
      <c r="S158" s="136">
        <f>'UEF12'!P158</f>
        <v>4.844444444444445</v>
      </c>
      <c r="T158" s="163">
        <f>'UEF12'!Q158</f>
        <v>6</v>
      </c>
      <c r="U158" s="165" t="e">
        <f>'UEF12'!S158</f>
        <v>#REF!</v>
      </c>
      <c r="V158" s="166">
        <f>TPPhys2!H158</f>
        <v>10.25</v>
      </c>
      <c r="W158" s="84">
        <f>TPPhys2!I158</f>
        <v>2</v>
      </c>
      <c r="X158" s="135">
        <f>TPPhys2!K158</f>
        <v>1</v>
      </c>
      <c r="Y158" s="86">
        <f>TPChim2!H158</f>
        <v>12.33</v>
      </c>
      <c r="Z158" s="84">
        <f>TPChim2!I158</f>
        <v>2</v>
      </c>
      <c r="AA158" s="135">
        <f>TPChim2!K158</f>
        <v>1</v>
      </c>
      <c r="AB158" s="86">
        <f>Info2!J158</f>
        <v>0</v>
      </c>
      <c r="AC158" s="84">
        <f>Info2!K158</f>
        <v>0</v>
      </c>
      <c r="AD158" s="135">
        <f>Info2!M158</f>
        <v>1</v>
      </c>
      <c r="AE158" s="86">
        <f>MP!I158</f>
        <v>10</v>
      </c>
      <c r="AF158" s="84">
        <f>MP!J158</f>
        <v>1</v>
      </c>
      <c r="AG158" s="135">
        <f>MP!L158</f>
        <v>1</v>
      </c>
      <c r="AH158" s="139">
        <f>'UEM12'!S158</f>
        <v>6.516</v>
      </c>
      <c r="AI158" s="163">
        <f>'UEM12'!T158</f>
        <v>5</v>
      </c>
      <c r="AJ158" s="165">
        <f>'UEM12'!V158</f>
        <v>1</v>
      </c>
      <c r="AK158" s="166">
        <f>'MST2'!I158</f>
        <v>10</v>
      </c>
      <c r="AL158" s="84">
        <f>'MST2'!J158</f>
        <v>1</v>
      </c>
      <c r="AM158" s="135">
        <f>'MST2'!L158</f>
        <v>1</v>
      </c>
      <c r="AN158" s="139">
        <f>'UED12'!J158</f>
        <v>10</v>
      </c>
      <c r="AO158" s="163">
        <f>'UED12'!K158</f>
        <v>1</v>
      </c>
      <c r="AP158" s="165">
        <f>'UED12'!M158</f>
        <v>1</v>
      </c>
      <c r="AQ158" s="166">
        <f>Fran2!I158</f>
        <v>14.25</v>
      </c>
      <c r="AR158" s="84">
        <f>Fran2!J158</f>
        <v>1</v>
      </c>
      <c r="AS158" s="135">
        <f>Fran2!L158</f>
        <v>1</v>
      </c>
      <c r="AT158" s="86">
        <f>Angl2!I158</f>
        <v>7.5</v>
      </c>
      <c r="AU158" s="84">
        <f>Angl2!J158</f>
        <v>0</v>
      </c>
      <c r="AV158" s="135">
        <f>Angl2!L158</f>
        <v>1</v>
      </c>
      <c r="AW158" s="139">
        <f>'UET12'!M158</f>
        <v>10.875</v>
      </c>
      <c r="AX158" s="163">
        <f>'UET12'!N158</f>
        <v>2</v>
      </c>
      <c r="AY158" s="159">
        <f>'UET12'!P158</f>
        <v>1</v>
      </c>
      <c r="AZ158" s="24">
        <f t="shared" si="10"/>
        <v>6.3488235294117654</v>
      </c>
      <c r="BA158" s="143">
        <f t="shared" si="11"/>
        <v>14</v>
      </c>
      <c r="BB158" s="138" t="e">
        <f t="shared" si="12"/>
        <v>#REF!</v>
      </c>
      <c r="BC158" s="154" t="str">
        <f t="shared" si="13"/>
        <v xml:space="preserve"> </v>
      </c>
    </row>
    <row r="159" spans="1:55" ht="13.5" customHeight="1">
      <c r="A159" s="153">
        <v>147</v>
      </c>
      <c r="B159" s="279">
        <v>1333013058</v>
      </c>
      <c r="C159" s="101" t="s">
        <v>391</v>
      </c>
      <c r="D159" s="101" t="s">
        <v>392</v>
      </c>
      <c r="E159" s="280" t="s">
        <v>991</v>
      </c>
      <c r="F159" s="280" t="s">
        <v>805</v>
      </c>
      <c r="G159" s="278" t="s">
        <v>811</v>
      </c>
      <c r="H159" s="117" t="s">
        <v>429</v>
      </c>
      <c r="I159" s="157">
        <v>9.4394117647058824</v>
      </c>
      <c r="J159" s="162">
        <f>Maths2!J159</f>
        <v>11.8</v>
      </c>
      <c r="K159" s="84">
        <f>Maths2!K159</f>
        <v>6</v>
      </c>
      <c r="L159" s="135">
        <f>Maths2!M159</f>
        <v>1</v>
      </c>
      <c r="M159" s="85">
        <f>Phys2!J159</f>
        <v>2.5499999999999998</v>
      </c>
      <c r="N159" s="84">
        <f>Phys2!K159</f>
        <v>0</v>
      </c>
      <c r="O159" s="135" t="e">
        <f>Phys2!#REF!</f>
        <v>#REF!</v>
      </c>
      <c r="P159" s="85">
        <f>Chim2!J159</f>
        <v>6.4</v>
      </c>
      <c r="Q159" s="84">
        <f>Chim2!K159</f>
        <v>0</v>
      </c>
      <c r="R159" s="135">
        <f>Chim2!M159</f>
        <v>1</v>
      </c>
      <c r="S159" s="136">
        <f>'UEF12'!P159</f>
        <v>6.9166666666666679</v>
      </c>
      <c r="T159" s="163">
        <f>'UEF12'!Q159</f>
        <v>6</v>
      </c>
      <c r="U159" s="165" t="e">
        <f>'UEF12'!S159</f>
        <v>#REF!</v>
      </c>
      <c r="V159" s="166">
        <f>TPPhys2!H159</f>
        <v>9.25</v>
      </c>
      <c r="W159" s="84">
        <f>TPPhys2!I159</f>
        <v>0</v>
      </c>
      <c r="X159" s="135">
        <f>TPPhys2!K159</f>
        <v>1</v>
      </c>
      <c r="Y159" s="86">
        <f>TPChim2!H159</f>
        <v>10.75</v>
      </c>
      <c r="Z159" s="84">
        <f>TPChim2!I159</f>
        <v>2</v>
      </c>
      <c r="AA159" s="135">
        <f>TPChim2!K159</f>
        <v>1</v>
      </c>
      <c r="AB159" s="86">
        <f>Info2!J159</f>
        <v>10.833333333333334</v>
      </c>
      <c r="AC159" s="84">
        <f>Info2!K159</f>
        <v>4</v>
      </c>
      <c r="AD159" s="135">
        <f>Info2!M159</f>
        <v>1</v>
      </c>
      <c r="AE159" s="86">
        <f>MP!I159</f>
        <v>12</v>
      </c>
      <c r="AF159" s="84">
        <f>MP!J159</f>
        <v>1</v>
      </c>
      <c r="AG159" s="135">
        <f>MP!L159</f>
        <v>1</v>
      </c>
      <c r="AH159" s="139">
        <f>'UEM12'!S159</f>
        <v>10.733333333333334</v>
      </c>
      <c r="AI159" s="163">
        <f>'UEM12'!T159</f>
        <v>9</v>
      </c>
      <c r="AJ159" s="165">
        <f>'UEM12'!V159</f>
        <v>1</v>
      </c>
      <c r="AK159" s="166">
        <f>'MST2'!I159</f>
        <v>11</v>
      </c>
      <c r="AL159" s="84">
        <f>'MST2'!J159</f>
        <v>1</v>
      </c>
      <c r="AM159" s="135">
        <f>'MST2'!L159</f>
        <v>1</v>
      </c>
      <c r="AN159" s="139">
        <f>'UED12'!J159</f>
        <v>11</v>
      </c>
      <c r="AO159" s="163">
        <f>'UED12'!K159</f>
        <v>1</v>
      </c>
      <c r="AP159" s="165">
        <f>'UED12'!M159</f>
        <v>1</v>
      </c>
      <c r="AQ159" s="166">
        <f>Fran2!I159</f>
        <v>12.5</v>
      </c>
      <c r="AR159" s="84">
        <f>Fran2!J159</f>
        <v>1</v>
      </c>
      <c r="AS159" s="135">
        <f>Fran2!L159</f>
        <v>1</v>
      </c>
      <c r="AT159" s="86">
        <f>Angl2!I159</f>
        <v>10.5</v>
      </c>
      <c r="AU159" s="84">
        <f>Angl2!J159</f>
        <v>1</v>
      </c>
      <c r="AV159" s="135">
        <f>Angl2!L159</f>
        <v>1</v>
      </c>
      <c r="AW159" s="139">
        <f>'UET12'!M159</f>
        <v>11.5</v>
      </c>
      <c r="AX159" s="163">
        <f>'UET12'!N159</f>
        <v>2</v>
      </c>
      <c r="AY159" s="159">
        <f>'UET12'!P159</f>
        <v>1</v>
      </c>
      <c r="AZ159" s="24">
        <f t="shared" si="10"/>
        <v>8.8186274509803937</v>
      </c>
      <c r="BA159" s="143">
        <f t="shared" si="11"/>
        <v>18</v>
      </c>
      <c r="BB159" s="138" t="e">
        <f t="shared" si="12"/>
        <v>#REF!</v>
      </c>
      <c r="BC159" s="154" t="str">
        <f t="shared" si="13"/>
        <v xml:space="preserve"> </v>
      </c>
    </row>
    <row r="160" spans="1:55" ht="13.5" customHeight="1">
      <c r="A160" s="153">
        <v>148</v>
      </c>
      <c r="B160" s="291" t="s">
        <v>740</v>
      </c>
      <c r="C160" s="292" t="s">
        <v>152</v>
      </c>
      <c r="D160" s="292" t="s">
        <v>555</v>
      </c>
      <c r="E160" s="293" t="s">
        <v>942</v>
      </c>
      <c r="F160" s="284" t="s">
        <v>873</v>
      </c>
      <c r="G160" s="285" t="s">
        <v>827</v>
      </c>
      <c r="H160" s="204" t="s">
        <v>436</v>
      </c>
      <c r="I160" s="157">
        <v>9.1387254901960802</v>
      </c>
      <c r="J160" s="162">
        <f>Maths2!J160</f>
        <v>2.5</v>
      </c>
      <c r="K160" s="84">
        <f>Maths2!K160</f>
        <v>0</v>
      </c>
      <c r="L160" s="135">
        <f>Maths2!M160</f>
        <v>1</v>
      </c>
      <c r="M160" s="85">
        <f>Phys2!J160</f>
        <v>10</v>
      </c>
      <c r="N160" s="84">
        <f>Phys2!K160</f>
        <v>6</v>
      </c>
      <c r="O160" s="135" t="e">
        <f>Phys2!#REF!</f>
        <v>#REF!</v>
      </c>
      <c r="P160" s="85">
        <f>Chim2!J160</f>
        <v>14</v>
      </c>
      <c r="Q160" s="84">
        <f>Chim2!K160</f>
        <v>6</v>
      </c>
      <c r="R160" s="135">
        <f>Chim2!M160</f>
        <v>1</v>
      </c>
      <c r="S160" s="136">
        <f>'UEF12'!P160</f>
        <v>8.8333333333333339</v>
      </c>
      <c r="T160" s="163">
        <f>'UEF12'!Q160</f>
        <v>12</v>
      </c>
      <c r="U160" s="165" t="e">
        <f>'UEF12'!S160</f>
        <v>#REF!</v>
      </c>
      <c r="V160" s="166">
        <f>TPPhys2!H160</f>
        <v>12.33</v>
      </c>
      <c r="W160" s="84">
        <f>TPPhys2!I160</f>
        <v>2</v>
      </c>
      <c r="X160" s="135">
        <f>TPPhys2!K160</f>
        <v>1</v>
      </c>
      <c r="Y160" s="86">
        <f>TPChim2!H160</f>
        <v>12.83</v>
      </c>
      <c r="Z160" s="84">
        <f>TPChim2!I160</f>
        <v>2</v>
      </c>
      <c r="AA160" s="135">
        <f>TPChim2!K160</f>
        <v>1</v>
      </c>
      <c r="AB160" s="86">
        <f>Info2!J160</f>
        <v>8.125</v>
      </c>
      <c r="AC160" s="84">
        <f>Info2!K160</f>
        <v>0</v>
      </c>
      <c r="AD160" s="135">
        <f>Info2!M160</f>
        <v>1</v>
      </c>
      <c r="AE160" s="86">
        <f>MP!I160</f>
        <v>11</v>
      </c>
      <c r="AF160" s="84">
        <f>MP!J160</f>
        <v>1</v>
      </c>
      <c r="AG160" s="135">
        <f>MP!L160</f>
        <v>1</v>
      </c>
      <c r="AH160" s="139">
        <f>'UEM12'!S160</f>
        <v>10.481999999999999</v>
      </c>
      <c r="AI160" s="163">
        <f>'UEM12'!T160</f>
        <v>9</v>
      </c>
      <c r="AJ160" s="165">
        <f>'UEM12'!V160</f>
        <v>1</v>
      </c>
      <c r="AK160" s="166">
        <f>'MST2'!I160</f>
        <v>13</v>
      </c>
      <c r="AL160" s="84">
        <f>'MST2'!J160</f>
        <v>1</v>
      </c>
      <c r="AM160" s="135">
        <f>'MST2'!L160</f>
        <v>1</v>
      </c>
      <c r="AN160" s="139">
        <f>'UED12'!J160</f>
        <v>13</v>
      </c>
      <c r="AO160" s="163">
        <f>'UED12'!K160</f>
        <v>1</v>
      </c>
      <c r="AP160" s="165">
        <f>'UED12'!M160</f>
        <v>1</v>
      </c>
      <c r="AQ160" s="166">
        <f>Fran2!I160</f>
        <v>11</v>
      </c>
      <c r="AR160" s="84">
        <f>Fran2!J160</f>
        <v>1</v>
      </c>
      <c r="AS160" s="135">
        <f>Fran2!L160</f>
        <v>1</v>
      </c>
      <c r="AT160" s="86">
        <f>Angl2!I160</f>
        <v>11</v>
      </c>
      <c r="AU160" s="84">
        <f>Angl2!J160</f>
        <v>1</v>
      </c>
      <c r="AV160" s="135">
        <f>Angl2!L160</f>
        <v>1</v>
      </c>
      <c r="AW160" s="139">
        <f>'UET12'!M160</f>
        <v>11</v>
      </c>
      <c r="AX160" s="163">
        <f>'UET12'!N160</f>
        <v>2</v>
      </c>
      <c r="AY160" s="159">
        <f>'UET12'!P160</f>
        <v>1</v>
      </c>
      <c r="AZ160" s="24">
        <f t="shared" si="10"/>
        <v>9.8182352941176472</v>
      </c>
      <c r="BA160" s="143">
        <f t="shared" si="11"/>
        <v>24</v>
      </c>
      <c r="BB160" s="138" t="e">
        <f t="shared" si="12"/>
        <v>#REF!</v>
      </c>
      <c r="BC160" s="154" t="str">
        <f t="shared" si="13"/>
        <v xml:space="preserve"> </v>
      </c>
    </row>
    <row r="161" spans="1:55" ht="13.5" customHeight="1">
      <c r="A161" s="153">
        <v>149</v>
      </c>
      <c r="B161" s="291" t="s">
        <v>741</v>
      </c>
      <c r="C161" s="292" t="s">
        <v>742</v>
      </c>
      <c r="D161" s="292" t="s">
        <v>124</v>
      </c>
      <c r="E161" s="293" t="s">
        <v>992</v>
      </c>
      <c r="F161" s="284" t="s">
        <v>854</v>
      </c>
      <c r="G161" s="285" t="s">
        <v>827</v>
      </c>
      <c r="H161" s="247" t="s">
        <v>1677</v>
      </c>
      <c r="I161" s="157">
        <v>9.3793529411764709</v>
      </c>
      <c r="J161" s="162">
        <f>Maths2!J161</f>
        <v>5.083333333333333</v>
      </c>
      <c r="K161" s="84">
        <f>Maths2!K161</f>
        <v>0</v>
      </c>
      <c r="L161" s="135">
        <f>Maths2!M161</f>
        <v>1</v>
      </c>
      <c r="M161" s="85">
        <f>Phys2!J161</f>
        <v>5.416666666666667</v>
      </c>
      <c r="N161" s="84">
        <f>Phys2!K161</f>
        <v>0</v>
      </c>
      <c r="O161" s="135" t="e">
        <f>Phys2!#REF!</f>
        <v>#REF!</v>
      </c>
      <c r="P161" s="85">
        <f>Chim2!J161</f>
        <v>10</v>
      </c>
      <c r="Q161" s="84">
        <f>Chim2!K161</f>
        <v>6</v>
      </c>
      <c r="R161" s="135">
        <f>Chim2!M161</f>
        <v>1</v>
      </c>
      <c r="S161" s="136">
        <f>'UEF12'!P161</f>
        <v>6.833333333333333</v>
      </c>
      <c r="T161" s="163">
        <f>'UEF12'!Q161</f>
        <v>6</v>
      </c>
      <c r="U161" s="165" t="e">
        <f>'UEF12'!S161</f>
        <v>#REF!</v>
      </c>
      <c r="V161" s="166">
        <f>TPPhys2!H161</f>
        <v>10.5</v>
      </c>
      <c r="W161" s="84">
        <f>TPPhys2!I161</f>
        <v>2</v>
      </c>
      <c r="X161" s="135">
        <f>TPPhys2!K161</f>
        <v>1</v>
      </c>
      <c r="Y161" s="86">
        <f>TPChim2!H161</f>
        <v>12.5</v>
      </c>
      <c r="Z161" s="84">
        <f>TPChim2!I161</f>
        <v>2</v>
      </c>
      <c r="AA161" s="135">
        <f>TPChim2!K161</f>
        <v>1</v>
      </c>
      <c r="AB161" s="86">
        <f>Info2!J161</f>
        <v>9.25</v>
      </c>
      <c r="AC161" s="84">
        <f>Info2!K161</f>
        <v>0</v>
      </c>
      <c r="AD161" s="135">
        <f>Info2!M161</f>
        <v>1</v>
      </c>
      <c r="AE161" s="86">
        <f>MP!I161</f>
        <v>11</v>
      </c>
      <c r="AF161" s="84">
        <f>MP!J161</f>
        <v>1</v>
      </c>
      <c r="AG161" s="135">
        <f>MP!L161</f>
        <v>1</v>
      </c>
      <c r="AH161" s="139">
        <f>'UEM12'!S161</f>
        <v>10.5</v>
      </c>
      <c r="AI161" s="163">
        <f>'UEM12'!T161</f>
        <v>9</v>
      </c>
      <c r="AJ161" s="165">
        <f>'UEM12'!V161</f>
        <v>1</v>
      </c>
      <c r="AK161" s="166">
        <f>'MST2'!I161</f>
        <v>14</v>
      </c>
      <c r="AL161" s="84">
        <f>'MST2'!J161</f>
        <v>1</v>
      </c>
      <c r="AM161" s="135">
        <f>'MST2'!L161</f>
        <v>1</v>
      </c>
      <c r="AN161" s="139">
        <f>'UED12'!J161</f>
        <v>14</v>
      </c>
      <c r="AO161" s="163">
        <f>'UED12'!K161</f>
        <v>1</v>
      </c>
      <c r="AP161" s="165">
        <f>'UED12'!M161</f>
        <v>1</v>
      </c>
      <c r="AQ161" s="166">
        <f>Fran2!I161</f>
        <v>11</v>
      </c>
      <c r="AR161" s="84">
        <f>Fran2!J161</f>
        <v>1</v>
      </c>
      <c r="AS161" s="135">
        <f>Fran2!L161</f>
        <v>1</v>
      </c>
      <c r="AT161" s="86">
        <f>Angl2!I161</f>
        <v>11</v>
      </c>
      <c r="AU161" s="84">
        <f>Angl2!J161</f>
        <v>1</v>
      </c>
      <c r="AV161" s="135">
        <f>Angl2!L161</f>
        <v>1</v>
      </c>
      <c r="AW161" s="139">
        <f>'UET12'!M161</f>
        <v>11</v>
      </c>
      <c r="AX161" s="163">
        <f>'UET12'!N161</f>
        <v>2</v>
      </c>
      <c r="AY161" s="159">
        <f>'UET12'!P161</f>
        <v>1</v>
      </c>
      <c r="AZ161" s="24">
        <f t="shared" si="10"/>
        <v>8.8235294117647065</v>
      </c>
      <c r="BA161" s="143">
        <f t="shared" si="11"/>
        <v>18</v>
      </c>
      <c r="BB161" s="138" t="e">
        <f t="shared" si="12"/>
        <v>#REF!</v>
      </c>
      <c r="BC161" s="154" t="str">
        <f t="shared" si="13"/>
        <v xml:space="preserve"> </v>
      </c>
    </row>
    <row r="162" spans="1:55" ht="13.5" customHeight="1">
      <c r="A162" s="153">
        <v>150</v>
      </c>
      <c r="B162" s="291" t="s">
        <v>743</v>
      </c>
      <c r="C162" s="292" t="s">
        <v>742</v>
      </c>
      <c r="D162" s="292" t="s">
        <v>314</v>
      </c>
      <c r="E162" s="293" t="s">
        <v>993</v>
      </c>
      <c r="F162" s="284" t="s">
        <v>994</v>
      </c>
      <c r="G162" s="285" t="s">
        <v>827</v>
      </c>
      <c r="H162" s="244" t="s">
        <v>433</v>
      </c>
      <c r="I162" s="156">
        <v>10.392352941176471</v>
      </c>
      <c r="J162" s="162">
        <f>Maths2!J162</f>
        <v>6</v>
      </c>
      <c r="K162" s="84">
        <f>Maths2!K162</f>
        <v>0</v>
      </c>
      <c r="L162" s="135">
        <f>Maths2!M162</f>
        <v>1</v>
      </c>
      <c r="M162" s="85">
        <f>Phys2!J162</f>
        <v>4.166666666666667</v>
      </c>
      <c r="N162" s="84">
        <f>Phys2!K162</f>
        <v>0</v>
      </c>
      <c r="O162" s="135" t="e">
        <f>Phys2!#REF!</f>
        <v>#REF!</v>
      </c>
      <c r="P162" s="85">
        <f>Chim2!J162</f>
        <v>10.166666666666666</v>
      </c>
      <c r="Q162" s="84">
        <f>Chim2!K162</f>
        <v>6</v>
      </c>
      <c r="R162" s="135">
        <f>Chim2!M162</f>
        <v>1</v>
      </c>
      <c r="S162" s="136">
        <f>'UEF12'!P162</f>
        <v>6.7777777777777777</v>
      </c>
      <c r="T162" s="163">
        <f>'UEF12'!Q162</f>
        <v>6</v>
      </c>
      <c r="U162" s="165" t="e">
        <f>'UEF12'!S162</f>
        <v>#REF!</v>
      </c>
      <c r="V162" s="166">
        <f>TPPhys2!H162</f>
        <v>11.25</v>
      </c>
      <c r="W162" s="84">
        <f>TPPhys2!I162</f>
        <v>2</v>
      </c>
      <c r="X162" s="135">
        <f>TPPhys2!K162</f>
        <v>1</v>
      </c>
      <c r="Y162" s="86">
        <f>TPChim2!H162</f>
        <v>14.5</v>
      </c>
      <c r="Z162" s="84">
        <f>TPChim2!I162</f>
        <v>2</v>
      </c>
      <c r="AA162" s="135">
        <f>TPChim2!K162</f>
        <v>1</v>
      </c>
      <c r="AB162" s="86">
        <f>Info2!J162</f>
        <v>8.75</v>
      </c>
      <c r="AC162" s="84">
        <f>Info2!K162</f>
        <v>0</v>
      </c>
      <c r="AD162" s="135">
        <f>Info2!M162</f>
        <v>1</v>
      </c>
      <c r="AE162" s="86">
        <f>MP!I162</f>
        <v>11</v>
      </c>
      <c r="AF162" s="84">
        <f>MP!J162</f>
        <v>1</v>
      </c>
      <c r="AG162" s="135">
        <f>MP!L162</f>
        <v>1</v>
      </c>
      <c r="AH162" s="139">
        <f>'UEM12'!S162</f>
        <v>10.85</v>
      </c>
      <c r="AI162" s="163">
        <f>'UEM12'!T162</f>
        <v>9</v>
      </c>
      <c r="AJ162" s="165">
        <f>'UEM12'!V162</f>
        <v>1</v>
      </c>
      <c r="AK162" s="166">
        <f>'MST2'!I162</f>
        <v>12</v>
      </c>
      <c r="AL162" s="84">
        <f>'MST2'!J162</f>
        <v>1</v>
      </c>
      <c r="AM162" s="135">
        <f>'MST2'!L162</f>
        <v>1</v>
      </c>
      <c r="AN162" s="139">
        <f>'UED12'!J162</f>
        <v>12</v>
      </c>
      <c r="AO162" s="163">
        <f>'UED12'!K162</f>
        <v>1</v>
      </c>
      <c r="AP162" s="165">
        <f>'UED12'!M162</f>
        <v>1</v>
      </c>
      <c r="AQ162" s="166">
        <f>Fran2!I162</f>
        <v>11</v>
      </c>
      <c r="AR162" s="84">
        <f>Fran2!J162</f>
        <v>1</v>
      </c>
      <c r="AS162" s="135">
        <f>Fran2!L162</f>
        <v>1</v>
      </c>
      <c r="AT162" s="86">
        <f>Angl2!I162</f>
        <v>11</v>
      </c>
      <c r="AU162" s="84">
        <f>Angl2!J162</f>
        <v>1</v>
      </c>
      <c r="AV162" s="135">
        <f>Angl2!L162</f>
        <v>1</v>
      </c>
      <c r="AW162" s="139">
        <f>'UET12'!M162</f>
        <v>11</v>
      </c>
      <c r="AX162" s="163">
        <f>'UET12'!N162</f>
        <v>2</v>
      </c>
      <c r="AY162" s="159">
        <f>'UET12'!P162</f>
        <v>1</v>
      </c>
      <c r="AZ162" s="24">
        <f t="shared" si="10"/>
        <v>8.7794117647058822</v>
      </c>
      <c r="BA162" s="143">
        <f t="shared" si="11"/>
        <v>18</v>
      </c>
      <c r="BB162" s="138" t="e">
        <f t="shared" si="12"/>
        <v>#REF!</v>
      </c>
      <c r="BC162" s="154" t="str">
        <f t="shared" si="13"/>
        <v xml:space="preserve"> </v>
      </c>
    </row>
    <row r="163" spans="1:55" ht="13.5" customHeight="1">
      <c r="A163" s="153">
        <v>151</v>
      </c>
      <c r="B163" s="282" t="s">
        <v>744</v>
      </c>
      <c r="C163" s="200" t="s">
        <v>745</v>
      </c>
      <c r="D163" s="200" t="s">
        <v>746</v>
      </c>
      <c r="E163" s="295" t="s">
        <v>995</v>
      </c>
      <c r="F163" s="284" t="s">
        <v>805</v>
      </c>
      <c r="G163" s="285" t="s">
        <v>827</v>
      </c>
      <c r="H163" s="247" t="s">
        <v>1677</v>
      </c>
      <c r="I163" s="156">
        <v>9.5382352941176478</v>
      </c>
      <c r="J163" s="162">
        <f>Maths2!J163</f>
        <v>7</v>
      </c>
      <c r="K163" s="84">
        <f>Maths2!K163</f>
        <v>0</v>
      </c>
      <c r="L163" s="135">
        <f>Maths2!M163</f>
        <v>1</v>
      </c>
      <c r="M163" s="85">
        <f>Phys2!J163</f>
        <v>5</v>
      </c>
      <c r="N163" s="84">
        <f>Phys2!K163</f>
        <v>0</v>
      </c>
      <c r="O163" s="135" t="e">
        <f>Phys2!#REF!</f>
        <v>#REF!</v>
      </c>
      <c r="P163" s="85">
        <f>Chim2!J163</f>
        <v>8.5</v>
      </c>
      <c r="Q163" s="84">
        <f>Chim2!K163</f>
        <v>0</v>
      </c>
      <c r="R163" s="135">
        <f>Chim2!M163</f>
        <v>1</v>
      </c>
      <c r="S163" s="136">
        <f>'UEF12'!P163</f>
        <v>6.833333333333333</v>
      </c>
      <c r="T163" s="163">
        <f>'UEF12'!Q163</f>
        <v>0</v>
      </c>
      <c r="U163" s="165" t="e">
        <f>'UEF12'!S163</f>
        <v>#REF!</v>
      </c>
      <c r="V163" s="166">
        <f>TPPhys2!H163</f>
        <v>11</v>
      </c>
      <c r="W163" s="84">
        <f>TPPhys2!I163</f>
        <v>2</v>
      </c>
      <c r="X163" s="135">
        <f>TPPhys2!K163</f>
        <v>1</v>
      </c>
      <c r="Y163" s="86">
        <f>TPChim2!H163</f>
        <v>12.5</v>
      </c>
      <c r="Z163" s="84">
        <f>TPChim2!I163</f>
        <v>2</v>
      </c>
      <c r="AA163" s="135">
        <f>TPChim2!K163</f>
        <v>1</v>
      </c>
      <c r="AB163" s="86">
        <f>Info2!J163</f>
        <v>13.5</v>
      </c>
      <c r="AC163" s="84">
        <f>Info2!K163</f>
        <v>4</v>
      </c>
      <c r="AD163" s="135">
        <f>Info2!M163</f>
        <v>1</v>
      </c>
      <c r="AE163" s="86">
        <f>MP!I163</f>
        <v>12</v>
      </c>
      <c r="AF163" s="84">
        <f>MP!J163</f>
        <v>1</v>
      </c>
      <c r="AG163" s="135">
        <f>MP!L163</f>
        <v>1</v>
      </c>
      <c r="AH163" s="139">
        <f>'UEM12'!S163</f>
        <v>12.5</v>
      </c>
      <c r="AI163" s="163">
        <f>'UEM12'!T163</f>
        <v>9</v>
      </c>
      <c r="AJ163" s="165">
        <f>'UEM12'!V163</f>
        <v>1</v>
      </c>
      <c r="AK163" s="166">
        <f>'MST2'!I163</f>
        <v>13</v>
      </c>
      <c r="AL163" s="84">
        <f>'MST2'!J163</f>
        <v>1</v>
      </c>
      <c r="AM163" s="135">
        <f>'MST2'!L163</f>
        <v>1</v>
      </c>
      <c r="AN163" s="139">
        <f>'UED12'!J163</f>
        <v>13</v>
      </c>
      <c r="AO163" s="163">
        <f>'UED12'!K163</f>
        <v>1</v>
      </c>
      <c r="AP163" s="165">
        <f>'UED12'!M163</f>
        <v>1</v>
      </c>
      <c r="AQ163" s="166">
        <f>Fran2!I163</f>
        <v>12</v>
      </c>
      <c r="AR163" s="84">
        <f>Fran2!J163</f>
        <v>1</v>
      </c>
      <c r="AS163" s="135">
        <f>Fran2!L163</f>
        <v>1</v>
      </c>
      <c r="AT163" s="86">
        <f>Angl2!I163</f>
        <v>12</v>
      </c>
      <c r="AU163" s="84">
        <f>Angl2!J163</f>
        <v>1</v>
      </c>
      <c r="AV163" s="135">
        <f>Angl2!L163</f>
        <v>1</v>
      </c>
      <c r="AW163" s="139">
        <f>'UET12'!M163</f>
        <v>12</v>
      </c>
      <c r="AX163" s="163">
        <f>'UET12'!N163</f>
        <v>2</v>
      </c>
      <c r="AY163" s="159">
        <f>'UET12'!P163</f>
        <v>1</v>
      </c>
      <c r="AZ163" s="24">
        <f t="shared" si="10"/>
        <v>9.4705882352941178</v>
      </c>
      <c r="BA163" s="143">
        <f t="shared" si="11"/>
        <v>12</v>
      </c>
      <c r="BB163" s="138" t="e">
        <f t="shared" si="12"/>
        <v>#REF!</v>
      </c>
      <c r="BC163" s="154" t="str">
        <f t="shared" si="13"/>
        <v xml:space="preserve"> </v>
      </c>
    </row>
    <row r="164" spans="1:55" ht="13.5" customHeight="1">
      <c r="A164" s="153">
        <v>152</v>
      </c>
      <c r="B164" s="181">
        <v>1333008955</v>
      </c>
      <c r="C164" s="290" t="s">
        <v>153</v>
      </c>
      <c r="D164" s="290" t="s">
        <v>622</v>
      </c>
      <c r="E164" s="276" t="s">
        <v>996</v>
      </c>
      <c r="F164" s="276" t="s">
        <v>854</v>
      </c>
      <c r="G164" s="274" t="s">
        <v>806</v>
      </c>
      <c r="H164" s="117" t="s">
        <v>428</v>
      </c>
      <c r="I164" s="157">
        <v>8.7517647058823531</v>
      </c>
      <c r="J164" s="162">
        <f>Maths2!J164</f>
        <v>8.6</v>
      </c>
      <c r="K164" s="84">
        <f>Maths2!K164</f>
        <v>0</v>
      </c>
      <c r="L164" s="135">
        <f>Maths2!M164</f>
        <v>1</v>
      </c>
      <c r="M164" s="85">
        <f>Phys2!J164</f>
        <v>4.5999999999999996</v>
      </c>
      <c r="N164" s="84">
        <f>Phys2!K164</f>
        <v>0</v>
      </c>
      <c r="O164" s="135" t="e">
        <f>Phys2!#REF!</f>
        <v>#REF!</v>
      </c>
      <c r="P164" s="85">
        <f>Chim2!J164</f>
        <v>4.9000000000000004</v>
      </c>
      <c r="Q164" s="84">
        <f>Chim2!K164</f>
        <v>0</v>
      </c>
      <c r="R164" s="135">
        <f>Chim2!M164</f>
        <v>1</v>
      </c>
      <c r="S164" s="136">
        <f>'UEF12'!P164</f>
        <v>6.0333333333333332</v>
      </c>
      <c r="T164" s="163">
        <f>'UEF12'!Q164</f>
        <v>0</v>
      </c>
      <c r="U164" s="165" t="e">
        <f>'UEF12'!S164</f>
        <v>#REF!</v>
      </c>
      <c r="V164" s="166">
        <f>TPPhys2!H164</f>
        <v>11.66</v>
      </c>
      <c r="W164" s="84">
        <f>TPPhys2!I164</f>
        <v>2</v>
      </c>
      <c r="X164" s="135">
        <f>TPPhys2!K164</f>
        <v>1</v>
      </c>
      <c r="Y164" s="86">
        <f>TPChim2!H164</f>
        <v>15.85</v>
      </c>
      <c r="Z164" s="84">
        <f>TPChim2!I164</f>
        <v>2</v>
      </c>
      <c r="AA164" s="135">
        <f>TPChim2!K164</f>
        <v>1</v>
      </c>
      <c r="AB164" s="86">
        <f>Info2!J164</f>
        <v>7.25</v>
      </c>
      <c r="AC164" s="84">
        <f>Info2!K164</f>
        <v>0</v>
      </c>
      <c r="AD164" s="135">
        <f>Info2!M164</f>
        <v>1</v>
      </c>
      <c r="AE164" s="86">
        <f>MP!I164</f>
        <v>11</v>
      </c>
      <c r="AF164" s="84">
        <f>MP!J164</f>
        <v>1</v>
      </c>
      <c r="AG164" s="135">
        <f>MP!L164</f>
        <v>1</v>
      </c>
      <c r="AH164" s="139">
        <f>'UEM12'!S164</f>
        <v>10.602</v>
      </c>
      <c r="AI164" s="163">
        <f>'UEM12'!T164</f>
        <v>9</v>
      </c>
      <c r="AJ164" s="165">
        <f>'UEM12'!V164</f>
        <v>1</v>
      </c>
      <c r="AK164" s="166">
        <f>'MST2'!I164</f>
        <v>11</v>
      </c>
      <c r="AL164" s="84">
        <f>'MST2'!J164</f>
        <v>1</v>
      </c>
      <c r="AM164" s="135">
        <f>'MST2'!L164</f>
        <v>1</v>
      </c>
      <c r="AN164" s="139">
        <f>'UED12'!J164</f>
        <v>11</v>
      </c>
      <c r="AO164" s="163">
        <f>'UED12'!K164</f>
        <v>1</v>
      </c>
      <c r="AP164" s="165">
        <f>'UED12'!M164</f>
        <v>1</v>
      </c>
      <c r="AQ164" s="166">
        <f>Fran2!I164</f>
        <v>11.5</v>
      </c>
      <c r="AR164" s="84">
        <f>Fran2!J164</f>
        <v>1</v>
      </c>
      <c r="AS164" s="135">
        <f>Fran2!L164</f>
        <v>1</v>
      </c>
      <c r="AT164" s="86">
        <f>Angl2!I164</f>
        <v>15.5</v>
      </c>
      <c r="AU164" s="84">
        <f>Angl2!J164</f>
        <v>1</v>
      </c>
      <c r="AV164" s="135">
        <f>Angl2!L164</f>
        <v>1</v>
      </c>
      <c r="AW164" s="139">
        <f>'UET12'!M164</f>
        <v>13.5</v>
      </c>
      <c r="AX164" s="163">
        <f>'UET12'!N164</f>
        <v>2</v>
      </c>
      <c r="AY164" s="159">
        <f>'UET12'!P164</f>
        <v>1</v>
      </c>
      <c r="AZ164" s="24">
        <f t="shared" si="10"/>
        <v>8.5476470588235287</v>
      </c>
      <c r="BA164" s="143">
        <f t="shared" si="11"/>
        <v>12</v>
      </c>
      <c r="BB164" s="138" t="e">
        <f t="shared" si="12"/>
        <v>#REF!</v>
      </c>
      <c r="BC164" s="154" t="str">
        <f t="shared" si="13"/>
        <v xml:space="preserve"> </v>
      </c>
    </row>
    <row r="165" spans="1:55" ht="13.5" customHeight="1">
      <c r="A165" s="153">
        <v>153</v>
      </c>
      <c r="B165" s="289">
        <v>1333008886</v>
      </c>
      <c r="C165" s="47" t="s">
        <v>153</v>
      </c>
      <c r="D165" s="47" t="s">
        <v>154</v>
      </c>
      <c r="E165" s="277" t="s">
        <v>997</v>
      </c>
      <c r="F165" s="277" t="s">
        <v>868</v>
      </c>
      <c r="G165" s="278" t="s">
        <v>811</v>
      </c>
      <c r="H165" s="118" t="s">
        <v>433</v>
      </c>
      <c r="I165" s="156">
        <v>9.8145098039215686</v>
      </c>
      <c r="J165" s="162">
        <f>Maths2!J165</f>
        <v>12</v>
      </c>
      <c r="K165" s="84">
        <f>Maths2!K165</f>
        <v>6</v>
      </c>
      <c r="L165" s="135">
        <f>Maths2!M165</f>
        <v>1</v>
      </c>
      <c r="M165" s="85">
        <f>Phys2!J165</f>
        <v>5.166666666666667</v>
      </c>
      <c r="N165" s="84">
        <f>Phys2!K165</f>
        <v>0</v>
      </c>
      <c r="O165" s="135" t="e">
        <f>Phys2!#REF!</f>
        <v>#REF!</v>
      </c>
      <c r="P165" s="85">
        <f>Chim2!J165</f>
        <v>6</v>
      </c>
      <c r="Q165" s="84">
        <f>Chim2!K165</f>
        <v>0</v>
      </c>
      <c r="R165" s="135">
        <f>Chim2!M165</f>
        <v>1</v>
      </c>
      <c r="S165" s="136">
        <f>'UEF12'!P165</f>
        <v>7.7222222222222223</v>
      </c>
      <c r="T165" s="163">
        <f>'UEF12'!Q165</f>
        <v>6</v>
      </c>
      <c r="U165" s="165" t="e">
        <f>'UEF12'!S165</f>
        <v>#REF!</v>
      </c>
      <c r="V165" s="166">
        <f>TPPhys2!H165</f>
        <v>10.17</v>
      </c>
      <c r="W165" s="84">
        <f>TPPhys2!I165</f>
        <v>2</v>
      </c>
      <c r="X165" s="135">
        <f>TPPhys2!K165</f>
        <v>1</v>
      </c>
      <c r="Y165" s="86">
        <f>TPChim2!H165</f>
        <v>10.66</v>
      </c>
      <c r="Z165" s="84">
        <f>TPChim2!I165</f>
        <v>2</v>
      </c>
      <c r="AA165" s="135">
        <f>TPChim2!K165</f>
        <v>1</v>
      </c>
      <c r="AB165" s="86">
        <f>Info2!J165</f>
        <v>7.833333333333333</v>
      </c>
      <c r="AC165" s="84">
        <f>Info2!K165</f>
        <v>0</v>
      </c>
      <c r="AD165" s="135">
        <f>Info2!M165</f>
        <v>1</v>
      </c>
      <c r="AE165" s="86">
        <f>MP!I165</f>
        <v>13.5</v>
      </c>
      <c r="AF165" s="84">
        <f>MP!J165</f>
        <v>1</v>
      </c>
      <c r="AG165" s="135">
        <f>MP!L165</f>
        <v>1</v>
      </c>
      <c r="AH165" s="139">
        <f>'UEM12'!S165</f>
        <v>9.9993333333333325</v>
      </c>
      <c r="AI165" s="163">
        <f>'UEM12'!T165</f>
        <v>9</v>
      </c>
      <c r="AJ165" s="165">
        <f>'UEM12'!V165</f>
        <v>1</v>
      </c>
      <c r="AK165" s="166">
        <f>'MST2'!I165</f>
        <v>12</v>
      </c>
      <c r="AL165" s="84">
        <f>'MST2'!J165</f>
        <v>1</v>
      </c>
      <c r="AM165" s="135">
        <f>'MST2'!L165</f>
        <v>1</v>
      </c>
      <c r="AN165" s="139">
        <f>'UED12'!J165</f>
        <v>12</v>
      </c>
      <c r="AO165" s="163">
        <f>'UED12'!K165</f>
        <v>1</v>
      </c>
      <c r="AP165" s="165">
        <f>'UED12'!M165</f>
        <v>1</v>
      </c>
      <c r="AQ165" s="166">
        <f>Fran2!I165</f>
        <v>11</v>
      </c>
      <c r="AR165" s="84">
        <f>Fran2!J165</f>
        <v>1</v>
      </c>
      <c r="AS165" s="135">
        <f>Fran2!L165</f>
        <v>1</v>
      </c>
      <c r="AT165" s="86">
        <f>Angl2!I165</f>
        <v>10</v>
      </c>
      <c r="AU165" s="84">
        <f>Angl2!J165</f>
        <v>1</v>
      </c>
      <c r="AV165" s="135">
        <f>Angl2!L165</f>
        <v>1</v>
      </c>
      <c r="AW165" s="139">
        <f>'UET12'!M165</f>
        <v>10.5</v>
      </c>
      <c r="AX165" s="163">
        <f>'UET12'!N165</f>
        <v>2</v>
      </c>
      <c r="AY165" s="159">
        <f>'UET12'!P165</f>
        <v>1</v>
      </c>
      <c r="AZ165" s="24">
        <f t="shared" si="10"/>
        <v>8.9703921568627454</v>
      </c>
      <c r="BA165" s="143">
        <f t="shared" si="11"/>
        <v>18</v>
      </c>
      <c r="BB165" s="138" t="e">
        <f t="shared" si="12"/>
        <v>#REF!</v>
      </c>
      <c r="BC165" s="154" t="str">
        <f t="shared" si="13"/>
        <v xml:space="preserve"> </v>
      </c>
    </row>
    <row r="166" spans="1:55" ht="13.5" customHeight="1">
      <c r="A166" s="153">
        <v>154</v>
      </c>
      <c r="B166" s="279">
        <v>123020341</v>
      </c>
      <c r="C166" s="101" t="s">
        <v>325</v>
      </c>
      <c r="D166" s="101" t="s">
        <v>326</v>
      </c>
      <c r="E166" s="280" t="s">
        <v>998</v>
      </c>
      <c r="F166" s="280" t="s">
        <v>821</v>
      </c>
      <c r="G166" s="278" t="s">
        <v>811</v>
      </c>
      <c r="H166" s="118" t="s">
        <v>428</v>
      </c>
      <c r="I166" s="157">
        <v>7.5747058823529398</v>
      </c>
      <c r="J166" s="162">
        <f>Maths2!J166</f>
        <v>10.4</v>
      </c>
      <c r="K166" s="84">
        <f>Maths2!K166</f>
        <v>6</v>
      </c>
      <c r="L166" s="135">
        <f>Maths2!M166</f>
        <v>1</v>
      </c>
      <c r="M166" s="85">
        <f>Phys2!J166</f>
        <v>2.8</v>
      </c>
      <c r="N166" s="84">
        <f>Phys2!K166</f>
        <v>0</v>
      </c>
      <c r="O166" s="135" t="e">
        <f>Phys2!#REF!</f>
        <v>#REF!</v>
      </c>
      <c r="P166" s="85">
        <f>Chim2!J166</f>
        <v>4.7</v>
      </c>
      <c r="Q166" s="84">
        <f>Chim2!K166</f>
        <v>0</v>
      </c>
      <c r="R166" s="135">
        <f>Chim2!M166</f>
        <v>1</v>
      </c>
      <c r="S166" s="136">
        <f>'UEF12'!P166</f>
        <v>5.9666666666666668</v>
      </c>
      <c r="T166" s="163">
        <f>'UEF12'!Q166</f>
        <v>6</v>
      </c>
      <c r="U166" s="165" t="e">
        <f>'UEF12'!S166</f>
        <v>#REF!</v>
      </c>
      <c r="V166" s="166">
        <f>TPPhys2!H166</f>
        <v>12</v>
      </c>
      <c r="W166" s="84">
        <f>TPPhys2!I166</f>
        <v>2</v>
      </c>
      <c r="X166" s="135">
        <f>TPPhys2!K166</f>
        <v>1</v>
      </c>
      <c r="Y166" s="86">
        <f>TPChim2!H166</f>
        <v>12.33</v>
      </c>
      <c r="Z166" s="84">
        <f>TPChim2!I166</f>
        <v>2</v>
      </c>
      <c r="AA166" s="135">
        <f>TPChim2!K166</f>
        <v>1</v>
      </c>
      <c r="AB166" s="86">
        <f>Info2!J166</f>
        <v>11.8</v>
      </c>
      <c r="AC166" s="84">
        <f>Info2!K166</f>
        <v>4</v>
      </c>
      <c r="AD166" s="135">
        <f>Info2!M166</f>
        <v>1</v>
      </c>
      <c r="AE166" s="86">
        <f>MP!I166</f>
        <v>10.5</v>
      </c>
      <c r="AF166" s="84">
        <f>MP!J166</f>
        <v>1</v>
      </c>
      <c r="AG166" s="135">
        <f>MP!L166</f>
        <v>1</v>
      </c>
      <c r="AH166" s="139">
        <f>'UEM12'!S166</f>
        <v>11.686</v>
      </c>
      <c r="AI166" s="163">
        <f>'UEM12'!T166</f>
        <v>9</v>
      </c>
      <c r="AJ166" s="165">
        <f>'UEM12'!V166</f>
        <v>1</v>
      </c>
      <c r="AK166" s="166">
        <f>'MST2'!I166</f>
        <v>14.5</v>
      </c>
      <c r="AL166" s="84">
        <f>'MST2'!J166</f>
        <v>1</v>
      </c>
      <c r="AM166" s="135">
        <f>'MST2'!L166</f>
        <v>1</v>
      </c>
      <c r="AN166" s="139">
        <f>'UED12'!J166</f>
        <v>14.5</v>
      </c>
      <c r="AO166" s="163">
        <f>'UED12'!K166</f>
        <v>1</v>
      </c>
      <c r="AP166" s="165">
        <f>'UED12'!M166</f>
        <v>1</v>
      </c>
      <c r="AQ166" s="166">
        <f>Fran2!I166</f>
        <v>10.5</v>
      </c>
      <c r="AR166" s="84">
        <f>Fran2!J166</f>
        <v>1</v>
      </c>
      <c r="AS166" s="135">
        <f>Fran2!L166</f>
        <v>1</v>
      </c>
      <c r="AT166" s="86">
        <f>Angl2!I166</f>
        <v>10</v>
      </c>
      <c r="AU166" s="84">
        <f>Angl2!J166</f>
        <v>1</v>
      </c>
      <c r="AV166" s="135">
        <f>Angl2!L166</f>
        <v>1</v>
      </c>
      <c r="AW166" s="139">
        <f>'UET12'!M166</f>
        <v>10.25</v>
      </c>
      <c r="AX166" s="163">
        <f>'UET12'!N166</f>
        <v>2</v>
      </c>
      <c r="AY166" s="159">
        <f>'UET12'!P166</f>
        <v>1</v>
      </c>
      <c r="AZ166" s="24">
        <f t="shared" si="10"/>
        <v>8.6547058823529408</v>
      </c>
      <c r="BA166" s="143">
        <f t="shared" si="11"/>
        <v>18</v>
      </c>
      <c r="BB166" s="138" t="e">
        <f t="shared" si="12"/>
        <v>#REF!</v>
      </c>
      <c r="BC166" s="154" t="str">
        <f t="shared" si="13"/>
        <v xml:space="preserve"> </v>
      </c>
    </row>
    <row r="167" spans="1:55" ht="13.5" customHeight="1">
      <c r="A167" s="153">
        <v>155</v>
      </c>
      <c r="B167" s="279">
        <v>1433014926</v>
      </c>
      <c r="C167" s="101" t="s">
        <v>155</v>
      </c>
      <c r="D167" s="101" t="s">
        <v>393</v>
      </c>
      <c r="E167" s="280" t="s">
        <v>999</v>
      </c>
      <c r="F167" s="280" t="s">
        <v>1000</v>
      </c>
      <c r="G167" s="278" t="s">
        <v>811</v>
      </c>
      <c r="H167" s="118" t="s">
        <v>428</v>
      </c>
      <c r="I167" s="157">
        <v>9.4782352941176473</v>
      </c>
      <c r="J167" s="162">
        <f>Maths2!J167</f>
        <v>10</v>
      </c>
      <c r="K167" s="84">
        <f>Maths2!K167</f>
        <v>6</v>
      </c>
      <c r="L167" s="135">
        <f>Maths2!M167</f>
        <v>1</v>
      </c>
      <c r="M167" s="85">
        <f>Phys2!J167</f>
        <v>6.2</v>
      </c>
      <c r="N167" s="84">
        <f>Phys2!K167</f>
        <v>0</v>
      </c>
      <c r="O167" s="135" t="e">
        <f>Phys2!#REF!</f>
        <v>#REF!</v>
      </c>
      <c r="P167" s="85">
        <f>Chim2!J167</f>
        <v>7.1</v>
      </c>
      <c r="Q167" s="84">
        <f>Chim2!K167</f>
        <v>0</v>
      </c>
      <c r="R167" s="135">
        <f>Chim2!M167</f>
        <v>1</v>
      </c>
      <c r="S167" s="136">
        <f>'UEF12'!P167</f>
        <v>7.7666666666666675</v>
      </c>
      <c r="T167" s="163">
        <f>'UEF12'!Q167</f>
        <v>6</v>
      </c>
      <c r="U167" s="165" t="e">
        <f>'UEF12'!S167</f>
        <v>#REF!</v>
      </c>
      <c r="V167" s="166">
        <f>TPPhys2!H167</f>
        <v>8.74</v>
      </c>
      <c r="W167" s="84">
        <f>TPPhys2!I167</f>
        <v>0</v>
      </c>
      <c r="X167" s="135">
        <f>TPPhys2!K167</f>
        <v>1</v>
      </c>
      <c r="Y167" s="86">
        <f>TPChim2!H167</f>
        <v>13.35</v>
      </c>
      <c r="Z167" s="84">
        <f>TPChim2!I167</f>
        <v>2</v>
      </c>
      <c r="AA167" s="135">
        <f>TPChim2!K167</f>
        <v>1</v>
      </c>
      <c r="AB167" s="86">
        <f>Info2!J167</f>
        <v>8.85</v>
      </c>
      <c r="AC167" s="84">
        <f>Info2!K167</f>
        <v>0</v>
      </c>
      <c r="AD167" s="135">
        <f>Info2!M167</f>
        <v>1</v>
      </c>
      <c r="AE167" s="86">
        <f>MP!I167</f>
        <v>12.5</v>
      </c>
      <c r="AF167" s="84">
        <f>MP!J167</f>
        <v>1</v>
      </c>
      <c r="AG167" s="135">
        <f>MP!L167</f>
        <v>1</v>
      </c>
      <c r="AH167" s="139">
        <f>'UEM12'!S167</f>
        <v>10.458</v>
      </c>
      <c r="AI167" s="163">
        <f>'UEM12'!T167</f>
        <v>9</v>
      </c>
      <c r="AJ167" s="165">
        <f>'UEM12'!V167</f>
        <v>1</v>
      </c>
      <c r="AK167" s="166">
        <f>'MST2'!I167</f>
        <v>11.5</v>
      </c>
      <c r="AL167" s="84">
        <f>'MST2'!J167</f>
        <v>1</v>
      </c>
      <c r="AM167" s="135">
        <f>'MST2'!L167</f>
        <v>1</v>
      </c>
      <c r="AN167" s="139">
        <f>'UED12'!J167</f>
        <v>11.5</v>
      </c>
      <c r="AO167" s="163">
        <f>'UED12'!K167</f>
        <v>1</v>
      </c>
      <c r="AP167" s="165">
        <f>'UED12'!M167</f>
        <v>1</v>
      </c>
      <c r="AQ167" s="166">
        <f>Fran2!I167</f>
        <v>14</v>
      </c>
      <c r="AR167" s="84">
        <f>Fran2!J167</f>
        <v>1</v>
      </c>
      <c r="AS167" s="135">
        <f>Fran2!L167</f>
        <v>1</v>
      </c>
      <c r="AT167" s="86">
        <f>Angl2!I167</f>
        <v>10</v>
      </c>
      <c r="AU167" s="84">
        <f>Angl2!J167</f>
        <v>1</v>
      </c>
      <c r="AV167" s="135">
        <f>Angl2!L167</f>
        <v>1</v>
      </c>
      <c r="AW167" s="139">
        <f>'UET12'!M167</f>
        <v>12</v>
      </c>
      <c r="AX167" s="163">
        <f>'UET12'!N167</f>
        <v>2</v>
      </c>
      <c r="AY167" s="159">
        <f>'UET12'!P167</f>
        <v>1</v>
      </c>
      <c r="AZ167" s="24">
        <f t="shared" si="10"/>
        <v>9.275882352941176</v>
      </c>
      <c r="BA167" s="143">
        <f t="shared" si="11"/>
        <v>18</v>
      </c>
      <c r="BB167" s="138" t="e">
        <f t="shared" si="12"/>
        <v>#REF!</v>
      </c>
      <c r="BC167" s="154" t="str">
        <f t="shared" si="13"/>
        <v xml:space="preserve"> </v>
      </c>
    </row>
    <row r="168" spans="1:55" ht="13.5" customHeight="1">
      <c r="A168" s="153">
        <v>156</v>
      </c>
      <c r="B168" s="175">
        <v>1533012503</v>
      </c>
      <c r="C168" s="275" t="s">
        <v>535</v>
      </c>
      <c r="D168" s="275" t="s">
        <v>313</v>
      </c>
      <c r="E168" s="276" t="s">
        <v>1001</v>
      </c>
      <c r="F168" s="276" t="s">
        <v>879</v>
      </c>
      <c r="G168" s="274" t="s">
        <v>806</v>
      </c>
      <c r="H168" s="117" t="s">
        <v>429</v>
      </c>
      <c r="I168" s="156">
        <v>8.5052941176470593</v>
      </c>
      <c r="J168" s="162">
        <f>Maths2!J168</f>
        <v>12</v>
      </c>
      <c r="K168" s="84">
        <f>Maths2!K168</f>
        <v>6</v>
      </c>
      <c r="L168" s="135">
        <f>Maths2!M168</f>
        <v>1</v>
      </c>
      <c r="M168" s="85">
        <f>Phys2!J168</f>
        <v>2.75</v>
      </c>
      <c r="N168" s="84">
        <f>Phys2!K168</f>
        <v>0</v>
      </c>
      <c r="O168" s="135" t="e">
        <f>Phys2!#REF!</f>
        <v>#REF!</v>
      </c>
      <c r="P168" s="85">
        <f>Chim2!J168</f>
        <v>8.9</v>
      </c>
      <c r="Q168" s="84">
        <f>Chim2!K168</f>
        <v>0</v>
      </c>
      <c r="R168" s="135">
        <f>Chim2!M168</f>
        <v>1</v>
      </c>
      <c r="S168" s="136">
        <f>'UEF12'!P168</f>
        <v>7.8833333333333337</v>
      </c>
      <c r="T168" s="163">
        <f>'UEF12'!Q168</f>
        <v>6</v>
      </c>
      <c r="U168" s="165" t="e">
        <f>'UEF12'!S168</f>
        <v>#REF!</v>
      </c>
      <c r="V168" s="166">
        <f>TPPhys2!H168</f>
        <v>10.25</v>
      </c>
      <c r="W168" s="84">
        <f>TPPhys2!I168</f>
        <v>2</v>
      </c>
      <c r="X168" s="135">
        <f>TPPhys2!K168</f>
        <v>1</v>
      </c>
      <c r="Y168" s="86">
        <f>TPChim2!H168</f>
        <v>10.09</v>
      </c>
      <c r="Z168" s="84">
        <f>TPChim2!I168</f>
        <v>2</v>
      </c>
      <c r="AA168" s="135">
        <f>TPChim2!K168</f>
        <v>1</v>
      </c>
      <c r="AB168" s="86">
        <f>Info2!J168</f>
        <v>6.7</v>
      </c>
      <c r="AC168" s="84">
        <f>Info2!K168</f>
        <v>0</v>
      </c>
      <c r="AD168" s="135">
        <f>Info2!M168</f>
        <v>1</v>
      </c>
      <c r="AE168" s="86">
        <f>MP!I168</f>
        <v>9</v>
      </c>
      <c r="AF168" s="84">
        <f>MP!J168</f>
        <v>0</v>
      </c>
      <c r="AG168" s="135">
        <f>MP!L168</f>
        <v>1</v>
      </c>
      <c r="AH168" s="139">
        <f>'UEM12'!S168</f>
        <v>8.548</v>
      </c>
      <c r="AI168" s="163">
        <f>'UEM12'!T168</f>
        <v>4</v>
      </c>
      <c r="AJ168" s="165">
        <f>'UEM12'!V168</f>
        <v>1</v>
      </c>
      <c r="AK168" s="166">
        <f>'MST2'!I168</f>
        <v>12</v>
      </c>
      <c r="AL168" s="84">
        <f>'MST2'!J168</f>
        <v>1</v>
      </c>
      <c r="AM168" s="135">
        <f>'MST2'!L168</f>
        <v>1</v>
      </c>
      <c r="AN168" s="139">
        <f>'UED12'!J168</f>
        <v>12</v>
      </c>
      <c r="AO168" s="163">
        <f>'UED12'!K168</f>
        <v>1</v>
      </c>
      <c r="AP168" s="165">
        <f>'UED12'!M168</f>
        <v>1</v>
      </c>
      <c r="AQ168" s="166">
        <f>Fran2!I168</f>
        <v>11</v>
      </c>
      <c r="AR168" s="84">
        <f>Fran2!J168</f>
        <v>1</v>
      </c>
      <c r="AS168" s="135">
        <f>Fran2!L168</f>
        <v>1</v>
      </c>
      <c r="AT168" s="86">
        <f>Angl2!I168</f>
        <v>12</v>
      </c>
      <c r="AU168" s="84">
        <f>Angl2!J168</f>
        <v>1</v>
      </c>
      <c r="AV168" s="135">
        <f>Angl2!L168</f>
        <v>1</v>
      </c>
      <c r="AW168" s="139">
        <f>'UET12'!M168</f>
        <v>11.5</v>
      </c>
      <c r="AX168" s="163">
        <f>'UET12'!N168</f>
        <v>2</v>
      </c>
      <c r="AY168" s="159">
        <f>'UET12'!P168</f>
        <v>1</v>
      </c>
      <c r="AZ168" s="24">
        <f t="shared" si="10"/>
        <v>8.7464705882352938</v>
      </c>
      <c r="BA168" s="143">
        <f t="shared" si="11"/>
        <v>13</v>
      </c>
      <c r="BB168" s="138" t="e">
        <f t="shared" si="12"/>
        <v>#REF!</v>
      </c>
      <c r="BC168" s="154" t="str">
        <f t="shared" si="13"/>
        <v xml:space="preserve"> </v>
      </c>
    </row>
    <row r="169" spans="1:55" ht="13.5" customHeight="1">
      <c r="A169" s="153">
        <v>157</v>
      </c>
      <c r="B169" s="289">
        <v>123004901</v>
      </c>
      <c r="C169" s="47" t="s">
        <v>156</v>
      </c>
      <c r="D169" s="47" t="s">
        <v>157</v>
      </c>
      <c r="E169" s="277" t="s">
        <v>1002</v>
      </c>
      <c r="F169" s="277" t="s">
        <v>814</v>
      </c>
      <c r="G169" s="278" t="s">
        <v>811</v>
      </c>
      <c r="H169" s="118" t="s">
        <v>428</v>
      </c>
      <c r="I169" s="156">
        <v>9.3670588235294119</v>
      </c>
      <c r="J169" s="162">
        <f>Maths2!J169</f>
        <v>10.083333333333334</v>
      </c>
      <c r="K169" s="84">
        <f>Maths2!K169</f>
        <v>6</v>
      </c>
      <c r="L169" s="135">
        <f>Maths2!M169</f>
        <v>1</v>
      </c>
      <c r="M169" s="85">
        <f>Phys2!J169</f>
        <v>4.833333333333333</v>
      </c>
      <c r="N169" s="84">
        <f>Phys2!K169</f>
        <v>0</v>
      </c>
      <c r="O169" s="135" t="e">
        <f>Phys2!#REF!</f>
        <v>#REF!</v>
      </c>
      <c r="P169" s="85">
        <f>Chim2!J169</f>
        <v>10.003333333333332</v>
      </c>
      <c r="Q169" s="84">
        <f>Chim2!K169</f>
        <v>6</v>
      </c>
      <c r="R169" s="135">
        <f>Chim2!M169</f>
        <v>1</v>
      </c>
      <c r="S169" s="136">
        <f>'UEF12'!P169</f>
        <v>8.3066666666666649</v>
      </c>
      <c r="T169" s="163">
        <f>'UEF12'!Q169</f>
        <v>12</v>
      </c>
      <c r="U169" s="165" t="e">
        <f>'UEF12'!S169</f>
        <v>#REF!</v>
      </c>
      <c r="V169" s="166">
        <f>TPPhys2!H169</f>
        <v>13.5</v>
      </c>
      <c r="W169" s="84">
        <f>TPPhys2!I169</f>
        <v>2</v>
      </c>
      <c r="X169" s="135">
        <f>TPPhys2!K169</f>
        <v>1</v>
      </c>
      <c r="Y169" s="86">
        <f>TPChim2!H169</f>
        <v>13.75</v>
      </c>
      <c r="Z169" s="84">
        <f>TPChim2!I169</f>
        <v>2</v>
      </c>
      <c r="AA169" s="135">
        <f>TPChim2!K169</f>
        <v>1</v>
      </c>
      <c r="AB169" s="86">
        <f>Info2!J169</f>
        <v>7.626666666666666</v>
      </c>
      <c r="AC169" s="84">
        <f>Info2!K169</f>
        <v>0</v>
      </c>
      <c r="AD169" s="135">
        <f>Info2!M169</f>
        <v>1</v>
      </c>
      <c r="AE169" s="86">
        <f>MP!I169</f>
        <v>10</v>
      </c>
      <c r="AF169" s="84">
        <f>MP!J169</f>
        <v>1</v>
      </c>
      <c r="AG169" s="135">
        <f>MP!L169</f>
        <v>1</v>
      </c>
      <c r="AH169" s="139">
        <f>'UEM12'!S169</f>
        <v>10.500666666666666</v>
      </c>
      <c r="AI169" s="163">
        <f>'UEM12'!T169</f>
        <v>9</v>
      </c>
      <c r="AJ169" s="165">
        <f>'UEM12'!V169</f>
        <v>1</v>
      </c>
      <c r="AK169" s="166">
        <f>'MST2'!I169</f>
        <v>14.5</v>
      </c>
      <c r="AL169" s="84">
        <f>'MST2'!J169</f>
        <v>1</v>
      </c>
      <c r="AM169" s="135">
        <f>'MST2'!L169</f>
        <v>1</v>
      </c>
      <c r="AN169" s="139">
        <f>'UED12'!J169</f>
        <v>14.5</v>
      </c>
      <c r="AO169" s="163">
        <f>'UED12'!K169</f>
        <v>1</v>
      </c>
      <c r="AP169" s="165">
        <f>'UED12'!M169</f>
        <v>1</v>
      </c>
      <c r="AQ169" s="166">
        <f>Fran2!I169</f>
        <v>12.25</v>
      </c>
      <c r="AR169" s="84">
        <f>Fran2!J169</f>
        <v>1</v>
      </c>
      <c r="AS169" s="135">
        <f>Fran2!L169</f>
        <v>1</v>
      </c>
      <c r="AT169" s="86">
        <f>Angl2!I169</f>
        <v>11.5</v>
      </c>
      <c r="AU169" s="84">
        <f>Angl2!J169</f>
        <v>1</v>
      </c>
      <c r="AV169" s="135">
        <f>Angl2!L169</f>
        <v>1</v>
      </c>
      <c r="AW169" s="139">
        <f>'UET12'!M169</f>
        <v>11.875</v>
      </c>
      <c r="AX169" s="163">
        <f>'UET12'!N169</f>
        <v>2</v>
      </c>
      <c r="AY169" s="159">
        <f>'UET12'!P169</f>
        <v>1</v>
      </c>
      <c r="AZ169" s="24">
        <f t="shared" si="10"/>
        <v>9.7360784313725475</v>
      </c>
      <c r="BA169" s="143">
        <f t="shared" si="11"/>
        <v>24</v>
      </c>
      <c r="BB169" s="138" t="e">
        <f t="shared" si="12"/>
        <v>#REF!</v>
      </c>
      <c r="BC169" s="154" t="str">
        <f t="shared" si="13"/>
        <v xml:space="preserve"> </v>
      </c>
    </row>
    <row r="170" spans="1:55" ht="13.5" customHeight="1">
      <c r="A170" s="153">
        <v>158</v>
      </c>
      <c r="B170" s="181">
        <v>1333011470</v>
      </c>
      <c r="C170" s="290" t="s">
        <v>682</v>
      </c>
      <c r="D170" s="290" t="s">
        <v>683</v>
      </c>
      <c r="E170" s="276" t="s">
        <v>1003</v>
      </c>
      <c r="F170" s="276" t="s">
        <v>819</v>
      </c>
      <c r="G170" s="274" t="s">
        <v>806</v>
      </c>
      <c r="H170" s="117" t="s">
        <v>428</v>
      </c>
      <c r="I170" s="157">
        <v>8.6491830065359476</v>
      </c>
      <c r="J170" s="162">
        <f>Maths2!J170</f>
        <v>4.3499999999999996</v>
      </c>
      <c r="K170" s="84">
        <f>Maths2!K170</f>
        <v>0</v>
      </c>
      <c r="L170" s="135">
        <f>Maths2!M170</f>
        <v>1</v>
      </c>
      <c r="M170" s="85">
        <f>Phys2!J170</f>
        <v>3.8</v>
      </c>
      <c r="N170" s="84">
        <f>Phys2!K170</f>
        <v>0</v>
      </c>
      <c r="O170" s="135" t="e">
        <f>Phys2!#REF!</f>
        <v>#REF!</v>
      </c>
      <c r="P170" s="85">
        <f>Chim2!J170</f>
        <v>4.8</v>
      </c>
      <c r="Q170" s="84">
        <f>Chim2!K170</f>
        <v>0</v>
      </c>
      <c r="R170" s="135">
        <f>Chim2!M170</f>
        <v>1</v>
      </c>
      <c r="S170" s="136">
        <f>'UEF12'!P170</f>
        <v>4.3166666666666664</v>
      </c>
      <c r="T170" s="163">
        <f>'UEF12'!Q170</f>
        <v>0</v>
      </c>
      <c r="U170" s="165" t="e">
        <f>'UEF12'!S170</f>
        <v>#REF!</v>
      </c>
      <c r="V170" s="166">
        <f>TPPhys2!H170</f>
        <v>10.33</v>
      </c>
      <c r="W170" s="84">
        <f>TPPhys2!I170</f>
        <v>2</v>
      </c>
      <c r="X170" s="135">
        <f>TPPhys2!K170</f>
        <v>1</v>
      </c>
      <c r="Y170" s="86">
        <f>TPChim2!H170</f>
        <v>12.5</v>
      </c>
      <c r="Z170" s="84">
        <f>TPChim2!I170</f>
        <v>2</v>
      </c>
      <c r="AA170" s="135">
        <f>TPChim2!K170</f>
        <v>1</v>
      </c>
      <c r="AB170" s="86">
        <f>Info2!J170</f>
        <v>9</v>
      </c>
      <c r="AC170" s="84">
        <f>Info2!K170</f>
        <v>0</v>
      </c>
      <c r="AD170" s="135">
        <f>Info2!M170</f>
        <v>1</v>
      </c>
      <c r="AE170" s="86">
        <f>MP!I170</f>
        <v>10</v>
      </c>
      <c r="AF170" s="84">
        <f>MP!J170</f>
        <v>1</v>
      </c>
      <c r="AG170" s="135">
        <f>MP!L170</f>
        <v>1</v>
      </c>
      <c r="AH170" s="139">
        <f>'UEM12'!S170</f>
        <v>10.166</v>
      </c>
      <c r="AI170" s="163">
        <f>'UEM12'!T170</f>
        <v>9</v>
      </c>
      <c r="AJ170" s="165">
        <f>'UEM12'!V170</f>
        <v>1</v>
      </c>
      <c r="AK170" s="166">
        <f>'MST2'!I170</f>
        <v>10</v>
      </c>
      <c r="AL170" s="84">
        <f>'MST2'!J170</f>
        <v>1</v>
      </c>
      <c r="AM170" s="135">
        <f>'MST2'!L170</f>
        <v>1</v>
      </c>
      <c r="AN170" s="139">
        <f>'UED12'!J170</f>
        <v>10</v>
      </c>
      <c r="AO170" s="163">
        <f>'UED12'!K170</f>
        <v>1</v>
      </c>
      <c r="AP170" s="165">
        <f>'UED12'!M170</f>
        <v>1</v>
      </c>
      <c r="AQ170" s="166">
        <f>Fran2!I170</f>
        <v>10.5</v>
      </c>
      <c r="AR170" s="84">
        <f>Fran2!J170</f>
        <v>1</v>
      </c>
      <c r="AS170" s="135">
        <f>Fran2!L170</f>
        <v>1</v>
      </c>
      <c r="AT170" s="86">
        <f>Angl2!I170</f>
        <v>14</v>
      </c>
      <c r="AU170" s="84">
        <f>Angl2!J170</f>
        <v>1</v>
      </c>
      <c r="AV170" s="135">
        <f>Angl2!L170</f>
        <v>1</v>
      </c>
      <c r="AW170" s="139">
        <f>'UET12'!M170</f>
        <v>12.25</v>
      </c>
      <c r="AX170" s="163">
        <f>'UET12'!N170</f>
        <v>2</v>
      </c>
      <c r="AY170" s="159">
        <f>'UET12'!P170</f>
        <v>1</v>
      </c>
      <c r="AZ170" s="24">
        <f t="shared" si="10"/>
        <v>7.3047058823529412</v>
      </c>
      <c r="BA170" s="143">
        <f t="shared" si="11"/>
        <v>12</v>
      </c>
      <c r="BB170" s="138" t="e">
        <f t="shared" si="12"/>
        <v>#REF!</v>
      </c>
      <c r="BC170" s="154" t="str">
        <f t="shared" si="13"/>
        <v xml:space="preserve"> </v>
      </c>
    </row>
    <row r="171" spans="1:55" ht="13.5" customHeight="1">
      <c r="A171" s="153">
        <v>159</v>
      </c>
      <c r="B171" s="279">
        <v>1433010476</v>
      </c>
      <c r="C171" s="101" t="s">
        <v>158</v>
      </c>
      <c r="D171" s="101" t="s">
        <v>124</v>
      </c>
      <c r="E171" s="280" t="s">
        <v>1004</v>
      </c>
      <c r="F171" s="280" t="s">
        <v>854</v>
      </c>
      <c r="G171" s="278" t="s">
        <v>811</v>
      </c>
      <c r="H171" s="117" t="s">
        <v>434</v>
      </c>
      <c r="I171" s="157">
        <v>9.2858823529411776</v>
      </c>
      <c r="J171" s="162">
        <f>Maths2!J171</f>
        <v>6.8</v>
      </c>
      <c r="K171" s="84">
        <f>Maths2!K171</f>
        <v>0</v>
      </c>
      <c r="L171" s="135">
        <f>Maths2!M171</f>
        <v>1</v>
      </c>
      <c r="M171" s="85">
        <f>Phys2!J171</f>
        <v>6.7</v>
      </c>
      <c r="N171" s="84">
        <f>Phys2!K171</f>
        <v>0</v>
      </c>
      <c r="O171" s="135" t="e">
        <f>Phys2!#REF!</f>
        <v>#REF!</v>
      </c>
      <c r="P171" s="85">
        <f>Chim2!J171</f>
        <v>10</v>
      </c>
      <c r="Q171" s="84">
        <f>Chim2!K171</f>
        <v>6</v>
      </c>
      <c r="R171" s="135">
        <f>Chim2!M171</f>
        <v>1</v>
      </c>
      <c r="S171" s="136">
        <f>'UEF12'!P171</f>
        <v>7.833333333333333</v>
      </c>
      <c r="T171" s="163">
        <f>'UEF12'!Q171</f>
        <v>6</v>
      </c>
      <c r="U171" s="165" t="e">
        <f>'UEF12'!S171</f>
        <v>#REF!</v>
      </c>
      <c r="V171" s="166">
        <f>TPPhys2!H171</f>
        <v>10.67</v>
      </c>
      <c r="W171" s="84">
        <f>TPPhys2!I171</f>
        <v>2</v>
      </c>
      <c r="X171" s="135">
        <f>TPPhys2!K171</f>
        <v>1</v>
      </c>
      <c r="Y171" s="86">
        <f>TPChim2!H171</f>
        <v>15.477777777777778</v>
      </c>
      <c r="Z171" s="84">
        <f>TPChim2!I171</f>
        <v>2</v>
      </c>
      <c r="AA171" s="135">
        <f>TPChim2!K171</f>
        <v>1</v>
      </c>
      <c r="AB171" s="86">
        <f>Info2!J171</f>
        <v>10</v>
      </c>
      <c r="AC171" s="84">
        <f>Info2!K171</f>
        <v>4</v>
      </c>
      <c r="AD171" s="135">
        <f>Info2!M171</f>
        <v>1</v>
      </c>
      <c r="AE171" s="86">
        <f>MP!I171</f>
        <v>12</v>
      </c>
      <c r="AF171" s="84">
        <f>MP!J171</f>
        <v>1</v>
      </c>
      <c r="AG171" s="135">
        <f>MP!L171</f>
        <v>1</v>
      </c>
      <c r="AH171" s="139">
        <f>'UEM12'!S171</f>
        <v>11.629555555555555</v>
      </c>
      <c r="AI171" s="163">
        <f>'UEM12'!T171</f>
        <v>9</v>
      </c>
      <c r="AJ171" s="165">
        <f>'UEM12'!V171</f>
        <v>1</v>
      </c>
      <c r="AK171" s="166">
        <f>'MST2'!I171</f>
        <v>11</v>
      </c>
      <c r="AL171" s="84">
        <f>'MST2'!J171</f>
        <v>1</v>
      </c>
      <c r="AM171" s="135">
        <f>'MST2'!L171</f>
        <v>1</v>
      </c>
      <c r="AN171" s="139">
        <f>'UED12'!J171</f>
        <v>11</v>
      </c>
      <c r="AO171" s="163">
        <f>'UED12'!K171</f>
        <v>1</v>
      </c>
      <c r="AP171" s="165">
        <f>'UED12'!M171</f>
        <v>1</v>
      </c>
      <c r="AQ171" s="166">
        <f>Fran2!I171</f>
        <v>14.25</v>
      </c>
      <c r="AR171" s="84">
        <f>Fran2!J171</f>
        <v>1</v>
      </c>
      <c r="AS171" s="135">
        <f>Fran2!L171</f>
        <v>1</v>
      </c>
      <c r="AT171" s="86">
        <f>Angl2!I171</f>
        <v>14.5</v>
      </c>
      <c r="AU171" s="84">
        <f>Angl2!J171</f>
        <v>1</v>
      </c>
      <c r="AV171" s="135">
        <f>Angl2!L171</f>
        <v>1</v>
      </c>
      <c r="AW171" s="139">
        <f>'UET12'!M171</f>
        <v>14.375</v>
      </c>
      <c r="AX171" s="163">
        <f>'UET12'!N171</f>
        <v>2</v>
      </c>
      <c r="AY171" s="159">
        <f>'UET12'!P171</f>
        <v>1</v>
      </c>
      <c r="AZ171" s="24">
        <f t="shared" si="10"/>
        <v>9.9057516339869274</v>
      </c>
      <c r="BA171" s="143">
        <f t="shared" si="11"/>
        <v>18</v>
      </c>
      <c r="BB171" s="138" t="e">
        <f t="shared" si="12"/>
        <v>#REF!</v>
      </c>
      <c r="BC171" s="154" t="str">
        <f t="shared" si="13"/>
        <v xml:space="preserve"> </v>
      </c>
    </row>
    <row r="172" spans="1:55" ht="13.5" customHeight="1">
      <c r="A172" s="153">
        <v>160</v>
      </c>
      <c r="B172" s="289">
        <v>123009039</v>
      </c>
      <c r="C172" s="47" t="s">
        <v>158</v>
      </c>
      <c r="D172" s="47" t="s">
        <v>67</v>
      </c>
      <c r="E172" s="277" t="s">
        <v>1005</v>
      </c>
      <c r="F172" s="277" t="s">
        <v>1006</v>
      </c>
      <c r="G172" s="278" t="s">
        <v>811</v>
      </c>
      <c r="H172" s="117" t="s">
        <v>434</v>
      </c>
      <c r="I172" s="157">
        <v>9.138588235294117</v>
      </c>
      <c r="J172" s="162">
        <f>Maths2!J172</f>
        <v>10.166666666666666</v>
      </c>
      <c r="K172" s="84">
        <f>Maths2!K172</f>
        <v>6</v>
      </c>
      <c r="L172" s="135">
        <f>Maths2!M172</f>
        <v>1</v>
      </c>
      <c r="M172" s="85">
        <f>Phys2!J172</f>
        <v>5.3</v>
      </c>
      <c r="N172" s="84">
        <f>Phys2!K172</f>
        <v>0</v>
      </c>
      <c r="O172" s="135" t="e">
        <f>Phys2!#REF!</f>
        <v>#REF!</v>
      </c>
      <c r="P172" s="85">
        <f>Chim2!J172</f>
        <v>11</v>
      </c>
      <c r="Q172" s="84">
        <f>Chim2!K172</f>
        <v>6</v>
      </c>
      <c r="R172" s="135">
        <f>Chim2!M172</f>
        <v>1</v>
      </c>
      <c r="S172" s="136">
        <f>'UEF12'!P172</f>
        <v>8.8222222222222229</v>
      </c>
      <c r="T172" s="163">
        <f>'UEF12'!Q172</f>
        <v>12</v>
      </c>
      <c r="U172" s="165" t="e">
        <f>'UEF12'!S172</f>
        <v>#REF!</v>
      </c>
      <c r="V172" s="166">
        <f>TPPhys2!H172</f>
        <v>10</v>
      </c>
      <c r="W172" s="84">
        <f>TPPhys2!I172</f>
        <v>2</v>
      </c>
      <c r="X172" s="135">
        <f>TPPhys2!K172</f>
        <v>1</v>
      </c>
      <c r="Y172" s="86">
        <f>TPChim2!H172</f>
        <v>15</v>
      </c>
      <c r="Z172" s="84">
        <f>TPChim2!I172</f>
        <v>2</v>
      </c>
      <c r="AA172" s="135">
        <f>TPChim2!K172</f>
        <v>1</v>
      </c>
      <c r="AB172" s="86">
        <f>Info2!J172</f>
        <v>8.3333333333333339</v>
      </c>
      <c r="AC172" s="84">
        <f>Info2!K172</f>
        <v>0</v>
      </c>
      <c r="AD172" s="135">
        <f>Info2!M172</f>
        <v>1</v>
      </c>
      <c r="AE172" s="86">
        <f>MP!I172</f>
        <v>13.5</v>
      </c>
      <c r="AF172" s="84">
        <f>MP!J172</f>
        <v>1</v>
      </c>
      <c r="AG172" s="135">
        <f>MP!L172</f>
        <v>1</v>
      </c>
      <c r="AH172" s="139">
        <f>'UEM12'!S172</f>
        <v>11.033333333333335</v>
      </c>
      <c r="AI172" s="163">
        <f>'UEM12'!T172</f>
        <v>9</v>
      </c>
      <c r="AJ172" s="165">
        <f>'UEM12'!V172</f>
        <v>1</v>
      </c>
      <c r="AK172" s="166">
        <f>'MST2'!I172</f>
        <v>15</v>
      </c>
      <c r="AL172" s="84">
        <f>'MST2'!J172</f>
        <v>1</v>
      </c>
      <c r="AM172" s="135">
        <f>'MST2'!L172</f>
        <v>1</v>
      </c>
      <c r="AN172" s="139">
        <f>'UED12'!J172</f>
        <v>15</v>
      </c>
      <c r="AO172" s="163">
        <f>'UED12'!K172</f>
        <v>1</v>
      </c>
      <c r="AP172" s="165">
        <f>'UED12'!M172</f>
        <v>1</v>
      </c>
      <c r="AQ172" s="166">
        <f>Fran2!I172</f>
        <v>13</v>
      </c>
      <c r="AR172" s="84">
        <f>Fran2!J172</f>
        <v>1</v>
      </c>
      <c r="AS172" s="135">
        <f>Fran2!L172</f>
        <v>1</v>
      </c>
      <c r="AT172" s="86">
        <f>Angl2!I172</f>
        <v>9</v>
      </c>
      <c r="AU172" s="84">
        <f>Angl2!J172</f>
        <v>0</v>
      </c>
      <c r="AV172" s="135">
        <f>Angl2!L172</f>
        <v>1</v>
      </c>
      <c r="AW172" s="139">
        <f>'UET12'!M172</f>
        <v>11</v>
      </c>
      <c r="AX172" s="163">
        <f>'UET12'!N172</f>
        <v>2</v>
      </c>
      <c r="AY172" s="159">
        <f>'UET12'!P172</f>
        <v>1</v>
      </c>
      <c r="AZ172" s="24">
        <f t="shared" si="10"/>
        <v>10.092156862745098</v>
      </c>
      <c r="BA172" s="143">
        <f t="shared" si="11"/>
        <v>30</v>
      </c>
      <c r="BB172" s="138" t="e">
        <f t="shared" si="12"/>
        <v>#REF!</v>
      </c>
      <c r="BC172" s="154" t="str">
        <f t="shared" si="13"/>
        <v>S2 validé</v>
      </c>
    </row>
    <row r="173" spans="1:55" ht="13.5" customHeight="1">
      <c r="A173" s="153">
        <v>161</v>
      </c>
      <c r="B173" s="175">
        <v>1533010444</v>
      </c>
      <c r="C173" s="275" t="s">
        <v>558</v>
      </c>
      <c r="D173" s="275" t="s">
        <v>64</v>
      </c>
      <c r="E173" s="276" t="s">
        <v>1007</v>
      </c>
      <c r="F173" s="276" t="s">
        <v>873</v>
      </c>
      <c r="G173" s="274" t="s">
        <v>806</v>
      </c>
      <c r="H173" s="117" t="s">
        <v>1676</v>
      </c>
      <c r="I173" s="156">
        <v>8.8139215686274515</v>
      </c>
      <c r="J173" s="162">
        <f>Maths2!J173</f>
        <v>9.9980000000000011</v>
      </c>
      <c r="K173" s="84">
        <f>Maths2!K173</f>
        <v>6</v>
      </c>
      <c r="L173" s="135">
        <f>Maths2!M173</f>
        <v>1</v>
      </c>
      <c r="M173" s="85">
        <f>Phys2!J173</f>
        <v>4.5</v>
      </c>
      <c r="N173" s="84">
        <f>Phys2!K173</f>
        <v>0</v>
      </c>
      <c r="O173" s="135" t="e">
        <f>Phys2!#REF!</f>
        <v>#REF!</v>
      </c>
      <c r="P173" s="85">
        <f>Chim2!J173</f>
        <v>5.0999999999999996</v>
      </c>
      <c r="Q173" s="84">
        <f>Chim2!K173</f>
        <v>0</v>
      </c>
      <c r="R173" s="135">
        <f>Chim2!M173</f>
        <v>1</v>
      </c>
      <c r="S173" s="136">
        <f>'UEF12'!P173</f>
        <v>6.5326666666666666</v>
      </c>
      <c r="T173" s="163">
        <f>'UEF12'!Q173</f>
        <v>6</v>
      </c>
      <c r="U173" s="165" t="e">
        <f>'UEF12'!S173</f>
        <v>#REF!</v>
      </c>
      <c r="V173" s="166">
        <f>TPPhys2!H173</f>
        <v>10.66</v>
      </c>
      <c r="W173" s="84">
        <f>TPPhys2!I173</f>
        <v>2</v>
      </c>
      <c r="X173" s="135">
        <f>TPPhys2!K173</f>
        <v>1</v>
      </c>
      <c r="Y173" s="86">
        <f>TPChim2!H173</f>
        <v>14.41</v>
      </c>
      <c r="Z173" s="84">
        <f>TPChim2!I173</f>
        <v>2</v>
      </c>
      <c r="AA173" s="135">
        <f>TPChim2!K173</f>
        <v>1</v>
      </c>
      <c r="AB173" s="86">
        <f>Info2!J173</f>
        <v>10</v>
      </c>
      <c r="AC173" s="84">
        <f>Info2!K173</f>
        <v>4</v>
      </c>
      <c r="AD173" s="135">
        <f>Info2!M173</f>
        <v>1</v>
      </c>
      <c r="AE173" s="86">
        <f>MP!I173</f>
        <v>11.5</v>
      </c>
      <c r="AF173" s="84">
        <f>MP!J173</f>
        <v>1</v>
      </c>
      <c r="AG173" s="135">
        <f>MP!L173</f>
        <v>1</v>
      </c>
      <c r="AH173" s="139">
        <f>'UEM12'!S173</f>
        <v>11.314</v>
      </c>
      <c r="AI173" s="163">
        <f>'UEM12'!T173</f>
        <v>9</v>
      </c>
      <c r="AJ173" s="165">
        <f>'UEM12'!V173</f>
        <v>1</v>
      </c>
      <c r="AK173" s="166">
        <f>'MST2'!I173</f>
        <v>11.5</v>
      </c>
      <c r="AL173" s="84">
        <f>'MST2'!J173</f>
        <v>1</v>
      </c>
      <c r="AM173" s="135">
        <f>'MST2'!L173</f>
        <v>1</v>
      </c>
      <c r="AN173" s="139">
        <f>'UED12'!J173</f>
        <v>11.5</v>
      </c>
      <c r="AO173" s="163">
        <f>'UED12'!K173</f>
        <v>1</v>
      </c>
      <c r="AP173" s="165">
        <f>'UED12'!M173</f>
        <v>1</v>
      </c>
      <c r="AQ173" s="166">
        <f>Fran2!I173</f>
        <v>15</v>
      </c>
      <c r="AR173" s="84">
        <f>Fran2!J173</f>
        <v>1</v>
      </c>
      <c r="AS173" s="135">
        <f>Fran2!L173</f>
        <v>1</v>
      </c>
      <c r="AT173" s="86">
        <f>Angl2!I173</f>
        <v>13</v>
      </c>
      <c r="AU173" s="84">
        <f>Angl2!J173</f>
        <v>1</v>
      </c>
      <c r="AV173" s="135">
        <f>Angl2!L173</f>
        <v>1</v>
      </c>
      <c r="AW173" s="139">
        <f>'UET12'!M173</f>
        <v>14</v>
      </c>
      <c r="AX173" s="163">
        <f>'UET12'!N173</f>
        <v>2</v>
      </c>
      <c r="AY173" s="159">
        <f>'UET12'!P173</f>
        <v>1</v>
      </c>
      <c r="AZ173" s="24">
        <f t="shared" si="10"/>
        <v>9.1096470588235299</v>
      </c>
      <c r="BA173" s="143">
        <f t="shared" si="11"/>
        <v>18</v>
      </c>
      <c r="BB173" s="138" t="e">
        <f t="shared" si="12"/>
        <v>#REF!</v>
      </c>
      <c r="BC173" s="154" t="str">
        <f t="shared" si="13"/>
        <v xml:space="preserve"> </v>
      </c>
    </row>
    <row r="174" spans="1:55" ht="13.5" customHeight="1">
      <c r="A174" s="153">
        <v>162</v>
      </c>
      <c r="B174" s="279">
        <v>1333009403</v>
      </c>
      <c r="C174" s="101" t="s">
        <v>330</v>
      </c>
      <c r="D174" s="101" t="s">
        <v>331</v>
      </c>
      <c r="E174" s="280" t="s">
        <v>1008</v>
      </c>
      <c r="F174" s="280" t="s">
        <v>854</v>
      </c>
      <c r="G174" s="278" t="s">
        <v>811</v>
      </c>
      <c r="H174" s="118" t="s">
        <v>433</v>
      </c>
      <c r="I174" s="157">
        <v>8.7779411764705895</v>
      </c>
      <c r="J174" s="162">
        <f>Maths2!J174</f>
        <v>14.333333333333334</v>
      </c>
      <c r="K174" s="84">
        <f>Maths2!K174</f>
        <v>6</v>
      </c>
      <c r="L174" s="135">
        <f>Maths2!M174</f>
        <v>1</v>
      </c>
      <c r="M174" s="85">
        <f>Phys2!J174</f>
        <v>4.166666666666667</v>
      </c>
      <c r="N174" s="84">
        <f>Phys2!K174</f>
        <v>0</v>
      </c>
      <c r="O174" s="135" t="e">
        <f>Phys2!#REF!</f>
        <v>#REF!</v>
      </c>
      <c r="P174" s="85">
        <f>Chim2!J174</f>
        <v>13.25</v>
      </c>
      <c r="Q174" s="84">
        <f>Chim2!K174</f>
        <v>6</v>
      </c>
      <c r="R174" s="135">
        <f>Chim2!M174</f>
        <v>1</v>
      </c>
      <c r="S174" s="136">
        <f>'UEF12'!P174</f>
        <v>10.583333333333334</v>
      </c>
      <c r="T174" s="163">
        <f>'UEF12'!Q174</f>
        <v>18</v>
      </c>
      <c r="U174" s="165" t="e">
        <f>'UEF12'!S174</f>
        <v>#REF!</v>
      </c>
      <c r="V174" s="166">
        <f>TPPhys2!H174</f>
        <v>13.66</v>
      </c>
      <c r="W174" s="84">
        <f>TPPhys2!I174</f>
        <v>2</v>
      </c>
      <c r="X174" s="135">
        <f>TPPhys2!K174</f>
        <v>1</v>
      </c>
      <c r="Y174" s="86">
        <f>TPChim2!H174</f>
        <v>11.05</v>
      </c>
      <c r="Z174" s="84">
        <f>TPChim2!I174</f>
        <v>2</v>
      </c>
      <c r="AA174" s="135">
        <f>TPChim2!K174</f>
        <v>1</v>
      </c>
      <c r="AB174" s="86">
        <f>Info2!J174</f>
        <v>6.6466666666666656</v>
      </c>
      <c r="AC174" s="84">
        <f>Info2!K174</f>
        <v>0</v>
      </c>
      <c r="AD174" s="135">
        <f>Info2!M174</f>
        <v>1</v>
      </c>
      <c r="AE174" s="86">
        <f>MP!I174</f>
        <v>12</v>
      </c>
      <c r="AF174" s="84">
        <f>MP!J174</f>
        <v>1</v>
      </c>
      <c r="AG174" s="135">
        <f>MP!L174</f>
        <v>1</v>
      </c>
      <c r="AH174" s="139">
        <f>'UEM12'!S174</f>
        <v>10.000666666666666</v>
      </c>
      <c r="AI174" s="163">
        <f>'UEM12'!T174</f>
        <v>9</v>
      </c>
      <c r="AJ174" s="165">
        <f>'UEM12'!V174</f>
        <v>1</v>
      </c>
      <c r="AK174" s="166">
        <f>'MST2'!I174</f>
        <v>12</v>
      </c>
      <c r="AL174" s="84">
        <f>'MST2'!J174</f>
        <v>1</v>
      </c>
      <c r="AM174" s="135">
        <f>'MST2'!L174</f>
        <v>1</v>
      </c>
      <c r="AN174" s="139">
        <f>'UED12'!J174</f>
        <v>12</v>
      </c>
      <c r="AO174" s="163">
        <f>'UED12'!K174</f>
        <v>1</v>
      </c>
      <c r="AP174" s="165">
        <f>'UED12'!M174</f>
        <v>1</v>
      </c>
      <c r="AQ174" s="166">
        <f>Fran2!I174</f>
        <v>10.5</v>
      </c>
      <c r="AR174" s="84">
        <f>Fran2!J174</f>
        <v>1</v>
      </c>
      <c r="AS174" s="135">
        <f>Fran2!L174</f>
        <v>1</v>
      </c>
      <c r="AT174" s="86">
        <f>Angl2!I174</f>
        <v>9</v>
      </c>
      <c r="AU174" s="84">
        <f>Angl2!J174</f>
        <v>0</v>
      </c>
      <c r="AV174" s="135">
        <f>Angl2!L174</f>
        <v>1</v>
      </c>
      <c r="AW174" s="139">
        <f>'UET12'!M174</f>
        <v>9.75</v>
      </c>
      <c r="AX174" s="163">
        <f>'UET12'!N174</f>
        <v>1</v>
      </c>
      <c r="AY174" s="159">
        <f>'UET12'!P174</f>
        <v>1</v>
      </c>
      <c r="AZ174" s="24">
        <f t="shared" si="10"/>
        <v>10.397254901960784</v>
      </c>
      <c r="BA174" s="143">
        <f t="shared" si="11"/>
        <v>30</v>
      </c>
      <c r="BB174" s="138" t="e">
        <f t="shared" si="12"/>
        <v>#REF!</v>
      </c>
      <c r="BC174" s="154" t="str">
        <f t="shared" si="13"/>
        <v>S2 validé</v>
      </c>
    </row>
    <row r="175" spans="1:55" ht="13.5" customHeight="1">
      <c r="A175" s="153">
        <v>163</v>
      </c>
      <c r="B175" s="289">
        <v>123003419</v>
      </c>
      <c r="C175" s="47" t="s">
        <v>159</v>
      </c>
      <c r="D175" s="47" t="s">
        <v>92</v>
      </c>
      <c r="E175" s="277" t="s">
        <v>1009</v>
      </c>
      <c r="F175" s="277" t="s">
        <v>832</v>
      </c>
      <c r="G175" s="278" t="s">
        <v>811</v>
      </c>
      <c r="H175" s="118" t="s">
        <v>433</v>
      </c>
      <c r="I175" s="157">
        <v>8.5382352941176478</v>
      </c>
      <c r="J175" s="162">
        <f>Maths2!J175</f>
        <v>10</v>
      </c>
      <c r="K175" s="84">
        <f>Maths2!K175</f>
        <v>6</v>
      </c>
      <c r="L175" s="135">
        <f>Maths2!M175</f>
        <v>1</v>
      </c>
      <c r="M175" s="85">
        <f>Phys2!J175</f>
        <v>3.5</v>
      </c>
      <c r="N175" s="84">
        <f>Phys2!K175</f>
        <v>0</v>
      </c>
      <c r="O175" s="135" t="e">
        <f>Phys2!#REF!</f>
        <v>#REF!</v>
      </c>
      <c r="P175" s="85">
        <f>Chim2!J175</f>
        <v>5.916666666666667</v>
      </c>
      <c r="Q175" s="84">
        <f>Chim2!K175</f>
        <v>0</v>
      </c>
      <c r="R175" s="135">
        <f>Chim2!M175</f>
        <v>1</v>
      </c>
      <c r="S175" s="136">
        <f>'UEF12'!P175</f>
        <v>6.4722222222222223</v>
      </c>
      <c r="T175" s="163">
        <f>'UEF12'!Q175</f>
        <v>6</v>
      </c>
      <c r="U175" s="165" t="e">
        <f>'UEF12'!S175</f>
        <v>#REF!</v>
      </c>
      <c r="V175" s="166">
        <f>TPPhys2!H175</f>
        <v>11.08</v>
      </c>
      <c r="W175" s="84">
        <f>TPPhys2!I175</f>
        <v>2</v>
      </c>
      <c r="X175" s="135">
        <f>TPPhys2!K175</f>
        <v>1</v>
      </c>
      <c r="Y175" s="86">
        <f>TPChim2!H175</f>
        <v>9.92</v>
      </c>
      <c r="Z175" s="84">
        <f>TPChim2!I175</f>
        <v>0</v>
      </c>
      <c r="AA175" s="135">
        <f>TPChim2!K175</f>
        <v>1</v>
      </c>
      <c r="AB175" s="86">
        <f>Info2!J175</f>
        <v>10.333333333333334</v>
      </c>
      <c r="AC175" s="84">
        <f>Info2!K175</f>
        <v>4</v>
      </c>
      <c r="AD175" s="135">
        <f>Info2!M175</f>
        <v>1</v>
      </c>
      <c r="AE175" s="86">
        <f>MP!I175</f>
        <v>10</v>
      </c>
      <c r="AF175" s="84">
        <f>MP!J175</f>
        <v>1</v>
      </c>
      <c r="AG175" s="135">
        <f>MP!L175</f>
        <v>1</v>
      </c>
      <c r="AH175" s="139">
        <f>'UEM12'!S175</f>
        <v>10.333333333333334</v>
      </c>
      <c r="AI175" s="163">
        <f>'UEM12'!T175</f>
        <v>9</v>
      </c>
      <c r="AJ175" s="165">
        <f>'UEM12'!V175</f>
        <v>1</v>
      </c>
      <c r="AK175" s="166">
        <f>'MST2'!I175</f>
        <v>13.5</v>
      </c>
      <c r="AL175" s="84">
        <f>'MST2'!J175</f>
        <v>1</v>
      </c>
      <c r="AM175" s="135">
        <f>'MST2'!L175</f>
        <v>1</v>
      </c>
      <c r="AN175" s="139">
        <f>'UED12'!J175</f>
        <v>13.5</v>
      </c>
      <c r="AO175" s="163">
        <f>'UED12'!K175</f>
        <v>1</v>
      </c>
      <c r="AP175" s="165">
        <f>'UED12'!M175</f>
        <v>1</v>
      </c>
      <c r="AQ175" s="166">
        <f>Fran2!I175</f>
        <v>12.5</v>
      </c>
      <c r="AR175" s="84">
        <f>Fran2!J175</f>
        <v>1</v>
      </c>
      <c r="AS175" s="135">
        <f>Fran2!L175</f>
        <v>1</v>
      </c>
      <c r="AT175" s="86">
        <f>Angl2!I175</f>
        <v>9</v>
      </c>
      <c r="AU175" s="84">
        <f>Angl2!J175</f>
        <v>0</v>
      </c>
      <c r="AV175" s="135">
        <f>Angl2!L175</f>
        <v>1</v>
      </c>
      <c r="AW175" s="139">
        <f>'UET12'!M175</f>
        <v>10.75</v>
      </c>
      <c r="AX175" s="163">
        <f>'UET12'!N175</f>
        <v>2</v>
      </c>
      <c r="AY175" s="159">
        <f>'UET12'!P175</f>
        <v>1</v>
      </c>
      <c r="AZ175" s="24">
        <f t="shared" si="10"/>
        <v>8.5245098039215694</v>
      </c>
      <c r="BA175" s="143">
        <f t="shared" si="11"/>
        <v>18</v>
      </c>
      <c r="BB175" s="138" t="e">
        <f t="shared" si="12"/>
        <v>#REF!</v>
      </c>
      <c r="BC175" s="154" t="str">
        <f t="shared" si="13"/>
        <v xml:space="preserve"> </v>
      </c>
    </row>
    <row r="176" spans="1:55" s="87" customFormat="1" ht="13.5" customHeight="1">
      <c r="A176" s="153">
        <v>164</v>
      </c>
      <c r="B176" s="279">
        <v>1333007545</v>
      </c>
      <c r="C176" s="101" t="s">
        <v>332</v>
      </c>
      <c r="D176" s="101" t="s">
        <v>228</v>
      </c>
      <c r="E176" s="280" t="s">
        <v>1010</v>
      </c>
      <c r="F176" s="280" t="s">
        <v>870</v>
      </c>
      <c r="G176" s="278" t="s">
        <v>811</v>
      </c>
      <c r="H176" s="118" t="s">
        <v>433</v>
      </c>
      <c r="I176" s="157">
        <v>8.3382352941176467</v>
      </c>
      <c r="J176" s="162">
        <f>Maths2!J176</f>
        <v>5</v>
      </c>
      <c r="K176" s="84">
        <f>Maths2!K176</f>
        <v>0</v>
      </c>
      <c r="L176" s="135">
        <f>Maths2!M176</f>
        <v>1</v>
      </c>
      <c r="M176" s="85">
        <f>Phys2!J176</f>
        <v>5.8</v>
      </c>
      <c r="N176" s="84">
        <f>Phys2!K176</f>
        <v>0</v>
      </c>
      <c r="O176" s="135" t="e">
        <f>Phys2!#REF!</f>
        <v>#REF!</v>
      </c>
      <c r="P176" s="85">
        <f>Chim2!J176</f>
        <v>10</v>
      </c>
      <c r="Q176" s="84">
        <f>Chim2!K176</f>
        <v>6</v>
      </c>
      <c r="R176" s="135">
        <f>Chim2!M176</f>
        <v>1</v>
      </c>
      <c r="S176" s="136">
        <f>'UEF12'!P176</f>
        <v>6.9333333333333336</v>
      </c>
      <c r="T176" s="163">
        <f>'UEF12'!Q176</f>
        <v>6</v>
      </c>
      <c r="U176" s="165" t="e">
        <f>'UEF12'!S176</f>
        <v>#REF!</v>
      </c>
      <c r="V176" s="166">
        <f>TPPhys2!H176</f>
        <v>11.083333333333334</v>
      </c>
      <c r="W176" s="84">
        <f>TPPhys2!I176</f>
        <v>2</v>
      </c>
      <c r="X176" s="135">
        <f>TPPhys2!K176</f>
        <v>1</v>
      </c>
      <c r="Y176" s="86">
        <f>TPChim2!H176</f>
        <v>12.83</v>
      </c>
      <c r="Z176" s="84">
        <f>TPChim2!I176</f>
        <v>2</v>
      </c>
      <c r="AA176" s="135">
        <f>TPChim2!K176</f>
        <v>1</v>
      </c>
      <c r="AB176" s="86">
        <f>Info2!J176</f>
        <v>10</v>
      </c>
      <c r="AC176" s="84">
        <f>Info2!K176</f>
        <v>4</v>
      </c>
      <c r="AD176" s="135">
        <f>Info2!M176</f>
        <v>1</v>
      </c>
      <c r="AE176" s="86">
        <f>MP!I176</f>
        <v>10.25</v>
      </c>
      <c r="AF176" s="84">
        <f>MP!J176</f>
        <v>1</v>
      </c>
      <c r="AG176" s="135">
        <f>MP!L176</f>
        <v>1</v>
      </c>
      <c r="AH176" s="139">
        <f>'UEM12'!S176</f>
        <v>10.832666666666666</v>
      </c>
      <c r="AI176" s="163">
        <f>'UEM12'!T176</f>
        <v>9</v>
      </c>
      <c r="AJ176" s="165">
        <f>'UEM12'!V176</f>
        <v>1</v>
      </c>
      <c r="AK176" s="166">
        <f>'MST2'!I176</f>
        <v>13</v>
      </c>
      <c r="AL176" s="84">
        <f>'MST2'!J176</f>
        <v>1</v>
      </c>
      <c r="AM176" s="135">
        <f>'MST2'!L176</f>
        <v>1</v>
      </c>
      <c r="AN176" s="139">
        <f>'UED12'!J176</f>
        <v>13</v>
      </c>
      <c r="AO176" s="163">
        <f>'UED12'!K176</f>
        <v>1</v>
      </c>
      <c r="AP176" s="165">
        <f>'UED12'!M176</f>
        <v>1</v>
      </c>
      <c r="AQ176" s="166">
        <f>Fran2!I176</f>
        <v>12</v>
      </c>
      <c r="AR176" s="84">
        <f>Fran2!J176</f>
        <v>1</v>
      </c>
      <c r="AS176" s="135">
        <f>Fran2!L176</f>
        <v>1</v>
      </c>
      <c r="AT176" s="86">
        <f>Angl2!I176</f>
        <v>10</v>
      </c>
      <c r="AU176" s="84">
        <f>Angl2!J176</f>
        <v>1</v>
      </c>
      <c r="AV176" s="135">
        <f>Angl2!L176</f>
        <v>1</v>
      </c>
      <c r="AW176" s="139">
        <f>'UET12'!M176</f>
        <v>11</v>
      </c>
      <c r="AX176" s="163">
        <f>'UET12'!N176</f>
        <v>2</v>
      </c>
      <c r="AY176" s="159">
        <f>'UET12'!P176</f>
        <v>1</v>
      </c>
      <c r="AZ176" s="24">
        <f t="shared" si="10"/>
        <v>8.9154901960784319</v>
      </c>
      <c r="BA176" s="143">
        <f t="shared" si="11"/>
        <v>18</v>
      </c>
      <c r="BB176" s="138" t="e">
        <f t="shared" si="12"/>
        <v>#REF!</v>
      </c>
      <c r="BC176" s="154" t="str">
        <f t="shared" si="13"/>
        <v xml:space="preserve"> </v>
      </c>
    </row>
    <row r="177" spans="1:55" s="87" customFormat="1" ht="13.5" customHeight="1">
      <c r="A177" s="153">
        <v>165</v>
      </c>
      <c r="B177" s="294">
        <v>123006162</v>
      </c>
      <c r="C177" s="200" t="s">
        <v>747</v>
      </c>
      <c r="D177" s="200" t="s">
        <v>135</v>
      </c>
      <c r="E177" s="295" t="s">
        <v>1011</v>
      </c>
      <c r="F177" s="284" t="s">
        <v>1012</v>
      </c>
      <c r="G177" s="285" t="s">
        <v>827</v>
      </c>
      <c r="H177" s="247" t="s">
        <v>1678</v>
      </c>
      <c r="I177" s="156">
        <v>8.1358823529411772</v>
      </c>
      <c r="J177" s="162">
        <f>Maths2!J177</f>
        <v>7.333333333333333</v>
      </c>
      <c r="K177" s="84">
        <f>Maths2!K177</f>
        <v>0</v>
      </c>
      <c r="L177" s="135">
        <f>Maths2!M177</f>
        <v>1</v>
      </c>
      <c r="M177" s="85">
        <f>Phys2!J177</f>
        <v>4.3</v>
      </c>
      <c r="N177" s="84">
        <f>Phys2!K177</f>
        <v>0</v>
      </c>
      <c r="O177" s="135" t="e">
        <f>Phys2!#REF!</f>
        <v>#REF!</v>
      </c>
      <c r="P177" s="85">
        <f>Chim2!J177</f>
        <v>3.3</v>
      </c>
      <c r="Q177" s="84">
        <f>Chim2!K177</f>
        <v>0</v>
      </c>
      <c r="R177" s="135">
        <f>Chim2!M177</f>
        <v>1</v>
      </c>
      <c r="S177" s="136">
        <f>'UEF12'!P177</f>
        <v>4.9777777777777779</v>
      </c>
      <c r="T177" s="163">
        <f>'UEF12'!Q177</f>
        <v>0</v>
      </c>
      <c r="U177" s="165" t="e">
        <f>'UEF12'!S177</f>
        <v>#REF!</v>
      </c>
      <c r="V177" s="166">
        <f>TPPhys2!H177</f>
        <v>11.17</v>
      </c>
      <c r="W177" s="84">
        <f>TPPhys2!I177</f>
        <v>2</v>
      </c>
      <c r="X177" s="135">
        <f>TPPhys2!K177</f>
        <v>1</v>
      </c>
      <c r="Y177" s="86">
        <f>TPChim2!H177</f>
        <v>12.66</v>
      </c>
      <c r="Z177" s="84">
        <f>TPChim2!I177</f>
        <v>2</v>
      </c>
      <c r="AA177" s="135">
        <f>TPChim2!K177</f>
        <v>1</v>
      </c>
      <c r="AB177" s="86">
        <f>Info2!J177</f>
        <v>10.4375</v>
      </c>
      <c r="AC177" s="84">
        <f>Info2!K177</f>
        <v>4</v>
      </c>
      <c r="AD177" s="135">
        <f>Info2!M177</f>
        <v>1</v>
      </c>
      <c r="AE177" s="86">
        <f>MP!I177</f>
        <v>13</v>
      </c>
      <c r="AF177" s="84">
        <f>MP!J177</f>
        <v>1</v>
      </c>
      <c r="AG177" s="135">
        <f>MP!L177</f>
        <v>1</v>
      </c>
      <c r="AH177" s="139">
        <f>'UEM12'!S177</f>
        <v>11.541</v>
      </c>
      <c r="AI177" s="163">
        <f>'UEM12'!T177</f>
        <v>9</v>
      </c>
      <c r="AJ177" s="165">
        <f>'UEM12'!V177</f>
        <v>1</v>
      </c>
      <c r="AK177" s="166">
        <f>'MST2'!I177</f>
        <v>13.5</v>
      </c>
      <c r="AL177" s="84">
        <f>'MST2'!J177</f>
        <v>1</v>
      </c>
      <c r="AM177" s="135">
        <f>'MST2'!L177</f>
        <v>1</v>
      </c>
      <c r="AN177" s="139">
        <f>'UED12'!J177</f>
        <v>13.5</v>
      </c>
      <c r="AO177" s="163">
        <f>'UED12'!K177</f>
        <v>1</v>
      </c>
      <c r="AP177" s="165">
        <f>'UED12'!M177</f>
        <v>1</v>
      </c>
      <c r="AQ177" s="166">
        <f>Fran2!I177</f>
        <v>13</v>
      </c>
      <c r="AR177" s="84">
        <f>Fran2!J177</f>
        <v>1</v>
      </c>
      <c r="AS177" s="135">
        <f>Fran2!L177</f>
        <v>1</v>
      </c>
      <c r="AT177" s="86">
        <f>Angl2!I177</f>
        <v>13</v>
      </c>
      <c r="AU177" s="84">
        <f>Angl2!J177</f>
        <v>1</v>
      </c>
      <c r="AV177" s="135">
        <f>Angl2!L177</f>
        <v>1</v>
      </c>
      <c r="AW177" s="139">
        <f>'UET12'!M177</f>
        <v>13</v>
      </c>
      <c r="AX177" s="163">
        <f>'UET12'!N177</f>
        <v>2</v>
      </c>
      <c r="AY177" s="159">
        <f>'UET12'!P177</f>
        <v>1</v>
      </c>
      <c r="AZ177" s="24">
        <f t="shared" si="10"/>
        <v>8.3532352941176473</v>
      </c>
      <c r="BA177" s="143">
        <f t="shared" si="11"/>
        <v>12</v>
      </c>
      <c r="BB177" s="138" t="e">
        <f t="shared" si="12"/>
        <v>#REF!</v>
      </c>
      <c r="BC177" s="154" t="str">
        <f t="shared" si="13"/>
        <v xml:space="preserve"> </v>
      </c>
    </row>
    <row r="178" spans="1:55" ht="13.5" customHeight="1">
      <c r="A178" s="153">
        <v>166</v>
      </c>
      <c r="B178" s="175">
        <v>1533003446</v>
      </c>
      <c r="C178" s="275" t="s">
        <v>333</v>
      </c>
      <c r="D178" s="275" t="s">
        <v>523</v>
      </c>
      <c r="E178" s="276" t="s">
        <v>1013</v>
      </c>
      <c r="F178" s="276" t="s">
        <v>870</v>
      </c>
      <c r="G178" s="274" t="s">
        <v>806</v>
      </c>
      <c r="H178" s="117" t="s">
        <v>428</v>
      </c>
      <c r="I178" s="156">
        <v>8.2692156862745083</v>
      </c>
      <c r="J178" s="162">
        <f>Maths2!J178</f>
        <v>8.1</v>
      </c>
      <c r="K178" s="84">
        <f>Maths2!K178</f>
        <v>0</v>
      </c>
      <c r="L178" s="135">
        <f>Maths2!M178</f>
        <v>1</v>
      </c>
      <c r="M178" s="85">
        <f>Phys2!J178</f>
        <v>7</v>
      </c>
      <c r="N178" s="84">
        <f>Phys2!K178</f>
        <v>0</v>
      </c>
      <c r="O178" s="135" t="e">
        <f>Phys2!#REF!</f>
        <v>#REF!</v>
      </c>
      <c r="P178" s="85">
        <f>Chim2!J178</f>
        <v>6.65</v>
      </c>
      <c r="Q178" s="84">
        <f>Chim2!K178</f>
        <v>0</v>
      </c>
      <c r="R178" s="135">
        <f>Chim2!M178</f>
        <v>1</v>
      </c>
      <c r="S178" s="136">
        <f>'UEF12'!P178</f>
        <v>7.25</v>
      </c>
      <c r="T178" s="163">
        <f>'UEF12'!Q178</f>
        <v>0</v>
      </c>
      <c r="U178" s="165" t="e">
        <f>'UEF12'!S178</f>
        <v>#REF!</v>
      </c>
      <c r="V178" s="166">
        <f>TPPhys2!H178</f>
        <v>7.16</v>
      </c>
      <c r="W178" s="84">
        <f>TPPhys2!I178</f>
        <v>0</v>
      </c>
      <c r="X178" s="135">
        <f>TPPhys2!K178</f>
        <v>1</v>
      </c>
      <c r="Y178" s="86">
        <f>TPChim2!H178</f>
        <v>14.583333333333334</v>
      </c>
      <c r="Z178" s="84">
        <f>TPChim2!I178</f>
        <v>2</v>
      </c>
      <c r="AA178" s="135">
        <f>TPChim2!K178</f>
        <v>1</v>
      </c>
      <c r="AB178" s="86">
        <f>Info2!J178</f>
        <v>10.9</v>
      </c>
      <c r="AC178" s="84">
        <f>Info2!K178</f>
        <v>4</v>
      </c>
      <c r="AD178" s="135">
        <f>Info2!M178</f>
        <v>1</v>
      </c>
      <c r="AE178" s="86">
        <f>MP!I178</f>
        <v>13</v>
      </c>
      <c r="AF178" s="84">
        <f>MP!J178</f>
        <v>1</v>
      </c>
      <c r="AG178" s="135">
        <f>MP!L178</f>
        <v>1</v>
      </c>
      <c r="AH178" s="139">
        <f>'UEM12'!S178</f>
        <v>11.308666666666667</v>
      </c>
      <c r="AI178" s="163">
        <f>'UEM12'!T178</f>
        <v>9</v>
      </c>
      <c r="AJ178" s="165">
        <f>'UEM12'!V178</f>
        <v>1</v>
      </c>
      <c r="AK178" s="166">
        <f>'MST2'!I178</f>
        <v>10</v>
      </c>
      <c r="AL178" s="84">
        <f>'MST2'!J178</f>
        <v>1</v>
      </c>
      <c r="AM178" s="135">
        <f>'MST2'!L178</f>
        <v>1</v>
      </c>
      <c r="AN178" s="139">
        <f>'UED12'!J178</f>
        <v>10</v>
      </c>
      <c r="AO178" s="163">
        <f>'UED12'!K178</f>
        <v>1</v>
      </c>
      <c r="AP178" s="165">
        <f>'UED12'!M178</f>
        <v>1</v>
      </c>
      <c r="AQ178" s="166">
        <f>Fran2!I178</f>
        <v>8</v>
      </c>
      <c r="AR178" s="84">
        <f>Fran2!J178</f>
        <v>0</v>
      </c>
      <c r="AS178" s="135">
        <f>Fran2!L178</f>
        <v>1</v>
      </c>
      <c r="AT178" s="86">
        <f>Angl2!I178</f>
        <v>15.5</v>
      </c>
      <c r="AU178" s="84">
        <f>Angl2!J178</f>
        <v>1</v>
      </c>
      <c r="AV178" s="135">
        <f>Angl2!L178</f>
        <v>1</v>
      </c>
      <c r="AW178" s="139">
        <f>'UET12'!M178</f>
        <v>11.75</v>
      </c>
      <c r="AX178" s="163">
        <f>'UET12'!N178</f>
        <v>2</v>
      </c>
      <c r="AY178" s="159">
        <f>'UET12'!P178</f>
        <v>1</v>
      </c>
      <c r="AZ178" s="24">
        <f t="shared" si="10"/>
        <v>9.1349019607843154</v>
      </c>
      <c r="BA178" s="143">
        <f t="shared" si="11"/>
        <v>12</v>
      </c>
      <c r="BB178" s="138" t="e">
        <f t="shared" si="12"/>
        <v>#REF!</v>
      </c>
      <c r="BC178" s="154" t="str">
        <f t="shared" si="13"/>
        <v xml:space="preserve"> </v>
      </c>
    </row>
    <row r="179" spans="1:55" ht="13.5" customHeight="1">
      <c r="A179" s="153">
        <v>167</v>
      </c>
      <c r="B179" s="279">
        <v>1433005511</v>
      </c>
      <c r="C179" s="101" t="s">
        <v>333</v>
      </c>
      <c r="D179" s="101" t="s">
        <v>209</v>
      </c>
      <c r="E179" s="280" t="s">
        <v>1014</v>
      </c>
      <c r="F179" s="280" t="s">
        <v>814</v>
      </c>
      <c r="G179" s="278" t="s">
        <v>811</v>
      </c>
      <c r="H179" s="118" t="s">
        <v>428</v>
      </c>
      <c r="I179" s="157">
        <v>9.7266666666666683</v>
      </c>
      <c r="J179" s="162">
        <f>Maths2!J179</f>
        <v>10.3</v>
      </c>
      <c r="K179" s="84">
        <f>Maths2!K179</f>
        <v>6</v>
      </c>
      <c r="L179" s="135">
        <f>Maths2!M179</f>
        <v>1</v>
      </c>
      <c r="M179" s="85">
        <f>Phys2!J179</f>
        <v>3.45</v>
      </c>
      <c r="N179" s="84">
        <f>Phys2!K179</f>
        <v>0</v>
      </c>
      <c r="O179" s="135" t="e">
        <f>Phys2!#REF!</f>
        <v>#REF!</v>
      </c>
      <c r="P179" s="85">
        <f>Chim2!J179</f>
        <v>2.9142857142857141</v>
      </c>
      <c r="Q179" s="84">
        <f>Chim2!K179</f>
        <v>0</v>
      </c>
      <c r="R179" s="135">
        <f>Chim2!M179</f>
        <v>1</v>
      </c>
      <c r="S179" s="136">
        <f>'UEF12'!P179</f>
        <v>5.5547619047619046</v>
      </c>
      <c r="T179" s="163">
        <f>'UEF12'!Q179</f>
        <v>6</v>
      </c>
      <c r="U179" s="165" t="e">
        <f>'UEF12'!S179</f>
        <v>#REF!</v>
      </c>
      <c r="V179" s="166">
        <f>TPPhys2!H179</f>
        <v>10</v>
      </c>
      <c r="W179" s="84">
        <f>TPPhys2!I179</f>
        <v>2</v>
      </c>
      <c r="X179" s="135">
        <f>TPPhys2!K179</f>
        <v>1</v>
      </c>
      <c r="Y179" s="86">
        <f>TPChim2!H179</f>
        <v>11</v>
      </c>
      <c r="Z179" s="84">
        <f>TPChim2!I179</f>
        <v>2</v>
      </c>
      <c r="AA179" s="135">
        <f>TPChim2!K179</f>
        <v>1</v>
      </c>
      <c r="AB179" s="86">
        <f>Info2!J179</f>
        <v>7.7</v>
      </c>
      <c r="AC179" s="84">
        <f>Info2!K179</f>
        <v>0</v>
      </c>
      <c r="AD179" s="135">
        <f>Info2!M179</f>
        <v>1</v>
      </c>
      <c r="AE179" s="86">
        <f>MP!I179</f>
        <v>14.5</v>
      </c>
      <c r="AF179" s="84">
        <f>MP!J179</f>
        <v>1</v>
      </c>
      <c r="AG179" s="135">
        <f>MP!L179</f>
        <v>1</v>
      </c>
      <c r="AH179" s="139">
        <f>'UEM12'!S179</f>
        <v>10.18</v>
      </c>
      <c r="AI179" s="163">
        <f>'UEM12'!T179</f>
        <v>9</v>
      </c>
      <c r="AJ179" s="165">
        <f>'UEM12'!V179</f>
        <v>1</v>
      </c>
      <c r="AK179" s="166">
        <f>'MST2'!I179</f>
        <v>12</v>
      </c>
      <c r="AL179" s="84">
        <f>'MST2'!J179</f>
        <v>1</v>
      </c>
      <c r="AM179" s="135">
        <f>'MST2'!L179</f>
        <v>1</v>
      </c>
      <c r="AN179" s="139">
        <f>'UED12'!J179</f>
        <v>12</v>
      </c>
      <c r="AO179" s="163">
        <f>'UED12'!K179</f>
        <v>1</v>
      </c>
      <c r="AP179" s="165">
        <f>'UED12'!M179</f>
        <v>1</v>
      </c>
      <c r="AQ179" s="166">
        <f>Fran2!I179</f>
        <v>15.25</v>
      </c>
      <c r="AR179" s="84">
        <f>Fran2!J179</f>
        <v>1</v>
      </c>
      <c r="AS179" s="135">
        <f>Fran2!L179</f>
        <v>1</v>
      </c>
      <c r="AT179" s="86">
        <f>Angl2!I179</f>
        <v>11.5</v>
      </c>
      <c r="AU179" s="84">
        <f>Angl2!J179</f>
        <v>1</v>
      </c>
      <c r="AV179" s="135">
        <f>Angl2!L179</f>
        <v>1</v>
      </c>
      <c r="AW179" s="139">
        <f>'UET12'!M179</f>
        <v>13.375</v>
      </c>
      <c r="AX179" s="163">
        <f>'UET12'!N179</f>
        <v>2</v>
      </c>
      <c r="AY179" s="159">
        <f>'UET12'!P179</f>
        <v>1</v>
      </c>
      <c r="AZ179" s="24">
        <f t="shared" si="10"/>
        <v>8.2142857142857135</v>
      </c>
      <c r="BA179" s="143">
        <f t="shared" si="11"/>
        <v>18</v>
      </c>
      <c r="BB179" s="138" t="e">
        <f t="shared" si="12"/>
        <v>#REF!</v>
      </c>
      <c r="BC179" s="154" t="str">
        <f t="shared" si="13"/>
        <v xml:space="preserve"> </v>
      </c>
    </row>
    <row r="180" spans="1:55" ht="13.5" customHeight="1">
      <c r="A180" s="153">
        <v>168</v>
      </c>
      <c r="B180" s="289">
        <v>123011453</v>
      </c>
      <c r="C180" s="47" t="s">
        <v>162</v>
      </c>
      <c r="D180" s="47" t="s">
        <v>163</v>
      </c>
      <c r="E180" s="277" t="s">
        <v>1015</v>
      </c>
      <c r="F180" s="277" t="s">
        <v>1016</v>
      </c>
      <c r="G180" s="278" t="s">
        <v>811</v>
      </c>
      <c r="H180" s="121" t="s">
        <v>431</v>
      </c>
      <c r="I180" s="156">
        <v>8.7301960784313746</v>
      </c>
      <c r="J180" s="162">
        <f>Maths2!J180</f>
        <v>8.6666666666666661</v>
      </c>
      <c r="K180" s="84">
        <f>Maths2!K180</f>
        <v>0</v>
      </c>
      <c r="L180" s="135">
        <f>Maths2!M180</f>
        <v>1</v>
      </c>
      <c r="M180" s="85">
        <f>Phys2!J180</f>
        <v>5.666666666666667</v>
      </c>
      <c r="N180" s="84">
        <f>Phys2!K180</f>
        <v>0</v>
      </c>
      <c r="O180" s="135" t="e">
        <f>Phys2!#REF!</f>
        <v>#REF!</v>
      </c>
      <c r="P180" s="85">
        <f>Chim2!J180</f>
        <v>10</v>
      </c>
      <c r="Q180" s="84">
        <f>Chim2!K180</f>
        <v>6</v>
      </c>
      <c r="R180" s="135">
        <f>Chim2!M180</f>
        <v>1</v>
      </c>
      <c r="S180" s="136">
        <f>'UEF12'!P180</f>
        <v>8.1111111111111107</v>
      </c>
      <c r="T180" s="163">
        <f>'UEF12'!Q180</f>
        <v>6</v>
      </c>
      <c r="U180" s="165" t="e">
        <f>'UEF12'!S180</f>
        <v>#REF!</v>
      </c>
      <c r="V180" s="166">
        <f>TPPhys2!H180</f>
        <v>10.66</v>
      </c>
      <c r="W180" s="84">
        <f>TPPhys2!I180</f>
        <v>2</v>
      </c>
      <c r="X180" s="135">
        <f>TPPhys2!K180</f>
        <v>1</v>
      </c>
      <c r="Y180" s="86">
        <f>TPChim2!H180</f>
        <v>12</v>
      </c>
      <c r="Z180" s="84">
        <f>TPChim2!I180</f>
        <v>2</v>
      </c>
      <c r="AA180" s="135">
        <f>TPChim2!K180</f>
        <v>1</v>
      </c>
      <c r="AB180" s="86">
        <f>Info2!J180</f>
        <v>10</v>
      </c>
      <c r="AC180" s="84">
        <f>Info2!K180</f>
        <v>4</v>
      </c>
      <c r="AD180" s="135">
        <f>Info2!M180</f>
        <v>1</v>
      </c>
      <c r="AE180" s="86">
        <f>MP!I180</f>
        <v>10</v>
      </c>
      <c r="AF180" s="84">
        <f>MP!J180</f>
        <v>1</v>
      </c>
      <c r="AG180" s="135">
        <f>MP!L180</f>
        <v>1</v>
      </c>
      <c r="AH180" s="139">
        <f>'UEM12'!S180</f>
        <v>10.532</v>
      </c>
      <c r="AI180" s="163">
        <f>'UEM12'!T180</f>
        <v>9</v>
      </c>
      <c r="AJ180" s="165">
        <f>'UEM12'!V180</f>
        <v>1</v>
      </c>
      <c r="AK180" s="166">
        <f>'MST2'!I180</f>
        <v>13</v>
      </c>
      <c r="AL180" s="84">
        <f>'MST2'!J180</f>
        <v>1</v>
      </c>
      <c r="AM180" s="135">
        <f>'MST2'!L180</f>
        <v>1</v>
      </c>
      <c r="AN180" s="139">
        <f>'UED12'!J180</f>
        <v>13</v>
      </c>
      <c r="AO180" s="163">
        <f>'UED12'!K180</f>
        <v>1</v>
      </c>
      <c r="AP180" s="165">
        <f>'UED12'!M180</f>
        <v>1</v>
      </c>
      <c r="AQ180" s="166">
        <f>Fran2!I180</f>
        <v>12</v>
      </c>
      <c r="AR180" s="84">
        <f>Fran2!J180</f>
        <v>1</v>
      </c>
      <c r="AS180" s="135">
        <f>Fran2!L180</f>
        <v>1</v>
      </c>
      <c r="AT180" s="86">
        <f>Angl2!I180</f>
        <v>13</v>
      </c>
      <c r="AU180" s="84">
        <f>Angl2!J180</f>
        <v>1</v>
      </c>
      <c r="AV180" s="135">
        <f>Angl2!L180</f>
        <v>1</v>
      </c>
      <c r="AW180" s="139">
        <f>'UET12'!M180</f>
        <v>12.5</v>
      </c>
      <c r="AX180" s="163">
        <f>'UET12'!N180</f>
        <v>2</v>
      </c>
      <c r="AY180" s="159">
        <f>'UET12'!P180</f>
        <v>1</v>
      </c>
      <c r="AZ180" s="24">
        <f t="shared" si="10"/>
        <v>9.6270588235294117</v>
      </c>
      <c r="BA180" s="143">
        <f t="shared" si="11"/>
        <v>18</v>
      </c>
      <c r="BB180" s="138" t="e">
        <f t="shared" si="12"/>
        <v>#REF!</v>
      </c>
      <c r="BC180" s="154" t="str">
        <f t="shared" si="13"/>
        <v xml:space="preserve"> </v>
      </c>
    </row>
    <row r="181" spans="1:55" ht="13.5" customHeight="1">
      <c r="A181" s="153">
        <v>169</v>
      </c>
      <c r="B181" s="289">
        <v>123011613</v>
      </c>
      <c r="C181" s="47" t="s">
        <v>162</v>
      </c>
      <c r="D181" s="47" t="s">
        <v>164</v>
      </c>
      <c r="E181" s="277" t="s">
        <v>981</v>
      </c>
      <c r="F181" s="277" t="s">
        <v>810</v>
      </c>
      <c r="G181" s="278" t="s">
        <v>811</v>
      </c>
      <c r="H181" s="118" t="s">
        <v>428</v>
      </c>
      <c r="I181" s="156">
        <v>9.5566666666666666</v>
      </c>
      <c r="J181" s="162">
        <f>Maths2!J181</f>
        <v>7.333333333333333</v>
      </c>
      <c r="K181" s="84">
        <f>Maths2!K181</f>
        <v>0</v>
      </c>
      <c r="L181" s="135">
        <f>Maths2!M181</f>
        <v>1</v>
      </c>
      <c r="M181" s="85">
        <f>Phys2!J181</f>
        <v>2.8</v>
      </c>
      <c r="N181" s="84">
        <f>Phys2!K181</f>
        <v>0</v>
      </c>
      <c r="O181" s="135" t="e">
        <f>Phys2!#REF!</f>
        <v>#REF!</v>
      </c>
      <c r="P181" s="85">
        <f>Chim2!J181</f>
        <v>10.833333333333334</v>
      </c>
      <c r="Q181" s="84">
        <f>Chim2!K181</f>
        <v>6</v>
      </c>
      <c r="R181" s="135">
        <f>Chim2!M181</f>
        <v>1</v>
      </c>
      <c r="S181" s="136">
        <f>'UEF12'!P181</f>
        <v>6.9888888888888889</v>
      </c>
      <c r="T181" s="163">
        <f>'UEF12'!Q181</f>
        <v>6</v>
      </c>
      <c r="U181" s="165" t="e">
        <f>'UEF12'!S181</f>
        <v>#REF!</v>
      </c>
      <c r="V181" s="166">
        <f>TPPhys2!H181</f>
        <v>10.66</v>
      </c>
      <c r="W181" s="84">
        <f>TPPhys2!I181</f>
        <v>2</v>
      </c>
      <c r="X181" s="135">
        <f>TPPhys2!K181</f>
        <v>1</v>
      </c>
      <c r="Y181" s="86">
        <f>TPChim2!H181</f>
        <v>13</v>
      </c>
      <c r="Z181" s="84">
        <f>TPChim2!I181</f>
        <v>2</v>
      </c>
      <c r="AA181" s="135">
        <f>TPChim2!K181</f>
        <v>1</v>
      </c>
      <c r="AB181" s="86">
        <f>Info2!J181</f>
        <v>10.8125</v>
      </c>
      <c r="AC181" s="84">
        <f>Info2!K181</f>
        <v>4</v>
      </c>
      <c r="AD181" s="135">
        <f>Info2!M181</f>
        <v>1</v>
      </c>
      <c r="AE181" s="86">
        <f>MP!I181</f>
        <v>10</v>
      </c>
      <c r="AF181" s="84">
        <f>MP!J181</f>
        <v>1</v>
      </c>
      <c r="AG181" s="135">
        <f>MP!L181</f>
        <v>1</v>
      </c>
      <c r="AH181" s="139">
        <f>'UEM12'!S181</f>
        <v>11.056999999999999</v>
      </c>
      <c r="AI181" s="163">
        <f>'UEM12'!T181</f>
        <v>9</v>
      </c>
      <c r="AJ181" s="165">
        <f>'UEM12'!V181</f>
        <v>1</v>
      </c>
      <c r="AK181" s="166">
        <f>'MST2'!I181</f>
        <v>12</v>
      </c>
      <c r="AL181" s="84">
        <f>'MST2'!J181</f>
        <v>1</v>
      </c>
      <c r="AM181" s="135">
        <f>'MST2'!L181</f>
        <v>1</v>
      </c>
      <c r="AN181" s="139">
        <f>'UED12'!J181</f>
        <v>12</v>
      </c>
      <c r="AO181" s="163">
        <f>'UED12'!K181</f>
        <v>1</v>
      </c>
      <c r="AP181" s="165">
        <f>'UED12'!M181</f>
        <v>1</v>
      </c>
      <c r="AQ181" s="166">
        <f>Fran2!I181</f>
        <v>12</v>
      </c>
      <c r="AR181" s="84">
        <f>Fran2!J181</f>
        <v>1</v>
      </c>
      <c r="AS181" s="135">
        <f>Fran2!L181</f>
        <v>1</v>
      </c>
      <c r="AT181" s="86">
        <f>Angl2!I181</f>
        <v>10</v>
      </c>
      <c r="AU181" s="84">
        <f>Angl2!J181</f>
        <v>1</v>
      </c>
      <c r="AV181" s="135">
        <f>Angl2!L181</f>
        <v>1</v>
      </c>
      <c r="AW181" s="139">
        <f>'UET12'!M181</f>
        <v>11</v>
      </c>
      <c r="AX181" s="163">
        <f>'UET12'!N181</f>
        <v>2</v>
      </c>
      <c r="AY181" s="159">
        <f>'UET12'!P181</f>
        <v>1</v>
      </c>
      <c r="AZ181" s="24">
        <f t="shared" si="10"/>
        <v>8.9520588235294127</v>
      </c>
      <c r="BA181" s="143">
        <f t="shared" si="11"/>
        <v>18</v>
      </c>
      <c r="BB181" s="138" t="e">
        <f t="shared" si="12"/>
        <v>#REF!</v>
      </c>
      <c r="BC181" s="154" t="str">
        <f t="shared" si="13"/>
        <v xml:space="preserve"> </v>
      </c>
    </row>
    <row r="182" spans="1:55" ht="13.5" customHeight="1">
      <c r="A182" s="153">
        <v>170</v>
      </c>
      <c r="B182" s="175">
        <v>1533009246</v>
      </c>
      <c r="C182" s="275" t="s">
        <v>604</v>
      </c>
      <c r="D182" s="275" t="s">
        <v>184</v>
      </c>
      <c r="E182" s="276" t="s">
        <v>1017</v>
      </c>
      <c r="F182" s="276" t="s">
        <v>870</v>
      </c>
      <c r="G182" s="274" t="s">
        <v>806</v>
      </c>
      <c r="H182" s="117" t="s">
        <v>1677</v>
      </c>
      <c r="I182" s="156">
        <v>6.3429411764705881</v>
      </c>
      <c r="J182" s="162">
        <f>Maths2!J182</f>
        <v>11.9</v>
      </c>
      <c r="K182" s="84">
        <f>Maths2!K182</f>
        <v>6</v>
      </c>
      <c r="L182" s="135">
        <f>Maths2!M182</f>
        <v>1</v>
      </c>
      <c r="M182" s="85">
        <f>Phys2!J182</f>
        <v>7.25</v>
      </c>
      <c r="N182" s="84">
        <f>Phys2!K182</f>
        <v>0</v>
      </c>
      <c r="O182" s="135" t="e">
        <f>Phys2!#REF!</f>
        <v>#REF!</v>
      </c>
      <c r="P182" s="85">
        <f>Chim2!J182</f>
        <v>10.85</v>
      </c>
      <c r="Q182" s="84">
        <f>Chim2!K182</f>
        <v>6</v>
      </c>
      <c r="R182" s="135">
        <f>Chim2!M182</f>
        <v>1</v>
      </c>
      <c r="S182" s="136">
        <f>'UEF12'!P182</f>
        <v>10</v>
      </c>
      <c r="T182" s="163">
        <f>'UEF12'!Q182</f>
        <v>18</v>
      </c>
      <c r="U182" s="165" t="e">
        <f>'UEF12'!S182</f>
        <v>#REF!</v>
      </c>
      <c r="V182" s="166">
        <f>TPPhys2!H182</f>
        <v>10.003333333333334</v>
      </c>
      <c r="W182" s="84">
        <f>TPPhys2!I182</f>
        <v>2</v>
      </c>
      <c r="X182" s="135">
        <f>TPPhys2!K182</f>
        <v>1</v>
      </c>
      <c r="Y182" s="86">
        <f>TPChim2!H182</f>
        <v>14.363333333333333</v>
      </c>
      <c r="Z182" s="84">
        <f>TPChim2!I182</f>
        <v>2</v>
      </c>
      <c r="AA182" s="135">
        <f>TPChim2!K182</f>
        <v>1</v>
      </c>
      <c r="AB182" s="86">
        <f>Info2!J182</f>
        <v>10</v>
      </c>
      <c r="AC182" s="84">
        <f>Info2!K182</f>
        <v>4</v>
      </c>
      <c r="AD182" s="135">
        <f>Info2!M182</f>
        <v>1</v>
      </c>
      <c r="AE182" s="86">
        <f>MP!I182</f>
        <v>12.5</v>
      </c>
      <c r="AF182" s="84">
        <f>MP!J182</f>
        <v>1</v>
      </c>
      <c r="AG182" s="135">
        <f>MP!L182</f>
        <v>1</v>
      </c>
      <c r="AH182" s="139">
        <f>'UEM12'!S182</f>
        <v>11.373333333333333</v>
      </c>
      <c r="AI182" s="163">
        <f>'UEM12'!T182</f>
        <v>9</v>
      </c>
      <c r="AJ182" s="165">
        <f>'UEM12'!V182</f>
        <v>1</v>
      </c>
      <c r="AK182" s="166">
        <f>'MST2'!I182</f>
        <v>10</v>
      </c>
      <c r="AL182" s="84">
        <f>'MST2'!J182</f>
        <v>1</v>
      </c>
      <c r="AM182" s="135">
        <f>'MST2'!L182</f>
        <v>1</v>
      </c>
      <c r="AN182" s="139">
        <f>'UED12'!J182</f>
        <v>10</v>
      </c>
      <c r="AO182" s="163">
        <f>'UED12'!K182</f>
        <v>1</v>
      </c>
      <c r="AP182" s="165">
        <f>'UED12'!M182</f>
        <v>1</v>
      </c>
      <c r="AQ182" s="166">
        <f>Fran2!I182</f>
        <v>12</v>
      </c>
      <c r="AR182" s="84">
        <f>Fran2!J182</f>
        <v>1</v>
      </c>
      <c r="AS182" s="135">
        <f>Fran2!L182</f>
        <v>1</v>
      </c>
      <c r="AT182" s="86">
        <f>Angl2!I182</f>
        <v>17.5</v>
      </c>
      <c r="AU182" s="84">
        <f>Angl2!J182</f>
        <v>1</v>
      </c>
      <c r="AV182" s="135">
        <f>Angl2!L182</f>
        <v>1</v>
      </c>
      <c r="AW182" s="139">
        <f>'UET12'!M182</f>
        <v>14.75</v>
      </c>
      <c r="AX182" s="163">
        <f>'UET12'!N182</f>
        <v>2</v>
      </c>
      <c r="AY182" s="159">
        <f>'UET12'!P182</f>
        <v>1</v>
      </c>
      <c r="AZ182" s="24">
        <f t="shared" si="10"/>
        <v>10.962745098039216</v>
      </c>
      <c r="BA182" s="143">
        <f t="shared" si="11"/>
        <v>30</v>
      </c>
      <c r="BB182" s="138" t="e">
        <f t="shared" si="12"/>
        <v>#REF!</v>
      </c>
      <c r="BC182" s="154" t="str">
        <f t="shared" si="13"/>
        <v>S2 validé</v>
      </c>
    </row>
    <row r="183" spans="1:55" ht="13.5" customHeight="1">
      <c r="A183" s="153">
        <v>171</v>
      </c>
      <c r="B183" s="279">
        <v>1333003392</v>
      </c>
      <c r="C183" s="101" t="s">
        <v>394</v>
      </c>
      <c r="D183" s="101" t="s">
        <v>247</v>
      </c>
      <c r="E183" s="280" t="s">
        <v>1018</v>
      </c>
      <c r="F183" s="280" t="s">
        <v>808</v>
      </c>
      <c r="G183" s="278" t="s">
        <v>811</v>
      </c>
      <c r="H183" s="117" t="s">
        <v>434</v>
      </c>
      <c r="I183" s="157">
        <v>8.3421568627450977</v>
      </c>
      <c r="J183" s="162">
        <f>Maths2!J183</f>
        <v>11.2</v>
      </c>
      <c r="K183" s="84">
        <f>Maths2!K183</f>
        <v>6</v>
      </c>
      <c r="L183" s="135">
        <f>Maths2!M183</f>
        <v>1</v>
      </c>
      <c r="M183" s="85">
        <f>Phys2!J183</f>
        <v>3.5</v>
      </c>
      <c r="N183" s="84">
        <f>Phys2!K183</f>
        <v>0</v>
      </c>
      <c r="O183" s="135" t="e">
        <f>Phys2!#REF!</f>
        <v>#REF!</v>
      </c>
      <c r="P183" s="85">
        <f>Chim2!J183</f>
        <v>5.6</v>
      </c>
      <c r="Q183" s="84">
        <f>Chim2!K183</f>
        <v>0</v>
      </c>
      <c r="R183" s="135">
        <f>Chim2!M183</f>
        <v>1</v>
      </c>
      <c r="S183" s="136">
        <f>'UEF12'!P183</f>
        <v>6.7666666666666657</v>
      </c>
      <c r="T183" s="163">
        <f>'UEF12'!Q183</f>
        <v>6</v>
      </c>
      <c r="U183" s="165" t="e">
        <f>'UEF12'!S183</f>
        <v>#REF!</v>
      </c>
      <c r="V183" s="166">
        <f>TPPhys2!H183</f>
        <v>11</v>
      </c>
      <c r="W183" s="84">
        <f>TPPhys2!I183</f>
        <v>2</v>
      </c>
      <c r="X183" s="135">
        <f>TPPhys2!K183</f>
        <v>1</v>
      </c>
      <c r="Y183" s="86">
        <f>TPChim2!H183</f>
        <v>14.67</v>
      </c>
      <c r="Z183" s="84">
        <f>TPChim2!I183</f>
        <v>2</v>
      </c>
      <c r="AA183" s="135">
        <f>TPChim2!K183</f>
        <v>1</v>
      </c>
      <c r="AB183" s="86">
        <f>Info2!J183</f>
        <v>6</v>
      </c>
      <c r="AC183" s="84">
        <f>Info2!K183</f>
        <v>0</v>
      </c>
      <c r="AD183" s="135">
        <f>Info2!M183</f>
        <v>1</v>
      </c>
      <c r="AE183" s="86">
        <f>MP!I183</f>
        <v>12.5</v>
      </c>
      <c r="AF183" s="84">
        <f>MP!J183</f>
        <v>1</v>
      </c>
      <c r="AG183" s="135">
        <f>MP!L183</f>
        <v>1</v>
      </c>
      <c r="AH183" s="139">
        <f>'UEM12'!S183</f>
        <v>10.034000000000001</v>
      </c>
      <c r="AI183" s="163">
        <f>'UEM12'!T183</f>
        <v>9</v>
      </c>
      <c r="AJ183" s="165">
        <f>'UEM12'!V183</f>
        <v>1</v>
      </c>
      <c r="AK183" s="166">
        <f>'MST2'!I183</f>
        <v>10</v>
      </c>
      <c r="AL183" s="84">
        <f>'MST2'!J183</f>
        <v>1</v>
      </c>
      <c r="AM183" s="135">
        <f>'MST2'!L183</f>
        <v>1</v>
      </c>
      <c r="AN183" s="139">
        <f>'UED12'!J183</f>
        <v>10</v>
      </c>
      <c r="AO183" s="163">
        <f>'UED12'!K183</f>
        <v>1</v>
      </c>
      <c r="AP183" s="165">
        <f>'UED12'!M183</f>
        <v>1</v>
      </c>
      <c r="AQ183" s="166">
        <f>Fran2!I183</f>
        <v>10</v>
      </c>
      <c r="AR183" s="84">
        <f>Fran2!J183</f>
        <v>1</v>
      </c>
      <c r="AS183" s="135">
        <f>Fran2!L183</f>
        <v>1</v>
      </c>
      <c r="AT183" s="86">
        <f>Angl2!I183</f>
        <v>11</v>
      </c>
      <c r="AU183" s="84">
        <f>Angl2!J183</f>
        <v>1</v>
      </c>
      <c r="AV183" s="135">
        <f>Angl2!L183</f>
        <v>1</v>
      </c>
      <c r="AW183" s="139">
        <f>'UET12'!M183</f>
        <v>10.5</v>
      </c>
      <c r="AX183" s="163">
        <f>'UET12'!N183</f>
        <v>2</v>
      </c>
      <c r="AY183" s="159">
        <f>'UET12'!P183</f>
        <v>1</v>
      </c>
      <c r="AZ183" s="24">
        <f t="shared" si="10"/>
        <v>8.3570588235294121</v>
      </c>
      <c r="BA183" s="143">
        <f t="shared" si="11"/>
        <v>18</v>
      </c>
      <c r="BB183" s="138" t="e">
        <f t="shared" si="12"/>
        <v>#REF!</v>
      </c>
      <c r="BC183" s="154" t="str">
        <f t="shared" si="13"/>
        <v xml:space="preserve"> </v>
      </c>
    </row>
    <row r="184" spans="1:55" ht="13.5" customHeight="1">
      <c r="A184" s="153">
        <v>172</v>
      </c>
      <c r="B184" s="279" t="s">
        <v>395</v>
      </c>
      <c r="C184" s="101" t="s">
        <v>396</v>
      </c>
      <c r="D184" s="101" t="s">
        <v>397</v>
      </c>
      <c r="E184" s="280" t="s">
        <v>1019</v>
      </c>
      <c r="F184" s="280" t="s">
        <v>805</v>
      </c>
      <c r="G184" s="278" t="s">
        <v>811</v>
      </c>
      <c r="H184" s="118" t="s">
        <v>428</v>
      </c>
      <c r="I184" s="156">
        <v>9.1862745098039227</v>
      </c>
      <c r="J184" s="162">
        <f>Maths2!J184</f>
        <v>0</v>
      </c>
      <c r="K184" s="84">
        <f>Maths2!K184</f>
        <v>0</v>
      </c>
      <c r="L184" s="135">
        <f>Maths2!M184</f>
        <v>1</v>
      </c>
      <c r="M184" s="85">
        <f>Phys2!J184</f>
        <v>0</v>
      </c>
      <c r="N184" s="84">
        <f>Phys2!K184</f>
        <v>0</v>
      </c>
      <c r="O184" s="135" t="e">
        <f>Phys2!#REF!</f>
        <v>#REF!</v>
      </c>
      <c r="P184" s="85">
        <f>Chim2!J184</f>
        <v>11.167777777777777</v>
      </c>
      <c r="Q184" s="84">
        <f>Chim2!K184</f>
        <v>6</v>
      </c>
      <c r="R184" s="135">
        <f>Chim2!M184</f>
        <v>1</v>
      </c>
      <c r="S184" s="136">
        <f>'UEF12'!P184</f>
        <v>3.7225925925925925</v>
      </c>
      <c r="T184" s="163">
        <f>'UEF12'!Q184</f>
        <v>6</v>
      </c>
      <c r="U184" s="165" t="e">
        <f>'UEF12'!S184</f>
        <v>#REF!</v>
      </c>
      <c r="V184" s="166">
        <f>TPPhys2!H184</f>
        <v>0.08</v>
      </c>
      <c r="W184" s="84">
        <f>TPPhys2!I184</f>
        <v>0</v>
      </c>
      <c r="X184" s="135">
        <f>TPPhys2!K184</f>
        <v>1</v>
      </c>
      <c r="Y184" s="86">
        <f>TPChim2!H184</f>
        <v>13.66</v>
      </c>
      <c r="Z184" s="84">
        <f>TPChim2!I184</f>
        <v>2</v>
      </c>
      <c r="AA184" s="135">
        <f>TPChim2!K184</f>
        <v>1</v>
      </c>
      <c r="AB184" s="86">
        <f>Info2!J184</f>
        <v>0</v>
      </c>
      <c r="AC184" s="84">
        <f>Info2!K184</f>
        <v>0</v>
      </c>
      <c r="AD184" s="135">
        <f>Info2!M184</f>
        <v>1</v>
      </c>
      <c r="AE184" s="86">
        <f>MP!I184</f>
        <v>10</v>
      </c>
      <c r="AF184" s="84">
        <f>MP!J184</f>
        <v>1</v>
      </c>
      <c r="AG184" s="135">
        <f>MP!L184</f>
        <v>1</v>
      </c>
      <c r="AH184" s="139">
        <f>'UEM12'!S184</f>
        <v>4.7480000000000002</v>
      </c>
      <c r="AI184" s="163">
        <f>'UEM12'!T184</f>
        <v>3</v>
      </c>
      <c r="AJ184" s="165">
        <f>'UEM12'!V184</f>
        <v>1</v>
      </c>
      <c r="AK184" s="166">
        <f>'MST2'!I184</f>
        <v>12.5</v>
      </c>
      <c r="AL184" s="84">
        <f>'MST2'!J184</f>
        <v>1</v>
      </c>
      <c r="AM184" s="135">
        <f>'MST2'!L184</f>
        <v>1</v>
      </c>
      <c r="AN184" s="139">
        <f>'UED12'!J184</f>
        <v>12.5</v>
      </c>
      <c r="AO184" s="163">
        <f>'UED12'!K184</f>
        <v>1</v>
      </c>
      <c r="AP184" s="165">
        <f>'UED12'!M184</f>
        <v>1</v>
      </c>
      <c r="AQ184" s="166">
        <f>Fran2!I184</f>
        <v>10</v>
      </c>
      <c r="AR184" s="84">
        <f>Fran2!J184</f>
        <v>1</v>
      </c>
      <c r="AS184" s="135">
        <f>Fran2!L184</f>
        <v>1</v>
      </c>
      <c r="AT184" s="86">
        <f>Angl2!I184</f>
        <v>10.5</v>
      </c>
      <c r="AU184" s="84">
        <f>Angl2!J184</f>
        <v>1</v>
      </c>
      <c r="AV184" s="135">
        <f>Angl2!L184</f>
        <v>1</v>
      </c>
      <c r="AW184" s="139">
        <f>'UET12'!M184</f>
        <v>10.25</v>
      </c>
      <c r="AX184" s="163">
        <f>'UET12'!N184</f>
        <v>2</v>
      </c>
      <c r="AY184" s="159">
        <f>'UET12'!P184</f>
        <v>1</v>
      </c>
      <c r="AZ184" s="24">
        <f t="shared" si="10"/>
        <v>5.3084313725490198</v>
      </c>
      <c r="BA184" s="143">
        <f t="shared" si="11"/>
        <v>12</v>
      </c>
      <c r="BB184" s="138" t="e">
        <f t="shared" si="12"/>
        <v>#REF!</v>
      </c>
      <c r="BC184" s="154" t="str">
        <f t="shared" si="13"/>
        <v xml:space="preserve"> </v>
      </c>
    </row>
    <row r="185" spans="1:55" ht="13.5" customHeight="1">
      <c r="A185" s="153">
        <v>173</v>
      </c>
      <c r="B185" s="175">
        <v>1533008501</v>
      </c>
      <c r="C185" s="275" t="s">
        <v>510</v>
      </c>
      <c r="D185" s="275" t="s">
        <v>511</v>
      </c>
      <c r="E185" s="276" t="s">
        <v>863</v>
      </c>
      <c r="F185" s="276" t="s">
        <v>907</v>
      </c>
      <c r="G185" s="274" t="s">
        <v>806</v>
      </c>
      <c r="H185" s="117" t="s">
        <v>428</v>
      </c>
      <c r="I185" s="156">
        <v>8.4137254901960787</v>
      </c>
      <c r="J185" s="162">
        <f>Maths2!J185</f>
        <v>8</v>
      </c>
      <c r="K185" s="84">
        <f>Maths2!K185</f>
        <v>0</v>
      </c>
      <c r="L185" s="135">
        <f>Maths2!M185</f>
        <v>1</v>
      </c>
      <c r="M185" s="85">
        <f>Phys2!J185</f>
        <v>5.3</v>
      </c>
      <c r="N185" s="84">
        <f>Phys2!K185</f>
        <v>0</v>
      </c>
      <c r="O185" s="135" t="e">
        <f>Phys2!#REF!</f>
        <v>#REF!</v>
      </c>
      <c r="P185" s="85">
        <f>Chim2!J185</f>
        <v>10</v>
      </c>
      <c r="Q185" s="84">
        <f>Chim2!K185</f>
        <v>6</v>
      </c>
      <c r="R185" s="135">
        <f>Chim2!M185</f>
        <v>1</v>
      </c>
      <c r="S185" s="136">
        <f>'UEF12'!P185</f>
        <v>7.7666666666666675</v>
      </c>
      <c r="T185" s="163">
        <f>'UEF12'!Q185</f>
        <v>6</v>
      </c>
      <c r="U185" s="165" t="e">
        <f>'UEF12'!S185</f>
        <v>#REF!</v>
      </c>
      <c r="V185" s="166">
        <f>TPPhys2!H185</f>
        <v>12.58</v>
      </c>
      <c r="W185" s="84">
        <f>TPPhys2!I185</f>
        <v>2</v>
      </c>
      <c r="X185" s="135">
        <f>TPPhys2!K185</f>
        <v>1</v>
      </c>
      <c r="Y185" s="86">
        <f>TPChim2!H185</f>
        <v>12</v>
      </c>
      <c r="Z185" s="84">
        <f>TPChim2!I185</f>
        <v>2</v>
      </c>
      <c r="AA185" s="135">
        <f>TPChim2!K185</f>
        <v>1</v>
      </c>
      <c r="AB185" s="86">
        <f>Info2!J185</f>
        <v>7.2</v>
      </c>
      <c r="AC185" s="84">
        <f>Info2!K185</f>
        <v>0</v>
      </c>
      <c r="AD185" s="135">
        <f>Info2!M185</f>
        <v>1</v>
      </c>
      <c r="AE185" s="86">
        <f>MP!I185</f>
        <v>11</v>
      </c>
      <c r="AF185" s="84">
        <f>MP!J185</f>
        <v>1</v>
      </c>
      <c r="AG185" s="135">
        <f>MP!L185</f>
        <v>1</v>
      </c>
      <c r="AH185" s="139">
        <f>'UEM12'!S185</f>
        <v>9.9959999999999987</v>
      </c>
      <c r="AI185" s="163">
        <f>'UEM12'!T185</f>
        <v>9</v>
      </c>
      <c r="AJ185" s="165">
        <f>'UEM12'!V185</f>
        <v>1</v>
      </c>
      <c r="AK185" s="166">
        <f>'MST2'!I185</f>
        <v>12.5</v>
      </c>
      <c r="AL185" s="84">
        <f>'MST2'!J185</f>
        <v>1</v>
      </c>
      <c r="AM185" s="135">
        <f>'MST2'!L185</f>
        <v>1</v>
      </c>
      <c r="AN185" s="139">
        <f>'UED12'!J185</f>
        <v>12.5</v>
      </c>
      <c r="AO185" s="163">
        <f>'UED12'!K185</f>
        <v>1</v>
      </c>
      <c r="AP185" s="165">
        <f>'UED12'!M185</f>
        <v>1</v>
      </c>
      <c r="AQ185" s="166">
        <f>Fran2!I185</f>
        <v>10</v>
      </c>
      <c r="AR185" s="84">
        <f>Fran2!J185</f>
        <v>1</v>
      </c>
      <c r="AS185" s="135">
        <f>Fran2!L185</f>
        <v>1</v>
      </c>
      <c r="AT185" s="86">
        <f>Angl2!I185</f>
        <v>12</v>
      </c>
      <c r="AU185" s="84">
        <f>Angl2!J185</f>
        <v>1</v>
      </c>
      <c r="AV185" s="135">
        <f>Angl2!L185</f>
        <v>1</v>
      </c>
      <c r="AW185" s="139">
        <f>'UET12'!M185</f>
        <v>11</v>
      </c>
      <c r="AX185" s="163">
        <f>'UET12'!N185</f>
        <v>2</v>
      </c>
      <c r="AY185" s="159">
        <f>'UET12'!P185</f>
        <v>1</v>
      </c>
      <c r="AZ185" s="24">
        <f t="shared" si="10"/>
        <v>9.0811764705882343</v>
      </c>
      <c r="BA185" s="143">
        <f t="shared" si="11"/>
        <v>18</v>
      </c>
      <c r="BB185" s="138" t="e">
        <f t="shared" si="12"/>
        <v>#REF!</v>
      </c>
      <c r="BC185" s="154" t="str">
        <f t="shared" si="13"/>
        <v xml:space="preserve"> </v>
      </c>
    </row>
    <row r="186" spans="1:55" ht="13.5" customHeight="1">
      <c r="A186" s="153">
        <v>174</v>
      </c>
      <c r="B186" s="175">
        <v>1533003209</v>
      </c>
      <c r="C186" s="275" t="s">
        <v>647</v>
      </c>
      <c r="D186" s="275" t="s">
        <v>648</v>
      </c>
      <c r="E186" s="276" t="s">
        <v>1020</v>
      </c>
      <c r="F186" s="276" t="s">
        <v>808</v>
      </c>
      <c r="G186" s="274" t="s">
        <v>806</v>
      </c>
      <c r="H186" s="117" t="s">
        <v>1676</v>
      </c>
      <c r="I186" s="156">
        <v>8.9703921568627454</v>
      </c>
      <c r="J186" s="162">
        <f>Maths2!J186</f>
        <v>4.5</v>
      </c>
      <c r="K186" s="84">
        <f>Maths2!K186</f>
        <v>0</v>
      </c>
      <c r="L186" s="135">
        <f>Maths2!M186</f>
        <v>1</v>
      </c>
      <c r="M186" s="85">
        <f>Phys2!J186</f>
        <v>2</v>
      </c>
      <c r="N186" s="84">
        <f>Phys2!K186</f>
        <v>0</v>
      </c>
      <c r="O186" s="135" t="e">
        <f>Phys2!#REF!</f>
        <v>#REF!</v>
      </c>
      <c r="P186" s="85">
        <f>Chim2!J186</f>
        <v>11</v>
      </c>
      <c r="Q186" s="84">
        <f>Chim2!K186</f>
        <v>6</v>
      </c>
      <c r="R186" s="135">
        <f>Chim2!M186</f>
        <v>1</v>
      </c>
      <c r="S186" s="136">
        <f>'UEF12'!P186</f>
        <v>5.833333333333333</v>
      </c>
      <c r="T186" s="163">
        <f>'UEF12'!Q186</f>
        <v>6</v>
      </c>
      <c r="U186" s="165" t="e">
        <f>'UEF12'!S186</f>
        <v>#REF!</v>
      </c>
      <c r="V186" s="166">
        <f>TPPhys2!H186</f>
        <v>10.58</v>
      </c>
      <c r="W186" s="84">
        <f>TPPhys2!I186</f>
        <v>2</v>
      </c>
      <c r="X186" s="135">
        <f>TPPhys2!K186</f>
        <v>1</v>
      </c>
      <c r="Y186" s="86">
        <f>TPChim2!H186</f>
        <v>14.33</v>
      </c>
      <c r="Z186" s="84">
        <f>TPChim2!I186</f>
        <v>2</v>
      </c>
      <c r="AA186" s="135">
        <f>TPChim2!K186</f>
        <v>1</v>
      </c>
      <c r="AB186" s="86">
        <f>Info2!J186</f>
        <v>7.4</v>
      </c>
      <c r="AC186" s="84">
        <f>Info2!K186</f>
        <v>0</v>
      </c>
      <c r="AD186" s="135">
        <f>Info2!M186</f>
        <v>1</v>
      </c>
      <c r="AE186" s="86">
        <f>MP!I186</f>
        <v>16</v>
      </c>
      <c r="AF186" s="84">
        <f>MP!J186</f>
        <v>1</v>
      </c>
      <c r="AG186" s="135">
        <f>MP!L186</f>
        <v>1</v>
      </c>
      <c r="AH186" s="139">
        <f>'UEM12'!S186</f>
        <v>11.141999999999999</v>
      </c>
      <c r="AI186" s="163">
        <f>'UEM12'!T186</f>
        <v>9</v>
      </c>
      <c r="AJ186" s="165">
        <f>'UEM12'!V186</f>
        <v>1</v>
      </c>
      <c r="AK186" s="166">
        <f>'MST2'!I186</f>
        <v>16</v>
      </c>
      <c r="AL186" s="84">
        <f>'MST2'!J186</f>
        <v>1</v>
      </c>
      <c r="AM186" s="135">
        <f>'MST2'!L186</f>
        <v>1</v>
      </c>
      <c r="AN186" s="139">
        <f>'UED12'!J186</f>
        <v>16</v>
      </c>
      <c r="AO186" s="163">
        <f>'UED12'!K186</f>
        <v>1</v>
      </c>
      <c r="AP186" s="165">
        <f>'UED12'!M186</f>
        <v>1</v>
      </c>
      <c r="AQ186" s="166">
        <f>Fran2!I186</f>
        <v>10</v>
      </c>
      <c r="AR186" s="84">
        <f>Fran2!J186</f>
        <v>1</v>
      </c>
      <c r="AS186" s="135">
        <f>Fran2!L186</f>
        <v>1</v>
      </c>
      <c r="AT186" s="86">
        <f>Angl2!I186</f>
        <v>14.5</v>
      </c>
      <c r="AU186" s="84">
        <f>Angl2!J186</f>
        <v>1</v>
      </c>
      <c r="AV186" s="135">
        <f>Angl2!L186</f>
        <v>1</v>
      </c>
      <c r="AW186" s="139">
        <f>'UET12'!M186</f>
        <v>12.25</v>
      </c>
      <c r="AX186" s="163">
        <f>'UET12'!N186</f>
        <v>2</v>
      </c>
      <c r="AY186" s="159">
        <f>'UET12'!P186</f>
        <v>1</v>
      </c>
      <c r="AZ186" s="24">
        <f t="shared" si="10"/>
        <v>8.747647058823528</v>
      </c>
      <c r="BA186" s="143">
        <f t="shared" si="11"/>
        <v>18</v>
      </c>
      <c r="BB186" s="138" t="e">
        <f t="shared" si="12"/>
        <v>#REF!</v>
      </c>
      <c r="BC186" s="154" t="str">
        <f t="shared" si="13"/>
        <v xml:space="preserve"> </v>
      </c>
    </row>
    <row r="187" spans="1:55" ht="13.5" customHeight="1">
      <c r="A187" s="153">
        <v>175</v>
      </c>
      <c r="B187" s="181">
        <v>1333020295</v>
      </c>
      <c r="C187" s="290" t="s">
        <v>693</v>
      </c>
      <c r="D187" s="290" t="s">
        <v>694</v>
      </c>
      <c r="E187" s="276" t="s">
        <v>1021</v>
      </c>
      <c r="F187" s="276" t="s">
        <v>819</v>
      </c>
      <c r="G187" s="274" t="s">
        <v>806</v>
      </c>
      <c r="H187" s="117" t="s">
        <v>428</v>
      </c>
      <c r="I187" s="156">
        <v>9.9603921568627438</v>
      </c>
      <c r="J187" s="162">
        <f>Maths2!J187</f>
        <v>8.8000000000000007</v>
      </c>
      <c r="K187" s="84">
        <f>Maths2!K187</f>
        <v>0</v>
      </c>
      <c r="L187" s="135">
        <f>Maths2!M187</f>
        <v>1</v>
      </c>
      <c r="M187" s="85">
        <f>Phys2!J187</f>
        <v>1.9</v>
      </c>
      <c r="N187" s="84">
        <f>Phys2!K187</f>
        <v>0</v>
      </c>
      <c r="O187" s="135" t="e">
        <f>Phys2!#REF!</f>
        <v>#REF!</v>
      </c>
      <c r="P187" s="85">
        <f>Chim2!J187</f>
        <v>11.2</v>
      </c>
      <c r="Q187" s="84">
        <f>Chim2!K187</f>
        <v>6</v>
      </c>
      <c r="R187" s="135">
        <f>Chim2!M187</f>
        <v>1</v>
      </c>
      <c r="S187" s="136">
        <f>'UEF12'!P187</f>
        <v>7.2999999999999989</v>
      </c>
      <c r="T187" s="163">
        <f>'UEF12'!Q187</f>
        <v>6</v>
      </c>
      <c r="U187" s="165" t="e">
        <f>'UEF12'!S187</f>
        <v>#REF!</v>
      </c>
      <c r="V187" s="166">
        <f>TPPhys2!H187</f>
        <v>13.83</v>
      </c>
      <c r="W187" s="84">
        <f>TPPhys2!I187</f>
        <v>2</v>
      </c>
      <c r="X187" s="135">
        <f>TPPhys2!K187</f>
        <v>1</v>
      </c>
      <c r="Y187" s="86">
        <f>TPChim2!H187</f>
        <v>12</v>
      </c>
      <c r="Z187" s="84">
        <f>TPChim2!I187</f>
        <v>2</v>
      </c>
      <c r="AA187" s="135">
        <f>TPChim2!K187</f>
        <v>1</v>
      </c>
      <c r="AB187" s="86">
        <f>Info2!J187</f>
        <v>7.8</v>
      </c>
      <c r="AC187" s="84">
        <f>Info2!K187</f>
        <v>0</v>
      </c>
      <c r="AD187" s="135">
        <f>Info2!M187</f>
        <v>1</v>
      </c>
      <c r="AE187" s="86">
        <f>MP!I187</f>
        <v>10</v>
      </c>
      <c r="AF187" s="84">
        <f>MP!J187</f>
        <v>1</v>
      </c>
      <c r="AG187" s="135">
        <f>MP!L187</f>
        <v>1</v>
      </c>
      <c r="AH187" s="139">
        <f>'UEM12'!S187</f>
        <v>10.286</v>
      </c>
      <c r="AI187" s="163">
        <f>'UEM12'!T187</f>
        <v>9</v>
      </c>
      <c r="AJ187" s="165">
        <f>'UEM12'!V187</f>
        <v>1</v>
      </c>
      <c r="AK187" s="166">
        <f>'MST2'!I187</f>
        <v>13.5</v>
      </c>
      <c r="AL187" s="84">
        <f>'MST2'!J187</f>
        <v>1</v>
      </c>
      <c r="AM187" s="135">
        <f>'MST2'!L187</f>
        <v>1</v>
      </c>
      <c r="AN187" s="139">
        <f>'UED12'!J187</f>
        <v>13.5</v>
      </c>
      <c r="AO187" s="163">
        <f>'UED12'!K187</f>
        <v>1</v>
      </c>
      <c r="AP187" s="165">
        <f>'UED12'!M187</f>
        <v>1</v>
      </c>
      <c r="AQ187" s="166">
        <f>Fran2!I187</f>
        <v>10</v>
      </c>
      <c r="AR187" s="84">
        <f>Fran2!J187</f>
        <v>1</v>
      </c>
      <c r="AS187" s="135">
        <f>Fran2!L187</f>
        <v>1</v>
      </c>
      <c r="AT187" s="86">
        <f>Angl2!I187</f>
        <v>5.5</v>
      </c>
      <c r="AU187" s="84">
        <f>Angl2!J187</f>
        <v>0</v>
      </c>
      <c r="AV187" s="135">
        <f>Angl2!L187</f>
        <v>1</v>
      </c>
      <c r="AW187" s="139">
        <f>'UET12'!M187</f>
        <v>7.75</v>
      </c>
      <c r="AX187" s="163">
        <f>'UET12'!N187</f>
        <v>1</v>
      </c>
      <c r="AY187" s="159">
        <f>'UET12'!P187</f>
        <v>1</v>
      </c>
      <c r="AZ187" s="24">
        <f t="shared" si="10"/>
        <v>8.5958823529411763</v>
      </c>
      <c r="BA187" s="143">
        <f t="shared" si="11"/>
        <v>17</v>
      </c>
      <c r="BB187" s="138" t="e">
        <f t="shared" si="12"/>
        <v>#REF!</v>
      </c>
      <c r="BC187" s="154" t="str">
        <f t="shared" si="13"/>
        <v xml:space="preserve"> </v>
      </c>
    </row>
    <row r="188" spans="1:55" ht="13.5" customHeight="1">
      <c r="A188" s="153">
        <v>176</v>
      </c>
      <c r="B188" s="279">
        <v>1333002748</v>
      </c>
      <c r="C188" s="301" t="s">
        <v>334</v>
      </c>
      <c r="D188" s="52" t="s">
        <v>269</v>
      </c>
      <c r="E188" s="280" t="s">
        <v>1022</v>
      </c>
      <c r="F188" s="280" t="s">
        <v>994</v>
      </c>
      <c r="G188" s="302" t="s">
        <v>811</v>
      </c>
      <c r="H188" s="117" t="s">
        <v>429</v>
      </c>
      <c r="I188" s="157">
        <v>8.5488235294117647</v>
      </c>
      <c r="J188" s="162">
        <f>Maths2!J188</f>
        <v>8.4</v>
      </c>
      <c r="K188" s="84">
        <f>Maths2!K188</f>
        <v>0</v>
      </c>
      <c r="L188" s="135">
        <f>Maths2!M188</f>
        <v>1</v>
      </c>
      <c r="M188" s="85">
        <f>Phys2!J188</f>
        <v>9.8000000000000007</v>
      </c>
      <c r="N188" s="84">
        <f>Phys2!K188</f>
        <v>0</v>
      </c>
      <c r="O188" s="135" t="e">
        <f>Phys2!#REF!</f>
        <v>#REF!</v>
      </c>
      <c r="P188" s="85">
        <f>Chim2!J188</f>
        <v>11.8</v>
      </c>
      <c r="Q188" s="84">
        <f>Chim2!K188</f>
        <v>6</v>
      </c>
      <c r="R188" s="135">
        <f>Chim2!M188</f>
        <v>1</v>
      </c>
      <c r="S188" s="136">
        <f>'UEF12'!P188</f>
        <v>10.000000000000002</v>
      </c>
      <c r="T188" s="163">
        <f>'UEF12'!Q188</f>
        <v>18</v>
      </c>
      <c r="U188" s="165" t="e">
        <f>'UEF12'!S188</f>
        <v>#REF!</v>
      </c>
      <c r="V188" s="166">
        <f>TPPhys2!H188</f>
        <v>11.42</v>
      </c>
      <c r="W188" s="84">
        <f>TPPhys2!I188</f>
        <v>2</v>
      </c>
      <c r="X188" s="135">
        <f>TPPhys2!K188</f>
        <v>1</v>
      </c>
      <c r="Y188" s="86">
        <f>TPChim2!H188</f>
        <v>12.8</v>
      </c>
      <c r="Z188" s="84">
        <f>TPChim2!I188</f>
        <v>2</v>
      </c>
      <c r="AA188" s="135">
        <f>TPChim2!K188</f>
        <v>1</v>
      </c>
      <c r="AB188" s="86">
        <f>Info2!J188</f>
        <v>8.6</v>
      </c>
      <c r="AC188" s="84">
        <f>Info2!K188</f>
        <v>0</v>
      </c>
      <c r="AD188" s="135">
        <f>Info2!M188</f>
        <v>1</v>
      </c>
      <c r="AE188" s="86">
        <f>MP!I188</f>
        <v>11.5</v>
      </c>
      <c r="AF188" s="84">
        <f>MP!J188</f>
        <v>1</v>
      </c>
      <c r="AG188" s="135">
        <f>MP!L188</f>
        <v>1</v>
      </c>
      <c r="AH188" s="139">
        <f>'UEM12'!S188</f>
        <v>10.584</v>
      </c>
      <c r="AI188" s="163">
        <f>'UEM12'!T188</f>
        <v>9</v>
      </c>
      <c r="AJ188" s="165">
        <f>'UEM12'!V188</f>
        <v>1</v>
      </c>
      <c r="AK188" s="166">
        <f>'MST2'!I188</f>
        <v>11.5</v>
      </c>
      <c r="AL188" s="84">
        <f>'MST2'!J188</f>
        <v>1</v>
      </c>
      <c r="AM188" s="135">
        <f>'MST2'!L188</f>
        <v>1</v>
      </c>
      <c r="AN188" s="139">
        <f>'UED12'!J188</f>
        <v>11.5</v>
      </c>
      <c r="AO188" s="163">
        <f>'UED12'!K188</f>
        <v>1</v>
      </c>
      <c r="AP188" s="165">
        <f>'UED12'!M188</f>
        <v>1</v>
      </c>
      <c r="AQ188" s="166">
        <f>Fran2!I188</f>
        <v>13</v>
      </c>
      <c r="AR188" s="84">
        <f>Fran2!J188</f>
        <v>1</v>
      </c>
      <c r="AS188" s="135">
        <f>Fran2!L188</f>
        <v>1</v>
      </c>
      <c r="AT188" s="86">
        <f>Angl2!I188</f>
        <v>10</v>
      </c>
      <c r="AU188" s="84">
        <f>Angl2!J188</f>
        <v>1</v>
      </c>
      <c r="AV188" s="135">
        <f>Angl2!L188</f>
        <v>1</v>
      </c>
      <c r="AW188" s="139">
        <f>'UET12'!M188</f>
        <v>11.5</v>
      </c>
      <c r="AX188" s="163">
        <f>'UET12'!N188</f>
        <v>2</v>
      </c>
      <c r="AY188" s="159">
        <f>'UET12'!P188</f>
        <v>1</v>
      </c>
      <c r="AZ188" s="24">
        <f t="shared" si="10"/>
        <v>10.436470588235295</v>
      </c>
      <c r="BA188" s="143">
        <f t="shared" si="11"/>
        <v>30</v>
      </c>
      <c r="BB188" s="138" t="e">
        <f t="shared" si="12"/>
        <v>#REF!</v>
      </c>
      <c r="BC188" s="154" t="str">
        <f t="shared" si="13"/>
        <v>S2 validé</v>
      </c>
    </row>
    <row r="189" spans="1:55" ht="13.5" customHeight="1">
      <c r="A189" s="153">
        <v>177</v>
      </c>
      <c r="B189" s="289">
        <v>123003472</v>
      </c>
      <c r="C189" s="277" t="s">
        <v>165</v>
      </c>
      <c r="D189" s="99" t="s">
        <v>110</v>
      </c>
      <c r="E189" s="277" t="s">
        <v>1023</v>
      </c>
      <c r="F189" s="277" t="s">
        <v>832</v>
      </c>
      <c r="G189" s="302" t="s">
        <v>811</v>
      </c>
      <c r="H189" s="118" t="s">
        <v>433</v>
      </c>
      <c r="I189" s="156">
        <v>9.4901960784313708</v>
      </c>
      <c r="J189" s="162">
        <f>Maths2!J189</f>
        <v>10.833333333333334</v>
      </c>
      <c r="K189" s="84">
        <f>Maths2!K189</f>
        <v>6</v>
      </c>
      <c r="L189" s="135">
        <f>Maths2!M189</f>
        <v>1</v>
      </c>
      <c r="M189" s="85">
        <f>Phys2!J189</f>
        <v>4.333333333333333</v>
      </c>
      <c r="N189" s="84">
        <f>Phys2!K189</f>
        <v>0</v>
      </c>
      <c r="O189" s="135" t="e">
        <f>Phys2!#REF!</f>
        <v>#REF!</v>
      </c>
      <c r="P189" s="85">
        <f>Chim2!J189</f>
        <v>10.083333333333334</v>
      </c>
      <c r="Q189" s="84">
        <f>Chim2!K189</f>
        <v>6</v>
      </c>
      <c r="R189" s="135">
        <f>Chim2!M189</f>
        <v>1</v>
      </c>
      <c r="S189" s="136">
        <f>'UEF12'!P189</f>
        <v>8.4166666666666661</v>
      </c>
      <c r="T189" s="163">
        <f>'UEF12'!Q189</f>
        <v>12</v>
      </c>
      <c r="U189" s="165" t="e">
        <f>'UEF12'!S189</f>
        <v>#REF!</v>
      </c>
      <c r="V189" s="166">
        <f>TPPhys2!H189</f>
        <v>12.33</v>
      </c>
      <c r="W189" s="84">
        <f>TPPhys2!I189</f>
        <v>2</v>
      </c>
      <c r="X189" s="135">
        <f>TPPhys2!K189</f>
        <v>1</v>
      </c>
      <c r="Y189" s="86">
        <f>TPChim2!H189</f>
        <v>14.16</v>
      </c>
      <c r="Z189" s="84">
        <f>TPChim2!I189</f>
        <v>2</v>
      </c>
      <c r="AA189" s="135">
        <f>TPChim2!K189</f>
        <v>1</v>
      </c>
      <c r="AB189" s="86">
        <f>Info2!J189</f>
        <v>4.833333333333333</v>
      </c>
      <c r="AC189" s="84">
        <f>Info2!K189</f>
        <v>0</v>
      </c>
      <c r="AD189" s="135">
        <f>Info2!M189</f>
        <v>1</v>
      </c>
      <c r="AE189" s="86">
        <f>MP!I189</f>
        <v>10.5</v>
      </c>
      <c r="AF189" s="84">
        <f>MP!J189</f>
        <v>1</v>
      </c>
      <c r="AG189" s="135">
        <f>MP!L189</f>
        <v>1</v>
      </c>
      <c r="AH189" s="139">
        <f>'UEM12'!S189</f>
        <v>9.3313333333333333</v>
      </c>
      <c r="AI189" s="163">
        <f>'UEM12'!T189</f>
        <v>5</v>
      </c>
      <c r="AJ189" s="165">
        <f>'UEM12'!V189</f>
        <v>1</v>
      </c>
      <c r="AK189" s="166">
        <f>'MST2'!I189</f>
        <v>11</v>
      </c>
      <c r="AL189" s="84">
        <f>'MST2'!J189</f>
        <v>1</v>
      </c>
      <c r="AM189" s="135">
        <f>'MST2'!L189</f>
        <v>1</v>
      </c>
      <c r="AN189" s="139">
        <f>'UED12'!J189</f>
        <v>11</v>
      </c>
      <c r="AO189" s="163">
        <f>'UED12'!K189</f>
        <v>1</v>
      </c>
      <c r="AP189" s="165">
        <f>'UED12'!M189</f>
        <v>1</v>
      </c>
      <c r="AQ189" s="166">
        <f>Fran2!I189</f>
        <v>9.5</v>
      </c>
      <c r="AR189" s="84">
        <f>Fran2!J189</f>
        <v>0</v>
      </c>
      <c r="AS189" s="135">
        <f>Fran2!L189</f>
        <v>1</v>
      </c>
      <c r="AT189" s="86">
        <f>Angl2!I189</f>
        <v>10</v>
      </c>
      <c r="AU189" s="84">
        <f>Angl2!J189</f>
        <v>1</v>
      </c>
      <c r="AV189" s="135">
        <f>Angl2!L189</f>
        <v>1</v>
      </c>
      <c r="AW189" s="139">
        <f>'UET12'!M189</f>
        <v>9.75</v>
      </c>
      <c r="AX189" s="163">
        <f>'UET12'!N189</f>
        <v>1</v>
      </c>
      <c r="AY189" s="159">
        <f>'UET12'!P189</f>
        <v>1</v>
      </c>
      <c r="AZ189" s="24">
        <f t="shared" si="10"/>
        <v>8.9945098039215683</v>
      </c>
      <c r="BA189" s="143">
        <f t="shared" si="11"/>
        <v>19</v>
      </c>
      <c r="BB189" s="138" t="e">
        <f t="shared" si="12"/>
        <v>#REF!</v>
      </c>
      <c r="BC189" s="154" t="str">
        <f t="shared" si="13"/>
        <v xml:space="preserve"> </v>
      </c>
    </row>
    <row r="190" spans="1:55" ht="13.5" customHeight="1">
      <c r="A190" s="153">
        <v>178</v>
      </c>
      <c r="B190" s="279">
        <v>1333015296</v>
      </c>
      <c r="C190" s="301" t="s">
        <v>166</v>
      </c>
      <c r="D190" s="52" t="s">
        <v>335</v>
      </c>
      <c r="E190" s="280" t="s">
        <v>1024</v>
      </c>
      <c r="F190" s="280" t="s">
        <v>805</v>
      </c>
      <c r="G190" s="302" t="s">
        <v>811</v>
      </c>
      <c r="H190" s="118" t="s">
        <v>428</v>
      </c>
      <c r="I190" s="157">
        <v>9.2755294117647065</v>
      </c>
      <c r="J190" s="162">
        <f>Maths2!J190</f>
        <v>11.833333333333334</v>
      </c>
      <c r="K190" s="84">
        <f>Maths2!K190</f>
        <v>6</v>
      </c>
      <c r="L190" s="135">
        <f>Maths2!M190</f>
        <v>1</v>
      </c>
      <c r="M190" s="85">
        <f>Phys2!J190</f>
        <v>5.45</v>
      </c>
      <c r="N190" s="84">
        <f>Phys2!K190</f>
        <v>0</v>
      </c>
      <c r="O190" s="135" t="e">
        <f>Phys2!#REF!</f>
        <v>#REF!</v>
      </c>
      <c r="P190" s="85">
        <f>Chim2!J190</f>
        <v>7</v>
      </c>
      <c r="Q190" s="84">
        <f>Chim2!K190</f>
        <v>0</v>
      </c>
      <c r="R190" s="135">
        <f>Chim2!M190</f>
        <v>1</v>
      </c>
      <c r="S190" s="136">
        <f>'UEF12'!P190</f>
        <v>8.0944444444444432</v>
      </c>
      <c r="T190" s="163">
        <f>'UEF12'!Q190</f>
        <v>6</v>
      </c>
      <c r="U190" s="165" t="e">
        <f>'UEF12'!S190</f>
        <v>#REF!</v>
      </c>
      <c r="V190" s="166">
        <f>TPPhys2!H190</f>
        <v>10.5</v>
      </c>
      <c r="W190" s="84">
        <f>TPPhys2!I190</f>
        <v>2</v>
      </c>
      <c r="X190" s="135">
        <f>TPPhys2!K190</f>
        <v>1</v>
      </c>
      <c r="Y190" s="86">
        <f>TPChim2!H190</f>
        <v>13.6</v>
      </c>
      <c r="Z190" s="84">
        <f>TPChim2!I190</f>
        <v>2</v>
      </c>
      <c r="AA190" s="135">
        <f>TPChim2!K190</f>
        <v>1</v>
      </c>
      <c r="AB190" s="86">
        <f>Info2!J190</f>
        <v>7</v>
      </c>
      <c r="AC190" s="84">
        <f>Info2!K190</f>
        <v>0</v>
      </c>
      <c r="AD190" s="135">
        <f>Info2!M190</f>
        <v>1</v>
      </c>
      <c r="AE190" s="86">
        <f>MP!I190</f>
        <v>13.5</v>
      </c>
      <c r="AF190" s="84">
        <f>MP!J190</f>
        <v>1</v>
      </c>
      <c r="AG190" s="135">
        <f>MP!L190</f>
        <v>1</v>
      </c>
      <c r="AH190" s="139">
        <f>'UEM12'!S190</f>
        <v>10.32</v>
      </c>
      <c r="AI190" s="163">
        <f>'UEM12'!T190</f>
        <v>9</v>
      </c>
      <c r="AJ190" s="165">
        <f>'UEM12'!V190</f>
        <v>1</v>
      </c>
      <c r="AK190" s="166">
        <f>'MST2'!I190</f>
        <v>12</v>
      </c>
      <c r="AL190" s="84">
        <f>'MST2'!J190</f>
        <v>1</v>
      </c>
      <c r="AM190" s="135">
        <f>'MST2'!L190</f>
        <v>1</v>
      </c>
      <c r="AN190" s="139">
        <f>'UED12'!J190</f>
        <v>12</v>
      </c>
      <c r="AO190" s="163">
        <f>'UED12'!K190</f>
        <v>1</v>
      </c>
      <c r="AP190" s="165">
        <f>'UED12'!M190</f>
        <v>1</v>
      </c>
      <c r="AQ190" s="166">
        <f>Fran2!I190</f>
        <v>13.5</v>
      </c>
      <c r="AR190" s="84">
        <f>Fran2!J190</f>
        <v>1</v>
      </c>
      <c r="AS190" s="135">
        <f>Fran2!L190</f>
        <v>1</v>
      </c>
      <c r="AT190" s="86">
        <f>Angl2!I190</f>
        <v>10</v>
      </c>
      <c r="AU190" s="84">
        <f>Angl2!J190</f>
        <v>1</v>
      </c>
      <c r="AV190" s="135">
        <f>Angl2!L190</f>
        <v>1</v>
      </c>
      <c r="AW190" s="139">
        <f>'UET12'!M190</f>
        <v>11.75</v>
      </c>
      <c r="AX190" s="163">
        <f>'UET12'!N190</f>
        <v>2</v>
      </c>
      <c r="AY190" s="159">
        <f>'UET12'!P190</f>
        <v>1</v>
      </c>
      <c r="AZ190" s="24">
        <f t="shared" si="10"/>
        <v>9.4088235294117641</v>
      </c>
      <c r="BA190" s="143">
        <f t="shared" si="11"/>
        <v>18</v>
      </c>
      <c r="BB190" s="138" t="e">
        <f t="shared" si="12"/>
        <v>#REF!</v>
      </c>
      <c r="BC190" s="154" t="str">
        <f t="shared" si="13"/>
        <v xml:space="preserve"> </v>
      </c>
    </row>
    <row r="191" spans="1:55" ht="13.5" customHeight="1">
      <c r="A191" s="153">
        <v>179</v>
      </c>
      <c r="B191" s="178">
        <v>1433010201</v>
      </c>
      <c r="C191" s="179" t="s">
        <v>166</v>
      </c>
      <c r="D191" s="180" t="s">
        <v>278</v>
      </c>
      <c r="E191" s="276" t="s">
        <v>1025</v>
      </c>
      <c r="F191" s="276" t="s">
        <v>854</v>
      </c>
      <c r="G191" s="303" t="s">
        <v>806</v>
      </c>
      <c r="H191" s="117" t="s">
        <v>428</v>
      </c>
      <c r="I191" s="157">
        <v>9.4282352941176466</v>
      </c>
      <c r="J191" s="162">
        <f>Maths2!J191</f>
        <v>9.9980000000000011</v>
      </c>
      <c r="K191" s="84">
        <f>Maths2!K191</f>
        <v>6</v>
      </c>
      <c r="L191" s="135">
        <f>Maths2!M191</f>
        <v>1</v>
      </c>
      <c r="M191" s="85">
        <f>Phys2!J191</f>
        <v>2.15</v>
      </c>
      <c r="N191" s="84">
        <f>Phys2!K191</f>
        <v>0</v>
      </c>
      <c r="O191" s="135" t="e">
        <f>Phys2!#REF!</f>
        <v>#REF!</v>
      </c>
      <c r="P191" s="85">
        <f>Chim2!J191</f>
        <v>12.3</v>
      </c>
      <c r="Q191" s="84">
        <f>Chim2!K191</f>
        <v>6</v>
      </c>
      <c r="R191" s="135">
        <f>Chim2!M191</f>
        <v>1</v>
      </c>
      <c r="S191" s="136">
        <f>'UEF12'!P191</f>
        <v>8.1493333333333347</v>
      </c>
      <c r="T191" s="163">
        <f>'UEF12'!Q191</f>
        <v>12</v>
      </c>
      <c r="U191" s="165" t="e">
        <f>'UEF12'!S191</f>
        <v>#REF!</v>
      </c>
      <c r="V191" s="166">
        <f>TPPhys2!H191</f>
        <v>12.17</v>
      </c>
      <c r="W191" s="84">
        <f>TPPhys2!I191</f>
        <v>2</v>
      </c>
      <c r="X191" s="135">
        <f>TPPhys2!K191</f>
        <v>1</v>
      </c>
      <c r="Y191" s="86">
        <f>TPChim2!H191</f>
        <v>12.16</v>
      </c>
      <c r="Z191" s="84">
        <f>TPChim2!I191</f>
        <v>2</v>
      </c>
      <c r="AA191" s="135">
        <f>TPChim2!K191</f>
        <v>1</v>
      </c>
      <c r="AB191" s="86">
        <f>Info2!J191</f>
        <v>6</v>
      </c>
      <c r="AC191" s="84">
        <f>Info2!K191</f>
        <v>0</v>
      </c>
      <c r="AD191" s="135">
        <f>Info2!M191</f>
        <v>1</v>
      </c>
      <c r="AE191" s="86">
        <f>MP!I191</f>
        <v>10</v>
      </c>
      <c r="AF191" s="84">
        <f>MP!J191</f>
        <v>1</v>
      </c>
      <c r="AG191" s="135">
        <f>MP!L191</f>
        <v>1</v>
      </c>
      <c r="AH191" s="139">
        <f>'UEM12'!S191</f>
        <v>9.266</v>
      </c>
      <c r="AI191" s="163">
        <f>'UEM12'!T191</f>
        <v>5</v>
      </c>
      <c r="AJ191" s="165">
        <f>'UEM12'!V191</f>
        <v>1</v>
      </c>
      <c r="AK191" s="166">
        <f>'MST2'!I191</f>
        <v>10</v>
      </c>
      <c r="AL191" s="84">
        <f>'MST2'!J191</f>
        <v>1</v>
      </c>
      <c r="AM191" s="135">
        <f>'MST2'!L191</f>
        <v>1</v>
      </c>
      <c r="AN191" s="139">
        <f>'UED12'!J191</f>
        <v>10</v>
      </c>
      <c r="AO191" s="163">
        <f>'UED12'!K191</f>
        <v>1</v>
      </c>
      <c r="AP191" s="165">
        <f>'UED12'!M191</f>
        <v>1</v>
      </c>
      <c r="AQ191" s="166">
        <f>Fran2!I191</f>
        <v>12.5</v>
      </c>
      <c r="AR191" s="84">
        <f>Fran2!J191</f>
        <v>1</v>
      </c>
      <c r="AS191" s="135">
        <f>Fran2!L191</f>
        <v>1</v>
      </c>
      <c r="AT191" s="86">
        <f>Angl2!I191</f>
        <v>12.5</v>
      </c>
      <c r="AU191" s="84">
        <f>Angl2!J191</f>
        <v>1</v>
      </c>
      <c r="AV191" s="135">
        <f>Angl2!L191</f>
        <v>1</v>
      </c>
      <c r="AW191" s="139">
        <f>'UET12'!M191</f>
        <v>12.5</v>
      </c>
      <c r="AX191" s="163">
        <f>'UET12'!N191</f>
        <v>2</v>
      </c>
      <c r="AY191" s="159">
        <f>'UET12'!P191</f>
        <v>1</v>
      </c>
      <c r="AZ191" s="24">
        <f t="shared" si="10"/>
        <v>9.0984705882352941</v>
      </c>
      <c r="BA191" s="143">
        <f t="shared" si="11"/>
        <v>20</v>
      </c>
      <c r="BB191" s="138" t="e">
        <f t="shared" si="12"/>
        <v>#REF!</v>
      </c>
      <c r="BC191" s="154" t="str">
        <f t="shared" si="13"/>
        <v xml:space="preserve"> </v>
      </c>
    </row>
    <row r="192" spans="1:55" ht="13.5" customHeight="1">
      <c r="A192" s="153">
        <v>180</v>
      </c>
      <c r="B192" s="289">
        <v>1333003425</v>
      </c>
      <c r="C192" s="277" t="s">
        <v>166</v>
      </c>
      <c r="D192" s="99" t="s">
        <v>91</v>
      </c>
      <c r="E192" s="277" t="s">
        <v>1026</v>
      </c>
      <c r="F192" s="277" t="s">
        <v>805</v>
      </c>
      <c r="G192" s="302" t="s">
        <v>811</v>
      </c>
      <c r="H192" s="119" t="s">
        <v>436</v>
      </c>
      <c r="I192" s="157">
        <v>10.247058823529413</v>
      </c>
      <c r="J192" s="162">
        <f>Maths2!J192</f>
        <v>6.333333333333333</v>
      </c>
      <c r="K192" s="84">
        <f>Maths2!K192</f>
        <v>0</v>
      </c>
      <c r="L192" s="135">
        <f>Maths2!M192</f>
        <v>1</v>
      </c>
      <c r="M192" s="85">
        <f>Phys2!J192</f>
        <v>7</v>
      </c>
      <c r="N192" s="84">
        <f>Phys2!K192</f>
        <v>0</v>
      </c>
      <c r="O192" s="135" t="e">
        <f>Phys2!#REF!</f>
        <v>#REF!</v>
      </c>
      <c r="P192" s="85">
        <f>Chim2!J192</f>
        <v>3.6666666666666665</v>
      </c>
      <c r="Q192" s="84">
        <f>Chim2!K192</f>
        <v>0</v>
      </c>
      <c r="R192" s="135">
        <f>Chim2!M192</f>
        <v>1</v>
      </c>
      <c r="S192" s="136">
        <f>'UEF12'!P192</f>
        <v>5.666666666666667</v>
      </c>
      <c r="T192" s="163">
        <f>'UEF12'!Q192</f>
        <v>0</v>
      </c>
      <c r="U192" s="165" t="e">
        <f>'UEF12'!S192</f>
        <v>#REF!</v>
      </c>
      <c r="V192" s="166">
        <f>TPPhys2!H192</f>
        <v>10.75</v>
      </c>
      <c r="W192" s="84">
        <f>TPPhys2!I192</f>
        <v>2</v>
      </c>
      <c r="X192" s="135">
        <f>TPPhys2!K192</f>
        <v>1</v>
      </c>
      <c r="Y192" s="86">
        <f>TPChim2!H192</f>
        <v>11.92</v>
      </c>
      <c r="Z192" s="84">
        <f>TPChim2!I192</f>
        <v>2</v>
      </c>
      <c r="AA192" s="135">
        <f>TPChim2!K192</f>
        <v>1</v>
      </c>
      <c r="AB192" s="86">
        <f>Info2!J192</f>
        <v>13</v>
      </c>
      <c r="AC192" s="84">
        <f>Info2!K192</f>
        <v>4</v>
      </c>
      <c r="AD192" s="135">
        <f>Info2!M192</f>
        <v>1</v>
      </c>
      <c r="AE192" s="86">
        <f>MP!I192</f>
        <v>12.5</v>
      </c>
      <c r="AF192" s="84">
        <f>MP!J192</f>
        <v>1</v>
      </c>
      <c r="AG192" s="135">
        <f>MP!L192</f>
        <v>1</v>
      </c>
      <c r="AH192" s="139">
        <f>'UEM12'!S192</f>
        <v>12.234</v>
      </c>
      <c r="AI192" s="163">
        <f>'UEM12'!T192</f>
        <v>9</v>
      </c>
      <c r="AJ192" s="165">
        <f>'UEM12'!V192</f>
        <v>1</v>
      </c>
      <c r="AK192" s="166">
        <f>'MST2'!I192</f>
        <v>12</v>
      </c>
      <c r="AL192" s="84">
        <f>'MST2'!J192</f>
        <v>1</v>
      </c>
      <c r="AM192" s="135">
        <f>'MST2'!L192</f>
        <v>1</v>
      </c>
      <c r="AN192" s="139">
        <f>'UED12'!J192</f>
        <v>12</v>
      </c>
      <c r="AO192" s="163">
        <f>'UED12'!K192</f>
        <v>1</v>
      </c>
      <c r="AP192" s="165">
        <f>'UED12'!M192</f>
        <v>1</v>
      </c>
      <c r="AQ192" s="166">
        <f>Fran2!I192</f>
        <v>10</v>
      </c>
      <c r="AR192" s="84">
        <f>Fran2!J192</f>
        <v>1</v>
      </c>
      <c r="AS192" s="135">
        <f>Fran2!L192</f>
        <v>1</v>
      </c>
      <c r="AT192" s="86">
        <f>Angl2!I192</f>
        <v>16</v>
      </c>
      <c r="AU192" s="84">
        <f>Angl2!J192</f>
        <v>1</v>
      </c>
      <c r="AV192" s="135">
        <f>Angl2!L192</f>
        <v>1</v>
      </c>
      <c r="AW192" s="139">
        <f>'UET12'!M192</f>
        <v>13</v>
      </c>
      <c r="AX192" s="163">
        <f>'UET12'!N192</f>
        <v>2</v>
      </c>
      <c r="AY192" s="159">
        <f>'UET12'!P192</f>
        <v>1</v>
      </c>
      <c r="AZ192" s="24">
        <f t="shared" si="10"/>
        <v>8.8335294117647063</v>
      </c>
      <c r="BA192" s="143">
        <f t="shared" si="11"/>
        <v>12</v>
      </c>
      <c r="BB192" s="138" t="e">
        <f t="shared" si="12"/>
        <v>#REF!</v>
      </c>
      <c r="BC192" s="154" t="str">
        <f t="shared" si="13"/>
        <v xml:space="preserve"> </v>
      </c>
    </row>
    <row r="193" spans="1:55" ht="13.5" customHeight="1">
      <c r="A193" s="153">
        <v>181</v>
      </c>
      <c r="B193" s="175">
        <v>1533017968</v>
      </c>
      <c r="C193" s="176" t="s">
        <v>166</v>
      </c>
      <c r="D193" s="177" t="s">
        <v>555</v>
      </c>
      <c r="E193" s="276" t="s">
        <v>1027</v>
      </c>
      <c r="F193" s="276" t="s">
        <v>805</v>
      </c>
      <c r="G193" s="303" t="s">
        <v>806</v>
      </c>
      <c r="H193" s="117" t="s">
        <v>429</v>
      </c>
      <c r="I193" s="156">
        <v>9.7360784313725475</v>
      </c>
      <c r="J193" s="162">
        <f>Maths2!J193</f>
        <v>9.9980000000000011</v>
      </c>
      <c r="K193" s="84">
        <f>Maths2!K193</f>
        <v>6</v>
      </c>
      <c r="L193" s="135">
        <f>Maths2!M193</f>
        <v>1</v>
      </c>
      <c r="M193" s="85">
        <f>Phys2!J193</f>
        <v>4.9000000000000004</v>
      </c>
      <c r="N193" s="84">
        <f>Phys2!K193</f>
        <v>0</v>
      </c>
      <c r="O193" s="135" t="e">
        <f>Phys2!#REF!</f>
        <v>#REF!</v>
      </c>
      <c r="P193" s="85">
        <f>Chim2!J193</f>
        <v>8.5555555555555571</v>
      </c>
      <c r="Q193" s="84">
        <f>Chim2!K193</f>
        <v>0</v>
      </c>
      <c r="R193" s="135">
        <f>Chim2!M193</f>
        <v>1</v>
      </c>
      <c r="S193" s="136">
        <f>'UEF12'!P193</f>
        <v>7.8178518518518523</v>
      </c>
      <c r="T193" s="163">
        <f>'UEF12'!Q193</f>
        <v>6</v>
      </c>
      <c r="U193" s="165" t="e">
        <f>'UEF12'!S193</f>
        <v>#REF!</v>
      </c>
      <c r="V193" s="166">
        <f>TPPhys2!H193</f>
        <v>7.75</v>
      </c>
      <c r="W193" s="84">
        <f>TPPhys2!I193</f>
        <v>0</v>
      </c>
      <c r="X193" s="135">
        <f>TPPhys2!K193</f>
        <v>1</v>
      </c>
      <c r="Y193" s="86">
        <f>TPChim2!H193</f>
        <v>11.166666666666666</v>
      </c>
      <c r="Z193" s="84">
        <f>TPChim2!I193</f>
        <v>2</v>
      </c>
      <c r="AA193" s="135">
        <f>TPChim2!K193</f>
        <v>1</v>
      </c>
      <c r="AB193" s="86">
        <f>Info2!J193</f>
        <v>10</v>
      </c>
      <c r="AC193" s="84">
        <f>Info2!K193</f>
        <v>4</v>
      </c>
      <c r="AD193" s="135">
        <f>Info2!M193</f>
        <v>1</v>
      </c>
      <c r="AE193" s="86">
        <f>MP!I193</f>
        <v>11.5</v>
      </c>
      <c r="AF193" s="84">
        <f>MP!J193</f>
        <v>1</v>
      </c>
      <c r="AG193" s="135">
        <f>MP!L193</f>
        <v>1</v>
      </c>
      <c r="AH193" s="139">
        <f>'UEM12'!S193</f>
        <v>10.083333333333332</v>
      </c>
      <c r="AI193" s="163">
        <f>'UEM12'!T193</f>
        <v>9</v>
      </c>
      <c r="AJ193" s="165">
        <f>'UEM12'!V193</f>
        <v>1</v>
      </c>
      <c r="AK193" s="166">
        <f>'MST2'!I193</f>
        <v>10</v>
      </c>
      <c r="AL193" s="84">
        <f>'MST2'!J193</f>
        <v>1</v>
      </c>
      <c r="AM193" s="135">
        <f>'MST2'!L193</f>
        <v>1</v>
      </c>
      <c r="AN193" s="139">
        <f>'UED12'!J193</f>
        <v>10</v>
      </c>
      <c r="AO193" s="163">
        <f>'UED12'!K193</f>
        <v>1</v>
      </c>
      <c r="AP193" s="165">
        <f>'UED12'!M193</f>
        <v>1</v>
      </c>
      <c r="AQ193" s="166">
        <f>Fran2!I193</f>
        <v>4</v>
      </c>
      <c r="AR193" s="84">
        <f>Fran2!J193</f>
        <v>0</v>
      </c>
      <c r="AS193" s="135">
        <f>Fran2!L193</f>
        <v>1</v>
      </c>
      <c r="AT193" s="86">
        <f>Angl2!I193</f>
        <v>16</v>
      </c>
      <c r="AU193" s="84">
        <f>Angl2!J193</f>
        <v>1</v>
      </c>
      <c r="AV193" s="135">
        <f>Angl2!L193</f>
        <v>1</v>
      </c>
      <c r="AW193" s="139">
        <f>'UET12'!M193</f>
        <v>10</v>
      </c>
      <c r="AX193" s="163">
        <f>'UET12'!N193</f>
        <v>2</v>
      </c>
      <c r="AY193" s="159">
        <f>'UET12'!P193</f>
        <v>1</v>
      </c>
      <c r="AZ193" s="24">
        <f t="shared" si="10"/>
        <v>8.8692549019607849</v>
      </c>
      <c r="BA193" s="143">
        <f t="shared" si="11"/>
        <v>18</v>
      </c>
      <c r="BB193" s="138" t="e">
        <f t="shared" si="12"/>
        <v>#REF!</v>
      </c>
      <c r="BC193" s="154" t="str">
        <f t="shared" si="13"/>
        <v xml:space="preserve"> </v>
      </c>
    </row>
    <row r="194" spans="1:55" ht="13.5" customHeight="1">
      <c r="A194" s="153">
        <v>182</v>
      </c>
      <c r="B194" s="289">
        <v>123013261</v>
      </c>
      <c r="C194" s="277" t="s">
        <v>167</v>
      </c>
      <c r="D194" s="99" t="s">
        <v>168</v>
      </c>
      <c r="E194" s="277" t="s">
        <v>1028</v>
      </c>
      <c r="F194" s="277" t="s">
        <v>805</v>
      </c>
      <c r="G194" s="302" t="s">
        <v>811</v>
      </c>
      <c r="H194" s="118" t="s">
        <v>433</v>
      </c>
      <c r="I194" s="157">
        <v>8.4219607843137254</v>
      </c>
      <c r="J194" s="162">
        <f>Maths2!J194</f>
        <v>13.583333333333334</v>
      </c>
      <c r="K194" s="84">
        <f>Maths2!K194</f>
        <v>6</v>
      </c>
      <c r="L194" s="135">
        <f>Maths2!M194</f>
        <v>1</v>
      </c>
      <c r="M194" s="85">
        <f>Phys2!J194</f>
        <v>6.25</v>
      </c>
      <c r="N194" s="84">
        <f>Phys2!K194</f>
        <v>0</v>
      </c>
      <c r="O194" s="135" t="e">
        <f>Phys2!#REF!</f>
        <v>#REF!</v>
      </c>
      <c r="P194" s="85">
        <f>Chim2!J194</f>
        <v>10.166666666666666</v>
      </c>
      <c r="Q194" s="84">
        <f>Chim2!K194</f>
        <v>6</v>
      </c>
      <c r="R194" s="135">
        <f>Chim2!M194</f>
        <v>1</v>
      </c>
      <c r="S194" s="136">
        <f>'UEF12'!P194</f>
        <v>10</v>
      </c>
      <c r="T194" s="163">
        <f>'UEF12'!Q194</f>
        <v>18</v>
      </c>
      <c r="U194" s="165" t="e">
        <f>'UEF12'!S194</f>
        <v>#REF!</v>
      </c>
      <c r="V194" s="166">
        <f>TPPhys2!H194</f>
        <v>11.5</v>
      </c>
      <c r="W194" s="84">
        <f>TPPhys2!I194</f>
        <v>2</v>
      </c>
      <c r="X194" s="135">
        <f>TPPhys2!K194</f>
        <v>1</v>
      </c>
      <c r="Y194" s="86">
        <f>TPChim2!H194</f>
        <v>11.33</v>
      </c>
      <c r="Z194" s="84">
        <f>TPChim2!I194</f>
        <v>2</v>
      </c>
      <c r="AA194" s="135">
        <f>TPChim2!K194</f>
        <v>1</v>
      </c>
      <c r="AB194" s="86">
        <f>Info2!J194</f>
        <v>5.5</v>
      </c>
      <c r="AC194" s="84">
        <f>Info2!K194</f>
        <v>0</v>
      </c>
      <c r="AD194" s="135">
        <f>Info2!M194</f>
        <v>1</v>
      </c>
      <c r="AE194" s="86">
        <f>MP!I194</f>
        <v>7</v>
      </c>
      <c r="AF194" s="84">
        <f>MP!J194</f>
        <v>0</v>
      </c>
      <c r="AG194" s="135">
        <f>MP!L194</f>
        <v>1</v>
      </c>
      <c r="AH194" s="139">
        <f>'UEM12'!S194</f>
        <v>8.1660000000000004</v>
      </c>
      <c r="AI194" s="163">
        <f>'UEM12'!T194</f>
        <v>4</v>
      </c>
      <c r="AJ194" s="165">
        <f>'UEM12'!V194</f>
        <v>1</v>
      </c>
      <c r="AK194" s="166">
        <f>'MST2'!I194</f>
        <v>12</v>
      </c>
      <c r="AL194" s="84">
        <f>'MST2'!J194</f>
        <v>1</v>
      </c>
      <c r="AM194" s="135">
        <f>'MST2'!L194</f>
        <v>1</v>
      </c>
      <c r="AN194" s="139">
        <f>'UED12'!J194</f>
        <v>12</v>
      </c>
      <c r="AO194" s="163">
        <f>'UED12'!K194</f>
        <v>1</v>
      </c>
      <c r="AP194" s="165">
        <f>'UED12'!M194</f>
        <v>1</v>
      </c>
      <c r="AQ194" s="166">
        <f>Fran2!I194</f>
        <v>10</v>
      </c>
      <c r="AR194" s="84">
        <f>Fran2!J194</f>
        <v>1</v>
      </c>
      <c r="AS194" s="135">
        <f>Fran2!L194</f>
        <v>1</v>
      </c>
      <c r="AT194" s="86">
        <f>Angl2!I194</f>
        <v>4.5</v>
      </c>
      <c r="AU194" s="84">
        <f>Angl2!J194</f>
        <v>0</v>
      </c>
      <c r="AV194" s="135">
        <f>Angl2!L194</f>
        <v>1</v>
      </c>
      <c r="AW194" s="139">
        <f>'UET12'!M194</f>
        <v>7.25</v>
      </c>
      <c r="AX194" s="163">
        <f>'UET12'!N194</f>
        <v>1</v>
      </c>
      <c r="AY194" s="159">
        <f>'UET12'!P194</f>
        <v>1</v>
      </c>
      <c r="AZ194" s="24">
        <f t="shared" si="10"/>
        <v>9.2547058823529404</v>
      </c>
      <c r="BA194" s="143">
        <f t="shared" si="11"/>
        <v>24</v>
      </c>
      <c r="BB194" s="138" t="e">
        <f t="shared" si="12"/>
        <v>#REF!</v>
      </c>
      <c r="BC194" s="154" t="str">
        <f t="shared" si="13"/>
        <v xml:space="preserve"> </v>
      </c>
    </row>
    <row r="195" spans="1:55" ht="13.5" customHeight="1">
      <c r="A195" s="153">
        <v>183</v>
      </c>
      <c r="B195" s="279">
        <v>1433005544</v>
      </c>
      <c r="C195" s="301" t="s">
        <v>167</v>
      </c>
      <c r="D195" s="52" t="s">
        <v>145</v>
      </c>
      <c r="E195" s="280" t="s">
        <v>1029</v>
      </c>
      <c r="F195" s="280" t="s">
        <v>885</v>
      </c>
      <c r="G195" s="302" t="s">
        <v>811</v>
      </c>
      <c r="H195" s="117" t="s">
        <v>434</v>
      </c>
      <c r="I195" s="157">
        <v>9.6856470588235304</v>
      </c>
      <c r="J195" s="162">
        <f>Maths2!J195</f>
        <v>5.5</v>
      </c>
      <c r="K195" s="84">
        <f>Maths2!K195</f>
        <v>0</v>
      </c>
      <c r="L195" s="135">
        <f>Maths2!M195</f>
        <v>1</v>
      </c>
      <c r="M195" s="85">
        <f>Phys2!J195</f>
        <v>8.75</v>
      </c>
      <c r="N195" s="84">
        <f>Phys2!K195</f>
        <v>0</v>
      </c>
      <c r="O195" s="135" t="e">
        <f>Phys2!#REF!</f>
        <v>#REF!</v>
      </c>
      <c r="P195" s="85">
        <f>Chim2!J195</f>
        <v>8</v>
      </c>
      <c r="Q195" s="84">
        <f>Chim2!K195</f>
        <v>0</v>
      </c>
      <c r="R195" s="135">
        <f>Chim2!M195</f>
        <v>1</v>
      </c>
      <c r="S195" s="136">
        <f>'UEF12'!P195</f>
        <v>7.416666666666667</v>
      </c>
      <c r="T195" s="163">
        <f>'UEF12'!Q195</f>
        <v>0</v>
      </c>
      <c r="U195" s="165" t="e">
        <f>'UEF12'!S195</f>
        <v>#REF!</v>
      </c>
      <c r="V195" s="166">
        <f>TPPhys2!H195</f>
        <v>10</v>
      </c>
      <c r="W195" s="84">
        <f>TPPhys2!I195</f>
        <v>2</v>
      </c>
      <c r="X195" s="135">
        <f>TPPhys2!K195</f>
        <v>1</v>
      </c>
      <c r="Y195" s="86">
        <f>TPChim2!H195</f>
        <v>14.66</v>
      </c>
      <c r="Z195" s="84">
        <f>TPChim2!I195</f>
        <v>2</v>
      </c>
      <c r="AA195" s="135">
        <f>TPChim2!K195</f>
        <v>1</v>
      </c>
      <c r="AB195" s="86">
        <f>Info2!J195</f>
        <v>10.3</v>
      </c>
      <c r="AC195" s="84">
        <f>Info2!K195</f>
        <v>4</v>
      </c>
      <c r="AD195" s="135">
        <f>Info2!M195</f>
        <v>1</v>
      </c>
      <c r="AE195" s="86">
        <f>MP!I195</f>
        <v>10</v>
      </c>
      <c r="AF195" s="84">
        <f>MP!J195</f>
        <v>1</v>
      </c>
      <c r="AG195" s="135">
        <f>MP!L195</f>
        <v>1</v>
      </c>
      <c r="AH195" s="139">
        <f>'UEM12'!S195</f>
        <v>11.052000000000001</v>
      </c>
      <c r="AI195" s="163">
        <f>'UEM12'!T195</f>
        <v>9</v>
      </c>
      <c r="AJ195" s="165">
        <f>'UEM12'!V195</f>
        <v>1</v>
      </c>
      <c r="AK195" s="166">
        <f>'MST2'!I195</f>
        <v>10</v>
      </c>
      <c r="AL195" s="84">
        <f>'MST2'!J195</f>
        <v>1</v>
      </c>
      <c r="AM195" s="135">
        <f>'MST2'!L195</f>
        <v>1</v>
      </c>
      <c r="AN195" s="139">
        <f>'UED12'!J195</f>
        <v>10</v>
      </c>
      <c r="AO195" s="163">
        <f>'UED12'!K195</f>
        <v>1</v>
      </c>
      <c r="AP195" s="165">
        <f>'UED12'!M195</f>
        <v>1</v>
      </c>
      <c r="AQ195" s="166">
        <f>Fran2!I195</f>
        <v>12</v>
      </c>
      <c r="AR195" s="84">
        <f>Fran2!J195</f>
        <v>1</v>
      </c>
      <c r="AS195" s="135">
        <f>Fran2!L195</f>
        <v>1</v>
      </c>
      <c r="AT195" s="86">
        <f>Angl2!I195</f>
        <v>11</v>
      </c>
      <c r="AU195" s="84">
        <f>Angl2!J195</f>
        <v>1</v>
      </c>
      <c r="AV195" s="135">
        <f>Angl2!L195</f>
        <v>1</v>
      </c>
      <c r="AW195" s="139">
        <f>'UET12'!M195</f>
        <v>11.5</v>
      </c>
      <c r="AX195" s="163">
        <f>'UET12'!N195</f>
        <v>2</v>
      </c>
      <c r="AY195" s="159">
        <f>'UET12'!P195</f>
        <v>1</v>
      </c>
      <c r="AZ195" s="24">
        <f t="shared" si="10"/>
        <v>9.1182352941176461</v>
      </c>
      <c r="BA195" s="143">
        <f t="shared" si="11"/>
        <v>12</v>
      </c>
      <c r="BB195" s="138" t="e">
        <f t="shared" si="12"/>
        <v>#REF!</v>
      </c>
      <c r="BC195" s="154" t="str">
        <f t="shared" si="13"/>
        <v xml:space="preserve"> </v>
      </c>
    </row>
    <row r="196" spans="1:55" ht="13.5" customHeight="1">
      <c r="A196" s="153">
        <v>184</v>
      </c>
      <c r="B196" s="175">
        <v>1533009759</v>
      </c>
      <c r="C196" s="176" t="s">
        <v>167</v>
      </c>
      <c r="D196" s="177" t="s">
        <v>599</v>
      </c>
      <c r="E196" s="304" t="s">
        <v>1030</v>
      </c>
      <c r="F196" s="304" t="s">
        <v>870</v>
      </c>
      <c r="G196" s="303" t="s">
        <v>806</v>
      </c>
      <c r="H196" s="117" t="s">
        <v>1676</v>
      </c>
      <c r="I196" s="156">
        <v>9.5590196078431369</v>
      </c>
      <c r="J196" s="162">
        <f>Maths2!J196</f>
        <v>10.3</v>
      </c>
      <c r="K196" s="84">
        <f>Maths2!K196</f>
        <v>6</v>
      </c>
      <c r="L196" s="135">
        <f>Maths2!M196</f>
        <v>1</v>
      </c>
      <c r="M196" s="85">
        <f>Phys2!J196</f>
        <v>3.1</v>
      </c>
      <c r="N196" s="84">
        <f>Phys2!K196</f>
        <v>0</v>
      </c>
      <c r="O196" s="135" t="e">
        <f>Phys2!#REF!</f>
        <v>#REF!</v>
      </c>
      <c r="P196" s="85">
        <f>Chim2!J196</f>
        <v>3.15</v>
      </c>
      <c r="Q196" s="84">
        <f>Chim2!K196</f>
        <v>0</v>
      </c>
      <c r="R196" s="135">
        <f>Chim2!M196</f>
        <v>1</v>
      </c>
      <c r="S196" s="136">
        <f>'UEF12'!P196</f>
        <v>5.5166666666666675</v>
      </c>
      <c r="T196" s="163">
        <f>'UEF12'!Q196</f>
        <v>6</v>
      </c>
      <c r="U196" s="165" t="e">
        <f>'UEF12'!S196</f>
        <v>#REF!</v>
      </c>
      <c r="V196" s="166">
        <f>TPPhys2!H196</f>
        <v>10.75</v>
      </c>
      <c r="W196" s="84">
        <f>TPPhys2!I196</f>
        <v>2</v>
      </c>
      <c r="X196" s="135">
        <f>TPPhys2!K196</f>
        <v>1</v>
      </c>
      <c r="Y196" s="86">
        <f>TPChim2!H196</f>
        <v>10.75</v>
      </c>
      <c r="Z196" s="84">
        <f>TPChim2!I196</f>
        <v>2</v>
      </c>
      <c r="AA196" s="135">
        <f>TPChim2!K196</f>
        <v>1</v>
      </c>
      <c r="AB196" s="86">
        <f>Info2!J196</f>
        <v>9.9</v>
      </c>
      <c r="AC196" s="84">
        <f>Info2!K196</f>
        <v>0</v>
      </c>
      <c r="AD196" s="135">
        <f>Info2!M196</f>
        <v>1</v>
      </c>
      <c r="AE196" s="86">
        <f>MP!I196</f>
        <v>11.5</v>
      </c>
      <c r="AF196" s="84">
        <f>MP!J196</f>
        <v>1</v>
      </c>
      <c r="AG196" s="135">
        <f>MP!L196</f>
        <v>1</v>
      </c>
      <c r="AH196" s="139">
        <f>'UEM12'!S196</f>
        <v>10.559999999999999</v>
      </c>
      <c r="AI196" s="163">
        <f>'UEM12'!T196</f>
        <v>9</v>
      </c>
      <c r="AJ196" s="165">
        <f>'UEM12'!V196</f>
        <v>1</v>
      </c>
      <c r="AK196" s="166">
        <f>'MST2'!I196</f>
        <v>12</v>
      </c>
      <c r="AL196" s="84">
        <f>'MST2'!J196</f>
        <v>1</v>
      </c>
      <c r="AM196" s="135">
        <f>'MST2'!L196</f>
        <v>1</v>
      </c>
      <c r="AN196" s="139">
        <f>'UED12'!J196</f>
        <v>12</v>
      </c>
      <c r="AO196" s="163">
        <f>'UED12'!K196</f>
        <v>1</v>
      </c>
      <c r="AP196" s="165">
        <f>'UED12'!M196</f>
        <v>1</v>
      </c>
      <c r="AQ196" s="166">
        <f>Fran2!I196</f>
        <v>6</v>
      </c>
      <c r="AR196" s="84">
        <f>Fran2!J196</f>
        <v>0</v>
      </c>
      <c r="AS196" s="135">
        <f>Fran2!L196</f>
        <v>1</v>
      </c>
      <c r="AT196" s="86">
        <f>Angl2!I196</f>
        <v>15</v>
      </c>
      <c r="AU196" s="84">
        <f>Angl2!J196</f>
        <v>1</v>
      </c>
      <c r="AV196" s="135">
        <f>Angl2!L196</f>
        <v>1</v>
      </c>
      <c r="AW196" s="139">
        <f>'UET12'!M196</f>
        <v>10.5</v>
      </c>
      <c r="AX196" s="163">
        <f>'UET12'!N196</f>
        <v>2</v>
      </c>
      <c r="AY196" s="159">
        <f>'UET12'!P196</f>
        <v>1</v>
      </c>
      <c r="AZ196" s="24">
        <f t="shared" si="10"/>
        <v>7.9676470588235286</v>
      </c>
      <c r="BA196" s="143">
        <f t="shared" si="11"/>
        <v>18</v>
      </c>
      <c r="BB196" s="138" t="e">
        <f t="shared" si="12"/>
        <v>#REF!</v>
      </c>
      <c r="BC196" s="154" t="str">
        <f t="shared" si="13"/>
        <v xml:space="preserve"> </v>
      </c>
    </row>
    <row r="197" spans="1:55" ht="13.5" customHeight="1">
      <c r="A197" s="153">
        <v>185</v>
      </c>
      <c r="B197" s="289">
        <v>1333013079</v>
      </c>
      <c r="C197" s="277" t="s">
        <v>169</v>
      </c>
      <c r="D197" s="99" t="s">
        <v>170</v>
      </c>
      <c r="E197" s="277" t="s">
        <v>1031</v>
      </c>
      <c r="F197" s="277" t="s">
        <v>1032</v>
      </c>
      <c r="G197" s="302" t="s">
        <v>811</v>
      </c>
      <c r="H197" s="119" t="s">
        <v>432</v>
      </c>
      <c r="I197" s="157">
        <v>9.864575163398694</v>
      </c>
      <c r="J197" s="162">
        <f>Maths2!J197</f>
        <v>10</v>
      </c>
      <c r="K197" s="84">
        <f>Maths2!K197</f>
        <v>6</v>
      </c>
      <c r="L197" s="135">
        <f>Maths2!M197</f>
        <v>1</v>
      </c>
      <c r="M197" s="85">
        <f>Phys2!J197</f>
        <v>2.8333333333333335</v>
      </c>
      <c r="N197" s="84">
        <f>Phys2!K197</f>
        <v>0</v>
      </c>
      <c r="O197" s="135" t="e">
        <f>Phys2!#REF!</f>
        <v>#REF!</v>
      </c>
      <c r="P197" s="85">
        <f>Chim2!J197</f>
        <v>10</v>
      </c>
      <c r="Q197" s="84">
        <f>Chim2!K197</f>
        <v>6</v>
      </c>
      <c r="R197" s="135">
        <f>Chim2!M197</f>
        <v>1</v>
      </c>
      <c r="S197" s="136">
        <f>'UEF12'!P197</f>
        <v>7.6111111111111107</v>
      </c>
      <c r="T197" s="163">
        <f>'UEF12'!Q197</f>
        <v>12</v>
      </c>
      <c r="U197" s="165" t="e">
        <f>'UEF12'!S197</f>
        <v>#REF!</v>
      </c>
      <c r="V197" s="166">
        <f>TPPhys2!H197</f>
        <v>11.916666666666666</v>
      </c>
      <c r="W197" s="84">
        <f>TPPhys2!I197</f>
        <v>2</v>
      </c>
      <c r="X197" s="135">
        <f>TPPhys2!K197</f>
        <v>1</v>
      </c>
      <c r="Y197" s="86">
        <f>TPChim2!H197</f>
        <v>12.33</v>
      </c>
      <c r="Z197" s="84">
        <f>TPChim2!I197</f>
        <v>2</v>
      </c>
      <c r="AA197" s="135">
        <f>TPChim2!K197</f>
        <v>1</v>
      </c>
      <c r="AB197" s="86">
        <f>Info2!J197</f>
        <v>11.5</v>
      </c>
      <c r="AC197" s="84">
        <f>Info2!K197</f>
        <v>4</v>
      </c>
      <c r="AD197" s="135">
        <f>Info2!M197</f>
        <v>1</v>
      </c>
      <c r="AE197" s="86">
        <f>MP!I197</f>
        <v>14</v>
      </c>
      <c r="AF197" s="84">
        <f>MP!J197</f>
        <v>1</v>
      </c>
      <c r="AG197" s="135">
        <f>MP!L197</f>
        <v>1</v>
      </c>
      <c r="AH197" s="139">
        <f>'UEM12'!S197</f>
        <v>12.249333333333334</v>
      </c>
      <c r="AI197" s="163">
        <f>'UEM12'!T197</f>
        <v>9</v>
      </c>
      <c r="AJ197" s="165">
        <f>'UEM12'!V197</f>
        <v>1</v>
      </c>
      <c r="AK197" s="166">
        <f>'MST2'!I197</f>
        <v>13</v>
      </c>
      <c r="AL197" s="84">
        <f>'MST2'!J197</f>
        <v>1</v>
      </c>
      <c r="AM197" s="135">
        <f>'MST2'!L197</f>
        <v>1</v>
      </c>
      <c r="AN197" s="139">
        <f>'UED12'!J197</f>
        <v>13</v>
      </c>
      <c r="AO197" s="163">
        <f>'UED12'!K197</f>
        <v>1</v>
      </c>
      <c r="AP197" s="165">
        <f>'UED12'!M197</f>
        <v>1</v>
      </c>
      <c r="AQ197" s="166">
        <f>Fran2!I197</f>
        <v>12.5</v>
      </c>
      <c r="AR197" s="84">
        <f>Fran2!J197</f>
        <v>1</v>
      </c>
      <c r="AS197" s="135">
        <f>Fran2!L197</f>
        <v>1</v>
      </c>
      <c r="AT197" s="86">
        <f>Angl2!I197</f>
        <v>8</v>
      </c>
      <c r="AU197" s="84">
        <f>Angl2!J197</f>
        <v>0</v>
      </c>
      <c r="AV197" s="135">
        <f>Angl2!L197</f>
        <v>1</v>
      </c>
      <c r="AW197" s="139">
        <f>'UET12'!M197</f>
        <v>10.25</v>
      </c>
      <c r="AX197" s="163">
        <f>'UET12'!N197</f>
        <v>2</v>
      </c>
      <c r="AY197" s="159">
        <f>'UET12'!P197</f>
        <v>1</v>
      </c>
      <c r="AZ197" s="24">
        <f t="shared" si="10"/>
        <v>9.6027450980392164</v>
      </c>
      <c r="BA197" s="143">
        <f t="shared" si="11"/>
        <v>24</v>
      </c>
      <c r="BB197" s="138" t="e">
        <f t="shared" si="12"/>
        <v>#REF!</v>
      </c>
      <c r="BC197" s="154" t="str">
        <f t="shared" si="13"/>
        <v xml:space="preserve"> </v>
      </c>
    </row>
    <row r="198" spans="1:55" ht="13.5" customHeight="1">
      <c r="A198" s="153">
        <v>186</v>
      </c>
      <c r="B198" s="301">
        <v>1333013479</v>
      </c>
      <c r="C198" s="301" t="s">
        <v>336</v>
      </c>
      <c r="D198" s="52" t="s">
        <v>76</v>
      </c>
      <c r="E198" s="280" t="s">
        <v>1033</v>
      </c>
      <c r="F198" s="280" t="s">
        <v>864</v>
      </c>
      <c r="G198" s="302" t="s">
        <v>811</v>
      </c>
      <c r="H198" s="118" t="s">
        <v>428</v>
      </c>
      <c r="I198" s="156">
        <v>10.083333333333334</v>
      </c>
      <c r="J198" s="162">
        <f>Maths2!J198</f>
        <v>10.083333333333334</v>
      </c>
      <c r="K198" s="84">
        <f>Maths2!K198</f>
        <v>6</v>
      </c>
      <c r="L198" s="135">
        <f>Maths2!M198</f>
        <v>1</v>
      </c>
      <c r="M198" s="85">
        <f>Phys2!J198</f>
        <v>4.1500000000000004</v>
      </c>
      <c r="N198" s="84">
        <f>Phys2!K198</f>
        <v>0</v>
      </c>
      <c r="O198" s="135" t="e">
        <f>Phys2!#REF!</f>
        <v>#REF!</v>
      </c>
      <c r="P198" s="85">
        <f>Chim2!J198</f>
        <v>10</v>
      </c>
      <c r="Q198" s="84">
        <f>Chim2!K198</f>
        <v>6</v>
      </c>
      <c r="R198" s="135">
        <f>Chim2!M198</f>
        <v>1</v>
      </c>
      <c r="S198" s="136">
        <f>'UEF12'!P198</f>
        <v>8.0777777777777775</v>
      </c>
      <c r="T198" s="163">
        <f>'UEF12'!Q198</f>
        <v>12</v>
      </c>
      <c r="U198" s="165" t="e">
        <f>'UEF12'!S198</f>
        <v>#REF!</v>
      </c>
      <c r="V198" s="166">
        <f>TPPhys2!H198</f>
        <v>10.25</v>
      </c>
      <c r="W198" s="84">
        <f>TPPhys2!I198</f>
        <v>2</v>
      </c>
      <c r="X198" s="135">
        <f>TPPhys2!K198</f>
        <v>1</v>
      </c>
      <c r="Y198" s="86">
        <f>TPChim2!H198</f>
        <v>10</v>
      </c>
      <c r="Z198" s="84">
        <f>TPChim2!I198</f>
        <v>2</v>
      </c>
      <c r="AA198" s="135">
        <f>TPChim2!K198</f>
        <v>1</v>
      </c>
      <c r="AB198" s="86">
        <f>Info2!J198</f>
        <v>11.333333333333334</v>
      </c>
      <c r="AC198" s="84">
        <f>Info2!K198</f>
        <v>4</v>
      </c>
      <c r="AD198" s="135">
        <f>Info2!M198</f>
        <v>1</v>
      </c>
      <c r="AE198" s="86">
        <f>MP!I198</f>
        <v>9</v>
      </c>
      <c r="AF198" s="84">
        <f>MP!J198</f>
        <v>0</v>
      </c>
      <c r="AG198" s="135">
        <f>MP!L198</f>
        <v>1</v>
      </c>
      <c r="AH198" s="139">
        <f>'UEM12'!S198</f>
        <v>10.383333333333335</v>
      </c>
      <c r="AI198" s="163">
        <f>'UEM12'!T198</f>
        <v>9</v>
      </c>
      <c r="AJ198" s="165">
        <f>'UEM12'!V198</f>
        <v>1</v>
      </c>
      <c r="AK198" s="166">
        <f>'MST2'!I198</f>
        <v>12</v>
      </c>
      <c r="AL198" s="84">
        <f>'MST2'!J198</f>
        <v>1</v>
      </c>
      <c r="AM198" s="135">
        <f>'MST2'!L198</f>
        <v>1</v>
      </c>
      <c r="AN198" s="139">
        <f>'UED12'!J198</f>
        <v>12</v>
      </c>
      <c r="AO198" s="163">
        <f>'UED12'!K198</f>
        <v>1</v>
      </c>
      <c r="AP198" s="165">
        <f>'UED12'!M198</f>
        <v>1</v>
      </c>
      <c r="AQ198" s="166">
        <f>Fran2!I198</f>
        <v>9.5</v>
      </c>
      <c r="AR198" s="84">
        <f>Fran2!J198</f>
        <v>0</v>
      </c>
      <c r="AS198" s="135">
        <f>Fran2!L198</f>
        <v>1</v>
      </c>
      <c r="AT198" s="86">
        <f>Angl2!I198</f>
        <v>11</v>
      </c>
      <c r="AU198" s="84">
        <f>Angl2!J198</f>
        <v>1</v>
      </c>
      <c r="AV198" s="135">
        <f>Angl2!L198</f>
        <v>1</v>
      </c>
      <c r="AW198" s="139">
        <f>'UET12'!M198</f>
        <v>10.25</v>
      </c>
      <c r="AX198" s="163">
        <f>'UET12'!N198</f>
        <v>2</v>
      </c>
      <c r="AY198" s="159">
        <f>'UET12'!P198</f>
        <v>1</v>
      </c>
      <c r="AZ198" s="24">
        <f t="shared" si="10"/>
        <v>9.2421568627450981</v>
      </c>
      <c r="BA198" s="143">
        <f t="shared" si="11"/>
        <v>24</v>
      </c>
      <c r="BB198" s="138" t="e">
        <f t="shared" si="12"/>
        <v>#REF!</v>
      </c>
      <c r="BC198" s="154" t="str">
        <f t="shared" si="13"/>
        <v xml:space="preserve"> </v>
      </c>
    </row>
    <row r="199" spans="1:55" ht="13.5" customHeight="1">
      <c r="A199" s="153">
        <v>187</v>
      </c>
      <c r="B199" s="289">
        <v>1333004879</v>
      </c>
      <c r="C199" s="277" t="s">
        <v>171</v>
      </c>
      <c r="D199" s="99" t="s">
        <v>172</v>
      </c>
      <c r="E199" s="277" t="s">
        <v>1034</v>
      </c>
      <c r="F199" s="277" t="s">
        <v>814</v>
      </c>
      <c r="G199" s="302" t="s">
        <v>811</v>
      </c>
      <c r="H199" s="120" t="s">
        <v>434</v>
      </c>
      <c r="I199" s="156">
        <v>9.4017647058823517</v>
      </c>
      <c r="J199" s="162">
        <f>Maths2!J199</f>
        <v>10</v>
      </c>
      <c r="K199" s="84">
        <f>Maths2!K199</f>
        <v>6</v>
      </c>
      <c r="L199" s="135">
        <f>Maths2!M199</f>
        <v>1</v>
      </c>
      <c r="M199" s="85">
        <f>Phys2!J199</f>
        <v>4.833333333333333</v>
      </c>
      <c r="N199" s="84">
        <f>Phys2!K199</f>
        <v>0</v>
      </c>
      <c r="O199" s="135" t="e">
        <f>Phys2!#REF!</f>
        <v>#REF!</v>
      </c>
      <c r="P199" s="85">
        <f>Chim2!J199</f>
        <v>5.1190476190476186</v>
      </c>
      <c r="Q199" s="84">
        <f>Chim2!K199</f>
        <v>0</v>
      </c>
      <c r="R199" s="135">
        <f>Chim2!M199</f>
        <v>1</v>
      </c>
      <c r="S199" s="136">
        <f>'UEF12'!P199</f>
        <v>6.6507936507936503</v>
      </c>
      <c r="T199" s="163">
        <f>'UEF12'!Q199</f>
        <v>6</v>
      </c>
      <c r="U199" s="165" t="e">
        <f>'UEF12'!S199</f>
        <v>#REF!</v>
      </c>
      <c r="V199" s="166">
        <f>TPPhys2!H199</f>
        <v>10.92</v>
      </c>
      <c r="W199" s="84">
        <f>TPPhys2!I199</f>
        <v>2</v>
      </c>
      <c r="X199" s="135">
        <f>TPPhys2!K199</f>
        <v>1</v>
      </c>
      <c r="Y199" s="86">
        <f>TPChim2!H199</f>
        <v>14.25</v>
      </c>
      <c r="Z199" s="84">
        <f>TPChim2!I199</f>
        <v>2</v>
      </c>
      <c r="AA199" s="135">
        <f>TPChim2!K199</f>
        <v>1</v>
      </c>
      <c r="AB199" s="86">
        <f>Info2!J199</f>
        <v>7.833333333333333</v>
      </c>
      <c r="AC199" s="84">
        <f>Info2!K199</f>
        <v>0</v>
      </c>
      <c r="AD199" s="135">
        <f>Info2!M199</f>
        <v>1</v>
      </c>
      <c r="AE199" s="86">
        <f>MP!I199</f>
        <v>11</v>
      </c>
      <c r="AF199" s="84">
        <f>MP!J199</f>
        <v>1</v>
      </c>
      <c r="AG199" s="135">
        <f>MP!L199</f>
        <v>1</v>
      </c>
      <c r="AH199" s="139">
        <f>'UEM12'!S199</f>
        <v>10.367333333333333</v>
      </c>
      <c r="AI199" s="163">
        <f>'UEM12'!T199</f>
        <v>9</v>
      </c>
      <c r="AJ199" s="165">
        <f>'UEM12'!V199</f>
        <v>1</v>
      </c>
      <c r="AK199" s="166">
        <f>'MST2'!I199</f>
        <v>14</v>
      </c>
      <c r="AL199" s="84">
        <f>'MST2'!J199</f>
        <v>1</v>
      </c>
      <c r="AM199" s="135">
        <f>'MST2'!L199</f>
        <v>1</v>
      </c>
      <c r="AN199" s="139">
        <f>'UED12'!J199</f>
        <v>14</v>
      </c>
      <c r="AO199" s="163">
        <f>'UED12'!K199</f>
        <v>1</v>
      </c>
      <c r="AP199" s="165">
        <f>'UED12'!M199</f>
        <v>1</v>
      </c>
      <c r="AQ199" s="166">
        <f>Fran2!I199</f>
        <v>11</v>
      </c>
      <c r="AR199" s="84">
        <f>Fran2!J199</f>
        <v>1</v>
      </c>
      <c r="AS199" s="135">
        <f>Fran2!L199</f>
        <v>1</v>
      </c>
      <c r="AT199" s="86">
        <f>Angl2!I199</f>
        <v>11</v>
      </c>
      <c r="AU199" s="84">
        <f>Angl2!J199</f>
        <v>1</v>
      </c>
      <c r="AV199" s="135">
        <f>Angl2!L199</f>
        <v>1</v>
      </c>
      <c r="AW199" s="139">
        <f>'UET12'!M199</f>
        <v>11</v>
      </c>
      <c r="AX199" s="163">
        <f>'UET12'!N199</f>
        <v>2</v>
      </c>
      <c r="AY199" s="159">
        <f>'UET12'!P199</f>
        <v>1</v>
      </c>
      <c r="AZ199" s="24">
        <f t="shared" si="10"/>
        <v>8.6878711484593847</v>
      </c>
      <c r="BA199" s="143">
        <f t="shared" si="11"/>
        <v>18</v>
      </c>
      <c r="BB199" s="138" t="e">
        <f t="shared" si="12"/>
        <v>#REF!</v>
      </c>
      <c r="BC199" s="154" t="str">
        <f t="shared" si="13"/>
        <v xml:space="preserve"> </v>
      </c>
    </row>
    <row r="200" spans="1:55" ht="13.5" customHeight="1">
      <c r="A200" s="153">
        <v>188</v>
      </c>
      <c r="B200" s="279">
        <v>1333007468</v>
      </c>
      <c r="C200" s="301" t="s">
        <v>337</v>
      </c>
      <c r="D200" s="52" t="s">
        <v>83</v>
      </c>
      <c r="E200" s="280" t="s">
        <v>1035</v>
      </c>
      <c r="F200" s="280" t="s">
        <v>1036</v>
      </c>
      <c r="G200" s="302" t="s">
        <v>811</v>
      </c>
      <c r="H200" s="117" t="s">
        <v>429</v>
      </c>
      <c r="I200" s="157">
        <v>10.397254901960784</v>
      </c>
      <c r="J200" s="162">
        <f>Maths2!J200</f>
        <v>13</v>
      </c>
      <c r="K200" s="84">
        <f>Maths2!K200</f>
        <v>6</v>
      </c>
      <c r="L200" s="135">
        <f>Maths2!M200</f>
        <v>1</v>
      </c>
      <c r="M200" s="85">
        <f>Phys2!J200</f>
        <v>11.4</v>
      </c>
      <c r="N200" s="84">
        <f>Phys2!K200</f>
        <v>6</v>
      </c>
      <c r="O200" s="135" t="e">
        <f>Phys2!#REF!</f>
        <v>#REF!</v>
      </c>
      <c r="P200" s="85">
        <f>Chim2!J200</f>
        <v>5.65</v>
      </c>
      <c r="Q200" s="84">
        <f>Chim2!K200</f>
        <v>0</v>
      </c>
      <c r="R200" s="135">
        <f>Chim2!M200</f>
        <v>1</v>
      </c>
      <c r="S200" s="136">
        <f>'UEF12'!P200</f>
        <v>10.016666666666667</v>
      </c>
      <c r="T200" s="163">
        <f>'UEF12'!Q200</f>
        <v>18</v>
      </c>
      <c r="U200" s="165" t="e">
        <f>'UEF12'!S200</f>
        <v>#REF!</v>
      </c>
      <c r="V200" s="166">
        <f>TPPhys2!H200</f>
        <v>11</v>
      </c>
      <c r="W200" s="84">
        <f>TPPhys2!I200</f>
        <v>2</v>
      </c>
      <c r="X200" s="135">
        <f>TPPhys2!K200</f>
        <v>1</v>
      </c>
      <c r="Y200" s="86">
        <f>TPChim2!H200</f>
        <v>11</v>
      </c>
      <c r="Z200" s="84">
        <f>TPChim2!I200</f>
        <v>2</v>
      </c>
      <c r="AA200" s="135">
        <f>TPChim2!K200</f>
        <v>1</v>
      </c>
      <c r="AB200" s="86">
        <f>Info2!J200</f>
        <v>6.7</v>
      </c>
      <c r="AC200" s="84">
        <f>Info2!K200</f>
        <v>0</v>
      </c>
      <c r="AD200" s="135">
        <f>Info2!M200</f>
        <v>1</v>
      </c>
      <c r="AE200" s="86">
        <f>MP!I200</f>
        <v>5</v>
      </c>
      <c r="AF200" s="84">
        <f>MP!J200</f>
        <v>0</v>
      </c>
      <c r="AG200" s="135">
        <f>MP!L200</f>
        <v>1</v>
      </c>
      <c r="AH200" s="139">
        <f>'UEM12'!S200</f>
        <v>8.08</v>
      </c>
      <c r="AI200" s="163">
        <f>'UEM12'!T200</f>
        <v>4</v>
      </c>
      <c r="AJ200" s="165">
        <f>'UEM12'!V200</f>
        <v>1</v>
      </c>
      <c r="AK200" s="166">
        <f>'MST2'!I200</f>
        <v>10</v>
      </c>
      <c r="AL200" s="84">
        <f>'MST2'!J200</f>
        <v>1</v>
      </c>
      <c r="AM200" s="135">
        <f>'MST2'!L200</f>
        <v>1</v>
      </c>
      <c r="AN200" s="139">
        <f>'UED12'!J200</f>
        <v>10</v>
      </c>
      <c r="AO200" s="163">
        <f>'UED12'!K200</f>
        <v>1</v>
      </c>
      <c r="AP200" s="165">
        <f>'UED12'!M200</f>
        <v>1</v>
      </c>
      <c r="AQ200" s="166">
        <f>Fran2!I200</f>
        <v>5.5</v>
      </c>
      <c r="AR200" s="84">
        <f>Fran2!J200</f>
        <v>0</v>
      </c>
      <c r="AS200" s="135">
        <f>Fran2!L200</f>
        <v>1</v>
      </c>
      <c r="AT200" s="86">
        <f>Angl2!I200</f>
        <v>8</v>
      </c>
      <c r="AU200" s="84">
        <f>Angl2!J200</f>
        <v>0</v>
      </c>
      <c r="AV200" s="135">
        <f>Angl2!L200</f>
        <v>1</v>
      </c>
      <c r="AW200" s="139">
        <f>'UET12'!M200</f>
        <v>6.75</v>
      </c>
      <c r="AX200" s="163">
        <f>'UET12'!N200</f>
        <v>0</v>
      </c>
      <c r="AY200" s="159">
        <f>'UET12'!P200</f>
        <v>1</v>
      </c>
      <c r="AZ200" s="24">
        <f t="shared" si="10"/>
        <v>9.0617647058823536</v>
      </c>
      <c r="BA200" s="143">
        <f t="shared" si="11"/>
        <v>23</v>
      </c>
      <c r="BB200" s="138" t="e">
        <f t="shared" si="12"/>
        <v>#REF!</v>
      </c>
      <c r="BC200" s="154" t="str">
        <f t="shared" si="13"/>
        <v xml:space="preserve"> </v>
      </c>
    </row>
    <row r="201" spans="1:55" ht="13.5" customHeight="1">
      <c r="A201" s="153">
        <v>189</v>
      </c>
      <c r="B201" s="282" t="s">
        <v>748</v>
      </c>
      <c r="C201" s="305" t="s">
        <v>749</v>
      </c>
      <c r="D201" s="306" t="s">
        <v>145</v>
      </c>
      <c r="E201" s="295" t="s">
        <v>1037</v>
      </c>
      <c r="F201" s="284" t="s">
        <v>994</v>
      </c>
      <c r="G201" s="307" t="s">
        <v>827</v>
      </c>
      <c r="H201" s="247" t="s">
        <v>1678</v>
      </c>
      <c r="I201" s="156">
        <v>9.2205882352941178</v>
      </c>
      <c r="J201" s="162">
        <f>Maths2!J201</f>
        <v>10</v>
      </c>
      <c r="K201" s="84">
        <f>Maths2!K201</f>
        <v>6</v>
      </c>
      <c r="L201" s="135">
        <f>Maths2!M201</f>
        <v>1</v>
      </c>
      <c r="M201" s="85">
        <f>Phys2!J201</f>
        <v>3</v>
      </c>
      <c r="N201" s="84">
        <f>Phys2!K201</f>
        <v>0</v>
      </c>
      <c r="O201" s="135" t="e">
        <f>Phys2!#REF!</f>
        <v>#REF!</v>
      </c>
      <c r="P201" s="85">
        <f>Chim2!J201</f>
        <v>10</v>
      </c>
      <c r="Q201" s="84">
        <f>Chim2!K201</f>
        <v>6</v>
      </c>
      <c r="R201" s="135">
        <f>Chim2!M201</f>
        <v>1</v>
      </c>
      <c r="S201" s="136">
        <f>'UEF12'!P201</f>
        <v>7.666666666666667</v>
      </c>
      <c r="T201" s="163">
        <f>'UEF12'!Q201</f>
        <v>12</v>
      </c>
      <c r="U201" s="165" t="e">
        <f>'UEF12'!S201</f>
        <v>#REF!</v>
      </c>
      <c r="V201" s="166">
        <f>TPPhys2!H201</f>
        <v>10</v>
      </c>
      <c r="W201" s="84">
        <f>TPPhys2!I201</f>
        <v>2</v>
      </c>
      <c r="X201" s="135">
        <f>TPPhys2!K201</f>
        <v>1</v>
      </c>
      <c r="Y201" s="86">
        <f>TPChim2!H201</f>
        <v>10</v>
      </c>
      <c r="Z201" s="84">
        <f>TPChim2!I201</f>
        <v>2</v>
      </c>
      <c r="AA201" s="135">
        <f>TPChim2!K201</f>
        <v>1</v>
      </c>
      <c r="AB201" s="86">
        <f>Info2!J201</f>
        <v>11.5</v>
      </c>
      <c r="AC201" s="84">
        <f>Info2!K201</f>
        <v>4</v>
      </c>
      <c r="AD201" s="135">
        <f>Info2!M201</f>
        <v>1</v>
      </c>
      <c r="AE201" s="86">
        <f>MP!I201</f>
        <v>7.5</v>
      </c>
      <c r="AF201" s="84">
        <f>MP!J201</f>
        <v>0</v>
      </c>
      <c r="AG201" s="135">
        <f>MP!L201</f>
        <v>1</v>
      </c>
      <c r="AH201" s="139">
        <f>'UEM12'!S201</f>
        <v>10.1</v>
      </c>
      <c r="AI201" s="163">
        <f>'UEM12'!T201</f>
        <v>9</v>
      </c>
      <c r="AJ201" s="165">
        <f>'UEM12'!V201</f>
        <v>1</v>
      </c>
      <c r="AK201" s="166">
        <f>'MST2'!I201</f>
        <v>12</v>
      </c>
      <c r="AL201" s="84">
        <f>'MST2'!J201</f>
        <v>1</v>
      </c>
      <c r="AM201" s="135">
        <f>'MST2'!L201</f>
        <v>1</v>
      </c>
      <c r="AN201" s="139">
        <f>'UED12'!J201</f>
        <v>12</v>
      </c>
      <c r="AO201" s="163">
        <f>'UED12'!K201</f>
        <v>1</v>
      </c>
      <c r="AP201" s="165">
        <f>'UED12'!M201</f>
        <v>1</v>
      </c>
      <c r="AQ201" s="166">
        <f>Fran2!I201</f>
        <v>10</v>
      </c>
      <c r="AR201" s="84">
        <f>Fran2!J201</f>
        <v>1</v>
      </c>
      <c r="AS201" s="135">
        <f>Fran2!L201</f>
        <v>1</v>
      </c>
      <c r="AT201" s="86">
        <f>Angl2!I201</f>
        <v>10</v>
      </c>
      <c r="AU201" s="84">
        <f>Angl2!J201</f>
        <v>1</v>
      </c>
      <c r="AV201" s="135">
        <f>Angl2!L201</f>
        <v>1</v>
      </c>
      <c r="AW201" s="139">
        <f>'UET12'!M201</f>
        <v>10</v>
      </c>
      <c r="AX201" s="163">
        <f>'UET12'!N201</f>
        <v>2</v>
      </c>
      <c r="AY201" s="159">
        <f>'UET12'!P201</f>
        <v>1</v>
      </c>
      <c r="AZ201" s="24">
        <f t="shared" si="10"/>
        <v>8.9117647058823533</v>
      </c>
      <c r="BA201" s="143">
        <f t="shared" si="11"/>
        <v>24</v>
      </c>
      <c r="BB201" s="138" t="e">
        <f t="shared" si="12"/>
        <v>#REF!</v>
      </c>
      <c r="BC201" s="154" t="str">
        <f t="shared" si="13"/>
        <v xml:space="preserve"> </v>
      </c>
    </row>
    <row r="202" spans="1:55" ht="13.5" customHeight="1">
      <c r="A202" s="153">
        <v>190</v>
      </c>
      <c r="B202" s="175">
        <v>1533004278</v>
      </c>
      <c r="C202" s="176" t="s">
        <v>545</v>
      </c>
      <c r="D202" s="177" t="s">
        <v>92</v>
      </c>
      <c r="E202" s="276" t="s">
        <v>1038</v>
      </c>
      <c r="F202" s="276" t="s">
        <v>810</v>
      </c>
      <c r="G202" s="303" t="s">
        <v>806</v>
      </c>
      <c r="H202" s="117" t="s">
        <v>1676</v>
      </c>
      <c r="I202" s="156">
        <v>8.5245098039215694</v>
      </c>
      <c r="J202" s="162">
        <f>Maths2!J202</f>
        <v>8.1</v>
      </c>
      <c r="K202" s="84">
        <f>Maths2!K202</f>
        <v>0</v>
      </c>
      <c r="L202" s="135">
        <f>Maths2!M202</f>
        <v>1</v>
      </c>
      <c r="M202" s="85">
        <f>Phys2!J202</f>
        <v>6.1</v>
      </c>
      <c r="N202" s="84">
        <f>Phys2!K202</f>
        <v>0</v>
      </c>
      <c r="O202" s="135" t="e">
        <f>Phys2!#REF!</f>
        <v>#REF!</v>
      </c>
      <c r="P202" s="85">
        <f>Chim2!J202</f>
        <v>11.2</v>
      </c>
      <c r="Q202" s="84">
        <f>Chim2!K202</f>
        <v>6</v>
      </c>
      <c r="R202" s="135">
        <f>Chim2!M202</f>
        <v>1</v>
      </c>
      <c r="S202" s="136">
        <f>'UEF12'!P202</f>
        <v>8.466666666666665</v>
      </c>
      <c r="T202" s="163">
        <f>'UEF12'!Q202</f>
        <v>6</v>
      </c>
      <c r="U202" s="165" t="e">
        <f>'UEF12'!S202</f>
        <v>#REF!</v>
      </c>
      <c r="V202" s="166">
        <f>TPPhys2!H202</f>
        <v>3.16</v>
      </c>
      <c r="W202" s="84">
        <f>TPPhys2!I202</f>
        <v>0</v>
      </c>
      <c r="X202" s="135">
        <f>TPPhys2!K202</f>
        <v>1</v>
      </c>
      <c r="Y202" s="86">
        <f>TPChim2!H202</f>
        <v>10</v>
      </c>
      <c r="Z202" s="84">
        <f>TPChim2!I202</f>
        <v>2</v>
      </c>
      <c r="AA202" s="135">
        <f>TPChim2!K202</f>
        <v>1</v>
      </c>
      <c r="AB202" s="86">
        <f>Info2!J202</f>
        <v>10</v>
      </c>
      <c r="AC202" s="84">
        <f>Info2!K202</f>
        <v>4</v>
      </c>
      <c r="AD202" s="135">
        <f>Info2!M202</f>
        <v>1</v>
      </c>
      <c r="AE202" s="86">
        <f>MP!I202</f>
        <v>7.5</v>
      </c>
      <c r="AF202" s="84">
        <f>MP!J202</f>
        <v>0</v>
      </c>
      <c r="AG202" s="135">
        <f>MP!L202</f>
        <v>1</v>
      </c>
      <c r="AH202" s="139">
        <f>'UEM12'!S202</f>
        <v>8.1319999999999997</v>
      </c>
      <c r="AI202" s="163">
        <f>'UEM12'!T202</f>
        <v>6</v>
      </c>
      <c r="AJ202" s="165">
        <f>'UEM12'!V202</f>
        <v>1</v>
      </c>
      <c r="AK202" s="166">
        <f>'MST2'!I202</f>
        <v>10</v>
      </c>
      <c r="AL202" s="84">
        <f>'MST2'!J202</f>
        <v>1</v>
      </c>
      <c r="AM202" s="135">
        <f>'MST2'!L202</f>
        <v>1</v>
      </c>
      <c r="AN202" s="139">
        <f>'UED12'!J202</f>
        <v>10</v>
      </c>
      <c r="AO202" s="163">
        <f>'UED12'!K202</f>
        <v>1</v>
      </c>
      <c r="AP202" s="165">
        <f>'UED12'!M202</f>
        <v>1</v>
      </c>
      <c r="AQ202" s="166">
        <f>Fran2!I202</f>
        <v>12.5</v>
      </c>
      <c r="AR202" s="84">
        <f>Fran2!J202</f>
        <v>1</v>
      </c>
      <c r="AS202" s="135">
        <f>Fran2!L202</f>
        <v>1</v>
      </c>
      <c r="AT202" s="86">
        <f>Angl2!I202</f>
        <v>10</v>
      </c>
      <c r="AU202" s="84">
        <f>Angl2!J202</f>
        <v>1</v>
      </c>
      <c r="AV202" s="135">
        <f>Angl2!L202</f>
        <v>1</v>
      </c>
      <c r="AW202" s="139">
        <f>'UET12'!M202</f>
        <v>11.25</v>
      </c>
      <c r="AX202" s="163">
        <f>'UET12'!N202</f>
        <v>2</v>
      </c>
      <c r="AY202" s="159">
        <f>'UET12'!P202</f>
        <v>1</v>
      </c>
      <c r="AZ202" s="24">
        <f t="shared" si="10"/>
        <v>8.7858823529411758</v>
      </c>
      <c r="BA202" s="143">
        <f t="shared" si="11"/>
        <v>15</v>
      </c>
      <c r="BB202" s="138" t="e">
        <f t="shared" si="12"/>
        <v>#REF!</v>
      </c>
      <c r="BC202" s="154" t="str">
        <f t="shared" si="13"/>
        <v xml:space="preserve"> </v>
      </c>
    </row>
    <row r="203" spans="1:55" ht="13.5" customHeight="1">
      <c r="A203" s="153">
        <v>191</v>
      </c>
      <c r="B203" s="279">
        <v>1333012743</v>
      </c>
      <c r="C203" s="277" t="s">
        <v>174</v>
      </c>
      <c r="D203" s="99" t="s">
        <v>175</v>
      </c>
      <c r="E203" s="277" t="s">
        <v>1039</v>
      </c>
      <c r="F203" s="277" t="s">
        <v>930</v>
      </c>
      <c r="G203" s="302" t="s">
        <v>811</v>
      </c>
      <c r="H203" s="117" t="s">
        <v>433</v>
      </c>
      <c r="I203" s="157">
        <v>8.7007843137254923</v>
      </c>
      <c r="J203" s="162">
        <f>Maths2!J203</f>
        <v>6.833333333333333</v>
      </c>
      <c r="K203" s="84">
        <f>Maths2!K203</f>
        <v>0</v>
      </c>
      <c r="L203" s="135">
        <f>Maths2!M203</f>
        <v>1</v>
      </c>
      <c r="M203" s="85">
        <f>Phys2!J203</f>
        <v>10</v>
      </c>
      <c r="N203" s="84">
        <f>Phys2!K203</f>
        <v>6</v>
      </c>
      <c r="O203" s="135" t="e">
        <f>Phys2!#REF!</f>
        <v>#REF!</v>
      </c>
      <c r="P203" s="85">
        <f>Chim2!J203</f>
        <v>10</v>
      </c>
      <c r="Q203" s="84">
        <f>Chim2!K203</f>
        <v>6</v>
      </c>
      <c r="R203" s="135">
        <f>Chim2!M203</f>
        <v>1</v>
      </c>
      <c r="S203" s="136">
        <f>'UEF12'!P203</f>
        <v>8.9444444444444446</v>
      </c>
      <c r="T203" s="163">
        <f>'UEF12'!Q203</f>
        <v>12</v>
      </c>
      <c r="U203" s="165" t="e">
        <f>'UEF12'!S203</f>
        <v>#REF!</v>
      </c>
      <c r="V203" s="166">
        <f>TPPhys2!H203</f>
        <v>10.33</v>
      </c>
      <c r="W203" s="84">
        <f>TPPhys2!I203</f>
        <v>2</v>
      </c>
      <c r="X203" s="135">
        <f>TPPhys2!K203</f>
        <v>1</v>
      </c>
      <c r="Y203" s="86">
        <f>TPChim2!H203</f>
        <v>11.041666666666666</v>
      </c>
      <c r="Z203" s="84">
        <f>TPChim2!I203</f>
        <v>2</v>
      </c>
      <c r="AA203" s="135">
        <f>TPChim2!K203</f>
        <v>1</v>
      </c>
      <c r="AB203" s="86">
        <f>Info2!J203</f>
        <v>10</v>
      </c>
      <c r="AC203" s="84">
        <f>Info2!K203</f>
        <v>4</v>
      </c>
      <c r="AD203" s="135">
        <f>Info2!M203</f>
        <v>1</v>
      </c>
      <c r="AE203" s="86">
        <f>MP!I203</f>
        <v>10.75</v>
      </c>
      <c r="AF203" s="84">
        <f>MP!J203</f>
        <v>1</v>
      </c>
      <c r="AG203" s="135">
        <f>MP!L203</f>
        <v>1</v>
      </c>
      <c r="AH203" s="139">
        <f>'UEM12'!S203</f>
        <v>10.424333333333333</v>
      </c>
      <c r="AI203" s="163">
        <f>'UEM12'!T203</f>
        <v>9</v>
      </c>
      <c r="AJ203" s="165">
        <f>'UEM12'!V203</f>
        <v>1</v>
      </c>
      <c r="AK203" s="166">
        <f>'MST2'!I203</f>
        <v>13.5</v>
      </c>
      <c r="AL203" s="84">
        <f>'MST2'!J203</f>
        <v>1</v>
      </c>
      <c r="AM203" s="135">
        <f>'MST2'!L203</f>
        <v>1</v>
      </c>
      <c r="AN203" s="139">
        <f>'UED12'!J203</f>
        <v>13.5</v>
      </c>
      <c r="AO203" s="163">
        <f>'UED12'!K203</f>
        <v>1</v>
      </c>
      <c r="AP203" s="165">
        <f>'UED12'!M203</f>
        <v>1</v>
      </c>
      <c r="AQ203" s="166">
        <f>Fran2!I203</f>
        <v>10.5</v>
      </c>
      <c r="AR203" s="84">
        <f>Fran2!J203</f>
        <v>1</v>
      </c>
      <c r="AS203" s="135">
        <f>Fran2!L203</f>
        <v>1</v>
      </c>
      <c r="AT203" s="86">
        <f>Angl2!I203</f>
        <v>13.75</v>
      </c>
      <c r="AU203" s="84">
        <f>Angl2!J203</f>
        <v>1</v>
      </c>
      <c r="AV203" s="135">
        <f>Angl2!L203</f>
        <v>1</v>
      </c>
      <c r="AW203" s="139">
        <f>'UET12'!M203</f>
        <v>12.125</v>
      </c>
      <c r="AX203" s="163">
        <f>'UET12'!N203</f>
        <v>2</v>
      </c>
      <c r="AY203" s="159">
        <f>'UET12'!P203</f>
        <v>1</v>
      </c>
      <c r="AZ203" s="24">
        <f t="shared" si="10"/>
        <v>10.021862745098039</v>
      </c>
      <c r="BA203" s="143">
        <f t="shared" si="11"/>
        <v>30</v>
      </c>
      <c r="BB203" s="138" t="e">
        <f t="shared" si="12"/>
        <v>#REF!</v>
      </c>
      <c r="BC203" s="154" t="str">
        <f t="shared" si="13"/>
        <v>S2 validé</v>
      </c>
    </row>
    <row r="204" spans="1:55" ht="13.5" customHeight="1">
      <c r="A204" s="153">
        <v>192</v>
      </c>
      <c r="B204" s="175">
        <v>1533008139</v>
      </c>
      <c r="C204" s="176" t="s">
        <v>489</v>
      </c>
      <c r="D204" s="177" t="s">
        <v>490</v>
      </c>
      <c r="E204" s="276" t="s">
        <v>1040</v>
      </c>
      <c r="F204" s="276" t="s">
        <v>810</v>
      </c>
      <c r="G204" s="303" t="s">
        <v>806</v>
      </c>
      <c r="H204" s="117" t="s">
        <v>428</v>
      </c>
      <c r="I204" s="156">
        <v>9.2594117647058827</v>
      </c>
      <c r="J204" s="162">
        <f>Maths2!J204</f>
        <v>8.8000000000000007</v>
      </c>
      <c r="K204" s="84">
        <f>Maths2!K204</f>
        <v>0</v>
      </c>
      <c r="L204" s="135">
        <f>Maths2!M204</f>
        <v>1</v>
      </c>
      <c r="M204" s="85">
        <f>Phys2!J204</f>
        <v>4.2</v>
      </c>
      <c r="N204" s="84">
        <f>Phys2!K204</f>
        <v>0</v>
      </c>
      <c r="O204" s="135" t="e">
        <f>Phys2!#REF!</f>
        <v>#REF!</v>
      </c>
      <c r="P204" s="85">
        <f>Chim2!J204</f>
        <v>12.4</v>
      </c>
      <c r="Q204" s="84">
        <f>Chim2!K204</f>
        <v>6</v>
      </c>
      <c r="R204" s="135">
        <f>Chim2!M204</f>
        <v>1</v>
      </c>
      <c r="S204" s="136">
        <f>'UEF12'!P204</f>
        <v>8.4666666666666668</v>
      </c>
      <c r="T204" s="163">
        <f>'UEF12'!Q204</f>
        <v>6</v>
      </c>
      <c r="U204" s="165" t="e">
        <f>'UEF12'!S204</f>
        <v>#REF!</v>
      </c>
      <c r="V204" s="166">
        <f>TPPhys2!H204</f>
        <v>9.24</v>
      </c>
      <c r="W204" s="84">
        <f>TPPhys2!I204</f>
        <v>0</v>
      </c>
      <c r="X204" s="135">
        <f>TPPhys2!K204</f>
        <v>1</v>
      </c>
      <c r="Y204" s="86">
        <f>TPChim2!H204</f>
        <v>12.5</v>
      </c>
      <c r="Z204" s="84">
        <f>TPChim2!I204</f>
        <v>2</v>
      </c>
      <c r="AA204" s="135">
        <f>TPChim2!K204</f>
        <v>1</v>
      </c>
      <c r="AB204" s="86">
        <f>Info2!J204</f>
        <v>8.3000000000000007</v>
      </c>
      <c r="AC204" s="84">
        <f>Info2!K204</f>
        <v>0</v>
      </c>
      <c r="AD204" s="135">
        <f>Info2!M204</f>
        <v>1</v>
      </c>
      <c r="AE204" s="86">
        <f>MP!I204</f>
        <v>11</v>
      </c>
      <c r="AF204" s="84">
        <f>MP!J204</f>
        <v>1</v>
      </c>
      <c r="AG204" s="135">
        <f>MP!L204</f>
        <v>1</v>
      </c>
      <c r="AH204" s="139">
        <f>'UEM12'!S204</f>
        <v>9.8680000000000003</v>
      </c>
      <c r="AI204" s="163">
        <f>'UEM12'!T204</f>
        <v>3</v>
      </c>
      <c r="AJ204" s="165">
        <f>'UEM12'!V204</f>
        <v>1</v>
      </c>
      <c r="AK204" s="166">
        <f>'MST2'!I204</f>
        <v>11</v>
      </c>
      <c r="AL204" s="84">
        <f>'MST2'!J204</f>
        <v>1</v>
      </c>
      <c r="AM204" s="135">
        <f>'MST2'!L204</f>
        <v>1</v>
      </c>
      <c r="AN204" s="139">
        <f>'UED12'!J204</f>
        <v>11</v>
      </c>
      <c r="AO204" s="163">
        <f>'UED12'!K204</f>
        <v>1</v>
      </c>
      <c r="AP204" s="165">
        <f>'UED12'!M204</f>
        <v>1</v>
      </c>
      <c r="AQ204" s="166">
        <f>Fran2!I204</f>
        <v>13.5</v>
      </c>
      <c r="AR204" s="84">
        <f>Fran2!J204</f>
        <v>1</v>
      </c>
      <c r="AS204" s="135">
        <f>Fran2!L204</f>
        <v>1</v>
      </c>
      <c r="AT204" s="86">
        <f>Angl2!I204</f>
        <v>10</v>
      </c>
      <c r="AU204" s="84">
        <f>Angl2!J204</f>
        <v>1</v>
      </c>
      <c r="AV204" s="135">
        <f>Angl2!L204</f>
        <v>1</v>
      </c>
      <c r="AW204" s="139">
        <f>'UET12'!M204</f>
        <v>11.75</v>
      </c>
      <c r="AX204" s="163">
        <f>'UET12'!N204</f>
        <v>2</v>
      </c>
      <c r="AY204" s="159">
        <f>'UET12'!P204</f>
        <v>1</v>
      </c>
      <c r="AZ204" s="24">
        <f t="shared" si="10"/>
        <v>9.4141176470588253</v>
      </c>
      <c r="BA204" s="143">
        <f t="shared" si="11"/>
        <v>12</v>
      </c>
      <c r="BB204" s="138" t="e">
        <f t="shared" si="12"/>
        <v>#REF!</v>
      </c>
      <c r="BC204" s="154" t="str">
        <f t="shared" si="13"/>
        <v xml:space="preserve"> </v>
      </c>
    </row>
    <row r="205" spans="1:55" ht="13.5" customHeight="1">
      <c r="A205" s="153">
        <v>193</v>
      </c>
      <c r="B205" s="178">
        <v>1433007753</v>
      </c>
      <c r="C205" s="179" t="s">
        <v>575</v>
      </c>
      <c r="D205" s="180" t="s">
        <v>419</v>
      </c>
      <c r="E205" s="276" t="s">
        <v>1041</v>
      </c>
      <c r="F205" s="276" t="s">
        <v>1042</v>
      </c>
      <c r="G205" s="303" t="s">
        <v>806</v>
      </c>
      <c r="H205" s="117" t="s">
        <v>429</v>
      </c>
      <c r="I205" s="156">
        <v>9.3414705882352944</v>
      </c>
      <c r="J205" s="162">
        <f>Maths2!J205</f>
        <v>7.25</v>
      </c>
      <c r="K205" s="84">
        <f>Maths2!K205</f>
        <v>0</v>
      </c>
      <c r="L205" s="135">
        <f>Maths2!M205</f>
        <v>1</v>
      </c>
      <c r="M205" s="85">
        <f>Phys2!J205</f>
        <v>6.6</v>
      </c>
      <c r="N205" s="84">
        <f>Phys2!K205</f>
        <v>0</v>
      </c>
      <c r="O205" s="135" t="e">
        <f>Phys2!#REF!</f>
        <v>#REF!</v>
      </c>
      <c r="P205" s="85">
        <f>Chim2!J205</f>
        <v>8.5</v>
      </c>
      <c r="Q205" s="84">
        <f>Chim2!K205</f>
        <v>0</v>
      </c>
      <c r="R205" s="135">
        <f>Chim2!M205</f>
        <v>1</v>
      </c>
      <c r="S205" s="136">
        <f>'UEF12'!P205</f>
        <v>7.4499999999999993</v>
      </c>
      <c r="T205" s="163">
        <f>'UEF12'!Q205</f>
        <v>0</v>
      </c>
      <c r="U205" s="165" t="e">
        <f>'UEF12'!S205</f>
        <v>#REF!</v>
      </c>
      <c r="V205" s="166">
        <f>TPPhys2!H205</f>
        <v>12.5</v>
      </c>
      <c r="W205" s="84">
        <f>TPPhys2!I205</f>
        <v>2</v>
      </c>
      <c r="X205" s="135">
        <f>TPPhys2!K205</f>
        <v>1</v>
      </c>
      <c r="Y205" s="86">
        <f>TPChim2!H205</f>
        <v>12.5</v>
      </c>
      <c r="Z205" s="84">
        <f>TPChim2!I205</f>
        <v>2</v>
      </c>
      <c r="AA205" s="135">
        <f>TPChim2!K205</f>
        <v>1</v>
      </c>
      <c r="AB205" s="86">
        <f>Info2!J205</f>
        <v>8.1999999999999993</v>
      </c>
      <c r="AC205" s="84">
        <f>Info2!K205</f>
        <v>0</v>
      </c>
      <c r="AD205" s="135">
        <f>Info2!M205</f>
        <v>1</v>
      </c>
      <c r="AE205" s="86">
        <f>MP!I205</f>
        <v>11</v>
      </c>
      <c r="AF205" s="84">
        <f>MP!J205</f>
        <v>1</v>
      </c>
      <c r="AG205" s="135">
        <f>MP!L205</f>
        <v>1</v>
      </c>
      <c r="AH205" s="139">
        <f>'UEM12'!S205</f>
        <v>10.48</v>
      </c>
      <c r="AI205" s="163">
        <f>'UEM12'!T205</f>
        <v>9</v>
      </c>
      <c r="AJ205" s="165">
        <f>'UEM12'!V205</f>
        <v>1</v>
      </c>
      <c r="AK205" s="166">
        <f>'MST2'!I205</f>
        <v>8</v>
      </c>
      <c r="AL205" s="84">
        <f>'MST2'!J205</f>
        <v>0</v>
      </c>
      <c r="AM205" s="135">
        <f>'MST2'!L205</f>
        <v>1</v>
      </c>
      <c r="AN205" s="139">
        <f>'UED12'!J205</f>
        <v>8</v>
      </c>
      <c r="AO205" s="163">
        <f>'UED12'!K205</f>
        <v>0</v>
      </c>
      <c r="AP205" s="165">
        <f>'UED12'!M205</f>
        <v>1</v>
      </c>
      <c r="AQ205" s="166">
        <f>Fran2!I205</f>
        <v>9.5</v>
      </c>
      <c r="AR205" s="84">
        <f>Fran2!J205</f>
        <v>0</v>
      </c>
      <c r="AS205" s="135">
        <f>Fran2!L205</f>
        <v>1</v>
      </c>
      <c r="AT205" s="86">
        <f>Angl2!I205</f>
        <v>15</v>
      </c>
      <c r="AU205" s="84">
        <f>Angl2!J205</f>
        <v>1</v>
      </c>
      <c r="AV205" s="135">
        <f>Angl2!L205</f>
        <v>1</v>
      </c>
      <c r="AW205" s="139">
        <f>'UET12'!M205</f>
        <v>12.25</v>
      </c>
      <c r="AX205" s="163">
        <f>'UET12'!N205</f>
        <v>2</v>
      </c>
      <c r="AY205" s="159">
        <f>'UET12'!P205</f>
        <v>1</v>
      </c>
      <c r="AZ205" s="24">
        <f t="shared" si="10"/>
        <v>8.9382352941176464</v>
      </c>
      <c r="BA205" s="143">
        <f t="shared" si="11"/>
        <v>11</v>
      </c>
      <c r="BB205" s="138" t="e">
        <f t="shared" si="12"/>
        <v>#REF!</v>
      </c>
      <c r="BC205" s="154" t="str">
        <f t="shared" si="13"/>
        <v xml:space="preserve"> </v>
      </c>
    </row>
    <row r="206" spans="1:55" ht="13.5" customHeight="1">
      <c r="A206" s="153">
        <v>194</v>
      </c>
      <c r="B206" s="289">
        <v>1333001002</v>
      </c>
      <c r="C206" s="277" t="s">
        <v>176</v>
      </c>
      <c r="D206" s="99" t="s">
        <v>177</v>
      </c>
      <c r="E206" s="277" t="s">
        <v>1043</v>
      </c>
      <c r="F206" s="277" t="s">
        <v>808</v>
      </c>
      <c r="G206" s="302" t="s">
        <v>811</v>
      </c>
      <c r="H206" s="120" t="s">
        <v>434</v>
      </c>
      <c r="I206" s="157">
        <v>8.2142857142857135</v>
      </c>
      <c r="J206" s="162">
        <f>Maths2!J206</f>
        <v>10</v>
      </c>
      <c r="K206" s="84">
        <f>Maths2!K206</f>
        <v>6</v>
      </c>
      <c r="L206" s="135">
        <f>Maths2!M206</f>
        <v>1</v>
      </c>
      <c r="M206" s="85">
        <f>Phys2!J206</f>
        <v>5.166666666666667</v>
      </c>
      <c r="N206" s="84">
        <f>Phys2!K206</f>
        <v>0</v>
      </c>
      <c r="O206" s="135" t="e">
        <f>Phys2!#REF!</f>
        <v>#REF!</v>
      </c>
      <c r="P206" s="85">
        <f>Chim2!J206</f>
        <v>5.833333333333333</v>
      </c>
      <c r="Q206" s="84">
        <f>Chim2!K206</f>
        <v>0</v>
      </c>
      <c r="R206" s="135">
        <f>Chim2!M206</f>
        <v>1</v>
      </c>
      <c r="S206" s="136">
        <f>'UEF12'!P206</f>
        <v>7</v>
      </c>
      <c r="T206" s="163">
        <f>'UEF12'!Q206</f>
        <v>6</v>
      </c>
      <c r="U206" s="165" t="e">
        <f>'UEF12'!S206</f>
        <v>#REF!</v>
      </c>
      <c r="V206" s="166">
        <f>TPPhys2!H206</f>
        <v>9.620000000000001</v>
      </c>
      <c r="W206" s="84">
        <f>TPPhys2!I206</f>
        <v>0</v>
      </c>
      <c r="X206" s="135">
        <f>TPPhys2!K206</f>
        <v>1</v>
      </c>
      <c r="Y206" s="86">
        <f>TPChim2!H206</f>
        <v>13</v>
      </c>
      <c r="Z206" s="84">
        <f>TPChim2!I206</f>
        <v>2</v>
      </c>
      <c r="AA206" s="135">
        <f>TPChim2!K206</f>
        <v>1</v>
      </c>
      <c r="AB206" s="86">
        <f>Info2!J206</f>
        <v>7</v>
      </c>
      <c r="AC206" s="84">
        <f>Info2!K206</f>
        <v>0</v>
      </c>
      <c r="AD206" s="135">
        <f>Info2!M206</f>
        <v>1</v>
      </c>
      <c r="AE206" s="86">
        <f>MP!I206</f>
        <v>13.5</v>
      </c>
      <c r="AF206" s="84">
        <f>MP!J206</f>
        <v>1</v>
      </c>
      <c r="AG206" s="135">
        <f>MP!L206</f>
        <v>1</v>
      </c>
      <c r="AH206" s="139">
        <f>'UEM12'!S206</f>
        <v>10.024000000000001</v>
      </c>
      <c r="AI206" s="163">
        <f>'UEM12'!T206</f>
        <v>9</v>
      </c>
      <c r="AJ206" s="165">
        <f>'UEM12'!V206</f>
        <v>1</v>
      </c>
      <c r="AK206" s="166">
        <f>'MST2'!I206</f>
        <v>11</v>
      </c>
      <c r="AL206" s="84">
        <f>'MST2'!J206</f>
        <v>1</v>
      </c>
      <c r="AM206" s="135">
        <f>'MST2'!L206</f>
        <v>1</v>
      </c>
      <c r="AN206" s="139">
        <f>'UED12'!J206</f>
        <v>11</v>
      </c>
      <c r="AO206" s="163">
        <f>'UED12'!K206</f>
        <v>1</v>
      </c>
      <c r="AP206" s="165">
        <f>'UED12'!M206</f>
        <v>1</v>
      </c>
      <c r="AQ206" s="166">
        <f>Fran2!I206</f>
        <v>10.75</v>
      </c>
      <c r="AR206" s="84">
        <f>Fran2!J206</f>
        <v>1</v>
      </c>
      <c r="AS206" s="135">
        <f>Fran2!L206</f>
        <v>1</v>
      </c>
      <c r="AT206" s="86">
        <f>Angl2!I206</f>
        <v>12.5</v>
      </c>
      <c r="AU206" s="84">
        <f>Angl2!J206</f>
        <v>1</v>
      </c>
      <c r="AV206" s="135">
        <f>Angl2!L206</f>
        <v>1</v>
      </c>
      <c r="AW206" s="139">
        <f>'UET12'!M206</f>
        <v>11.625</v>
      </c>
      <c r="AX206" s="163">
        <f>'UET12'!N206</f>
        <v>2</v>
      </c>
      <c r="AY206" s="159">
        <f>'UET12'!P206</f>
        <v>1</v>
      </c>
      <c r="AZ206" s="24">
        <f t="shared" ref="AZ206:AZ269" si="14">(S206*9+AH206*5+AN206+AW206*2)/17</f>
        <v>8.6688235294117657</v>
      </c>
      <c r="BA206" s="143">
        <f t="shared" ref="BA206:BA269" si="15">IF(AZ206&gt;=9.995,30,T206+AI206+AO206+AX206)</f>
        <v>18</v>
      </c>
      <c r="BB206" s="138" t="e">
        <f t="shared" ref="BB206:BB269" si="16">IF(OR(U206=2,AJ206=2,AP206=2,AY206=2),2,1)</f>
        <v>#REF!</v>
      </c>
      <c r="BC206" s="154" t="str">
        <f t="shared" ref="BC206:BC269" si="17">IF(BA206=30,"S2 validé"," ")</f>
        <v xml:space="preserve"> </v>
      </c>
    </row>
    <row r="207" spans="1:55" ht="13.5" customHeight="1">
      <c r="A207" s="153">
        <v>195</v>
      </c>
      <c r="B207" s="308">
        <v>123005165</v>
      </c>
      <c r="C207" s="309" t="s">
        <v>338</v>
      </c>
      <c r="D207" s="52" t="s">
        <v>223</v>
      </c>
      <c r="E207" s="310">
        <v>33403</v>
      </c>
      <c r="F207" s="280" t="s">
        <v>814</v>
      </c>
      <c r="G207" s="302" t="s">
        <v>811</v>
      </c>
      <c r="H207" s="118" t="s">
        <v>428</v>
      </c>
      <c r="I207" s="156">
        <v>9.5535294117647052</v>
      </c>
      <c r="J207" s="162">
        <f>Maths2!J207</f>
        <v>6.3</v>
      </c>
      <c r="K207" s="84">
        <f>Maths2!K207</f>
        <v>0</v>
      </c>
      <c r="L207" s="135">
        <f>Maths2!M207</f>
        <v>1</v>
      </c>
      <c r="M207" s="85">
        <f>Phys2!J207</f>
        <v>2</v>
      </c>
      <c r="N207" s="84">
        <f>Phys2!K207</f>
        <v>0</v>
      </c>
      <c r="O207" s="135" t="e">
        <f>Phys2!#REF!</f>
        <v>#REF!</v>
      </c>
      <c r="P207" s="85">
        <f>Chim2!J207</f>
        <v>10.440000000000001</v>
      </c>
      <c r="Q207" s="84">
        <f>Chim2!K207</f>
        <v>6</v>
      </c>
      <c r="R207" s="135">
        <f>Chim2!M207</f>
        <v>1</v>
      </c>
      <c r="S207" s="136">
        <f>'UEF12'!P207</f>
        <v>6.2466666666666661</v>
      </c>
      <c r="T207" s="163">
        <f>'UEF12'!Q207</f>
        <v>6</v>
      </c>
      <c r="U207" s="165" t="e">
        <f>'UEF12'!S207</f>
        <v>#REF!</v>
      </c>
      <c r="V207" s="166">
        <f>TPPhys2!H207</f>
        <v>8.33</v>
      </c>
      <c r="W207" s="84">
        <f>TPPhys2!I207</f>
        <v>0</v>
      </c>
      <c r="X207" s="135">
        <f>TPPhys2!K207</f>
        <v>1</v>
      </c>
      <c r="Y207" s="86">
        <f>TPChim2!H207</f>
        <v>14.83</v>
      </c>
      <c r="Z207" s="84">
        <f>TPChim2!I207</f>
        <v>2</v>
      </c>
      <c r="AA207" s="135">
        <f>TPChim2!K207</f>
        <v>1</v>
      </c>
      <c r="AB207" s="86">
        <f>Info2!J207</f>
        <v>10.940000000000001</v>
      </c>
      <c r="AC207" s="84">
        <f>Info2!K207</f>
        <v>4</v>
      </c>
      <c r="AD207" s="135">
        <f>Info2!M207</f>
        <v>1</v>
      </c>
      <c r="AE207" s="86">
        <f>MP!I207</f>
        <v>10</v>
      </c>
      <c r="AF207" s="84">
        <f>MP!J207</f>
        <v>1</v>
      </c>
      <c r="AG207" s="135">
        <f>MP!L207</f>
        <v>1</v>
      </c>
      <c r="AH207" s="139">
        <f>'UEM12'!S207</f>
        <v>11.008000000000001</v>
      </c>
      <c r="AI207" s="163">
        <f>'UEM12'!T207</f>
        <v>9</v>
      </c>
      <c r="AJ207" s="165">
        <f>'UEM12'!V207</f>
        <v>1</v>
      </c>
      <c r="AK207" s="166">
        <f>'MST2'!I207</f>
        <v>13</v>
      </c>
      <c r="AL207" s="84">
        <f>'MST2'!J207</f>
        <v>1</v>
      </c>
      <c r="AM207" s="135">
        <f>'MST2'!L207</f>
        <v>1</v>
      </c>
      <c r="AN207" s="139">
        <f>'UED12'!J207</f>
        <v>13</v>
      </c>
      <c r="AO207" s="163">
        <f>'UED12'!K207</f>
        <v>1</v>
      </c>
      <c r="AP207" s="165">
        <f>'UED12'!M207</f>
        <v>1</v>
      </c>
      <c r="AQ207" s="166">
        <f>Fran2!I207</f>
        <v>10.5</v>
      </c>
      <c r="AR207" s="84">
        <f>Fran2!J207</f>
        <v>1</v>
      </c>
      <c r="AS207" s="135">
        <f>Fran2!L207</f>
        <v>1</v>
      </c>
      <c r="AT207" s="86">
        <f>Angl2!I207</f>
        <v>10</v>
      </c>
      <c r="AU207" s="84">
        <f>Angl2!J207</f>
        <v>1</v>
      </c>
      <c r="AV207" s="135">
        <f>Angl2!L207</f>
        <v>1</v>
      </c>
      <c r="AW207" s="139">
        <f>'UET12'!M207</f>
        <v>10.25</v>
      </c>
      <c r="AX207" s="163">
        <f>'UET12'!N207</f>
        <v>2</v>
      </c>
      <c r="AY207" s="159">
        <f>'UET12'!P207</f>
        <v>1</v>
      </c>
      <c r="AZ207" s="24">
        <f t="shared" si="14"/>
        <v>8.5152941176470591</v>
      </c>
      <c r="BA207" s="143">
        <f t="shared" si="15"/>
        <v>18</v>
      </c>
      <c r="BB207" s="138" t="e">
        <f t="shared" si="16"/>
        <v>#REF!</v>
      </c>
      <c r="BC207" s="154" t="str">
        <f t="shared" si="17"/>
        <v xml:space="preserve"> </v>
      </c>
    </row>
    <row r="208" spans="1:55" ht="13.5" customHeight="1">
      <c r="A208" s="153">
        <v>196</v>
      </c>
      <c r="B208" s="279">
        <v>1433012741</v>
      </c>
      <c r="C208" s="301" t="s">
        <v>398</v>
      </c>
      <c r="D208" s="52" t="s">
        <v>77</v>
      </c>
      <c r="E208" s="280" t="s">
        <v>1044</v>
      </c>
      <c r="F208" s="280" t="s">
        <v>1045</v>
      </c>
      <c r="G208" s="302" t="s">
        <v>811</v>
      </c>
      <c r="H208" s="118" t="s">
        <v>428</v>
      </c>
      <c r="I208" s="156">
        <v>8.8697058823529407</v>
      </c>
      <c r="J208" s="162">
        <f>Maths2!J208</f>
        <v>10</v>
      </c>
      <c r="K208" s="84">
        <f>Maths2!K208</f>
        <v>6</v>
      </c>
      <c r="L208" s="135">
        <f>Maths2!M208</f>
        <v>1</v>
      </c>
      <c r="M208" s="85">
        <f>Phys2!J208</f>
        <v>2.2000000000000002</v>
      </c>
      <c r="N208" s="84">
        <f>Phys2!K208</f>
        <v>0</v>
      </c>
      <c r="O208" s="135" t="e">
        <f>Phys2!#REF!</f>
        <v>#REF!</v>
      </c>
      <c r="P208" s="85">
        <f>Chim2!J208</f>
        <v>7.5</v>
      </c>
      <c r="Q208" s="84">
        <f>Chim2!K208</f>
        <v>0</v>
      </c>
      <c r="R208" s="135">
        <f>Chim2!M208</f>
        <v>1</v>
      </c>
      <c r="S208" s="136">
        <f>'UEF12'!P208</f>
        <v>6.5666666666666664</v>
      </c>
      <c r="T208" s="163">
        <f>'UEF12'!Q208</f>
        <v>6</v>
      </c>
      <c r="U208" s="165" t="e">
        <f>'UEF12'!S208</f>
        <v>#REF!</v>
      </c>
      <c r="V208" s="166">
        <f>TPPhys2!H208</f>
        <v>10.08</v>
      </c>
      <c r="W208" s="84">
        <f>TPPhys2!I208</f>
        <v>2</v>
      </c>
      <c r="X208" s="135">
        <f>TPPhys2!K208</f>
        <v>1</v>
      </c>
      <c r="Y208" s="86">
        <f>TPChim2!H208</f>
        <v>14.5</v>
      </c>
      <c r="Z208" s="84">
        <f>TPChim2!I208</f>
        <v>2</v>
      </c>
      <c r="AA208" s="135">
        <f>TPChim2!K208</f>
        <v>1</v>
      </c>
      <c r="AB208" s="86">
        <f>Info2!J208</f>
        <v>7.85</v>
      </c>
      <c r="AC208" s="84">
        <f>Info2!K208</f>
        <v>0</v>
      </c>
      <c r="AD208" s="135">
        <f>Info2!M208</f>
        <v>1</v>
      </c>
      <c r="AE208" s="86">
        <f>MP!I208</f>
        <v>10.5</v>
      </c>
      <c r="AF208" s="84">
        <f>MP!J208</f>
        <v>1</v>
      </c>
      <c r="AG208" s="135">
        <f>MP!L208</f>
        <v>1</v>
      </c>
      <c r="AH208" s="139">
        <f>'UEM12'!S208</f>
        <v>10.156000000000001</v>
      </c>
      <c r="AI208" s="163">
        <f>'UEM12'!T208</f>
        <v>9</v>
      </c>
      <c r="AJ208" s="165">
        <f>'UEM12'!V208</f>
        <v>1</v>
      </c>
      <c r="AK208" s="166">
        <f>'MST2'!I208</f>
        <v>13</v>
      </c>
      <c r="AL208" s="84">
        <f>'MST2'!J208</f>
        <v>1</v>
      </c>
      <c r="AM208" s="135">
        <f>'MST2'!L208</f>
        <v>1</v>
      </c>
      <c r="AN208" s="139">
        <f>'UED12'!J208</f>
        <v>13</v>
      </c>
      <c r="AO208" s="163">
        <f>'UED12'!K208</f>
        <v>1</v>
      </c>
      <c r="AP208" s="165">
        <f>'UED12'!M208</f>
        <v>1</v>
      </c>
      <c r="AQ208" s="166">
        <f>Fran2!I208</f>
        <v>7.5</v>
      </c>
      <c r="AR208" s="84">
        <f>Fran2!J208</f>
        <v>0</v>
      </c>
      <c r="AS208" s="135">
        <f>Fran2!L208</f>
        <v>1</v>
      </c>
      <c r="AT208" s="86">
        <f>Angl2!I208</f>
        <v>13</v>
      </c>
      <c r="AU208" s="84">
        <f>Angl2!J208</f>
        <v>1</v>
      </c>
      <c r="AV208" s="135">
        <f>Angl2!L208</f>
        <v>1</v>
      </c>
      <c r="AW208" s="139">
        <f>'UET12'!M208</f>
        <v>10.25</v>
      </c>
      <c r="AX208" s="163">
        <f>'UET12'!N208</f>
        <v>2</v>
      </c>
      <c r="AY208" s="159">
        <f>'UET12'!P208</f>
        <v>1</v>
      </c>
      <c r="AZ208" s="24">
        <f t="shared" si="14"/>
        <v>8.4341176470588231</v>
      </c>
      <c r="BA208" s="143">
        <f t="shared" si="15"/>
        <v>18</v>
      </c>
      <c r="BB208" s="138" t="e">
        <f t="shared" si="16"/>
        <v>#REF!</v>
      </c>
      <c r="BC208" s="154" t="str">
        <f t="shared" si="17"/>
        <v xml:space="preserve"> </v>
      </c>
    </row>
    <row r="209" spans="1:55" ht="13.5" customHeight="1">
      <c r="A209" s="153">
        <v>197</v>
      </c>
      <c r="B209" s="279">
        <v>1333006145</v>
      </c>
      <c r="C209" s="301" t="s">
        <v>339</v>
      </c>
      <c r="D209" s="52" t="s">
        <v>340</v>
      </c>
      <c r="E209" s="280" t="s">
        <v>1046</v>
      </c>
      <c r="F209" s="280" t="s">
        <v>814</v>
      </c>
      <c r="G209" s="302" t="s">
        <v>811</v>
      </c>
      <c r="H209" s="118" t="s">
        <v>433</v>
      </c>
      <c r="I209" s="157">
        <v>9.8094117647058816</v>
      </c>
      <c r="J209" s="162">
        <f>Maths2!J209</f>
        <v>8.5</v>
      </c>
      <c r="K209" s="84">
        <f>Maths2!K209</f>
        <v>0</v>
      </c>
      <c r="L209" s="135">
        <f>Maths2!M209</f>
        <v>1</v>
      </c>
      <c r="M209" s="85">
        <f>Phys2!J209</f>
        <v>9.8000000000000007</v>
      </c>
      <c r="N209" s="84">
        <f>Phys2!K209</f>
        <v>0</v>
      </c>
      <c r="O209" s="135" t="e">
        <f>Phys2!#REF!</f>
        <v>#REF!</v>
      </c>
      <c r="P209" s="85">
        <f>Chim2!J209</f>
        <v>11.7</v>
      </c>
      <c r="Q209" s="84">
        <f>Chim2!K209</f>
        <v>6</v>
      </c>
      <c r="R209" s="135">
        <f>Chim2!M209</f>
        <v>1</v>
      </c>
      <c r="S209" s="136">
        <f>'UEF12'!P209</f>
        <v>10</v>
      </c>
      <c r="T209" s="163">
        <f>'UEF12'!Q209</f>
        <v>18</v>
      </c>
      <c r="U209" s="165" t="e">
        <f>'UEF12'!S209</f>
        <v>#REF!</v>
      </c>
      <c r="V209" s="166">
        <f>TPPhys2!H209</f>
        <v>11.5</v>
      </c>
      <c r="W209" s="84">
        <f>TPPhys2!I209</f>
        <v>2</v>
      </c>
      <c r="X209" s="135">
        <f>TPPhys2!K209</f>
        <v>1</v>
      </c>
      <c r="Y209" s="86">
        <f>TPChim2!H209</f>
        <v>14.5</v>
      </c>
      <c r="Z209" s="84">
        <f>TPChim2!I209</f>
        <v>2</v>
      </c>
      <c r="AA209" s="135">
        <f>TPChim2!K209</f>
        <v>1</v>
      </c>
      <c r="AB209" s="86">
        <f>Info2!J209</f>
        <v>7.9</v>
      </c>
      <c r="AC209" s="84">
        <f>Info2!K209</f>
        <v>0</v>
      </c>
      <c r="AD209" s="135">
        <f>Info2!M209</f>
        <v>1</v>
      </c>
      <c r="AE209" s="86">
        <f>MP!I209</f>
        <v>12</v>
      </c>
      <c r="AF209" s="84">
        <f>MP!J209</f>
        <v>1</v>
      </c>
      <c r="AG209" s="135">
        <f>MP!L209</f>
        <v>1</v>
      </c>
      <c r="AH209" s="139">
        <f>'UEM12'!S209</f>
        <v>10.76</v>
      </c>
      <c r="AI209" s="163">
        <f>'UEM12'!T209</f>
        <v>9</v>
      </c>
      <c r="AJ209" s="165">
        <f>'UEM12'!V209</f>
        <v>1</v>
      </c>
      <c r="AK209" s="166">
        <f>'MST2'!I209</f>
        <v>15</v>
      </c>
      <c r="AL209" s="84">
        <f>'MST2'!J209</f>
        <v>1</v>
      </c>
      <c r="AM209" s="135">
        <f>'MST2'!L209</f>
        <v>1</v>
      </c>
      <c r="AN209" s="139">
        <f>'UED12'!J209</f>
        <v>15</v>
      </c>
      <c r="AO209" s="163">
        <f>'UED12'!K209</f>
        <v>1</v>
      </c>
      <c r="AP209" s="165">
        <f>'UED12'!M209</f>
        <v>1</v>
      </c>
      <c r="AQ209" s="166">
        <f>Fran2!I209</f>
        <v>14.5</v>
      </c>
      <c r="AR209" s="84">
        <f>Fran2!J209</f>
        <v>1</v>
      </c>
      <c r="AS209" s="135">
        <f>Fran2!L209</f>
        <v>1</v>
      </c>
      <c r="AT209" s="86">
        <f>Angl2!I209</f>
        <v>14.5</v>
      </c>
      <c r="AU209" s="84">
        <f>Angl2!J209</f>
        <v>1</v>
      </c>
      <c r="AV209" s="135">
        <f>Angl2!L209</f>
        <v>1</v>
      </c>
      <c r="AW209" s="139">
        <f>'UET12'!M209</f>
        <v>14.5</v>
      </c>
      <c r="AX209" s="163">
        <f>'UET12'!N209</f>
        <v>2</v>
      </c>
      <c r="AY209" s="159">
        <f>'UET12'!P209</f>
        <v>1</v>
      </c>
      <c r="AZ209" s="24">
        <f t="shared" si="14"/>
        <v>11.047058823529412</v>
      </c>
      <c r="BA209" s="143">
        <f t="shared" si="15"/>
        <v>30</v>
      </c>
      <c r="BB209" s="138" t="e">
        <f t="shared" si="16"/>
        <v>#REF!</v>
      </c>
      <c r="BC209" s="154" t="str">
        <f t="shared" si="17"/>
        <v>S2 validé</v>
      </c>
    </row>
    <row r="210" spans="1:55" ht="13.5" customHeight="1">
      <c r="A210" s="153">
        <v>198</v>
      </c>
      <c r="B210" s="279">
        <v>1333006190</v>
      </c>
      <c r="C210" s="301" t="s">
        <v>339</v>
      </c>
      <c r="D210" s="52" t="s">
        <v>211</v>
      </c>
      <c r="E210" s="280" t="s">
        <v>1047</v>
      </c>
      <c r="F210" s="280" t="s">
        <v>1048</v>
      </c>
      <c r="G210" s="302" t="s">
        <v>811</v>
      </c>
      <c r="H210" s="117" t="s">
        <v>429</v>
      </c>
      <c r="I210" s="157">
        <v>9.5732941176470572</v>
      </c>
      <c r="J210" s="162">
        <f>Maths2!J210</f>
        <v>10</v>
      </c>
      <c r="K210" s="84">
        <f>Maths2!K210</f>
        <v>6</v>
      </c>
      <c r="L210" s="135">
        <f>Maths2!M210</f>
        <v>1</v>
      </c>
      <c r="M210" s="85">
        <f>Phys2!J210</f>
        <v>4</v>
      </c>
      <c r="N210" s="84">
        <f>Phys2!K210</f>
        <v>0</v>
      </c>
      <c r="O210" s="135" t="e">
        <f>Phys2!#REF!</f>
        <v>#REF!</v>
      </c>
      <c r="P210" s="85">
        <f>Chim2!J210</f>
        <v>10.003333333333334</v>
      </c>
      <c r="Q210" s="84">
        <f>Chim2!K210</f>
        <v>6</v>
      </c>
      <c r="R210" s="135">
        <f>Chim2!M210</f>
        <v>1</v>
      </c>
      <c r="S210" s="136">
        <f>'UEF12'!P210</f>
        <v>8.0011111111111113</v>
      </c>
      <c r="T210" s="163">
        <f>'UEF12'!Q210</f>
        <v>12</v>
      </c>
      <c r="U210" s="165" t="e">
        <f>'UEF12'!S210</f>
        <v>#REF!</v>
      </c>
      <c r="V210" s="166">
        <f>TPPhys2!H210</f>
        <v>14.166666666666666</v>
      </c>
      <c r="W210" s="84">
        <f>TPPhys2!I210</f>
        <v>2</v>
      </c>
      <c r="X210" s="135">
        <f>TPPhys2!K210</f>
        <v>1</v>
      </c>
      <c r="Y210" s="86">
        <f>TPChim2!H210</f>
        <v>13</v>
      </c>
      <c r="Z210" s="84">
        <f>TPChim2!I210</f>
        <v>2</v>
      </c>
      <c r="AA210" s="135">
        <f>TPChim2!K210</f>
        <v>1</v>
      </c>
      <c r="AB210" s="86">
        <f>Info2!J210</f>
        <v>7.3</v>
      </c>
      <c r="AC210" s="84">
        <f>Info2!K210</f>
        <v>0</v>
      </c>
      <c r="AD210" s="135">
        <f>Info2!M210</f>
        <v>1</v>
      </c>
      <c r="AE210" s="86">
        <f>MP!I210</f>
        <v>10</v>
      </c>
      <c r="AF210" s="84">
        <f>MP!J210</f>
        <v>1</v>
      </c>
      <c r="AG210" s="135">
        <f>MP!L210</f>
        <v>1</v>
      </c>
      <c r="AH210" s="139">
        <f>'UEM12'!S210</f>
        <v>10.353333333333333</v>
      </c>
      <c r="AI210" s="163">
        <f>'UEM12'!T210</f>
        <v>9</v>
      </c>
      <c r="AJ210" s="165">
        <f>'UEM12'!V210</f>
        <v>1</v>
      </c>
      <c r="AK210" s="166">
        <f>'MST2'!I210</f>
        <v>12</v>
      </c>
      <c r="AL210" s="84">
        <f>'MST2'!J210</f>
        <v>1</v>
      </c>
      <c r="AM210" s="135">
        <f>'MST2'!L210</f>
        <v>1</v>
      </c>
      <c r="AN210" s="139">
        <f>'UED12'!J210</f>
        <v>12</v>
      </c>
      <c r="AO210" s="163">
        <f>'UED12'!K210</f>
        <v>1</v>
      </c>
      <c r="AP210" s="165">
        <f>'UED12'!M210</f>
        <v>1</v>
      </c>
      <c r="AQ210" s="166">
        <f>Fran2!I210</f>
        <v>10</v>
      </c>
      <c r="AR210" s="84">
        <f>Fran2!J210</f>
        <v>1</v>
      </c>
      <c r="AS210" s="135">
        <f>Fran2!L210</f>
        <v>1</v>
      </c>
      <c r="AT210" s="86">
        <f>Angl2!I210</f>
        <v>7</v>
      </c>
      <c r="AU210" s="84">
        <f>Angl2!J210</f>
        <v>0</v>
      </c>
      <c r="AV210" s="135">
        <f>Angl2!L210</f>
        <v>1</v>
      </c>
      <c r="AW210" s="139">
        <f>'UET12'!M210</f>
        <v>8.5</v>
      </c>
      <c r="AX210" s="163">
        <f>'UET12'!N210</f>
        <v>1</v>
      </c>
      <c r="AY210" s="159">
        <f>'UET12'!P210</f>
        <v>1</v>
      </c>
      <c r="AZ210" s="24">
        <f t="shared" si="14"/>
        <v>8.9868627450980387</v>
      </c>
      <c r="BA210" s="143">
        <f t="shared" si="15"/>
        <v>23</v>
      </c>
      <c r="BB210" s="138" t="e">
        <f t="shared" si="16"/>
        <v>#REF!</v>
      </c>
      <c r="BC210" s="154" t="str">
        <f t="shared" si="17"/>
        <v xml:space="preserve"> </v>
      </c>
    </row>
    <row r="211" spans="1:55" ht="13.5" customHeight="1">
      <c r="A211" s="153">
        <v>199</v>
      </c>
      <c r="B211" s="175">
        <v>1533008574</v>
      </c>
      <c r="C211" s="176" t="s">
        <v>663</v>
      </c>
      <c r="D211" s="177" t="s">
        <v>65</v>
      </c>
      <c r="E211" s="276" t="s">
        <v>1049</v>
      </c>
      <c r="F211" s="276" t="s">
        <v>808</v>
      </c>
      <c r="G211" s="303" t="s">
        <v>806</v>
      </c>
      <c r="H211" s="117" t="s">
        <v>428</v>
      </c>
      <c r="I211" s="157">
        <v>8.3570588235294121</v>
      </c>
      <c r="J211" s="162">
        <f>Maths2!J211</f>
        <v>10</v>
      </c>
      <c r="K211" s="84">
        <f>Maths2!K211</f>
        <v>6</v>
      </c>
      <c r="L211" s="135">
        <f>Maths2!M211</f>
        <v>1</v>
      </c>
      <c r="M211" s="85">
        <f>Phys2!J211</f>
        <v>5.2</v>
      </c>
      <c r="N211" s="84">
        <f>Phys2!K211</f>
        <v>0</v>
      </c>
      <c r="O211" s="135" t="e">
        <f>Phys2!#REF!</f>
        <v>#REF!</v>
      </c>
      <c r="P211" s="85">
        <f>Chim2!J211</f>
        <v>10</v>
      </c>
      <c r="Q211" s="84">
        <f>Chim2!K211</f>
        <v>6</v>
      </c>
      <c r="R211" s="135">
        <f>Chim2!M211</f>
        <v>1</v>
      </c>
      <c r="S211" s="136">
        <f>'UEF12'!P211</f>
        <v>8.3999999999999986</v>
      </c>
      <c r="T211" s="163">
        <f>'UEF12'!Q211</f>
        <v>12</v>
      </c>
      <c r="U211" s="165" t="e">
        <f>'UEF12'!S211</f>
        <v>#REF!</v>
      </c>
      <c r="V211" s="166">
        <f>TPPhys2!H211</f>
        <v>8.91</v>
      </c>
      <c r="W211" s="84">
        <f>TPPhys2!I211</f>
        <v>0</v>
      </c>
      <c r="X211" s="135">
        <f>TPPhys2!K211</f>
        <v>1</v>
      </c>
      <c r="Y211" s="86">
        <f>TPChim2!H211</f>
        <v>16.079999999999998</v>
      </c>
      <c r="Z211" s="84">
        <f>TPChim2!I211</f>
        <v>2</v>
      </c>
      <c r="AA211" s="135">
        <f>TPChim2!K211</f>
        <v>1</v>
      </c>
      <c r="AB211" s="86">
        <f>Info2!J211</f>
        <v>6</v>
      </c>
      <c r="AC211" s="84">
        <f>Info2!K211</f>
        <v>0</v>
      </c>
      <c r="AD211" s="135">
        <f>Info2!M211</f>
        <v>1</v>
      </c>
      <c r="AE211" s="86">
        <f>MP!I211</f>
        <v>14</v>
      </c>
      <c r="AF211" s="84">
        <f>MP!J211</f>
        <v>1</v>
      </c>
      <c r="AG211" s="135">
        <f>MP!L211</f>
        <v>1</v>
      </c>
      <c r="AH211" s="139">
        <f>'UEM12'!S211</f>
        <v>10.197999999999999</v>
      </c>
      <c r="AI211" s="163">
        <f>'UEM12'!T211</f>
        <v>9</v>
      </c>
      <c r="AJ211" s="165">
        <f>'UEM12'!V211</f>
        <v>1</v>
      </c>
      <c r="AK211" s="166">
        <f>'MST2'!I211</f>
        <v>8</v>
      </c>
      <c r="AL211" s="84">
        <f>'MST2'!J211</f>
        <v>0</v>
      </c>
      <c r="AM211" s="135">
        <f>'MST2'!L211</f>
        <v>1</v>
      </c>
      <c r="AN211" s="139">
        <f>'UED12'!J211</f>
        <v>8</v>
      </c>
      <c r="AO211" s="163">
        <f>'UED12'!K211</f>
        <v>0</v>
      </c>
      <c r="AP211" s="165">
        <f>'UED12'!M211</f>
        <v>1</v>
      </c>
      <c r="AQ211" s="166">
        <f>Fran2!I211</f>
        <v>10</v>
      </c>
      <c r="AR211" s="84">
        <f>Fran2!J211</f>
        <v>1</v>
      </c>
      <c r="AS211" s="135">
        <f>Fran2!L211</f>
        <v>1</v>
      </c>
      <c r="AT211" s="86">
        <f>Angl2!I211</f>
        <v>15.5</v>
      </c>
      <c r="AU211" s="84">
        <f>Angl2!J211</f>
        <v>1</v>
      </c>
      <c r="AV211" s="135">
        <f>Angl2!L211</f>
        <v>1</v>
      </c>
      <c r="AW211" s="139">
        <f>'UET12'!M211</f>
        <v>12.75</v>
      </c>
      <c r="AX211" s="163">
        <f>'UET12'!N211</f>
        <v>2</v>
      </c>
      <c r="AY211" s="159">
        <f>'UET12'!P211</f>
        <v>1</v>
      </c>
      <c r="AZ211" s="24">
        <f t="shared" si="14"/>
        <v>9.4170588235294108</v>
      </c>
      <c r="BA211" s="143">
        <f t="shared" si="15"/>
        <v>23</v>
      </c>
      <c r="BB211" s="138" t="e">
        <f t="shared" si="16"/>
        <v>#REF!</v>
      </c>
      <c r="BC211" s="154" t="str">
        <f t="shared" si="17"/>
        <v xml:space="preserve"> </v>
      </c>
    </row>
    <row r="212" spans="1:55" ht="13.5" customHeight="1">
      <c r="A212" s="153">
        <v>200</v>
      </c>
      <c r="B212" s="282" t="s">
        <v>750</v>
      </c>
      <c r="C212" s="305" t="s">
        <v>178</v>
      </c>
      <c r="D212" s="306" t="s">
        <v>751</v>
      </c>
      <c r="E212" s="295" t="s">
        <v>920</v>
      </c>
      <c r="F212" s="284" t="s">
        <v>1050</v>
      </c>
      <c r="G212" s="307" t="s">
        <v>827</v>
      </c>
      <c r="H212" s="204" t="s">
        <v>432</v>
      </c>
      <c r="I212" s="157">
        <v>5.3084313725490198</v>
      </c>
      <c r="J212" s="162">
        <f>Maths2!J212</f>
        <v>10</v>
      </c>
      <c r="K212" s="84">
        <f>Maths2!K212</f>
        <v>6</v>
      </c>
      <c r="L212" s="135">
        <f>Maths2!M212</f>
        <v>1</v>
      </c>
      <c r="M212" s="85">
        <f>Phys2!J212</f>
        <v>6.25</v>
      </c>
      <c r="N212" s="84">
        <f>Phys2!K212</f>
        <v>0</v>
      </c>
      <c r="O212" s="135" t="e">
        <f>Phys2!#REF!</f>
        <v>#REF!</v>
      </c>
      <c r="P212" s="85">
        <f>Chim2!J212</f>
        <v>8.75</v>
      </c>
      <c r="Q212" s="84">
        <f>Chim2!K212</f>
        <v>0</v>
      </c>
      <c r="R212" s="135">
        <f>Chim2!M212</f>
        <v>1</v>
      </c>
      <c r="S212" s="136">
        <f>'UEF12'!P212</f>
        <v>8.3333333333333339</v>
      </c>
      <c r="T212" s="163">
        <f>'UEF12'!Q212</f>
        <v>6</v>
      </c>
      <c r="U212" s="165" t="e">
        <f>'UEF12'!S212</f>
        <v>#REF!</v>
      </c>
      <c r="V212" s="166">
        <f>TPPhys2!H212</f>
        <v>15</v>
      </c>
      <c r="W212" s="84">
        <f>TPPhys2!I212</f>
        <v>2</v>
      </c>
      <c r="X212" s="135">
        <f>TPPhys2!K212</f>
        <v>1</v>
      </c>
      <c r="Y212" s="86">
        <f>TPChim2!H212</f>
        <v>14.66</v>
      </c>
      <c r="Z212" s="84">
        <f>TPChim2!I212</f>
        <v>2</v>
      </c>
      <c r="AA212" s="135">
        <f>TPChim2!K212</f>
        <v>1</v>
      </c>
      <c r="AB212" s="86">
        <f>Info2!J212</f>
        <v>6.75</v>
      </c>
      <c r="AC212" s="84">
        <f>Info2!K212</f>
        <v>0</v>
      </c>
      <c r="AD212" s="135">
        <f>Info2!M212</f>
        <v>1</v>
      </c>
      <c r="AE212" s="86">
        <f>MP!I212</f>
        <v>13.5</v>
      </c>
      <c r="AF212" s="84">
        <f>MP!J212</f>
        <v>1</v>
      </c>
      <c r="AG212" s="135">
        <f>MP!L212</f>
        <v>1</v>
      </c>
      <c r="AH212" s="139">
        <f>'UEM12'!S212</f>
        <v>11.331999999999999</v>
      </c>
      <c r="AI212" s="163">
        <f>'UEM12'!T212</f>
        <v>9</v>
      </c>
      <c r="AJ212" s="165">
        <f>'UEM12'!V212</f>
        <v>1</v>
      </c>
      <c r="AK212" s="166">
        <f>'MST2'!I212</f>
        <v>10</v>
      </c>
      <c r="AL212" s="84">
        <f>'MST2'!J212</f>
        <v>1</v>
      </c>
      <c r="AM212" s="135">
        <f>'MST2'!L212</f>
        <v>1</v>
      </c>
      <c r="AN212" s="139">
        <f>'UED12'!J212</f>
        <v>10</v>
      </c>
      <c r="AO212" s="163">
        <f>'UED12'!K212</f>
        <v>1</v>
      </c>
      <c r="AP212" s="165">
        <f>'UED12'!M212</f>
        <v>1</v>
      </c>
      <c r="AQ212" s="166">
        <f>Fran2!I212</f>
        <v>13.5</v>
      </c>
      <c r="AR212" s="84">
        <f>Fran2!J212</f>
        <v>1</v>
      </c>
      <c r="AS212" s="135">
        <f>Fran2!L212</f>
        <v>1</v>
      </c>
      <c r="AT212" s="86">
        <f>Angl2!I212</f>
        <v>13.5</v>
      </c>
      <c r="AU212" s="84">
        <f>Angl2!J212</f>
        <v>1</v>
      </c>
      <c r="AV212" s="135">
        <f>Angl2!L212</f>
        <v>1</v>
      </c>
      <c r="AW212" s="139">
        <f>'UET12'!M212</f>
        <v>13.5</v>
      </c>
      <c r="AX212" s="163">
        <f>'UET12'!N212</f>
        <v>2</v>
      </c>
      <c r="AY212" s="159">
        <f>'UET12'!P212</f>
        <v>1</v>
      </c>
      <c r="AZ212" s="24">
        <f t="shared" si="14"/>
        <v>9.9211764705882359</v>
      </c>
      <c r="BA212" s="143">
        <f t="shared" si="15"/>
        <v>18</v>
      </c>
      <c r="BB212" s="138" t="e">
        <f t="shared" si="16"/>
        <v>#REF!</v>
      </c>
      <c r="BC212" s="154" t="str">
        <f t="shared" si="17"/>
        <v xml:space="preserve"> </v>
      </c>
    </row>
    <row r="213" spans="1:55" ht="13.5" customHeight="1">
      <c r="A213" s="153">
        <v>201</v>
      </c>
      <c r="B213" s="279">
        <v>1433006939</v>
      </c>
      <c r="C213" s="301" t="s">
        <v>179</v>
      </c>
      <c r="D213" s="52" t="s">
        <v>366</v>
      </c>
      <c r="E213" s="280" t="s">
        <v>1051</v>
      </c>
      <c r="F213" s="280" t="s">
        <v>810</v>
      </c>
      <c r="G213" s="302" t="s">
        <v>811</v>
      </c>
      <c r="H213" s="118" t="s">
        <v>433</v>
      </c>
      <c r="I213" s="157">
        <v>10.118823529411765</v>
      </c>
      <c r="J213" s="162">
        <f>Maths2!J213</f>
        <v>7.2</v>
      </c>
      <c r="K213" s="84">
        <f>Maths2!K213</f>
        <v>0</v>
      </c>
      <c r="L213" s="135">
        <f>Maths2!M213</f>
        <v>1</v>
      </c>
      <c r="M213" s="85">
        <f>Phys2!J213</f>
        <v>6.6</v>
      </c>
      <c r="N213" s="84">
        <f>Phys2!K213</f>
        <v>0</v>
      </c>
      <c r="O213" s="135" t="e">
        <f>Phys2!#REF!</f>
        <v>#REF!</v>
      </c>
      <c r="P213" s="85">
        <f>Chim2!J213</f>
        <v>11.2</v>
      </c>
      <c r="Q213" s="84">
        <f>Chim2!K213</f>
        <v>6</v>
      </c>
      <c r="R213" s="135">
        <f>Chim2!M213</f>
        <v>1</v>
      </c>
      <c r="S213" s="136">
        <f>'UEF12'!P213</f>
        <v>8.3333333333333339</v>
      </c>
      <c r="T213" s="163">
        <f>'UEF12'!Q213</f>
        <v>6</v>
      </c>
      <c r="U213" s="165" t="e">
        <f>'UEF12'!S213</f>
        <v>#REF!</v>
      </c>
      <c r="V213" s="166">
        <f>TPPhys2!H213</f>
        <v>12.5</v>
      </c>
      <c r="W213" s="84">
        <f>TPPhys2!I213</f>
        <v>2</v>
      </c>
      <c r="X213" s="135">
        <f>TPPhys2!K213</f>
        <v>1</v>
      </c>
      <c r="Y213" s="86">
        <f>TPChim2!H213</f>
        <v>14.82</v>
      </c>
      <c r="Z213" s="84">
        <f>TPChim2!I213</f>
        <v>2</v>
      </c>
      <c r="AA213" s="135">
        <f>TPChim2!K213</f>
        <v>1</v>
      </c>
      <c r="AB213" s="86">
        <f>Info2!J213</f>
        <v>10.5</v>
      </c>
      <c r="AC213" s="84">
        <f>Info2!K213</f>
        <v>4</v>
      </c>
      <c r="AD213" s="135">
        <f>Info2!M213</f>
        <v>1</v>
      </c>
      <c r="AE213" s="86">
        <f>MP!I213</f>
        <v>10</v>
      </c>
      <c r="AF213" s="84">
        <f>MP!J213</f>
        <v>1</v>
      </c>
      <c r="AG213" s="135">
        <f>MP!L213</f>
        <v>1</v>
      </c>
      <c r="AH213" s="139">
        <f>'UEM12'!S213</f>
        <v>11.664</v>
      </c>
      <c r="AI213" s="163">
        <f>'UEM12'!T213</f>
        <v>9</v>
      </c>
      <c r="AJ213" s="165">
        <f>'UEM12'!V213</f>
        <v>1</v>
      </c>
      <c r="AK213" s="166">
        <f>'MST2'!I213</f>
        <v>12</v>
      </c>
      <c r="AL213" s="84">
        <f>'MST2'!J213</f>
        <v>1</v>
      </c>
      <c r="AM213" s="135">
        <f>'MST2'!L213</f>
        <v>1</v>
      </c>
      <c r="AN213" s="139">
        <f>'UED12'!J213</f>
        <v>12</v>
      </c>
      <c r="AO213" s="163">
        <f>'UED12'!K213</f>
        <v>1</v>
      </c>
      <c r="AP213" s="165">
        <f>'UED12'!M213</f>
        <v>1</v>
      </c>
      <c r="AQ213" s="166">
        <f>Fran2!I213</f>
        <v>16.5</v>
      </c>
      <c r="AR213" s="84">
        <f>Fran2!J213</f>
        <v>1</v>
      </c>
      <c r="AS213" s="135">
        <f>Fran2!L213</f>
        <v>1</v>
      </c>
      <c r="AT213" s="86">
        <f>Angl2!I213</f>
        <v>6.5</v>
      </c>
      <c r="AU213" s="84">
        <f>Angl2!J213</f>
        <v>0</v>
      </c>
      <c r="AV213" s="135">
        <f>Angl2!L213</f>
        <v>1</v>
      </c>
      <c r="AW213" s="139">
        <f>'UET12'!M213</f>
        <v>11.5</v>
      </c>
      <c r="AX213" s="163">
        <f>'UET12'!N213</f>
        <v>2</v>
      </c>
      <c r="AY213" s="159">
        <f>'UET12'!P213</f>
        <v>1</v>
      </c>
      <c r="AZ213" s="24">
        <f t="shared" si="14"/>
        <v>9.9011764705882346</v>
      </c>
      <c r="BA213" s="143">
        <f t="shared" si="15"/>
        <v>18</v>
      </c>
      <c r="BB213" s="138" t="e">
        <f t="shared" si="16"/>
        <v>#REF!</v>
      </c>
      <c r="BC213" s="154" t="str">
        <f t="shared" si="17"/>
        <v xml:space="preserve"> </v>
      </c>
    </row>
    <row r="214" spans="1:55" ht="13.5" customHeight="1">
      <c r="A214" s="153">
        <v>202</v>
      </c>
      <c r="B214" s="294" t="s">
        <v>752</v>
      </c>
      <c r="C214" s="305" t="s">
        <v>179</v>
      </c>
      <c r="D214" s="306" t="s">
        <v>211</v>
      </c>
      <c r="E214" s="311">
        <v>33000</v>
      </c>
      <c r="F214" s="305" t="s">
        <v>1052</v>
      </c>
      <c r="G214" s="307" t="s">
        <v>827</v>
      </c>
      <c r="H214" s="312" t="s">
        <v>428</v>
      </c>
      <c r="I214" s="157">
        <v>9.5670588235294112</v>
      </c>
      <c r="J214" s="162">
        <f>Maths2!J214</f>
        <v>10</v>
      </c>
      <c r="K214" s="84">
        <f>Maths2!K214</f>
        <v>6</v>
      </c>
      <c r="L214" s="135">
        <f>Maths2!M214</f>
        <v>1</v>
      </c>
      <c r="M214" s="85">
        <f>Phys2!J214</f>
        <v>2.8333333333333335</v>
      </c>
      <c r="N214" s="84">
        <f>Phys2!K214</f>
        <v>0</v>
      </c>
      <c r="O214" s="135" t="e">
        <f>Phys2!#REF!</f>
        <v>#REF!</v>
      </c>
      <c r="P214" s="85">
        <f>Chim2!J214</f>
        <v>6.666666666666667</v>
      </c>
      <c r="Q214" s="84">
        <f>Chim2!K214</f>
        <v>0</v>
      </c>
      <c r="R214" s="135">
        <f>Chim2!M214</f>
        <v>1</v>
      </c>
      <c r="S214" s="136">
        <f>'UEF12'!P214</f>
        <v>6.5</v>
      </c>
      <c r="T214" s="163">
        <f>'UEF12'!Q214</f>
        <v>6</v>
      </c>
      <c r="U214" s="165" t="e">
        <f>'UEF12'!S214</f>
        <v>#REF!</v>
      </c>
      <c r="V214" s="166">
        <f>TPPhys2!H214</f>
        <v>11</v>
      </c>
      <c r="W214" s="84">
        <f>TPPhys2!I214</f>
        <v>2</v>
      </c>
      <c r="X214" s="135">
        <f>TPPhys2!K214</f>
        <v>1</v>
      </c>
      <c r="Y214" s="86">
        <f>TPChim2!H214</f>
        <v>12.16</v>
      </c>
      <c r="Z214" s="84">
        <f>TPChim2!I214</f>
        <v>2</v>
      </c>
      <c r="AA214" s="135">
        <f>TPChim2!K214</f>
        <v>1</v>
      </c>
      <c r="AB214" s="86">
        <f>Info2!J214</f>
        <v>8.7349999999999994</v>
      </c>
      <c r="AC214" s="84">
        <f>Info2!K214</f>
        <v>0</v>
      </c>
      <c r="AD214" s="135">
        <f>Info2!M214</f>
        <v>1</v>
      </c>
      <c r="AE214" s="86">
        <f>MP!I214</f>
        <v>13.5</v>
      </c>
      <c r="AF214" s="84">
        <f>MP!J214</f>
        <v>1</v>
      </c>
      <c r="AG214" s="135">
        <f>MP!L214</f>
        <v>1</v>
      </c>
      <c r="AH214" s="139">
        <f>'UEM12'!S214</f>
        <v>10.825999999999999</v>
      </c>
      <c r="AI214" s="163">
        <f>'UEM12'!T214</f>
        <v>9</v>
      </c>
      <c r="AJ214" s="165">
        <f>'UEM12'!V214</f>
        <v>1</v>
      </c>
      <c r="AK214" s="166">
        <f>'MST2'!I214</f>
        <v>10</v>
      </c>
      <c r="AL214" s="84">
        <f>'MST2'!J214</f>
        <v>1</v>
      </c>
      <c r="AM214" s="135">
        <f>'MST2'!L214</f>
        <v>1</v>
      </c>
      <c r="AN214" s="139">
        <f>'UED12'!J214</f>
        <v>10</v>
      </c>
      <c r="AO214" s="163">
        <f>'UED12'!K214</f>
        <v>1</v>
      </c>
      <c r="AP214" s="165">
        <f>'UED12'!M214</f>
        <v>1</v>
      </c>
      <c r="AQ214" s="166">
        <f>Fran2!I214</f>
        <v>13.5</v>
      </c>
      <c r="AR214" s="84">
        <f>Fran2!J214</f>
        <v>1</v>
      </c>
      <c r="AS214" s="135">
        <f>Fran2!L214</f>
        <v>1</v>
      </c>
      <c r="AT214" s="86">
        <f>Angl2!I214</f>
        <v>13.5</v>
      </c>
      <c r="AU214" s="84">
        <f>Angl2!J214</f>
        <v>1</v>
      </c>
      <c r="AV214" s="135">
        <f>Angl2!L214</f>
        <v>1</v>
      </c>
      <c r="AW214" s="139">
        <f>'UET12'!M214</f>
        <v>13.5</v>
      </c>
      <c r="AX214" s="163">
        <f>'UET12'!N214</f>
        <v>2</v>
      </c>
      <c r="AY214" s="159">
        <f>'UET12'!P214</f>
        <v>1</v>
      </c>
      <c r="AZ214" s="24">
        <f t="shared" si="14"/>
        <v>8.801764705882352</v>
      </c>
      <c r="BA214" s="143">
        <f t="shared" si="15"/>
        <v>18</v>
      </c>
      <c r="BB214" s="138" t="e">
        <f t="shared" si="16"/>
        <v>#REF!</v>
      </c>
      <c r="BC214" s="154" t="str">
        <f t="shared" si="17"/>
        <v xml:space="preserve"> </v>
      </c>
    </row>
    <row r="215" spans="1:55" ht="13.5" customHeight="1">
      <c r="A215" s="153">
        <v>203</v>
      </c>
      <c r="B215" s="175">
        <v>1533001414</v>
      </c>
      <c r="C215" s="176" t="s">
        <v>587</v>
      </c>
      <c r="D215" s="177" t="s">
        <v>141</v>
      </c>
      <c r="E215" s="276" t="s">
        <v>1053</v>
      </c>
      <c r="F215" s="276" t="s">
        <v>808</v>
      </c>
      <c r="G215" s="303" t="s">
        <v>806</v>
      </c>
      <c r="H215" s="117" t="s">
        <v>428</v>
      </c>
      <c r="I215" s="156">
        <v>8.9945098039215683</v>
      </c>
      <c r="J215" s="162">
        <f>Maths2!J215</f>
        <v>8.6</v>
      </c>
      <c r="K215" s="84">
        <f>Maths2!K215</f>
        <v>0</v>
      </c>
      <c r="L215" s="135">
        <f>Maths2!M215</f>
        <v>1</v>
      </c>
      <c r="M215" s="85">
        <f>Phys2!J215</f>
        <v>3.65</v>
      </c>
      <c r="N215" s="84">
        <f>Phys2!K215</f>
        <v>0</v>
      </c>
      <c r="O215" s="135" t="e">
        <f>Phys2!#REF!</f>
        <v>#REF!</v>
      </c>
      <c r="P215" s="85">
        <f>Chim2!J215</f>
        <v>10.7</v>
      </c>
      <c r="Q215" s="84">
        <f>Chim2!K215</f>
        <v>6</v>
      </c>
      <c r="R215" s="135">
        <f>Chim2!M215</f>
        <v>1</v>
      </c>
      <c r="S215" s="136">
        <f>'UEF12'!P215</f>
        <v>7.6499999999999995</v>
      </c>
      <c r="T215" s="163">
        <f>'UEF12'!Q215</f>
        <v>6</v>
      </c>
      <c r="U215" s="165" t="e">
        <f>'UEF12'!S215</f>
        <v>#REF!</v>
      </c>
      <c r="V215" s="166">
        <f>TPPhys2!H215</f>
        <v>13.5</v>
      </c>
      <c r="W215" s="84">
        <f>TPPhys2!I215</f>
        <v>2</v>
      </c>
      <c r="X215" s="135">
        <f>TPPhys2!K215</f>
        <v>1</v>
      </c>
      <c r="Y215" s="86">
        <f>TPChim2!H215</f>
        <v>13.83</v>
      </c>
      <c r="Z215" s="84">
        <f>TPChim2!I215</f>
        <v>2</v>
      </c>
      <c r="AA215" s="135">
        <f>TPChim2!K215</f>
        <v>1</v>
      </c>
      <c r="AB215" s="86">
        <f>Info2!J215</f>
        <v>4.5</v>
      </c>
      <c r="AC215" s="84">
        <f>Info2!K215</f>
        <v>0</v>
      </c>
      <c r="AD215" s="135">
        <f>Info2!M215</f>
        <v>1</v>
      </c>
      <c r="AE215" s="86">
        <f>MP!I215</f>
        <v>12</v>
      </c>
      <c r="AF215" s="84">
        <f>MP!J215</f>
        <v>1</v>
      </c>
      <c r="AG215" s="135">
        <f>MP!L215</f>
        <v>1</v>
      </c>
      <c r="AH215" s="139">
        <f>'UEM12'!S215</f>
        <v>9.6660000000000004</v>
      </c>
      <c r="AI215" s="163">
        <f>'UEM12'!T215</f>
        <v>5</v>
      </c>
      <c r="AJ215" s="165">
        <f>'UEM12'!V215</f>
        <v>1</v>
      </c>
      <c r="AK215" s="166">
        <f>'MST2'!I215</f>
        <v>8.5</v>
      </c>
      <c r="AL215" s="84">
        <f>'MST2'!J215</f>
        <v>0</v>
      </c>
      <c r="AM215" s="135">
        <f>'MST2'!L215</f>
        <v>1</v>
      </c>
      <c r="AN215" s="139">
        <f>'UED12'!J215</f>
        <v>8.5</v>
      </c>
      <c r="AO215" s="163">
        <f>'UED12'!K215</f>
        <v>0</v>
      </c>
      <c r="AP215" s="165">
        <f>'UED12'!M215</f>
        <v>1</v>
      </c>
      <c r="AQ215" s="166">
        <f>Fran2!I215</f>
        <v>16.5</v>
      </c>
      <c r="AR215" s="84">
        <f>Fran2!J215</f>
        <v>1</v>
      </c>
      <c r="AS215" s="135">
        <f>Fran2!L215</f>
        <v>1</v>
      </c>
      <c r="AT215" s="86">
        <f>Angl2!I215</f>
        <v>14</v>
      </c>
      <c r="AU215" s="84">
        <f>Angl2!J215</f>
        <v>1</v>
      </c>
      <c r="AV215" s="135">
        <f>Angl2!L215</f>
        <v>1</v>
      </c>
      <c r="AW215" s="139">
        <f>'UET12'!M215</f>
        <v>15.25</v>
      </c>
      <c r="AX215" s="163">
        <f>'UET12'!N215</f>
        <v>2</v>
      </c>
      <c r="AY215" s="159">
        <f>'UET12'!P215</f>
        <v>1</v>
      </c>
      <c r="AZ215" s="24">
        <f t="shared" si="14"/>
        <v>9.1870588235294122</v>
      </c>
      <c r="BA215" s="143">
        <f t="shared" si="15"/>
        <v>13</v>
      </c>
      <c r="BB215" s="138" t="e">
        <f t="shared" si="16"/>
        <v>#REF!</v>
      </c>
      <c r="BC215" s="154" t="str">
        <f t="shared" si="17"/>
        <v xml:space="preserve"> </v>
      </c>
    </row>
    <row r="216" spans="1:55" ht="13.5" customHeight="1">
      <c r="A216" s="153">
        <v>204</v>
      </c>
      <c r="B216" s="289">
        <v>1333003039</v>
      </c>
      <c r="C216" s="277" t="s">
        <v>180</v>
      </c>
      <c r="D216" s="99" t="s">
        <v>92</v>
      </c>
      <c r="E216" s="277" t="s">
        <v>1054</v>
      </c>
      <c r="F216" s="277" t="s">
        <v>982</v>
      </c>
      <c r="G216" s="302" t="s">
        <v>811</v>
      </c>
      <c r="H216" s="123" t="s">
        <v>434</v>
      </c>
      <c r="I216" s="156">
        <v>8.6936274509803937</v>
      </c>
      <c r="J216" s="162">
        <f>Maths2!J216</f>
        <v>10</v>
      </c>
      <c r="K216" s="84">
        <f>Maths2!K216</f>
        <v>6</v>
      </c>
      <c r="L216" s="135">
        <f>Maths2!M216</f>
        <v>1</v>
      </c>
      <c r="M216" s="85">
        <f>Phys2!J216</f>
        <v>4.083333333333333</v>
      </c>
      <c r="N216" s="84">
        <f>Phys2!K216</f>
        <v>0</v>
      </c>
      <c r="O216" s="135" t="e">
        <f>Phys2!#REF!</f>
        <v>#REF!</v>
      </c>
      <c r="P216" s="85">
        <f>Chim2!J216</f>
        <v>6.2</v>
      </c>
      <c r="Q216" s="84">
        <f>Chim2!K216</f>
        <v>0</v>
      </c>
      <c r="R216" s="135">
        <f>Chim2!M216</f>
        <v>1</v>
      </c>
      <c r="S216" s="136">
        <f>'UEF12'!P216</f>
        <v>6.7611111111111111</v>
      </c>
      <c r="T216" s="163">
        <f>'UEF12'!Q216</f>
        <v>6</v>
      </c>
      <c r="U216" s="165" t="e">
        <f>'UEF12'!S216</f>
        <v>#REF!</v>
      </c>
      <c r="V216" s="166">
        <f>TPPhys2!H216</f>
        <v>14.5</v>
      </c>
      <c r="W216" s="84">
        <f>TPPhys2!I216</f>
        <v>2</v>
      </c>
      <c r="X216" s="135">
        <f>TPPhys2!K216</f>
        <v>1</v>
      </c>
      <c r="Y216" s="86">
        <f>TPChim2!H216</f>
        <v>15</v>
      </c>
      <c r="Z216" s="84">
        <f>TPChim2!I216</f>
        <v>2</v>
      </c>
      <c r="AA216" s="135">
        <f>TPChim2!K216</f>
        <v>1</v>
      </c>
      <c r="AB216" s="86">
        <f>Info2!J216</f>
        <v>5.333333333333333</v>
      </c>
      <c r="AC216" s="84">
        <f>Info2!K216</f>
        <v>0</v>
      </c>
      <c r="AD216" s="135">
        <f>Info2!M216</f>
        <v>1</v>
      </c>
      <c r="AE216" s="86">
        <f>MP!I216</f>
        <v>11.5</v>
      </c>
      <c r="AF216" s="84">
        <f>MP!J216</f>
        <v>1</v>
      </c>
      <c r="AG216" s="135">
        <f>MP!L216</f>
        <v>1</v>
      </c>
      <c r="AH216" s="139">
        <f>'UEM12'!S216</f>
        <v>10.333333333333332</v>
      </c>
      <c r="AI216" s="163">
        <f>'UEM12'!T216</f>
        <v>9</v>
      </c>
      <c r="AJ216" s="165">
        <f>'UEM12'!V216</f>
        <v>1</v>
      </c>
      <c r="AK216" s="166">
        <f>'MST2'!I216</f>
        <v>13</v>
      </c>
      <c r="AL216" s="84">
        <f>'MST2'!J216</f>
        <v>1</v>
      </c>
      <c r="AM216" s="135">
        <f>'MST2'!L216</f>
        <v>1</v>
      </c>
      <c r="AN216" s="139">
        <f>'UED12'!J216</f>
        <v>13</v>
      </c>
      <c r="AO216" s="163">
        <f>'UED12'!K216</f>
        <v>1</v>
      </c>
      <c r="AP216" s="165">
        <f>'UED12'!M216</f>
        <v>1</v>
      </c>
      <c r="AQ216" s="166">
        <f>Fran2!I216</f>
        <v>12.5</v>
      </c>
      <c r="AR216" s="84">
        <f>Fran2!J216</f>
        <v>1</v>
      </c>
      <c r="AS216" s="135">
        <f>Fran2!L216</f>
        <v>1</v>
      </c>
      <c r="AT216" s="86">
        <f>Angl2!I216</f>
        <v>14.25</v>
      </c>
      <c r="AU216" s="84">
        <f>Angl2!J216</f>
        <v>1</v>
      </c>
      <c r="AV216" s="135">
        <f>Angl2!L216</f>
        <v>1</v>
      </c>
      <c r="AW216" s="139">
        <f>'UET12'!M216</f>
        <v>13.375</v>
      </c>
      <c r="AX216" s="163">
        <f>'UET12'!N216</f>
        <v>2</v>
      </c>
      <c r="AY216" s="159">
        <f>'UET12'!P216</f>
        <v>1</v>
      </c>
      <c r="AZ216" s="24">
        <f t="shared" si="14"/>
        <v>8.9568627450980376</v>
      </c>
      <c r="BA216" s="143">
        <f t="shared" si="15"/>
        <v>18</v>
      </c>
      <c r="BB216" s="138" t="e">
        <f t="shared" si="16"/>
        <v>#REF!</v>
      </c>
      <c r="BC216" s="154" t="str">
        <f t="shared" si="17"/>
        <v xml:space="preserve"> </v>
      </c>
    </row>
    <row r="217" spans="1:55" ht="13.5" customHeight="1">
      <c r="A217" s="153">
        <v>205</v>
      </c>
      <c r="B217" s="279">
        <v>1433003409</v>
      </c>
      <c r="C217" s="301" t="s">
        <v>399</v>
      </c>
      <c r="D217" s="52" t="s">
        <v>86</v>
      </c>
      <c r="E217" s="280" t="s">
        <v>1055</v>
      </c>
      <c r="F217" s="280" t="s">
        <v>808</v>
      </c>
      <c r="G217" s="302" t="s">
        <v>811</v>
      </c>
      <c r="H217" s="118" t="s">
        <v>428</v>
      </c>
      <c r="I217" s="157">
        <v>9.4088235294117641</v>
      </c>
      <c r="J217" s="162">
        <f>Maths2!J217</f>
        <v>10</v>
      </c>
      <c r="K217" s="84">
        <f>Maths2!K217</f>
        <v>6</v>
      </c>
      <c r="L217" s="135">
        <f>Maths2!M217</f>
        <v>1</v>
      </c>
      <c r="M217" s="85">
        <f>Phys2!J217</f>
        <v>6.15</v>
      </c>
      <c r="N217" s="84">
        <f>Phys2!K217</f>
        <v>0</v>
      </c>
      <c r="O217" s="135" t="e">
        <f>Phys2!#REF!</f>
        <v>#REF!</v>
      </c>
      <c r="P217" s="85">
        <f>Chim2!J217</f>
        <v>7.8</v>
      </c>
      <c r="Q217" s="84">
        <f>Chim2!K217</f>
        <v>0</v>
      </c>
      <c r="R217" s="135">
        <f>Chim2!M217</f>
        <v>1</v>
      </c>
      <c r="S217" s="136">
        <f>'UEF12'!P217</f>
        <v>7.9833333333333325</v>
      </c>
      <c r="T217" s="163">
        <f>'UEF12'!Q217</f>
        <v>6</v>
      </c>
      <c r="U217" s="165" t="e">
        <f>'UEF12'!S217</f>
        <v>#REF!</v>
      </c>
      <c r="V217" s="166">
        <f>TPPhys2!H217</f>
        <v>10</v>
      </c>
      <c r="W217" s="84">
        <f>TPPhys2!I217</f>
        <v>2</v>
      </c>
      <c r="X217" s="135">
        <f>TPPhys2!K217</f>
        <v>1</v>
      </c>
      <c r="Y217" s="86">
        <f>TPChim2!H217</f>
        <v>14.46</v>
      </c>
      <c r="Z217" s="84">
        <f>TPChim2!I217</f>
        <v>2</v>
      </c>
      <c r="AA217" s="135">
        <f>TPChim2!K217</f>
        <v>1</v>
      </c>
      <c r="AB217" s="86">
        <f>Info2!J217</f>
        <v>10</v>
      </c>
      <c r="AC217" s="84">
        <f>Info2!K217</f>
        <v>4</v>
      </c>
      <c r="AD217" s="135">
        <f>Info2!M217</f>
        <v>1</v>
      </c>
      <c r="AE217" s="86">
        <f>MP!I217</f>
        <v>14</v>
      </c>
      <c r="AF217" s="84">
        <f>MP!J217</f>
        <v>1</v>
      </c>
      <c r="AG217" s="135">
        <f>MP!L217</f>
        <v>1</v>
      </c>
      <c r="AH217" s="139">
        <f>'UEM12'!S217</f>
        <v>11.692</v>
      </c>
      <c r="AI217" s="163">
        <f>'UEM12'!T217</f>
        <v>9</v>
      </c>
      <c r="AJ217" s="165">
        <f>'UEM12'!V217</f>
        <v>1</v>
      </c>
      <c r="AK217" s="166">
        <f>'MST2'!I217</f>
        <v>12.5</v>
      </c>
      <c r="AL217" s="84">
        <f>'MST2'!J217</f>
        <v>1</v>
      </c>
      <c r="AM217" s="135">
        <f>'MST2'!L217</f>
        <v>1</v>
      </c>
      <c r="AN217" s="139">
        <f>'UED12'!J217</f>
        <v>12.5</v>
      </c>
      <c r="AO217" s="163">
        <f>'UED12'!K217</f>
        <v>1</v>
      </c>
      <c r="AP217" s="165">
        <f>'UED12'!M217</f>
        <v>1</v>
      </c>
      <c r="AQ217" s="166">
        <f>Fran2!I217</f>
        <v>10.5</v>
      </c>
      <c r="AR217" s="84">
        <f>Fran2!J217</f>
        <v>1</v>
      </c>
      <c r="AS217" s="135">
        <f>Fran2!L217</f>
        <v>1</v>
      </c>
      <c r="AT217" s="86">
        <f>Angl2!I217</f>
        <v>16</v>
      </c>
      <c r="AU217" s="84">
        <f>Angl2!J217</f>
        <v>1</v>
      </c>
      <c r="AV217" s="135">
        <f>Angl2!L217</f>
        <v>1</v>
      </c>
      <c r="AW217" s="139">
        <f>'UET12'!M217</f>
        <v>13.25</v>
      </c>
      <c r="AX217" s="163">
        <f>'UET12'!N217</f>
        <v>2</v>
      </c>
      <c r="AY217" s="159">
        <f>'UET12'!P217</f>
        <v>1</v>
      </c>
      <c r="AZ217" s="24">
        <f t="shared" si="14"/>
        <v>9.959411764705882</v>
      </c>
      <c r="BA217" s="143">
        <f t="shared" si="15"/>
        <v>18</v>
      </c>
      <c r="BB217" s="138" t="e">
        <f t="shared" si="16"/>
        <v>#REF!</v>
      </c>
      <c r="BC217" s="154" t="str">
        <f t="shared" si="17"/>
        <v xml:space="preserve"> </v>
      </c>
    </row>
    <row r="218" spans="1:55" ht="13.5" customHeight="1">
      <c r="A218" s="153">
        <v>206</v>
      </c>
      <c r="B218" s="279" t="s">
        <v>400</v>
      </c>
      <c r="C218" s="301" t="s">
        <v>401</v>
      </c>
      <c r="D218" s="52" t="s">
        <v>110</v>
      </c>
      <c r="E218" s="280" t="s">
        <v>1056</v>
      </c>
      <c r="F218" s="280" t="s">
        <v>810</v>
      </c>
      <c r="G218" s="302" t="s">
        <v>811</v>
      </c>
      <c r="H218" s="117" t="s">
        <v>434</v>
      </c>
      <c r="I218" s="156">
        <v>8.8335294117647063</v>
      </c>
      <c r="J218" s="162">
        <f>Maths2!J218</f>
        <v>10.666666666666666</v>
      </c>
      <c r="K218" s="84">
        <f>Maths2!K218</f>
        <v>6</v>
      </c>
      <c r="L218" s="135">
        <f>Maths2!M218</f>
        <v>1</v>
      </c>
      <c r="M218" s="85">
        <f>Phys2!J218</f>
        <v>1.85</v>
      </c>
      <c r="N218" s="84">
        <f>Phys2!K218</f>
        <v>0</v>
      </c>
      <c r="O218" s="135" t="e">
        <f>Phys2!#REF!</f>
        <v>#REF!</v>
      </c>
      <c r="P218" s="85">
        <f>Chim2!J218</f>
        <v>6</v>
      </c>
      <c r="Q218" s="84">
        <f>Chim2!K218</f>
        <v>0</v>
      </c>
      <c r="R218" s="135">
        <f>Chim2!M218</f>
        <v>1</v>
      </c>
      <c r="S218" s="136">
        <f>'UEF12'!P218</f>
        <v>6.1722222222222216</v>
      </c>
      <c r="T218" s="163">
        <f>'UEF12'!Q218</f>
        <v>6</v>
      </c>
      <c r="U218" s="165" t="e">
        <f>'UEF12'!S218</f>
        <v>#REF!</v>
      </c>
      <c r="V218" s="166">
        <f>TPPhys2!H218</f>
        <v>11.16</v>
      </c>
      <c r="W218" s="84">
        <f>TPPhys2!I218</f>
        <v>2</v>
      </c>
      <c r="X218" s="135">
        <f>TPPhys2!K218</f>
        <v>1</v>
      </c>
      <c r="Y218" s="86">
        <f>TPChim2!H218</f>
        <v>10.75</v>
      </c>
      <c r="Z218" s="84">
        <f>TPChim2!I218</f>
        <v>2</v>
      </c>
      <c r="AA218" s="135">
        <f>TPChim2!K218</f>
        <v>1</v>
      </c>
      <c r="AB218" s="86">
        <f>Info2!J218</f>
        <v>10.9</v>
      </c>
      <c r="AC218" s="84">
        <f>Info2!K218</f>
        <v>4</v>
      </c>
      <c r="AD218" s="135">
        <f>Info2!M218</f>
        <v>1</v>
      </c>
      <c r="AE218" s="86">
        <f>MP!I218</f>
        <v>10</v>
      </c>
      <c r="AF218" s="84">
        <f>MP!J218</f>
        <v>1</v>
      </c>
      <c r="AG218" s="135">
        <f>MP!L218</f>
        <v>1</v>
      </c>
      <c r="AH218" s="139">
        <f>'UEM12'!S218</f>
        <v>10.742000000000001</v>
      </c>
      <c r="AI218" s="163">
        <f>'UEM12'!T218</f>
        <v>9</v>
      </c>
      <c r="AJ218" s="165">
        <f>'UEM12'!V218</f>
        <v>1</v>
      </c>
      <c r="AK218" s="166">
        <f>'MST2'!I218</f>
        <v>10</v>
      </c>
      <c r="AL218" s="84">
        <f>'MST2'!J218</f>
        <v>1</v>
      </c>
      <c r="AM218" s="135">
        <f>'MST2'!L218</f>
        <v>1</v>
      </c>
      <c r="AN218" s="139">
        <f>'UED12'!J218</f>
        <v>10</v>
      </c>
      <c r="AO218" s="163">
        <f>'UED12'!K218</f>
        <v>1</v>
      </c>
      <c r="AP218" s="165">
        <f>'UED12'!M218</f>
        <v>1</v>
      </c>
      <c r="AQ218" s="166">
        <f>Fran2!I218</f>
        <v>12</v>
      </c>
      <c r="AR218" s="84">
        <f>Fran2!J218</f>
        <v>1</v>
      </c>
      <c r="AS218" s="135">
        <f>Fran2!L218</f>
        <v>1</v>
      </c>
      <c r="AT218" s="86">
        <f>Angl2!I218</f>
        <v>10</v>
      </c>
      <c r="AU218" s="84">
        <f>Angl2!J218</f>
        <v>1</v>
      </c>
      <c r="AV218" s="135">
        <f>Angl2!L218</f>
        <v>1</v>
      </c>
      <c r="AW218" s="139">
        <f>'UET12'!M218</f>
        <v>11</v>
      </c>
      <c r="AX218" s="163">
        <f>'UET12'!N218</f>
        <v>2</v>
      </c>
      <c r="AY218" s="159">
        <f>'UET12'!P218</f>
        <v>1</v>
      </c>
      <c r="AZ218" s="24">
        <f t="shared" si="14"/>
        <v>8.3094117647058816</v>
      </c>
      <c r="BA218" s="143">
        <f t="shared" si="15"/>
        <v>18</v>
      </c>
      <c r="BB218" s="138" t="e">
        <f t="shared" si="16"/>
        <v>#REF!</v>
      </c>
      <c r="BC218" s="154" t="str">
        <f t="shared" si="17"/>
        <v xml:space="preserve"> </v>
      </c>
    </row>
    <row r="219" spans="1:55" ht="13.5" customHeight="1">
      <c r="A219" s="153">
        <v>207</v>
      </c>
      <c r="B219" s="282">
        <v>123011305</v>
      </c>
      <c r="C219" s="305" t="s">
        <v>343</v>
      </c>
      <c r="D219" s="306" t="s">
        <v>83</v>
      </c>
      <c r="E219" s="295" t="s">
        <v>1057</v>
      </c>
      <c r="F219" s="284" t="s">
        <v>810</v>
      </c>
      <c r="G219" s="307" t="s">
        <v>827</v>
      </c>
      <c r="H219" s="247" t="s">
        <v>1678</v>
      </c>
      <c r="I219" s="157">
        <v>9.3594117647058823</v>
      </c>
      <c r="J219" s="162">
        <f>Maths2!J219</f>
        <v>9.5</v>
      </c>
      <c r="K219" s="84">
        <f>Maths2!K219</f>
        <v>0</v>
      </c>
      <c r="L219" s="135">
        <f>Maths2!M219</f>
        <v>1</v>
      </c>
      <c r="M219" s="85">
        <f>Phys2!J219</f>
        <v>10</v>
      </c>
      <c r="N219" s="84">
        <f>Phys2!K219</f>
        <v>6</v>
      </c>
      <c r="O219" s="135" t="e">
        <f>Phys2!#REF!</f>
        <v>#REF!</v>
      </c>
      <c r="P219" s="85">
        <f>Chim2!J219</f>
        <v>14</v>
      </c>
      <c r="Q219" s="84">
        <f>Chim2!K219</f>
        <v>6</v>
      </c>
      <c r="R219" s="135">
        <f>Chim2!M219</f>
        <v>1</v>
      </c>
      <c r="S219" s="136">
        <f>'UEF12'!P219</f>
        <v>11.166666666666666</v>
      </c>
      <c r="T219" s="163">
        <f>'UEF12'!Q219</f>
        <v>18</v>
      </c>
      <c r="U219" s="165" t="e">
        <f>'UEF12'!S219</f>
        <v>#REF!</v>
      </c>
      <c r="V219" s="166">
        <f>TPPhys2!H219</f>
        <v>9.8333333333333339</v>
      </c>
      <c r="W219" s="84">
        <f>TPPhys2!I219</f>
        <v>0</v>
      </c>
      <c r="X219" s="135">
        <f>TPPhys2!K219</f>
        <v>1</v>
      </c>
      <c r="Y219" s="86">
        <f>TPChim2!H219</f>
        <v>12.25</v>
      </c>
      <c r="Z219" s="84">
        <f>TPChim2!I219</f>
        <v>2</v>
      </c>
      <c r="AA219" s="135">
        <f>TPChim2!K219</f>
        <v>1</v>
      </c>
      <c r="AB219" s="86">
        <f>Info2!J219</f>
        <v>10.1875</v>
      </c>
      <c r="AC219" s="84">
        <f>Info2!K219</f>
        <v>4</v>
      </c>
      <c r="AD219" s="135">
        <f>Info2!M219</f>
        <v>1</v>
      </c>
      <c r="AE219" s="86">
        <f>MP!I219</f>
        <v>15</v>
      </c>
      <c r="AF219" s="84">
        <f>MP!J219</f>
        <v>1</v>
      </c>
      <c r="AG219" s="135">
        <f>MP!L219</f>
        <v>1</v>
      </c>
      <c r="AH219" s="139">
        <f>'UEM12'!S219</f>
        <v>11.491666666666667</v>
      </c>
      <c r="AI219" s="163">
        <f>'UEM12'!T219</f>
        <v>9</v>
      </c>
      <c r="AJ219" s="165">
        <f>'UEM12'!V219</f>
        <v>1</v>
      </c>
      <c r="AK219" s="166">
        <f>'MST2'!I219</f>
        <v>13.5</v>
      </c>
      <c r="AL219" s="84">
        <f>'MST2'!J219</f>
        <v>1</v>
      </c>
      <c r="AM219" s="135">
        <f>'MST2'!L219</f>
        <v>1</v>
      </c>
      <c r="AN219" s="139">
        <f>'UED12'!J219</f>
        <v>13.5</v>
      </c>
      <c r="AO219" s="163">
        <f>'UED12'!K219</f>
        <v>1</v>
      </c>
      <c r="AP219" s="165">
        <f>'UED12'!M219</f>
        <v>1</v>
      </c>
      <c r="AQ219" s="166">
        <f>Fran2!I219</f>
        <v>15</v>
      </c>
      <c r="AR219" s="84">
        <f>Fran2!J219</f>
        <v>1</v>
      </c>
      <c r="AS219" s="135">
        <f>Fran2!L219</f>
        <v>1</v>
      </c>
      <c r="AT219" s="86">
        <f>Angl2!I219</f>
        <v>15</v>
      </c>
      <c r="AU219" s="84">
        <f>Angl2!J219</f>
        <v>1</v>
      </c>
      <c r="AV219" s="135">
        <f>Angl2!L219</f>
        <v>1</v>
      </c>
      <c r="AW219" s="139">
        <f>'UET12'!M219</f>
        <v>15</v>
      </c>
      <c r="AX219" s="163">
        <f>'UET12'!N219</f>
        <v>2</v>
      </c>
      <c r="AY219" s="159">
        <f>'UET12'!P219</f>
        <v>1</v>
      </c>
      <c r="AZ219" s="24">
        <f t="shared" si="14"/>
        <v>11.850490196078432</v>
      </c>
      <c r="BA219" s="143">
        <f t="shared" si="15"/>
        <v>30</v>
      </c>
      <c r="BB219" s="138" t="e">
        <f t="shared" si="16"/>
        <v>#REF!</v>
      </c>
      <c r="BC219" s="154" t="str">
        <f t="shared" si="17"/>
        <v>S2 validé</v>
      </c>
    </row>
    <row r="220" spans="1:55" ht="13.5" customHeight="1">
      <c r="A220" s="153">
        <v>208</v>
      </c>
      <c r="B220" s="175">
        <v>1533004330</v>
      </c>
      <c r="C220" s="176" t="s">
        <v>343</v>
      </c>
      <c r="D220" s="177" t="s">
        <v>504</v>
      </c>
      <c r="E220" s="276" t="s">
        <v>1058</v>
      </c>
      <c r="F220" s="276" t="s">
        <v>994</v>
      </c>
      <c r="G220" s="303" t="s">
        <v>806</v>
      </c>
      <c r="H220" s="117" t="s">
        <v>428</v>
      </c>
      <c r="I220" s="156">
        <v>8.8576470588235292</v>
      </c>
      <c r="J220" s="162">
        <f>Maths2!J220</f>
        <v>10.001999999999999</v>
      </c>
      <c r="K220" s="84">
        <f>Maths2!K220</f>
        <v>6</v>
      </c>
      <c r="L220" s="135">
        <f>Maths2!M220</f>
        <v>1</v>
      </c>
      <c r="M220" s="85">
        <f>Phys2!J220</f>
        <v>4.9000000000000004</v>
      </c>
      <c r="N220" s="84">
        <f>Phys2!K220</f>
        <v>0</v>
      </c>
      <c r="O220" s="135" t="e">
        <f>Phys2!#REF!</f>
        <v>#REF!</v>
      </c>
      <c r="P220" s="85">
        <f>Chim2!J220</f>
        <v>6.3</v>
      </c>
      <c r="Q220" s="84">
        <f>Chim2!K220</f>
        <v>0</v>
      </c>
      <c r="R220" s="135">
        <f>Chim2!M220</f>
        <v>1</v>
      </c>
      <c r="S220" s="136">
        <f>'UEF12'!P220</f>
        <v>7.067333333333333</v>
      </c>
      <c r="T220" s="163">
        <f>'UEF12'!Q220</f>
        <v>6</v>
      </c>
      <c r="U220" s="165" t="e">
        <f>'UEF12'!S220</f>
        <v>#REF!</v>
      </c>
      <c r="V220" s="166">
        <f>TPPhys2!H220</f>
        <v>10.17</v>
      </c>
      <c r="W220" s="84">
        <f>TPPhys2!I220</f>
        <v>2</v>
      </c>
      <c r="X220" s="135">
        <f>TPPhys2!K220</f>
        <v>1</v>
      </c>
      <c r="Y220" s="86">
        <f>TPChim2!H220</f>
        <v>13.16</v>
      </c>
      <c r="Z220" s="84">
        <f>TPChim2!I220</f>
        <v>2</v>
      </c>
      <c r="AA220" s="135">
        <f>TPChim2!K220</f>
        <v>1</v>
      </c>
      <c r="AB220" s="86">
        <f>Info2!J220</f>
        <v>8.9</v>
      </c>
      <c r="AC220" s="84">
        <f>Info2!K220</f>
        <v>0</v>
      </c>
      <c r="AD220" s="135">
        <f>Info2!M220</f>
        <v>1</v>
      </c>
      <c r="AE220" s="86">
        <f>MP!I220</f>
        <v>10</v>
      </c>
      <c r="AF220" s="84">
        <f>MP!J220</f>
        <v>1</v>
      </c>
      <c r="AG220" s="135">
        <f>MP!L220</f>
        <v>1</v>
      </c>
      <c r="AH220" s="139">
        <f>'UEM12'!S220</f>
        <v>10.225999999999999</v>
      </c>
      <c r="AI220" s="163">
        <f>'UEM12'!T220</f>
        <v>9</v>
      </c>
      <c r="AJ220" s="165">
        <f>'UEM12'!V220</f>
        <v>1</v>
      </c>
      <c r="AK220" s="166">
        <f>'MST2'!I220</f>
        <v>9</v>
      </c>
      <c r="AL220" s="84">
        <f>'MST2'!J220</f>
        <v>0</v>
      </c>
      <c r="AM220" s="135">
        <f>'MST2'!L220</f>
        <v>1</v>
      </c>
      <c r="AN220" s="139">
        <f>'UED12'!J220</f>
        <v>9</v>
      </c>
      <c r="AO220" s="163">
        <f>'UED12'!K220</f>
        <v>0</v>
      </c>
      <c r="AP220" s="165">
        <f>'UED12'!M220</f>
        <v>1</v>
      </c>
      <c r="AQ220" s="166">
        <f>Fran2!I220</f>
        <v>7.5</v>
      </c>
      <c r="AR220" s="84">
        <f>Fran2!J220</f>
        <v>0</v>
      </c>
      <c r="AS220" s="135">
        <f>Fran2!L220</f>
        <v>1</v>
      </c>
      <c r="AT220" s="86">
        <f>Angl2!I220</f>
        <v>16.5</v>
      </c>
      <c r="AU220" s="84">
        <f>Angl2!J220</f>
        <v>1</v>
      </c>
      <c r="AV220" s="135">
        <f>Angl2!L220</f>
        <v>1</v>
      </c>
      <c r="AW220" s="139">
        <f>'UET12'!M220</f>
        <v>12</v>
      </c>
      <c r="AX220" s="163">
        <f>'UET12'!N220</f>
        <v>2</v>
      </c>
      <c r="AY220" s="159">
        <f>'UET12'!P220</f>
        <v>1</v>
      </c>
      <c r="AZ220" s="24">
        <f t="shared" si="14"/>
        <v>8.6903529411764708</v>
      </c>
      <c r="BA220" s="143">
        <f t="shared" si="15"/>
        <v>17</v>
      </c>
      <c r="BB220" s="138" t="e">
        <f t="shared" si="16"/>
        <v>#REF!</v>
      </c>
      <c r="BC220" s="154" t="str">
        <f t="shared" si="17"/>
        <v xml:space="preserve"> </v>
      </c>
    </row>
    <row r="221" spans="1:55" ht="13.5" customHeight="1">
      <c r="A221" s="153">
        <v>209</v>
      </c>
      <c r="B221" s="175">
        <v>1533010418</v>
      </c>
      <c r="C221" s="176" t="s">
        <v>661</v>
      </c>
      <c r="D221" s="177" t="s">
        <v>104</v>
      </c>
      <c r="E221" s="276" t="s">
        <v>1059</v>
      </c>
      <c r="F221" s="276" t="s">
        <v>873</v>
      </c>
      <c r="G221" s="303" t="s">
        <v>806</v>
      </c>
      <c r="H221" s="117" t="s">
        <v>429</v>
      </c>
      <c r="I221" s="156">
        <v>9.8099999999999987</v>
      </c>
      <c r="J221" s="162">
        <f>Maths2!J221</f>
        <v>8.8000000000000007</v>
      </c>
      <c r="K221" s="84">
        <f>Maths2!K221</f>
        <v>0</v>
      </c>
      <c r="L221" s="135">
        <f>Maths2!M221</f>
        <v>1</v>
      </c>
      <c r="M221" s="85">
        <f>Phys2!J221</f>
        <v>4.2</v>
      </c>
      <c r="N221" s="84">
        <f>Phys2!K221</f>
        <v>0</v>
      </c>
      <c r="O221" s="135" t="e">
        <f>Phys2!#REF!</f>
        <v>#REF!</v>
      </c>
      <c r="P221" s="85">
        <f>Chim2!J221</f>
        <v>10.001999999999999</v>
      </c>
      <c r="Q221" s="84">
        <f>Chim2!K221</f>
        <v>6</v>
      </c>
      <c r="R221" s="135">
        <f>Chim2!M221</f>
        <v>1</v>
      </c>
      <c r="S221" s="136">
        <f>'UEF12'!P221</f>
        <v>7.6673333333333336</v>
      </c>
      <c r="T221" s="163">
        <f>'UEF12'!Q221</f>
        <v>6</v>
      </c>
      <c r="U221" s="165" t="e">
        <f>'UEF12'!S221</f>
        <v>#REF!</v>
      </c>
      <c r="V221" s="166">
        <f>TPPhys2!H221</f>
        <v>7.27</v>
      </c>
      <c r="W221" s="84">
        <f>TPPhys2!I221</f>
        <v>0</v>
      </c>
      <c r="X221" s="135">
        <f>TPPhys2!K221</f>
        <v>1</v>
      </c>
      <c r="Y221" s="86">
        <f>TPChim2!H221</f>
        <v>15</v>
      </c>
      <c r="Z221" s="84">
        <f>TPChim2!I221</f>
        <v>2</v>
      </c>
      <c r="AA221" s="135">
        <f>TPChim2!K221</f>
        <v>1</v>
      </c>
      <c r="AB221" s="86">
        <f>Info2!J221</f>
        <v>7.5</v>
      </c>
      <c r="AC221" s="84">
        <f>Info2!K221</f>
        <v>0</v>
      </c>
      <c r="AD221" s="135">
        <f>Info2!M221</f>
        <v>1</v>
      </c>
      <c r="AE221" s="86">
        <f>MP!I221</f>
        <v>11.75</v>
      </c>
      <c r="AF221" s="84">
        <f>MP!J221</f>
        <v>1</v>
      </c>
      <c r="AG221" s="135">
        <f>MP!L221</f>
        <v>1</v>
      </c>
      <c r="AH221" s="139">
        <f>'UEM12'!S221</f>
        <v>9.8039999999999985</v>
      </c>
      <c r="AI221" s="163">
        <f>'UEM12'!T221</f>
        <v>3</v>
      </c>
      <c r="AJ221" s="165">
        <f>'UEM12'!V221</f>
        <v>1</v>
      </c>
      <c r="AK221" s="166">
        <f>'MST2'!I221</f>
        <v>6</v>
      </c>
      <c r="AL221" s="84">
        <f>'MST2'!J221</f>
        <v>0</v>
      </c>
      <c r="AM221" s="135">
        <f>'MST2'!L221</f>
        <v>1</v>
      </c>
      <c r="AN221" s="139">
        <f>'UED12'!J221</f>
        <v>6</v>
      </c>
      <c r="AO221" s="163">
        <f>'UED12'!K221</f>
        <v>0</v>
      </c>
      <c r="AP221" s="165">
        <f>'UED12'!M221</f>
        <v>1</v>
      </c>
      <c r="AQ221" s="166">
        <f>Fran2!I221</f>
        <v>11.5</v>
      </c>
      <c r="AR221" s="84">
        <f>Fran2!J221</f>
        <v>1</v>
      </c>
      <c r="AS221" s="135">
        <f>Fran2!L221</f>
        <v>1</v>
      </c>
      <c r="AT221" s="86">
        <f>Angl2!I221</f>
        <v>15.5</v>
      </c>
      <c r="AU221" s="84">
        <f>Angl2!J221</f>
        <v>1</v>
      </c>
      <c r="AV221" s="135">
        <f>Angl2!L221</f>
        <v>1</v>
      </c>
      <c r="AW221" s="139">
        <f>'UET12'!M221</f>
        <v>13.5</v>
      </c>
      <c r="AX221" s="163">
        <f>'UET12'!N221</f>
        <v>2</v>
      </c>
      <c r="AY221" s="159">
        <f>'UET12'!P221</f>
        <v>1</v>
      </c>
      <c r="AZ221" s="24">
        <f t="shared" si="14"/>
        <v>8.8838823529411766</v>
      </c>
      <c r="BA221" s="143">
        <f t="shared" si="15"/>
        <v>11</v>
      </c>
      <c r="BB221" s="138" t="e">
        <f t="shared" si="16"/>
        <v>#REF!</v>
      </c>
      <c r="BC221" s="154" t="str">
        <f t="shared" si="17"/>
        <v xml:space="preserve"> </v>
      </c>
    </row>
    <row r="222" spans="1:55" ht="13.5" customHeight="1">
      <c r="A222" s="153">
        <v>210</v>
      </c>
      <c r="B222" s="282" t="s">
        <v>753</v>
      </c>
      <c r="C222" s="305" t="s">
        <v>754</v>
      </c>
      <c r="D222" s="306" t="s">
        <v>75</v>
      </c>
      <c r="E222" s="295" t="s">
        <v>1060</v>
      </c>
      <c r="F222" s="284" t="s">
        <v>1061</v>
      </c>
      <c r="G222" s="307" t="s">
        <v>827</v>
      </c>
      <c r="H222" s="204" t="s">
        <v>432</v>
      </c>
      <c r="I222" s="157">
        <v>8.8005882352941178</v>
      </c>
      <c r="J222" s="162">
        <f>Maths2!J222</f>
        <v>5.666666666666667</v>
      </c>
      <c r="K222" s="84">
        <f>Maths2!K222</f>
        <v>0</v>
      </c>
      <c r="L222" s="135">
        <f>Maths2!M222</f>
        <v>1</v>
      </c>
      <c r="M222" s="85">
        <f>Phys2!J222</f>
        <v>2.0833333333333335</v>
      </c>
      <c r="N222" s="84">
        <f>Phys2!K222</f>
        <v>0</v>
      </c>
      <c r="O222" s="135" t="e">
        <f>Phys2!#REF!</f>
        <v>#REF!</v>
      </c>
      <c r="P222" s="85">
        <f>Chim2!J222</f>
        <v>10.387777777777778</v>
      </c>
      <c r="Q222" s="84">
        <f>Chim2!K222</f>
        <v>6</v>
      </c>
      <c r="R222" s="135">
        <f>Chim2!M222</f>
        <v>1</v>
      </c>
      <c r="S222" s="136">
        <f>'UEF12'!P222</f>
        <v>6.0459259259259257</v>
      </c>
      <c r="T222" s="163">
        <f>'UEF12'!Q222</f>
        <v>6</v>
      </c>
      <c r="U222" s="165" t="e">
        <f>'UEF12'!S222</f>
        <v>#REF!</v>
      </c>
      <c r="V222" s="166">
        <f>TPPhys2!H222</f>
        <v>11.84</v>
      </c>
      <c r="W222" s="84">
        <f>TPPhys2!I222</f>
        <v>2</v>
      </c>
      <c r="X222" s="135">
        <f>TPPhys2!K222</f>
        <v>1</v>
      </c>
      <c r="Y222" s="86">
        <f>TPChim2!H222</f>
        <v>11.8</v>
      </c>
      <c r="Z222" s="84">
        <f>TPChim2!I222</f>
        <v>2</v>
      </c>
      <c r="AA222" s="135">
        <f>TPChim2!K222</f>
        <v>1</v>
      </c>
      <c r="AB222" s="86">
        <f>Info2!J222</f>
        <v>9.0625</v>
      </c>
      <c r="AC222" s="84">
        <f>Info2!K222</f>
        <v>0</v>
      </c>
      <c r="AD222" s="135">
        <f>Info2!M222</f>
        <v>1</v>
      </c>
      <c r="AE222" s="86">
        <f>MP!I222</f>
        <v>11</v>
      </c>
      <c r="AF222" s="84">
        <f>MP!J222</f>
        <v>1</v>
      </c>
      <c r="AG222" s="135">
        <f>MP!L222</f>
        <v>1</v>
      </c>
      <c r="AH222" s="139">
        <f>'UEM12'!S222</f>
        <v>10.553000000000001</v>
      </c>
      <c r="AI222" s="163">
        <f>'UEM12'!T222</f>
        <v>9</v>
      </c>
      <c r="AJ222" s="165">
        <f>'UEM12'!V222</f>
        <v>1</v>
      </c>
      <c r="AK222" s="166">
        <f>'MST2'!I222</f>
        <v>12</v>
      </c>
      <c r="AL222" s="84">
        <f>'MST2'!J222</f>
        <v>1</v>
      </c>
      <c r="AM222" s="135">
        <f>'MST2'!L222</f>
        <v>1</v>
      </c>
      <c r="AN222" s="139">
        <f>'UED12'!J222</f>
        <v>12</v>
      </c>
      <c r="AO222" s="163">
        <f>'UED12'!K222</f>
        <v>1</v>
      </c>
      <c r="AP222" s="165">
        <f>'UED12'!M222</f>
        <v>1</v>
      </c>
      <c r="AQ222" s="166">
        <f>Fran2!I222</f>
        <v>11</v>
      </c>
      <c r="AR222" s="84">
        <f>Fran2!J222</f>
        <v>1</v>
      </c>
      <c r="AS222" s="135">
        <f>Fran2!L222</f>
        <v>1</v>
      </c>
      <c r="AT222" s="86">
        <f>Angl2!I222</f>
        <v>11</v>
      </c>
      <c r="AU222" s="84">
        <f>Angl2!J222</f>
        <v>1</v>
      </c>
      <c r="AV222" s="135">
        <f>Angl2!L222</f>
        <v>1</v>
      </c>
      <c r="AW222" s="139">
        <f>'UET12'!M222</f>
        <v>11</v>
      </c>
      <c r="AX222" s="163">
        <f>'UET12'!N222</f>
        <v>2</v>
      </c>
      <c r="AY222" s="159">
        <f>'UET12'!P222</f>
        <v>1</v>
      </c>
      <c r="AZ222" s="24">
        <f t="shared" si="14"/>
        <v>8.304607843137255</v>
      </c>
      <c r="BA222" s="143">
        <f t="shared" si="15"/>
        <v>18</v>
      </c>
      <c r="BB222" s="138" t="e">
        <f t="shared" si="16"/>
        <v>#REF!</v>
      </c>
      <c r="BC222" s="154" t="str">
        <f t="shared" si="17"/>
        <v xml:space="preserve"> </v>
      </c>
    </row>
    <row r="223" spans="1:55" ht="13.5" customHeight="1">
      <c r="A223" s="153">
        <v>211</v>
      </c>
      <c r="B223" s="294">
        <v>123000972</v>
      </c>
      <c r="C223" s="305" t="s">
        <v>755</v>
      </c>
      <c r="D223" s="306" t="s">
        <v>297</v>
      </c>
      <c r="E223" s="295" t="s">
        <v>1062</v>
      </c>
      <c r="F223" s="284" t="s">
        <v>832</v>
      </c>
      <c r="G223" s="307" t="s">
        <v>827</v>
      </c>
      <c r="H223" s="204" t="s">
        <v>436</v>
      </c>
      <c r="I223" s="156">
        <v>9.3384313725490191</v>
      </c>
      <c r="J223" s="162">
        <f>Maths2!J223</f>
        <v>7.333333333333333</v>
      </c>
      <c r="K223" s="84">
        <f>Maths2!K223</f>
        <v>0</v>
      </c>
      <c r="L223" s="135">
        <f>Maths2!M223</f>
        <v>1</v>
      </c>
      <c r="M223" s="85">
        <f>Phys2!J223</f>
        <v>4.833333333333333</v>
      </c>
      <c r="N223" s="84">
        <f>Phys2!K223</f>
        <v>0</v>
      </c>
      <c r="O223" s="135" t="e">
        <f>Phys2!#REF!</f>
        <v>#REF!</v>
      </c>
      <c r="P223" s="85">
        <f>Chim2!J223</f>
        <v>11.503333333333332</v>
      </c>
      <c r="Q223" s="84">
        <f>Chim2!K223</f>
        <v>6</v>
      </c>
      <c r="R223" s="135">
        <f>Chim2!M223</f>
        <v>1</v>
      </c>
      <c r="S223" s="136">
        <f>'UEF12'!P223</f>
        <v>7.8899999999999988</v>
      </c>
      <c r="T223" s="163">
        <f>'UEF12'!Q223</f>
        <v>6</v>
      </c>
      <c r="U223" s="165" t="e">
        <f>'UEF12'!S223</f>
        <v>#REF!</v>
      </c>
      <c r="V223" s="166">
        <f>TPPhys2!H223</f>
        <v>10.34</v>
      </c>
      <c r="W223" s="84">
        <f>TPPhys2!I223</f>
        <v>2</v>
      </c>
      <c r="X223" s="135">
        <f>TPPhys2!K223</f>
        <v>1</v>
      </c>
      <c r="Y223" s="86">
        <f>TPChim2!H223</f>
        <v>14.41</v>
      </c>
      <c r="Z223" s="84">
        <f>TPChim2!I223</f>
        <v>2</v>
      </c>
      <c r="AA223" s="135">
        <f>TPChim2!K223</f>
        <v>1</v>
      </c>
      <c r="AB223" s="86">
        <f>Info2!J223</f>
        <v>9.125</v>
      </c>
      <c r="AC223" s="84">
        <f>Info2!K223</f>
        <v>0</v>
      </c>
      <c r="AD223" s="135">
        <f>Info2!M223</f>
        <v>1</v>
      </c>
      <c r="AE223" s="86">
        <f>MP!I223</f>
        <v>14</v>
      </c>
      <c r="AF223" s="84">
        <f>MP!J223</f>
        <v>1</v>
      </c>
      <c r="AG223" s="135">
        <f>MP!L223</f>
        <v>1</v>
      </c>
      <c r="AH223" s="139">
        <f>'UEM12'!S223</f>
        <v>11.4</v>
      </c>
      <c r="AI223" s="163">
        <f>'UEM12'!T223</f>
        <v>9</v>
      </c>
      <c r="AJ223" s="165">
        <f>'UEM12'!V223</f>
        <v>1</v>
      </c>
      <c r="AK223" s="166">
        <f>'MST2'!I223</f>
        <v>13</v>
      </c>
      <c r="AL223" s="84">
        <f>'MST2'!J223</f>
        <v>1</v>
      </c>
      <c r="AM223" s="135">
        <f>'MST2'!L223</f>
        <v>1</v>
      </c>
      <c r="AN223" s="139">
        <f>'UED12'!J223</f>
        <v>13</v>
      </c>
      <c r="AO223" s="163">
        <f>'UED12'!K223</f>
        <v>1</v>
      </c>
      <c r="AP223" s="165">
        <f>'UED12'!M223</f>
        <v>1</v>
      </c>
      <c r="AQ223" s="166">
        <f>Fran2!I223</f>
        <v>14</v>
      </c>
      <c r="AR223" s="84">
        <f>Fran2!J223</f>
        <v>1</v>
      </c>
      <c r="AS223" s="135">
        <f>Fran2!L223</f>
        <v>1</v>
      </c>
      <c r="AT223" s="86">
        <f>Angl2!I223</f>
        <v>14</v>
      </c>
      <c r="AU223" s="84">
        <f>Angl2!J223</f>
        <v>1</v>
      </c>
      <c r="AV223" s="135">
        <f>Angl2!L223</f>
        <v>1</v>
      </c>
      <c r="AW223" s="139">
        <f>'UET12'!M223</f>
        <v>14</v>
      </c>
      <c r="AX223" s="163">
        <f>'UET12'!N223</f>
        <v>2</v>
      </c>
      <c r="AY223" s="159">
        <f>'UET12'!P223</f>
        <v>1</v>
      </c>
      <c r="AZ223" s="24">
        <f t="shared" si="14"/>
        <v>9.9417647058823526</v>
      </c>
      <c r="BA223" s="143">
        <f t="shared" si="15"/>
        <v>18</v>
      </c>
      <c r="BB223" s="138" t="e">
        <f t="shared" si="16"/>
        <v>#REF!</v>
      </c>
      <c r="BC223" s="154" t="str">
        <f t="shared" si="17"/>
        <v xml:space="preserve"> </v>
      </c>
    </row>
    <row r="224" spans="1:55" ht="13.5" customHeight="1">
      <c r="A224" s="153">
        <v>212</v>
      </c>
      <c r="B224" s="279">
        <v>1433002654</v>
      </c>
      <c r="C224" s="301" t="s">
        <v>344</v>
      </c>
      <c r="D224" s="52" t="s">
        <v>184</v>
      </c>
      <c r="E224" s="280" t="s">
        <v>1063</v>
      </c>
      <c r="F224" s="280" t="s">
        <v>808</v>
      </c>
      <c r="G224" s="302" t="s">
        <v>811</v>
      </c>
      <c r="H224" s="121" t="s">
        <v>431</v>
      </c>
      <c r="I224" s="156">
        <v>9.8235294117647065</v>
      </c>
      <c r="J224" s="162">
        <f>Maths2!J224</f>
        <v>14.6</v>
      </c>
      <c r="K224" s="84">
        <f>Maths2!K224</f>
        <v>6</v>
      </c>
      <c r="L224" s="135">
        <f>Maths2!M224</f>
        <v>1</v>
      </c>
      <c r="M224" s="85">
        <f>Phys2!J224</f>
        <v>7.8</v>
      </c>
      <c r="N224" s="84">
        <f>Phys2!K224</f>
        <v>0</v>
      </c>
      <c r="O224" s="135" t="e">
        <f>Phys2!#REF!</f>
        <v>#REF!</v>
      </c>
      <c r="P224" s="85">
        <f>Chim2!J224</f>
        <v>7.6</v>
      </c>
      <c r="Q224" s="84">
        <f>Chim2!K224</f>
        <v>0</v>
      </c>
      <c r="R224" s="135">
        <f>Chim2!M224</f>
        <v>1</v>
      </c>
      <c r="S224" s="136">
        <f>'UEF12'!P224</f>
        <v>9.9999999999999982</v>
      </c>
      <c r="T224" s="163">
        <f>'UEF12'!Q224</f>
        <v>18</v>
      </c>
      <c r="U224" s="165" t="e">
        <f>'UEF12'!S224</f>
        <v>#REF!</v>
      </c>
      <c r="V224" s="166">
        <f>TPPhys2!H224</f>
        <v>9.16</v>
      </c>
      <c r="W224" s="84">
        <f>TPPhys2!I224</f>
        <v>0</v>
      </c>
      <c r="X224" s="135">
        <f>TPPhys2!K224</f>
        <v>1</v>
      </c>
      <c r="Y224" s="86">
        <f>TPChim2!H224</f>
        <v>11.66</v>
      </c>
      <c r="Z224" s="84">
        <f>TPChim2!I224</f>
        <v>2</v>
      </c>
      <c r="AA224" s="135">
        <f>TPChim2!K224</f>
        <v>1</v>
      </c>
      <c r="AB224" s="86">
        <f>Info2!J224</f>
        <v>5.9</v>
      </c>
      <c r="AC224" s="84">
        <f>Info2!K224</f>
        <v>0</v>
      </c>
      <c r="AD224" s="135">
        <f>Info2!M224</f>
        <v>1</v>
      </c>
      <c r="AE224" s="86">
        <f>MP!I224</f>
        <v>10</v>
      </c>
      <c r="AF224" s="84">
        <f>MP!J224</f>
        <v>1</v>
      </c>
      <c r="AG224" s="135">
        <f>MP!L224</f>
        <v>1</v>
      </c>
      <c r="AH224" s="139">
        <f>'UEM12'!S224</f>
        <v>8.5240000000000009</v>
      </c>
      <c r="AI224" s="163">
        <f>'UEM12'!T224</f>
        <v>3</v>
      </c>
      <c r="AJ224" s="165">
        <f>'UEM12'!V224</f>
        <v>1</v>
      </c>
      <c r="AK224" s="166">
        <f>'MST2'!I224</f>
        <v>11</v>
      </c>
      <c r="AL224" s="84">
        <f>'MST2'!J224</f>
        <v>1</v>
      </c>
      <c r="AM224" s="135">
        <f>'MST2'!L224</f>
        <v>1</v>
      </c>
      <c r="AN224" s="139">
        <f>'UED12'!J224</f>
        <v>11</v>
      </c>
      <c r="AO224" s="163">
        <f>'UED12'!K224</f>
        <v>1</v>
      </c>
      <c r="AP224" s="165">
        <f>'UED12'!M224</f>
        <v>1</v>
      </c>
      <c r="AQ224" s="166">
        <f>Fran2!I224</f>
        <v>9.5</v>
      </c>
      <c r="AR224" s="84">
        <f>Fran2!J224</f>
        <v>0</v>
      </c>
      <c r="AS224" s="135">
        <f>Fran2!L224</f>
        <v>1</v>
      </c>
      <c r="AT224" s="86">
        <f>Angl2!I224</f>
        <v>10</v>
      </c>
      <c r="AU224" s="84">
        <f>Angl2!J224</f>
        <v>1</v>
      </c>
      <c r="AV224" s="135">
        <f>Angl2!L224</f>
        <v>1</v>
      </c>
      <c r="AW224" s="139">
        <f>'UET12'!M224</f>
        <v>9.75</v>
      </c>
      <c r="AX224" s="163">
        <f>'UET12'!N224</f>
        <v>1</v>
      </c>
      <c r="AY224" s="159">
        <f>'UET12'!P224</f>
        <v>1</v>
      </c>
      <c r="AZ224" s="24">
        <f t="shared" si="14"/>
        <v>9.5952941176470592</v>
      </c>
      <c r="BA224" s="143">
        <f t="shared" si="15"/>
        <v>23</v>
      </c>
      <c r="BB224" s="138" t="e">
        <f t="shared" si="16"/>
        <v>#REF!</v>
      </c>
      <c r="BC224" s="154" t="str">
        <f t="shared" si="17"/>
        <v xml:space="preserve"> </v>
      </c>
    </row>
    <row r="225" spans="1:55" ht="13.5" customHeight="1">
      <c r="A225" s="153">
        <v>213</v>
      </c>
      <c r="B225" s="175">
        <v>1533011240</v>
      </c>
      <c r="C225" s="176" t="s">
        <v>182</v>
      </c>
      <c r="D225" s="177" t="s">
        <v>110</v>
      </c>
      <c r="E225" s="276" t="s">
        <v>1064</v>
      </c>
      <c r="F225" s="276" t="s">
        <v>977</v>
      </c>
      <c r="G225" s="303" t="s">
        <v>806</v>
      </c>
      <c r="H225" s="117" t="s">
        <v>428</v>
      </c>
      <c r="I225" s="156">
        <v>9.7207843137254901</v>
      </c>
      <c r="J225" s="162">
        <f>Maths2!J225</f>
        <v>9.9980000000000011</v>
      </c>
      <c r="K225" s="84">
        <f>Maths2!K225</f>
        <v>6</v>
      </c>
      <c r="L225" s="135">
        <f>Maths2!M225</f>
        <v>1</v>
      </c>
      <c r="M225" s="85">
        <f>Phys2!J225</f>
        <v>2.2000000000000002</v>
      </c>
      <c r="N225" s="84">
        <f>Phys2!K225</f>
        <v>0</v>
      </c>
      <c r="O225" s="135" t="e">
        <f>Phys2!#REF!</f>
        <v>#REF!</v>
      </c>
      <c r="P225" s="85">
        <f>Chim2!J225</f>
        <v>10</v>
      </c>
      <c r="Q225" s="84">
        <f>Chim2!K225</f>
        <v>6</v>
      </c>
      <c r="R225" s="135">
        <f>Chim2!M225</f>
        <v>1</v>
      </c>
      <c r="S225" s="136">
        <f>'UEF12'!P225</f>
        <v>7.3993333333333329</v>
      </c>
      <c r="T225" s="163">
        <f>'UEF12'!Q225</f>
        <v>12</v>
      </c>
      <c r="U225" s="165" t="e">
        <f>'UEF12'!S225</f>
        <v>#REF!</v>
      </c>
      <c r="V225" s="166">
        <f>TPPhys2!H225</f>
        <v>6.58</v>
      </c>
      <c r="W225" s="84">
        <f>TPPhys2!I225</f>
        <v>0</v>
      </c>
      <c r="X225" s="135">
        <f>TPPhys2!K225</f>
        <v>1</v>
      </c>
      <c r="Y225" s="86">
        <f>TPChim2!H225</f>
        <v>13.41</v>
      </c>
      <c r="Z225" s="84">
        <f>TPChim2!I225</f>
        <v>2</v>
      </c>
      <c r="AA225" s="135">
        <f>TPChim2!K225</f>
        <v>1</v>
      </c>
      <c r="AB225" s="86">
        <f>Info2!J225</f>
        <v>5.85</v>
      </c>
      <c r="AC225" s="84">
        <f>Info2!K225</f>
        <v>0</v>
      </c>
      <c r="AD225" s="135">
        <f>Info2!M225</f>
        <v>1</v>
      </c>
      <c r="AE225" s="86">
        <f>MP!I225</f>
        <v>13</v>
      </c>
      <c r="AF225" s="84">
        <f>MP!J225</f>
        <v>1</v>
      </c>
      <c r="AG225" s="135">
        <f>MP!L225</f>
        <v>1</v>
      </c>
      <c r="AH225" s="139">
        <f>'UEM12'!S225</f>
        <v>8.9379999999999988</v>
      </c>
      <c r="AI225" s="163">
        <f>'UEM12'!T225</f>
        <v>3</v>
      </c>
      <c r="AJ225" s="165">
        <f>'UEM12'!V225</f>
        <v>1</v>
      </c>
      <c r="AK225" s="166">
        <f>'MST2'!I225</f>
        <v>13.5</v>
      </c>
      <c r="AL225" s="84">
        <f>'MST2'!J225</f>
        <v>1</v>
      </c>
      <c r="AM225" s="135">
        <f>'MST2'!L225</f>
        <v>1</v>
      </c>
      <c r="AN225" s="139">
        <f>'UED12'!J225</f>
        <v>13.5</v>
      </c>
      <c r="AO225" s="163">
        <f>'UED12'!K225</f>
        <v>1</v>
      </c>
      <c r="AP225" s="165">
        <f>'UED12'!M225</f>
        <v>1</v>
      </c>
      <c r="AQ225" s="166">
        <f>Fran2!I225</f>
        <v>11</v>
      </c>
      <c r="AR225" s="84">
        <f>Fran2!J225</f>
        <v>1</v>
      </c>
      <c r="AS225" s="135">
        <f>Fran2!L225</f>
        <v>1</v>
      </c>
      <c r="AT225" s="86">
        <f>Angl2!I225</f>
        <v>14.5</v>
      </c>
      <c r="AU225" s="84">
        <f>Angl2!J225</f>
        <v>1</v>
      </c>
      <c r="AV225" s="135">
        <f>Angl2!L225</f>
        <v>1</v>
      </c>
      <c r="AW225" s="139">
        <f>'UET12'!M225</f>
        <v>12.75</v>
      </c>
      <c r="AX225" s="163">
        <f>'UET12'!N225</f>
        <v>2</v>
      </c>
      <c r="AY225" s="159">
        <f>'UET12'!P225</f>
        <v>1</v>
      </c>
      <c r="AZ225" s="24">
        <f t="shared" si="14"/>
        <v>8.8402352941176474</v>
      </c>
      <c r="BA225" s="143">
        <f t="shared" si="15"/>
        <v>18</v>
      </c>
      <c r="BB225" s="138" t="e">
        <f t="shared" si="16"/>
        <v>#REF!</v>
      </c>
      <c r="BC225" s="154" t="str">
        <f t="shared" si="17"/>
        <v xml:space="preserve"> </v>
      </c>
    </row>
    <row r="226" spans="1:55" ht="13.5" customHeight="1">
      <c r="A226" s="153">
        <v>214</v>
      </c>
      <c r="B226" s="181">
        <v>1333002789</v>
      </c>
      <c r="C226" s="182" t="s">
        <v>182</v>
      </c>
      <c r="D226" s="183" t="s">
        <v>246</v>
      </c>
      <c r="E226" s="276" t="s">
        <v>1065</v>
      </c>
      <c r="F226" s="276" t="s">
        <v>808</v>
      </c>
      <c r="G226" s="303" t="s">
        <v>806</v>
      </c>
      <c r="H226" s="117" t="s">
        <v>428</v>
      </c>
      <c r="I226" s="156">
        <v>9.4850980392156856</v>
      </c>
      <c r="J226" s="162">
        <f>Maths2!J226</f>
        <v>8.6</v>
      </c>
      <c r="K226" s="84">
        <f>Maths2!K226</f>
        <v>0</v>
      </c>
      <c r="L226" s="135">
        <f>Maths2!M226</f>
        <v>1</v>
      </c>
      <c r="M226" s="85">
        <f>Phys2!J226</f>
        <v>3.6</v>
      </c>
      <c r="N226" s="84">
        <f>Phys2!K226</f>
        <v>0</v>
      </c>
      <c r="O226" s="135" t="e">
        <f>Phys2!#REF!</f>
        <v>#REF!</v>
      </c>
      <c r="P226" s="85">
        <f>Chim2!J226</f>
        <v>10.8</v>
      </c>
      <c r="Q226" s="84">
        <f>Chim2!K226</f>
        <v>6</v>
      </c>
      <c r="R226" s="135">
        <f>Chim2!M226</f>
        <v>1</v>
      </c>
      <c r="S226" s="136">
        <f>'UEF12'!P226</f>
        <v>7.666666666666667</v>
      </c>
      <c r="T226" s="163">
        <f>'UEF12'!Q226</f>
        <v>6</v>
      </c>
      <c r="U226" s="165" t="e">
        <f>'UEF12'!S226</f>
        <v>#REF!</v>
      </c>
      <c r="V226" s="166">
        <f>TPPhys2!H226</f>
        <v>10</v>
      </c>
      <c r="W226" s="84">
        <f>TPPhys2!I226</f>
        <v>2</v>
      </c>
      <c r="X226" s="135">
        <f>TPPhys2!K226</f>
        <v>1</v>
      </c>
      <c r="Y226" s="86">
        <f>TPChim2!H226</f>
        <v>13.33</v>
      </c>
      <c r="Z226" s="84">
        <f>TPChim2!I226</f>
        <v>2</v>
      </c>
      <c r="AA226" s="135">
        <f>TPChim2!K226</f>
        <v>1</v>
      </c>
      <c r="AB226" s="86">
        <f>Info2!J226</f>
        <v>7.6</v>
      </c>
      <c r="AC226" s="84">
        <f>Info2!K226</f>
        <v>0</v>
      </c>
      <c r="AD226" s="135">
        <f>Info2!M226</f>
        <v>1</v>
      </c>
      <c r="AE226" s="86">
        <f>MP!I226</f>
        <v>10</v>
      </c>
      <c r="AF226" s="84">
        <f>MP!J226</f>
        <v>1</v>
      </c>
      <c r="AG226" s="135">
        <f>MP!L226</f>
        <v>1</v>
      </c>
      <c r="AH226" s="139">
        <f>'UEM12'!S226</f>
        <v>9.7059999999999995</v>
      </c>
      <c r="AI226" s="163">
        <f>'UEM12'!T226</f>
        <v>5</v>
      </c>
      <c r="AJ226" s="165">
        <f>'UEM12'!V226</f>
        <v>1</v>
      </c>
      <c r="AK226" s="166">
        <f>'MST2'!I226</f>
        <v>14</v>
      </c>
      <c r="AL226" s="84">
        <f>'MST2'!J226</f>
        <v>1</v>
      </c>
      <c r="AM226" s="135">
        <f>'MST2'!L226</f>
        <v>1</v>
      </c>
      <c r="AN226" s="139">
        <f>'UED12'!J226</f>
        <v>14</v>
      </c>
      <c r="AO226" s="163">
        <f>'UED12'!K226</f>
        <v>1</v>
      </c>
      <c r="AP226" s="165">
        <f>'UED12'!M226</f>
        <v>1</v>
      </c>
      <c r="AQ226" s="166">
        <f>Fran2!I226</f>
        <v>12.5</v>
      </c>
      <c r="AR226" s="84">
        <f>Fran2!J226</f>
        <v>1</v>
      </c>
      <c r="AS226" s="135">
        <f>Fran2!L226</f>
        <v>1</v>
      </c>
      <c r="AT226" s="86">
        <f>Angl2!I226</f>
        <v>10</v>
      </c>
      <c r="AU226" s="84">
        <f>Angl2!J226</f>
        <v>1</v>
      </c>
      <c r="AV226" s="135">
        <f>Angl2!L226</f>
        <v>1</v>
      </c>
      <c r="AW226" s="139">
        <f>'UET12'!M226</f>
        <v>11.25</v>
      </c>
      <c r="AX226" s="163">
        <f>'UET12'!N226</f>
        <v>2</v>
      </c>
      <c r="AY226" s="159">
        <f>'UET12'!P226</f>
        <v>1</v>
      </c>
      <c r="AZ226" s="24">
        <f t="shared" si="14"/>
        <v>9.0605882352941176</v>
      </c>
      <c r="BA226" s="143">
        <f t="shared" si="15"/>
        <v>14</v>
      </c>
      <c r="BB226" s="138" t="e">
        <f t="shared" si="16"/>
        <v>#REF!</v>
      </c>
      <c r="BC226" s="154" t="str">
        <f t="shared" si="17"/>
        <v xml:space="preserve"> </v>
      </c>
    </row>
    <row r="227" spans="1:55" ht="13.5" customHeight="1">
      <c r="A227" s="153">
        <v>215</v>
      </c>
      <c r="B227" s="277" t="s">
        <v>185</v>
      </c>
      <c r="C227" s="277" t="s">
        <v>182</v>
      </c>
      <c r="D227" s="99" t="s">
        <v>181</v>
      </c>
      <c r="E227" s="277" t="s">
        <v>1066</v>
      </c>
      <c r="F227" s="277" t="s">
        <v>1006</v>
      </c>
      <c r="G227" s="302" t="s">
        <v>811</v>
      </c>
      <c r="H227" s="117" t="s">
        <v>434</v>
      </c>
      <c r="I227" s="157">
        <v>9.2421568627450981</v>
      </c>
      <c r="J227" s="162">
        <f>Maths2!J227</f>
        <v>7.833333333333333</v>
      </c>
      <c r="K227" s="84">
        <f>Maths2!K227</f>
        <v>0</v>
      </c>
      <c r="L227" s="135">
        <f>Maths2!M227</f>
        <v>1</v>
      </c>
      <c r="M227" s="85">
        <f>Phys2!J227</f>
        <v>3</v>
      </c>
      <c r="N227" s="84">
        <f>Phys2!K227</f>
        <v>0</v>
      </c>
      <c r="O227" s="135" t="e">
        <f>Phys2!#REF!</f>
        <v>#REF!</v>
      </c>
      <c r="P227" s="85">
        <f>Chim2!J227</f>
        <v>11</v>
      </c>
      <c r="Q227" s="84">
        <f>Chim2!K227</f>
        <v>6</v>
      </c>
      <c r="R227" s="135">
        <f>Chim2!M227</f>
        <v>1</v>
      </c>
      <c r="S227" s="136">
        <f>'UEF12'!P227</f>
        <v>7.2777777777777777</v>
      </c>
      <c r="T227" s="163">
        <f>'UEF12'!Q227</f>
        <v>6</v>
      </c>
      <c r="U227" s="165" t="e">
        <f>'UEF12'!S227</f>
        <v>#REF!</v>
      </c>
      <c r="V227" s="166">
        <f>TPPhys2!H227</f>
        <v>10.25</v>
      </c>
      <c r="W227" s="84">
        <f>TPPhys2!I227</f>
        <v>2</v>
      </c>
      <c r="X227" s="135">
        <f>TPPhys2!K227</f>
        <v>1</v>
      </c>
      <c r="Y227" s="86">
        <f>TPChim2!H227</f>
        <v>12.91</v>
      </c>
      <c r="Z227" s="84">
        <f>TPChim2!I227</f>
        <v>2</v>
      </c>
      <c r="AA227" s="135">
        <f>TPChim2!K227</f>
        <v>1</v>
      </c>
      <c r="AB227" s="86">
        <f>Info2!J227</f>
        <v>7</v>
      </c>
      <c r="AC227" s="84">
        <f>Info2!K227</f>
        <v>0</v>
      </c>
      <c r="AD227" s="135">
        <f>Info2!M227</f>
        <v>1</v>
      </c>
      <c r="AE227" s="86">
        <f>MP!I227</f>
        <v>10</v>
      </c>
      <c r="AF227" s="84">
        <f>MP!J227</f>
        <v>1</v>
      </c>
      <c r="AG227" s="135">
        <f>MP!L227</f>
        <v>1</v>
      </c>
      <c r="AH227" s="139">
        <f>'UEM12'!S227</f>
        <v>9.4319999999999986</v>
      </c>
      <c r="AI227" s="163">
        <f>'UEM12'!T227</f>
        <v>5</v>
      </c>
      <c r="AJ227" s="165">
        <f>'UEM12'!V227</f>
        <v>1</v>
      </c>
      <c r="AK227" s="166">
        <f>'MST2'!I227</f>
        <v>10</v>
      </c>
      <c r="AL227" s="84">
        <f>'MST2'!J227</f>
        <v>1</v>
      </c>
      <c r="AM227" s="135">
        <f>'MST2'!L227</f>
        <v>1</v>
      </c>
      <c r="AN227" s="139">
        <f>'UED12'!J227</f>
        <v>10</v>
      </c>
      <c r="AO227" s="163">
        <f>'UED12'!K227</f>
        <v>1</v>
      </c>
      <c r="AP227" s="165">
        <f>'UED12'!M227</f>
        <v>1</v>
      </c>
      <c r="AQ227" s="166">
        <f>Fran2!I227</f>
        <v>12</v>
      </c>
      <c r="AR227" s="84">
        <f>Fran2!J227</f>
        <v>1</v>
      </c>
      <c r="AS227" s="135">
        <f>Fran2!L227</f>
        <v>1</v>
      </c>
      <c r="AT227" s="86">
        <f>Angl2!I227</f>
        <v>8</v>
      </c>
      <c r="AU227" s="84">
        <f>Angl2!J227</f>
        <v>0</v>
      </c>
      <c r="AV227" s="135">
        <f>Angl2!L227</f>
        <v>1</v>
      </c>
      <c r="AW227" s="139">
        <f>'UET12'!M227</f>
        <v>10</v>
      </c>
      <c r="AX227" s="163">
        <f>'UET12'!N227</f>
        <v>2</v>
      </c>
      <c r="AY227" s="159">
        <f>'UET12'!P227</f>
        <v>1</v>
      </c>
      <c r="AZ227" s="24">
        <f t="shared" si="14"/>
        <v>8.3917647058823519</v>
      </c>
      <c r="BA227" s="143">
        <f t="shared" si="15"/>
        <v>14</v>
      </c>
      <c r="BB227" s="138" t="e">
        <f t="shared" si="16"/>
        <v>#REF!</v>
      </c>
      <c r="BC227" s="154" t="str">
        <f t="shared" si="17"/>
        <v xml:space="preserve"> </v>
      </c>
    </row>
    <row r="228" spans="1:55" ht="13.5" customHeight="1">
      <c r="A228" s="153">
        <v>216</v>
      </c>
      <c r="B228" s="279">
        <v>1433013307</v>
      </c>
      <c r="C228" s="301" t="s">
        <v>345</v>
      </c>
      <c r="D228" s="52" t="s">
        <v>329</v>
      </c>
      <c r="E228" s="280" t="s">
        <v>1055</v>
      </c>
      <c r="F228" s="280" t="s">
        <v>810</v>
      </c>
      <c r="G228" s="302" t="s">
        <v>811</v>
      </c>
      <c r="H228" s="118" t="s">
        <v>428</v>
      </c>
      <c r="I228" s="156">
        <v>8.3755462184873952</v>
      </c>
      <c r="J228" s="162">
        <f>Maths2!J228</f>
        <v>10</v>
      </c>
      <c r="K228" s="84">
        <f>Maths2!K228</f>
        <v>6</v>
      </c>
      <c r="L228" s="135">
        <f>Maths2!M228</f>
        <v>1</v>
      </c>
      <c r="M228" s="85">
        <f>Phys2!J228</f>
        <v>5.8</v>
      </c>
      <c r="N228" s="84">
        <f>Phys2!K228</f>
        <v>0</v>
      </c>
      <c r="O228" s="135" t="e">
        <f>Phys2!#REF!</f>
        <v>#REF!</v>
      </c>
      <c r="P228" s="85">
        <f>Chim2!J228</f>
        <v>7.9</v>
      </c>
      <c r="Q228" s="84">
        <f>Chim2!K228</f>
        <v>0</v>
      </c>
      <c r="R228" s="135">
        <f>Chim2!M228</f>
        <v>1</v>
      </c>
      <c r="S228" s="136">
        <f>'UEF12'!P228</f>
        <v>7.8999999999999995</v>
      </c>
      <c r="T228" s="163">
        <f>'UEF12'!Q228</f>
        <v>6</v>
      </c>
      <c r="U228" s="165" t="e">
        <f>'UEF12'!S228</f>
        <v>#REF!</v>
      </c>
      <c r="V228" s="166">
        <f>TPPhys2!H228</f>
        <v>9.41</v>
      </c>
      <c r="W228" s="84">
        <f>TPPhys2!I228</f>
        <v>0</v>
      </c>
      <c r="X228" s="135">
        <f>TPPhys2!K228</f>
        <v>1</v>
      </c>
      <c r="Y228" s="86">
        <f>TPChim2!H228</f>
        <v>13</v>
      </c>
      <c r="Z228" s="84">
        <f>TPChim2!I228</f>
        <v>2</v>
      </c>
      <c r="AA228" s="135">
        <f>TPChim2!K228</f>
        <v>1</v>
      </c>
      <c r="AB228" s="86">
        <f>Info2!J228</f>
        <v>10</v>
      </c>
      <c r="AC228" s="84">
        <f>Info2!K228</f>
        <v>4</v>
      </c>
      <c r="AD228" s="135">
        <f>Info2!M228</f>
        <v>1</v>
      </c>
      <c r="AE228" s="86">
        <f>MP!I228</f>
        <v>11</v>
      </c>
      <c r="AF228" s="84">
        <f>MP!J228</f>
        <v>1</v>
      </c>
      <c r="AG228" s="135">
        <f>MP!L228</f>
        <v>1</v>
      </c>
      <c r="AH228" s="139">
        <f>'UEM12'!S228</f>
        <v>10.681999999999999</v>
      </c>
      <c r="AI228" s="163">
        <f>'UEM12'!T228</f>
        <v>9</v>
      </c>
      <c r="AJ228" s="165">
        <f>'UEM12'!V228</f>
        <v>1</v>
      </c>
      <c r="AK228" s="166">
        <f>'MST2'!I228</f>
        <v>12</v>
      </c>
      <c r="AL228" s="84">
        <f>'MST2'!J228</f>
        <v>1</v>
      </c>
      <c r="AM228" s="135">
        <f>'MST2'!L228</f>
        <v>1</v>
      </c>
      <c r="AN228" s="139">
        <f>'UED12'!J228</f>
        <v>12</v>
      </c>
      <c r="AO228" s="163">
        <f>'UED12'!K228</f>
        <v>1</v>
      </c>
      <c r="AP228" s="165">
        <f>'UED12'!M228</f>
        <v>1</v>
      </c>
      <c r="AQ228" s="166">
        <f>Fran2!I228</f>
        <v>14</v>
      </c>
      <c r="AR228" s="84">
        <f>Fran2!J228</f>
        <v>1</v>
      </c>
      <c r="AS228" s="135">
        <f>Fran2!L228</f>
        <v>1</v>
      </c>
      <c r="AT228" s="86">
        <f>Angl2!I228</f>
        <v>13</v>
      </c>
      <c r="AU228" s="84">
        <f>Angl2!J228</f>
        <v>1</v>
      </c>
      <c r="AV228" s="135">
        <f>Angl2!L228</f>
        <v>1</v>
      </c>
      <c r="AW228" s="139">
        <f>'UET12'!M228</f>
        <v>13.5</v>
      </c>
      <c r="AX228" s="163">
        <f>'UET12'!N228</f>
        <v>2</v>
      </c>
      <c r="AY228" s="159">
        <f>'UET12'!P228</f>
        <v>1</v>
      </c>
      <c r="AZ228" s="24">
        <f t="shared" si="14"/>
        <v>9.6182352941176461</v>
      </c>
      <c r="BA228" s="143">
        <f t="shared" si="15"/>
        <v>18</v>
      </c>
      <c r="BB228" s="138" t="e">
        <f t="shared" si="16"/>
        <v>#REF!</v>
      </c>
      <c r="BC228" s="154" t="str">
        <f t="shared" si="17"/>
        <v xml:space="preserve"> </v>
      </c>
    </row>
    <row r="229" spans="1:55" ht="13.5" customHeight="1">
      <c r="A229" s="153">
        <v>217</v>
      </c>
      <c r="B229" s="178">
        <v>1433008564</v>
      </c>
      <c r="C229" s="179" t="s">
        <v>493</v>
      </c>
      <c r="D229" s="180" t="s">
        <v>232</v>
      </c>
      <c r="E229" s="276" t="s">
        <v>1067</v>
      </c>
      <c r="F229" s="276" t="s">
        <v>870</v>
      </c>
      <c r="G229" s="303" t="s">
        <v>806</v>
      </c>
      <c r="H229" s="117" t="s">
        <v>428</v>
      </c>
      <c r="I229" s="156">
        <v>8.6319607843137263</v>
      </c>
      <c r="J229" s="162">
        <f>Maths2!J229</f>
        <v>10</v>
      </c>
      <c r="K229" s="84">
        <f>Maths2!K229</f>
        <v>6</v>
      </c>
      <c r="L229" s="135">
        <f>Maths2!M229</f>
        <v>1</v>
      </c>
      <c r="M229" s="85">
        <f>Phys2!J229</f>
        <v>2.85</v>
      </c>
      <c r="N229" s="84">
        <f>Phys2!K229</f>
        <v>0</v>
      </c>
      <c r="O229" s="135" t="e">
        <f>Phys2!#REF!</f>
        <v>#REF!</v>
      </c>
      <c r="P229" s="85">
        <f>Chim2!J229</f>
        <v>8.4</v>
      </c>
      <c r="Q229" s="84">
        <f>Chim2!K229</f>
        <v>0</v>
      </c>
      <c r="R229" s="135">
        <f>Chim2!M229</f>
        <v>1</v>
      </c>
      <c r="S229" s="136">
        <f>'UEF12'!P229</f>
        <v>7.083333333333333</v>
      </c>
      <c r="T229" s="163">
        <f>'UEF12'!Q229</f>
        <v>6</v>
      </c>
      <c r="U229" s="165" t="e">
        <f>'UEF12'!S229</f>
        <v>#REF!</v>
      </c>
      <c r="V229" s="166">
        <f>TPPhys2!H229</f>
        <v>8.75</v>
      </c>
      <c r="W229" s="84">
        <f>TPPhys2!I229</f>
        <v>0</v>
      </c>
      <c r="X229" s="135">
        <f>TPPhys2!K229</f>
        <v>1</v>
      </c>
      <c r="Y229" s="86">
        <f>TPChim2!H229</f>
        <v>11.66</v>
      </c>
      <c r="Z229" s="84">
        <f>TPChim2!I229</f>
        <v>2</v>
      </c>
      <c r="AA229" s="135">
        <f>TPChim2!K229</f>
        <v>1</v>
      </c>
      <c r="AB229" s="86">
        <f>Info2!J229</f>
        <v>9.9980000000000011</v>
      </c>
      <c r="AC229" s="84">
        <f>Info2!K229</f>
        <v>4</v>
      </c>
      <c r="AD229" s="135">
        <f>Info2!M229</f>
        <v>1</v>
      </c>
      <c r="AE229" s="86">
        <f>MP!I229</f>
        <v>11.5</v>
      </c>
      <c r="AF229" s="84">
        <f>MP!J229</f>
        <v>1</v>
      </c>
      <c r="AG229" s="135">
        <f>MP!L229</f>
        <v>1</v>
      </c>
      <c r="AH229" s="139">
        <f>'UEM12'!S229</f>
        <v>10.381200000000002</v>
      </c>
      <c r="AI229" s="163">
        <f>'UEM12'!T229</f>
        <v>9</v>
      </c>
      <c r="AJ229" s="165">
        <f>'UEM12'!V229</f>
        <v>1</v>
      </c>
      <c r="AK229" s="166">
        <f>'MST2'!I229</f>
        <v>11</v>
      </c>
      <c r="AL229" s="84">
        <f>'MST2'!J229</f>
        <v>1</v>
      </c>
      <c r="AM229" s="135">
        <f>'MST2'!L229</f>
        <v>1</v>
      </c>
      <c r="AN229" s="139">
        <f>'UED12'!J229</f>
        <v>11</v>
      </c>
      <c r="AO229" s="163">
        <f>'UED12'!K229</f>
        <v>1</v>
      </c>
      <c r="AP229" s="165">
        <f>'UED12'!M229</f>
        <v>1</v>
      </c>
      <c r="AQ229" s="166">
        <f>Fran2!I229</f>
        <v>13.5</v>
      </c>
      <c r="AR229" s="84">
        <f>Fran2!J229</f>
        <v>1</v>
      </c>
      <c r="AS229" s="135">
        <f>Fran2!L229</f>
        <v>1</v>
      </c>
      <c r="AT229" s="86">
        <f>Angl2!I229</f>
        <v>14</v>
      </c>
      <c r="AU229" s="84">
        <f>Angl2!J229</f>
        <v>1</v>
      </c>
      <c r="AV229" s="135">
        <f>Angl2!L229</f>
        <v>1</v>
      </c>
      <c r="AW229" s="139">
        <f>'UET12'!M229</f>
        <v>13.75</v>
      </c>
      <c r="AX229" s="163">
        <f>'UET12'!N229</f>
        <v>2</v>
      </c>
      <c r="AY229" s="159">
        <f>'UET12'!P229</f>
        <v>1</v>
      </c>
      <c r="AZ229" s="24">
        <f t="shared" si="14"/>
        <v>9.0679999999999996</v>
      </c>
      <c r="BA229" s="143">
        <f t="shared" si="15"/>
        <v>18</v>
      </c>
      <c r="BB229" s="138" t="e">
        <f t="shared" si="16"/>
        <v>#REF!</v>
      </c>
      <c r="BC229" s="154" t="str">
        <f t="shared" si="17"/>
        <v xml:space="preserve"> </v>
      </c>
    </row>
    <row r="230" spans="1:55" ht="13.5" customHeight="1">
      <c r="A230" s="153">
        <v>218</v>
      </c>
      <c r="B230" s="175">
        <v>1533017418</v>
      </c>
      <c r="C230" s="176" t="s">
        <v>584</v>
      </c>
      <c r="D230" s="177" t="s">
        <v>80</v>
      </c>
      <c r="E230" s="276" t="s">
        <v>1068</v>
      </c>
      <c r="F230" s="276" t="s">
        <v>805</v>
      </c>
      <c r="G230" s="303" t="s">
        <v>806</v>
      </c>
      <c r="H230" s="117" t="s">
        <v>428</v>
      </c>
      <c r="I230" s="156">
        <v>8.8655882352941173</v>
      </c>
      <c r="J230" s="162">
        <f>Maths2!J230</f>
        <v>6.7</v>
      </c>
      <c r="K230" s="84">
        <f>Maths2!K230</f>
        <v>0</v>
      </c>
      <c r="L230" s="135">
        <f>Maths2!M230</f>
        <v>1</v>
      </c>
      <c r="M230" s="85">
        <f>Phys2!J230</f>
        <v>10</v>
      </c>
      <c r="N230" s="84">
        <f>Phys2!K230</f>
        <v>6</v>
      </c>
      <c r="O230" s="135" t="e">
        <f>Phys2!#REF!</f>
        <v>#REF!</v>
      </c>
      <c r="P230" s="85">
        <f>Chim2!J230</f>
        <v>6.55</v>
      </c>
      <c r="Q230" s="84">
        <f>Chim2!K230</f>
        <v>0</v>
      </c>
      <c r="R230" s="135">
        <f>Chim2!M230</f>
        <v>1</v>
      </c>
      <c r="S230" s="136">
        <f>'UEF12'!P230</f>
        <v>7.75</v>
      </c>
      <c r="T230" s="163">
        <f>'UEF12'!Q230</f>
        <v>6</v>
      </c>
      <c r="U230" s="165" t="e">
        <f>'UEF12'!S230</f>
        <v>#REF!</v>
      </c>
      <c r="V230" s="166">
        <f>TPPhys2!H230</f>
        <v>8.83</v>
      </c>
      <c r="W230" s="84">
        <f>TPPhys2!I230</f>
        <v>0</v>
      </c>
      <c r="X230" s="135">
        <f>TPPhys2!K230</f>
        <v>1</v>
      </c>
      <c r="Y230" s="86">
        <f>TPChim2!H230</f>
        <v>10.666666666666668</v>
      </c>
      <c r="Z230" s="84">
        <f>TPChim2!I230</f>
        <v>2</v>
      </c>
      <c r="AA230" s="135">
        <f>TPChim2!K230</f>
        <v>1</v>
      </c>
      <c r="AB230" s="86">
        <f>Info2!J230</f>
        <v>6.2</v>
      </c>
      <c r="AC230" s="84">
        <f>Info2!K230</f>
        <v>0</v>
      </c>
      <c r="AD230" s="135">
        <f>Info2!M230</f>
        <v>1</v>
      </c>
      <c r="AE230" s="86">
        <f>MP!I230</f>
        <v>11</v>
      </c>
      <c r="AF230" s="84">
        <f>MP!J230</f>
        <v>1</v>
      </c>
      <c r="AG230" s="135">
        <f>MP!L230</f>
        <v>1</v>
      </c>
      <c r="AH230" s="139">
        <f>'UEM12'!S230</f>
        <v>8.5793333333333344</v>
      </c>
      <c r="AI230" s="163">
        <f>'UEM12'!T230</f>
        <v>3</v>
      </c>
      <c r="AJ230" s="165">
        <f>'UEM12'!V230</f>
        <v>1</v>
      </c>
      <c r="AK230" s="166">
        <f>'MST2'!I230</f>
        <v>9</v>
      </c>
      <c r="AL230" s="84">
        <f>'MST2'!J230</f>
        <v>0</v>
      </c>
      <c r="AM230" s="135">
        <f>'MST2'!L230</f>
        <v>1</v>
      </c>
      <c r="AN230" s="139">
        <f>'UED12'!J230</f>
        <v>9</v>
      </c>
      <c r="AO230" s="163">
        <f>'UED12'!K230</f>
        <v>0</v>
      </c>
      <c r="AP230" s="165">
        <f>'UED12'!M230</f>
        <v>1</v>
      </c>
      <c r="AQ230" s="166">
        <f>Fran2!I230</f>
        <v>10</v>
      </c>
      <c r="AR230" s="84">
        <f>Fran2!J230</f>
        <v>1</v>
      </c>
      <c r="AS230" s="135">
        <f>Fran2!L230</f>
        <v>1</v>
      </c>
      <c r="AT230" s="86">
        <f>Angl2!I230</f>
        <v>10.5</v>
      </c>
      <c r="AU230" s="84">
        <f>Angl2!J230</f>
        <v>1</v>
      </c>
      <c r="AV230" s="135">
        <f>Angl2!L230</f>
        <v>1</v>
      </c>
      <c r="AW230" s="139">
        <f>'UET12'!M230</f>
        <v>10.25</v>
      </c>
      <c r="AX230" s="163">
        <f>'UET12'!N230</f>
        <v>2</v>
      </c>
      <c r="AY230" s="159">
        <f>'UET12'!P230</f>
        <v>1</v>
      </c>
      <c r="AZ230" s="24">
        <f t="shared" si="14"/>
        <v>8.3615686274509802</v>
      </c>
      <c r="BA230" s="143">
        <f t="shared" si="15"/>
        <v>11</v>
      </c>
      <c r="BB230" s="138" t="e">
        <f t="shared" si="16"/>
        <v>#REF!</v>
      </c>
      <c r="BC230" s="154" t="str">
        <f t="shared" si="17"/>
        <v xml:space="preserve"> </v>
      </c>
    </row>
    <row r="231" spans="1:55" ht="13.5" customHeight="1">
      <c r="A231" s="153">
        <v>219</v>
      </c>
      <c r="B231" s="289">
        <v>1333010039</v>
      </c>
      <c r="C231" s="277" t="s">
        <v>186</v>
      </c>
      <c r="D231" s="99" t="s">
        <v>187</v>
      </c>
      <c r="E231" s="277" t="s">
        <v>1069</v>
      </c>
      <c r="F231" s="277" t="s">
        <v>808</v>
      </c>
      <c r="G231" s="302" t="s">
        <v>811</v>
      </c>
      <c r="H231" s="117" t="s">
        <v>434</v>
      </c>
      <c r="I231" s="157">
        <v>8.4676470588235286</v>
      </c>
      <c r="J231" s="162">
        <f>Maths2!J231</f>
        <v>10.5</v>
      </c>
      <c r="K231" s="84">
        <f>Maths2!K231</f>
        <v>6</v>
      </c>
      <c r="L231" s="135">
        <f>Maths2!M231</f>
        <v>1</v>
      </c>
      <c r="M231" s="85">
        <f>Phys2!J231</f>
        <v>6.166666666666667</v>
      </c>
      <c r="N231" s="84">
        <f>Phys2!K231</f>
        <v>0</v>
      </c>
      <c r="O231" s="135" t="e">
        <f>Phys2!#REF!</f>
        <v>#REF!</v>
      </c>
      <c r="P231" s="85">
        <f>Chim2!J231</f>
        <v>5.5</v>
      </c>
      <c r="Q231" s="84">
        <f>Chim2!K231</f>
        <v>0</v>
      </c>
      <c r="R231" s="135">
        <f>Chim2!M231</f>
        <v>1</v>
      </c>
      <c r="S231" s="136">
        <f>'UEF12'!P231</f>
        <v>7.3888888888888893</v>
      </c>
      <c r="T231" s="163">
        <f>'UEF12'!Q231</f>
        <v>6</v>
      </c>
      <c r="U231" s="165" t="e">
        <f>'UEF12'!S231</f>
        <v>#REF!</v>
      </c>
      <c r="V231" s="166">
        <f>TPPhys2!H231</f>
        <v>7.33</v>
      </c>
      <c r="W231" s="84">
        <f>TPPhys2!I231</f>
        <v>0</v>
      </c>
      <c r="X231" s="135">
        <f>TPPhys2!K231</f>
        <v>1</v>
      </c>
      <c r="Y231" s="86">
        <f>TPChim2!H231</f>
        <v>13.83</v>
      </c>
      <c r="Z231" s="84">
        <f>TPChim2!I231</f>
        <v>2</v>
      </c>
      <c r="AA231" s="135">
        <f>TPChim2!K231</f>
        <v>1</v>
      </c>
      <c r="AB231" s="86">
        <f>Info2!J231</f>
        <v>3.3333333333333335</v>
      </c>
      <c r="AC231" s="84">
        <f>Info2!K231</f>
        <v>0</v>
      </c>
      <c r="AD231" s="135">
        <f>Info2!M231</f>
        <v>1</v>
      </c>
      <c r="AE231" s="86">
        <f>MP!I231</f>
        <v>10</v>
      </c>
      <c r="AF231" s="84">
        <f>MP!J231</f>
        <v>1</v>
      </c>
      <c r="AG231" s="135">
        <f>MP!L231</f>
        <v>1</v>
      </c>
      <c r="AH231" s="139">
        <f>'UEM12'!S231</f>
        <v>7.5653333333333332</v>
      </c>
      <c r="AI231" s="163">
        <f>'UEM12'!T231</f>
        <v>3</v>
      </c>
      <c r="AJ231" s="165">
        <f>'UEM12'!V231</f>
        <v>1</v>
      </c>
      <c r="AK231" s="166">
        <f>'MST2'!I231</f>
        <v>14</v>
      </c>
      <c r="AL231" s="84">
        <f>'MST2'!J231</f>
        <v>1</v>
      </c>
      <c r="AM231" s="135">
        <f>'MST2'!L231</f>
        <v>1</v>
      </c>
      <c r="AN231" s="139">
        <f>'UED12'!J231</f>
        <v>14</v>
      </c>
      <c r="AO231" s="163">
        <f>'UED12'!K231</f>
        <v>1</v>
      </c>
      <c r="AP231" s="165">
        <f>'UED12'!M231</f>
        <v>1</v>
      </c>
      <c r="AQ231" s="166">
        <f>Fran2!I231</f>
        <v>12.5</v>
      </c>
      <c r="AR231" s="84">
        <f>Fran2!J231</f>
        <v>1</v>
      </c>
      <c r="AS231" s="135">
        <f>Fran2!L231</f>
        <v>1</v>
      </c>
      <c r="AT231" s="86">
        <f>Angl2!I231</f>
        <v>9</v>
      </c>
      <c r="AU231" s="84">
        <f>Angl2!J231</f>
        <v>0</v>
      </c>
      <c r="AV231" s="135">
        <f>Angl2!L231</f>
        <v>1</v>
      </c>
      <c r="AW231" s="139">
        <f>'UET12'!M231</f>
        <v>10.75</v>
      </c>
      <c r="AX231" s="163">
        <f>'UET12'!N231</f>
        <v>2</v>
      </c>
      <c r="AY231" s="159">
        <f>'UET12'!P231</f>
        <v>1</v>
      </c>
      <c r="AZ231" s="24">
        <f t="shared" si="14"/>
        <v>8.2250980392156858</v>
      </c>
      <c r="BA231" s="143">
        <f t="shared" si="15"/>
        <v>12</v>
      </c>
      <c r="BB231" s="138" t="e">
        <f t="shared" si="16"/>
        <v>#REF!</v>
      </c>
      <c r="BC231" s="154" t="str">
        <f t="shared" si="17"/>
        <v xml:space="preserve"> </v>
      </c>
    </row>
    <row r="232" spans="1:55" ht="13.5" customHeight="1">
      <c r="A232" s="153">
        <v>220</v>
      </c>
      <c r="B232" s="294">
        <v>123011492</v>
      </c>
      <c r="C232" s="305" t="s">
        <v>757</v>
      </c>
      <c r="D232" s="306" t="s">
        <v>100</v>
      </c>
      <c r="E232" s="295" t="s">
        <v>1070</v>
      </c>
      <c r="F232" s="284" t="s">
        <v>810</v>
      </c>
      <c r="G232" s="307" t="s">
        <v>827</v>
      </c>
      <c r="H232" s="246" t="s">
        <v>434</v>
      </c>
      <c r="I232" s="157">
        <v>9.9052941176470579</v>
      </c>
      <c r="J232" s="162">
        <f>Maths2!J232</f>
        <v>10.166666666666666</v>
      </c>
      <c r="K232" s="84">
        <f>Maths2!K232</f>
        <v>6</v>
      </c>
      <c r="L232" s="135">
        <f>Maths2!M232</f>
        <v>1</v>
      </c>
      <c r="M232" s="85">
        <f>Phys2!J232</f>
        <v>6.4</v>
      </c>
      <c r="N232" s="84">
        <f>Phys2!K232</f>
        <v>0</v>
      </c>
      <c r="O232" s="135" t="e">
        <f>Phys2!#REF!</f>
        <v>#REF!</v>
      </c>
      <c r="P232" s="85">
        <f>Chim2!J232</f>
        <v>13</v>
      </c>
      <c r="Q232" s="84">
        <f>Chim2!K232</f>
        <v>6</v>
      </c>
      <c r="R232" s="135">
        <f>Chim2!M232</f>
        <v>1</v>
      </c>
      <c r="S232" s="136">
        <f>'UEF12'!P232</f>
        <v>9.8555555555555561</v>
      </c>
      <c r="T232" s="163">
        <f>'UEF12'!Q232</f>
        <v>12</v>
      </c>
      <c r="U232" s="165" t="e">
        <f>'UEF12'!S232</f>
        <v>#REF!</v>
      </c>
      <c r="V232" s="166">
        <f>TPPhys2!H232</f>
        <v>10.5</v>
      </c>
      <c r="W232" s="84">
        <f>TPPhys2!I232</f>
        <v>2</v>
      </c>
      <c r="X232" s="135">
        <f>TPPhys2!K232</f>
        <v>1</v>
      </c>
      <c r="Y232" s="86">
        <f>TPChim2!H232</f>
        <v>15.1</v>
      </c>
      <c r="Z232" s="84">
        <f>TPChim2!I232</f>
        <v>2</v>
      </c>
      <c r="AA232" s="135">
        <f>TPChim2!K232</f>
        <v>1</v>
      </c>
      <c r="AB232" s="86">
        <f>Info2!J232</f>
        <v>8.125</v>
      </c>
      <c r="AC232" s="84">
        <f>Info2!K232</f>
        <v>0</v>
      </c>
      <c r="AD232" s="135">
        <f>Info2!M232</f>
        <v>1</v>
      </c>
      <c r="AE232" s="86">
        <f>MP!I232</f>
        <v>14</v>
      </c>
      <c r="AF232" s="84">
        <f>MP!J232</f>
        <v>1</v>
      </c>
      <c r="AG232" s="135">
        <f>MP!L232</f>
        <v>1</v>
      </c>
      <c r="AH232" s="139">
        <f>'UEM12'!S232</f>
        <v>11.17</v>
      </c>
      <c r="AI232" s="163">
        <f>'UEM12'!T232</f>
        <v>9</v>
      </c>
      <c r="AJ232" s="165">
        <f>'UEM12'!V232</f>
        <v>1</v>
      </c>
      <c r="AK232" s="166">
        <f>'MST2'!I232</f>
        <v>10</v>
      </c>
      <c r="AL232" s="84">
        <f>'MST2'!J232</f>
        <v>1</v>
      </c>
      <c r="AM232" s="135">
        <f>'MST2'!L232</f>
        <v>1</v>
      </c>
      <c r="AN232" s="139">
        <f>'UED12'!J232</f>
        <v>10</v>
      </c>
      <c r="AO232" s="163">
        <f>'UED12'!K232</f>
        <v>1</v>
      </c>
      <c r="AP232" s="165">
        <f>'UED12'!M232</f>
        <v>1</v>
      </c>
      <c r="AQ232" s="166">
        <f>Fran2!I232</f>
        <v>14</v>
      </c>
      <c r="AR232" s="84">
        <f>Fran2!J232</f>
        <v>1</v>
      </c>
      <c r="AS232" s="135">
        <f>Fran2!L232</f>
        <v>1</v>
      </c>
      <c r="AT232" s="86">
        <f>Angl2!I232</f>
        <v>14</v>
      </c>
      <c r="AU232" s="84">
        <f>Angl2!J232</f>
        <v>1</v>
      </c>
      <c r="AV232" s="135">
        <f>Angl2!L232</f>
        <v>1</v>
      </c>
      <c r="AW232" s="139">
        <f>'UET12'!M232</f>
        <v>14</v>
      </c>
      <c r="AX232" s="163">
        <f>'UET12'!N232</f>
        <v>2</v>
      </c>
      <c r="AY232" s="159">
        <f>'UET12'!P232</f>
        <v>1</v>
      </c>
      <c r="AZ232" s="24">
        <f t="shared" si="14"/>
        <v>10.738235294117647</v>
      </c>
      <c r="BA232" s="143">
        <f t="shared" si="15"/>
        <v>30</v>
      </c>
      <c r="BB232" s="138" t="e">
        <f t="shared" si="16"/>
        <v>#REF!</v>
      </c>
      <c r="BC232" s="154" t="str">
        <f t="shared" si="17"/>
        <v>S2 validé</v>
      </c>
    </row>
    <row r="233" spans="1:55" ht="13.5" customHeight="1">
      <c r="A233" s="153">
        <v>221</v>
      </c>
      <c r="B233" s="289">
        <v>1333012211</v>
      </c>
      <c r="C233" s="277" t="s">
        <v>188</v>
      </c>
      <c r="D233" s="99" t="s">
        <v>189</v>
      </c>
      <c r="E233" s="277" t="s">
        <v>1071</v>
      </c>
      <c r="F233" s="277" t="s">
        <v>810</v>
      </c>
      <c r="G233" s="302" t="s">
        <v>811</v>
      </c>
      <c r="H233" s="119" t="s">
        <v>436</v>
      </c>
      <c r="I233" s="156">
        <v>8.304117647058824</v>
      </c>
      <c r="J233" s="162">
        <f>Maths2!J233</f>
        <v>10</v>
      </c>
      <c r="K233" s="84">
        <f>Maths2!K233</f>
        <v>6</v>
      </c>
      <c r="L233" s="135">
        <f>Maths2!M233</f>
        <v>1</v>
      </c>
      <c r="M233" s="85">
        <f>Phys2!J233</f>
        <v>10</v>
      </c>
      <c r="N233" s="84">
        <f>Phys2!K233</f>
        <v>6</v>
      </c>
      <c r="O233" s="135" t="e">
        <f>Phys2!#REF!</f>
        <v>#REF!</v>
      </c>
      <c r="P233" s="85">
        <f>Chim2!J233</f>
        <v>5.666666666666667</v>
      </c>
      <c r="Q233" s="84">
        <f>Chim2!K233</f>
        <v>0</v>
      </c>
      <c r="R233" s="135">
        <f>Chim2!M233</f>
        <v>1</v>
      </c>
      <c r="S233" s="136">
        <f>'UEF12'!P233</f>
        <v>8.5555555555555554</v>
      </c>
      <c r="T233" s="163">
        <f>'UEF12'!Q233</f>
        <v>12</v>
      </c>
      <c r="U233" s="165" t="e">
        <f>'UEF12'!S233</f>
        <v>#REF!</v>
      </c>
      <c r="V233" s="166">
        <f>TPPhys2!H233</f>
        <v>11.91</v>
      </c>
      <c r="W233" s="84">
        <f>TPPhys2!I233</f>
        <v>2</v>
      </c>
      <c r="X233" s="135">
        <f>TPPhys2!K233</f>
        <v>1</v>
      </c>
      <c r="Y233" s="86">
        <f>TPChim2!H233</f>
        <v>13.08</v>
      </c>
      <c r="Z233" s="84">
        <f>TPChim2!I233</f>
        <v>2</v>
      </c>
      <c r="AA233" s="135">
        <f>TPChim2!K233</f>
        <v>1</v>
      </c>
      <c r="AB233" s="86">
        <f>Info2!J233</f>
        <v>11</v>
      </c>
      <c r="AC233" s="84">
        <f>Info2!K233</f>
        <v>4</v>
      </c>
      <c r="AD233" s="135">
        <f>Info2!M233</f>
        <v>1</v>
      </c>
      <c r="AE233" s="86">
        <f>MP!I233</f>
        <v>12</v>
      </c>
      <c r="AF233" s="84">
        <f>MP!J233</f>
        <v>1</v>
      </c>
      <c r="AG233" s="135">
        <f>MP!L233</f>
        <v>1</v>
      </c>
      <c r="AH233" s="139">
        <f>'UEM12'!S233</f>
        <v>11.798</v>
      </c>
      <c r="AI233" s="163">
        <f>'UEM12'!T233</f>
        <v>9</v>
      </c>
      <c r="AJ233" s="165">
        <f>'UEM12'!V233</f>
        <v>1</v>
      </c>
      <c r="AK233" s="166">
        <f>'MST2'!I233</f>
        <v>13</v>
      </c>
      <c r="AL233" s="84">
        <f>'MST2'!J233</f>
        <v>1</v>
      </c>
      <c r="AM233" s="135">
        <f>'MST2'!L233</f>
        <v>1</v>
      </c>
      <c r="AN233" s="139">
        <f>'UED12'!J233</f>
        <v>13</v>
      </c>
      <c r="AO233" s="163">
        <f>'UED12'!K233</f>
        <v>1</v>
      </c>
      <c r="AP233" s="165">
        <f>'UED12'!M233</f>
        <v>1</v>
      </c>
      <c r="AQ233" s="166">
        <f>Fran2!I233</f>
        <v>10.5</v>
      </c>
      <c r="AR233" s="84">
        <f>Fran2!J233</f>
        <v>1</v>
      </c>
      <c r="AS233" s="135">
        <f>Fran2!L233</f>
        <v>1</v>
      </c>
      <c r="AT233" s="86">
        <f>Angl2!I233</f>
        <v>10</v>
      </c>
      <c r="AU233" s="84">
        <f>Angl2!J233</f>
        <v>1</v>
      </c>
      <c r="AV233" s="135">
        <f>Angl2!L233</f>
        <v>1</v>
      </c>
      <c r="AW233" s="139">
        <f>'UET12'!M233</f>
        <v>10.25</v>
      </c>
      <c r="AX233" s="163">
        <f>'UET12'!N233</f>
        <v>2</v>
      </c>
      <c r="AY233" s="159">
        <f>'UET12'!P233</f>
        <v>1</v>
      </c>
      <c r="AZ233" s="24">
        <f t="shared" si="14"/>
        <v>9.9700000000000006</v>
      </c>
      <c r="BA233" s="143">
        <f t="shared" si="15"/>
        <v>24</v>
      </c>
      <c r="BB233" s="138" t="e">
        <f t="shared" si="16"/>
        <v>#REF!</v>
      </c>
      <c r="BC233" s="154" t="str">
        <f t="shared" si="17"/>
        <v xml:space="preserve"> </v>
      </c>
    </row>
    <row r="234" spans="1:55" ht="13.5" customHeight="1">
      <c r="A234" s="153">
        <v>222</v>
      </c>
      <c r="B234" s="289">
        <v>1333012269</v>
      </c>
      <c r="C234" s="277" t="s">
        <v>188</v>
      </c>
      <c r="D234" s="99" t="s">
        <v>190</v>
      </c>
      <c r="E234" s="277" t="s">
        <v>1072</v>
      </c>
      <c r="F234" s="277" t="s">
        <v>810</v>
      </c>
      <c r="G234" s="302" t="s">
        <v>811</v>
      </c>
      <c r="H234" s="117" t="s">
        <v>434</v>
      </c>
      <c r="I234" s="157">
        <v>8.3394117647058827</v>
      </c>
      <c r="J234" s="162">
        <f>Maths2!J234</f>
        <v>10</v>
      </c>
      <c r="K234" s="84">
        <f>Maths2!K234</f>
        <v>6</v>
      </c>
      <c r="L234" s="135">
        <f>Maths2!M234</f>
        <v>1</v>
      </c>
      <c r="M234" s="85">
        <f>Phys2!J234</f>
        <v>10</v>
      </c>
      <c r="N234" s="84">
        <f>Phys2!K234</f>
        <v>6</v>
      </c>
      <c r="O234" s="135" t="e">
        <f>Phys2!#REF!</f>
        <v>#REF!</v>
      </c>
      <c r="P234" s="85">
        <f>Chim2!J234</f>
        <v>3.1666666666666665</v>
      </c>
      <c r="Q234" s="84">
        <f>Chim2!K234</f>
        <v>0</v>
      </c>
      <c r="R234" s="135">
        <f>Chim2!M234</f>
        <v>1</v>
      </c>
      <c r="S234" s="136">
        <f>'UEF12'!P234</f>
        <v>7.7222222222222223</v>
      </c>
      <c r="T234" s="163">
        <f>'UEF12'!Q234</f>
        <v>12</v>
      </c>
      <c r="U234" s="165" t="e">
        <f>'UEF12'!S234</f>
        <v>#REF!</v>
      </c>
      <c r="V234" s="166">
        <f>TPPhys2!H234</f>
        <v>10.42</v>
      </c>
      <c r="W234" s="84">
        <f>TPPhys2!I234</f>
        <v>2</v>
      </c>
      <c r="X234" s="135">
        <f>TPPhys2!K234</f>
        <v>1</v>
      </c>
      <c r="Y234" s="86">
        <f>TPChim2!H234</f>
        <v>11.5</v>
      </c>
      <c r="Z234" s="84">
        <f>TPChim2!I234</f>
        <v>2</v>
      </c>
      <c r="AA234" s="135">
        <f>TPChim2!K234</f>
        <v>1</v>
      </c>
      <c r="AB234" s="86">
        <f>Info2!J234</f>
        <v>5.2</v>
      </c>
      <c r="AC234" s="84">
        <f>Info2!K234</f>
        <v>0</v>
      </c>
      <c r="AD234" s="135">
        <f>Info2!M234</f>
        <v>1</v>
      </c>
      <c r="AE234" s="86">
        <f>MP!I234</f>
        <v>11.75</v>
      </c>
      <c r="AF234" s="84">
        <f>MP!J234</f>
        <v>1</v>
      </c>
      <c r="AG234" s="135">
        <f>MP!L234</f>
        <v>1</v>
      </c>
      <c r="AH234" s="139">
        <f>'UEM12'!S234</f>
        <v>8.8140000000000001</v>
      </c>
      <c r="AI234" s="163">
        <f>'UEM12'!T234</f>
        <v>5</v>
      </c>
      <c r="AJ234" s="165">
        <f>'UEM12'!V234</f>
        <v>1</v>
      </c>
      <c r="AK234" s="166">
        <f>'MST2'!I234</f>
        <v>14</v>
      </c>
      <c r="AL234" s="84">
        <f>'MST2'!J234</f>
        <v>1</v>
      </c>
      <c r="AM234" s="135">
        <f>'MST2'!L234</f>
        <v>1</v>
      </c>
      <c r="AN234" s="139">
        <f>'UED12'!J234</f>
        <v>14</v>
      </c>
      <c r="AO234" s="163">
        <f>'UED12'!K234</f>
        <v>1</v>
      </c>
      <c r="AP234" s="165">
        <f>'UED12'!M234</f>
        <v>1</v>
      </c>
      <c r="AQ234" s="166">
        <f>Fran2!I234</f>
        <v>11.5</v>
      </c>
      <c r="AR234" s="84">
        <f>Fran2!J234</f>
        <v>1</v>
      </c>
      <c r="AS234" s="135">
        <f>Fran2!L234</f>
        <v>1</v>
      </c>
      <c r="AT234" s="86">
        <f>Angl2!I234</f>
        <v>10</v>
      </c>
      <c r="AU234" s="84">
        <f>Angl2!J234</f>
        <v>1</v>
      </c>
      <c r="AV234" s="135">
        <f>Angl2!L234</f>
        <v>1</v>
      </c>
      <c r="AW234" s="139">
        <f>'UET12'!M234</f>
        <v>10.75</v>
      </c>
      <c r="AX234" s="163">
        <f>'UET12'!N234</f>
        <v>2</v>
      </c>
      <c r="AY234" s="159">
        <f>'UET12'!P234</f>
        <v>1</v>
      </c>
      <c r="AZ234" s="24">
        <f t="shared" si="14"/>
        <v>8.7688235294117636</v>
      </c>
      <c r="BA234" s="143">
        <f t="shared" si="15"/>
        <v>20</v>
      </c>
      <c r="BB234" s="138" t="e">
        <f t="shared" si="16"/>
        <v>#REF!</v>
      </c>
      <c r="BC234" s="154" t="str">
        <f t="shared" si="17"/>
        <v xml:space="preserve"> </v>
      </c>
    </row>
    <row r="235" spans="1:55" ht="13.5" customHeight="1">
      <c r="A235" s="153">
        <v>223</v>
      </c>
      <c r="B235" s="175">
        <v>1533017432</v>
      </c>
      <c r="C235" s="176" t="s">
        <v>588</v>
      </c>
      <c r="D235" s="177" t="s">
        <v>110</v>
      </c>
      <c r="E235" s="276" t="s">
        <v>848</v>
      </c>
      <c r="F235" s="276" t="s">
        <v>805</v>
      </c>
      <c r="G235" s="303" t="s">
        <v>806</v>
      </c>
      <c r="H235" s="117" t="s">
        <v>428</v>
      </c>
      <c r="I235" s="156">
        <v>8.8453921568627454</v>
      </c>
      <c r="J235" s="162">
        <f>Maths2!J235</f>
        <v>11.6</v>
      </c>
      <c r="K235" s="84">
        <f>Maths2!K235</f>
        <v>6</v>
      </c>
      <c r="L235" s="135">
        <f>Maths2!M235</f>
        <v>1</v>
      </c>
      <c r="M235" s="85">
        <f>Phys2!J235</f>
        <v>2.8</v>
      </c>
      <c r="N235" s="84">
        <f>Phys2!K235</f>
        <v>0</v>
      </c>
      <c r="O235" s="135" t="e">
        <f>Phys2!#REF!</f>
        <v>#REF!</v>
      </c>
      <c r="P235" s="85">
        <f>Chim2!J235</f>
        <v>10.001999999999999</v>
      </c>
      <c r="Q235" s="84">
        <f>Chim2!K235</f>
        <v>6</v>
      </c>
      <c r="R235" s="135">
        <f>Chim2!M235</f>
        <v>1</v>
      </c>
      <c r="S235" s="136">
        <f>'UEF12'!P235</f>
        <v>8.1339999999999986</v>
      </c>
      <c r="T235" s="163">
        <f>'UEF12'!Q235</f>
        <v>12</v>
      </c>
      <c r="U235" s="165" t="e">
        <f>'UEF12'!S235</f>
        <v>#REF!</v>
      </c>
      <c r="V235" s="166">
        <f>TPPhys2!H235</f>
        <v>12.5</v>
      </c>
      <c r="W235" s="84">
        <f>TPPhys2!I235</f>
        <v>2</v>
      </c>
      <c r="X235" s="135">
        <f>TPPhys2!K235</f>
        <v>1</v>
      </c>
      <c r="Y235" s="86">
        <f>TPChim2!H235</f>
        <v>15</v>
      </c>
      <c r="Z235" s="84">
        <f>TPChim2!I235</f>
        <v>2</v>
      </c>
      <c r="AA235" s="135">
        <f>TPChim2!K235</f>
        <v>1</v>
      </c>
      <c r="AB235" s="86">
        <f>Info2!J235</f>
        <v>6.8</v>
      </c>
      <c r="AC235" s="84">
        <f>Info2!K235</f>
        <v>0</v>
      </c>
      <c r="AD235" s="135">
        <f>Info2!M235</f>
        <v>1</v>
      </c>
      <c r="AE235" s="86">
        <f>MP!I235</f>
        <v>13</v>
      </c>
      <c r="AF235" s="84">
        <f>MP!J235</f>
        <v>1</v>
      </c>
      <c r="AG235" s="135">
        <f>MP!L235</f>
        <v>1</v>
      </c>
      <c r="AH235" s="139">
        <f>'UEM12'!S235</f>
        <v>10.82</v>
      </c>
      <c r="AI235" s="163">
        <f>'UEM12'!T235</f>
        <v>9</v>
      </c>
      <c r="AJ235" s="165">
        <f>'UEM12'!V235</f>
        <v>1</v>
      </c>
      <c r="AK235" s="166">
        <f>'MST2'!I235</f>
        <v>6</v>
      </c>
      <c r="AL235" s="84">
        <f>'MST2'!J235</f>
        <v>0</v>
      </c>
      <c r="AM235" s="135">
        <f>'MST2'!L235</f>
        <v>1</v>
      </c>
      <c r="AN235" s="139">
        <f>'UED12'!J235</f>
        <v>6</v>
      </c>
      <c r="AO235" s="163">
        <f>'UED12'!K235</f>
        <v>0</v>
      </c>
      <c r="AP235" s="165">
        <f>'UED12'!M235</f>
        <v>1</v>
      </c>
      <c r="AQ235" s="166">
        <f>Fran2!I235</f>
        <v>11</v>
      </c>
      <c r="AR235" s="84">
        <f>Fran2!J235</f>
        <v>1</v>
      </c>
      <c r="AS235" s="135">
        <f>Fran2!L235</f>
        <v>1</v>
      </c>
      <c r="AT235" s="86">
        <f>Angl2!I235</f>
        <v>13.5</v>
      </c>
      <c r="AU235" s="84">
        <f>Angl2!J235</f>
        <v>1</v>
      </c>
      <c r="AV235" s="135">
        <f>Angl2!L235</f>
        <v>1</v>
      </c>
      <c r="AW235" s="139">
        <f>'UET12'!M235</f>
        <v>12.25</v>
      </c>
      <c r="AX235" s="163">
        <f>'UET12'!N235</f>
        <v>2</v>
      </c>
      <c r="AY235" s="159">
        <f>'UET12'!P235</f>
        <v>1</v>
      </c>
      <c r="AZ235" s="24">
        <f t="shared" si="14"/>
        <v>9.2827058823529409</v>
      </c>
      <c r="BA235" s="143">
        <f t="shared" si="15"/>
        <v>23</v>
      </c>
      <c r="BB235" s="138" t="e">
        <f t="shared" si="16"/>
        <v>#REF!</v>
      </c>
      <c r="BC235" s="154" t="str">
        <f t="shared" si="17"/>
        <v xml:space="preserve"> </v>
      </c>
    </row>
    <row r="236" spans="1:55" ht="13.5" customHeight="1">
      <c r="A236" s="153">
        <v>224</v>
      </c>
      <c r="B236" s="279">
        <v>1433003108</v>
      </c>
      <c r="C236" s="301" t="s">
        <v>193</v>
      </c>
      <c r="D236" s="52" t="s">
        <v>131</v>
      </c>
      <c r="E236" s="280" t="s">
        <v>1073</v>
      </c>
      <c r="F236" s="280" t="s">
        <v>907</v>
      </c>
      <c r="G236" s="302" t="s">
        <v>811</v>
      </c>
      <c r="H236" s="117" t="s">
        <v>434</v>
      </c>
      <c r="I236" s="156">
        <v>8.5435294117647071</v>
      </c>
      <c r="J236" s="162">
        <f>Maths2!J236</f>
        <v>7.1</v>
      </c>
      <c r="K236" s="84">
        <f>Maths2!K236</f>
        <v>0</v>
      </c>
      <c r="L236" s="135">
        <f>Maths2!M236</f>
        <v>1</v>
      </c>
      <c r="M236" s="85">
        <f>Phys2!J236</f>
        <v>5.8</v>
      </c>
      <c r="N236" s="84">
        <f>Phys2!K236</f>
        <v>0</v>
      </c>
      <c r="O236" s="135" t="e">
        <f>Phys2!#REF!</f>
        <v>#REF!</v>
      </c>
      <c r="P236" s="85">
        <f>Chim2!J236</f>
        <v>7.5</v>
      </c>
      <c r="Q236" s="84">
        <f>Chim2!K236</f>
        <v>0</v>
      </c>
      <c r="R236" s="135">
        <f>Chim2!M236</f>
        <v>1</v>
      </c>
      <c r="S236" s="136">
        <f>'UEF12'!P236</f>
        <v>6.8</v>
      </c>
      <c r="T236" s="163">
        <f>'UEF12'!Q236</f>
        <v>0</v>
      </c>
      <c r="U236" s="165" t="e">
        <f>'UEF12'!S236</f>
        <v>#REF!</v>
      </c>
      <c r="V236" s="166">
        <f>TPPhys2!H236</f>
        <v>9.33</v>
      </c>
      <c r="W236" s="84">
        <f>TPPhys2!I236</f>
        <v>0</v>
      </c>
      <c r="X236" s="135">
        <f>TPPhys2!K236</f>
        <v>1</v>
      </c>
      <c r="Y236" s="86">
        <f>TPChim2!H236</f>
        <v>14.041</v>
      </c>
      <c r="Z236" s="84">
        <f>TPChim2!I236</f>
        <v>2</v>
      </c>
      <c r="AA236" s="135">
        <f>TPChim2!K236</f>
        <v>1</v>
      </c>
      <c r="AB236" s="86">
        <f>Info2!J236</f>
        <v>8.6999999999999993</v>
      </c>
      <c r="AC236" s="84">
        <f>Info2!K236</f>
        <v>0</v>
      </c>
      <c r="AD236" s="135">
        <f>Info2!M236</f>
        <v>1</v>
      </c>
      <c r="AE236" s="86">
        <f>MP!I236</f>
        <v>9.5</v>
      </c>
      <c r="AF236" s="84">
        <f>MP!J236</f>
        <v>0</v>
      </c>
      <c r="AG236" s="135">
        <f>MP!L236</f>
        <v>1</v>
      </c>
      <c r="AH236" s="139">
        <f>'UEM12'!S236</f>
        <v>10.0542</v>
      </c>
      <c r="AI236" s="163">
        <f>'UEM12'!T236</f>
        <v>9</v>
      </c>
      <c r="AJ236" s="165">
        <f>'UEM12'!V236</f>
        <v>1</v>
      </c>
      <c r="AK236" s="166">
        <f>'MST2'!I236</f>
        <v>10</v>
      </c>
      <c r="AL236" s="84">
        <f>'MST2'!J236</f>
        <v>1</v>
      </c>
      <c r="AM236" s="135">
        <f>'MST2'!L236</f>
        <v>1</v>
      </c>
      <c r="AN236" s="139">
        <f>'UED12'!J236</f>
        <v>10</v>
      </c>
      <c r="AO236" s="163">
        <f>'UED12'!K236</f>
        <v>1</v>
      </c>
      <c r="AP236" s="165">
        <f>'UED12'!M236</f>
        <v>1</v>
      </c>
      <c r="AQ236" s="166">
        <f>Fran2!I236</f>
        <v>12</v>
      </c>
      <c r="AR236" s="84">
        <f>Fran2!J236</f>
        <v>1</v>
      </c>
      <c r="AS236" s="135">
        <f>Fran2!L236</f>
        <v>1</v>
      </c>
      <c r="AT236" s="86">
        <f>Angl2!I236</f>
        <v>11.5</v>
      </c>
      <c r="AU236" s="84">
        <f>Angl2!J236</f>
        <v>1</v>
      </c>
      <c r="AV236" s="135">
        <f>Angl2!L236</f>
        <v>1</v>
      </c>
      <c r="AW236" s="139">
        <f>'UET12'!M236</f>
        <v>11.75</v>
      </c>
      <c r="AX236" s="163">
        <f>'UET12'!N236</f>
        <v>2</v>
      </c>
      <c r="AY236" s="159">
        <f>'UET12'!P236</f>
        <v>1</v>
      </c>
      <c r="AZ236" s="24">
        <f t="shared" si="14"/>
        <v>8.5277058823529419</v>
      </c>
      <c r="BA236" s="143">
        <f t="shared" si="15"/>
        <v>12</v>
      </c>
      <c r="BB236" s="138" t="e">
        <f t="shared" si="16"/>
        <v>#REF!</v>
      </c>
      <c r="BC236" s="154" t="str">
        <f t="shared" si="17"/>
        <v xml:space="preserve"> </v>
      </c>
    </row>
    <row r="237" spans="1:55" ht="13.5" customHeight="1">
      <c r="A237" s="153">
        <v>225</v>
      </c>
      <c r="B237" s="277" t="s">
        <v>194</v>
      </c>
      <c r="C237" s="277" t="s">
        <v>195</v>
      </c>
      <c r="D237" s="99" t="s">
        <v>196</v>
      </c>
      <c r="E237" s="277" t="s">
        <v>1074</v>
      </c>
      <c r="F237" s="277" t="s">
        <v>1075</v>
      </c>
      <c r="G237" s="302" t="s">
        <v>811</v>
      </c>
      <c r="H237" s="117" t="s">
        <v>434</v>
      </c>
      <c r="I237" s="157">
        <v>9.6452941176470581</v>
      </c>
      <c r="J237" s="162">
        <f>Maths2!J237</f>
        <v>10.167777777777777</v>
      </c>
      <c r="K237" s="84">
        <f>Maths2!K237</f>
        <v>6</v>
      </c>
      <c r="L237" s="135">
        <f>Maths2!M237</f>
        <v>1</v>
      </c>
      <c r="M237" s="85">
        <f>Phys2!J237</f>
        <v>6.2</v>
      </c>
      <c r="N237" s="84">
        <f>Phys2!K237</f>
        <v>0</v>
      </c>
      <c r="O237" s="135" t="e">
        <f>Phys2!#REF!</f>
        <v>#REF!</v>
      </c>
      <c r="P237" s="85">
        <f>Chim2!J237</f>
        <v>7.15</v>
      </c>
      <c r="Q237" s="84">
        <f>Chim2!K237</f>
        <v>0</v>
      </c>
      <c r="R237" s="135">
        <f>Chim2!M237</f>
        <v>1</v>
      </c>
      <c r="S237" s="136">
        <f>'UEF12'!P237</f>
        <v>7.8392592592592605</v>
      </c>
      <c r="T237" s="163">
        <f>'UEF12'!Q237</f>
        <v>6</v>
      </c>
      <c r="U237" s="165" t="e">
        <f>'UEF12'!S237</f>
        <v>#REF!</v>
      </c>
      <c r="V237" s="166">
        <f>TPPhys2!H237</f>
        <v>0</v>
      </c>
      <c r="W237" s="84">
        <f>TPPhys2!I237</f>
        <v>0</v>
      </c>
      <c r="X237" s="135">
        <f>TPPhys2!K237</f>
        <v>1</v>
      </c>
      <c r="Y237" s="86">
        <f>TPChim2!H237</f>
        <v>10.666666666666666</v>
      </c>
      <c r="Z237" s="84">
        <f>TPChim2!I237</f>
        <v>2</v>
      </c>
      <c r="AA237" s="135">
        <f>TPChim2!K237</f>
        <v>1</v>
      </c>
      <c r="AB237" s="86">
        <f>Info2!J237</f>
        <v>10.199999999999999</v>
      </c>
      <c r="AC237" s="84">
        <f>Info2!K237</f>
        <v>4</v>
      </c>
      <c r="AD237" s="135">
        <f>Info2!M237</f>
        <v>1</v>
      </c>
      <c r="AE237" s="86">
        <f>MP!I237</f>
        <v>10</v>
      </c>
      <c r="AF237" s="84">
        <f>MP!J237</f>
        <v>1</v>
      </c>
      <c r="AG237" s="135">
        <f>MP!L237</f>
        <v>1</v>
      </c>
      <c r="AH237" s="139">
        <f>'UEM12'!S237</f>
        <v>8.2133333333333329</v>
      </c>
      <c r="AI237" s="163">
        <f>'UEM12'!T237</f>
        <v>7</v>
      </c>
      <c r="AJ237" s="165">
        <f>'UEM12'!V237</f>
        <v>1</v>
      </c>
      <c r="AK237" s="166">
        <f>'MST2'!I237</f>
        <v>12</v>
      </c>
      <c r="AL237" s="84">
        <f>'MST2'!J237</f>
        <v>1</v>
      </c>
      <c r="AM237" s="135">
        <f>'MST2'!L237</f>
        <v>1</v>
      </c>
      <c r="AN237" s="139">
        <f>'UED12'!J237</f>
        <v>12</v>
      </c>
      <c r="AO237" s="163">
        <f>'UED12'!K237</f>
        <v>1</v>
      </c>
      <c r="AP237" s="165">
        <f>'UED12'!M237</f>
        <v>1</v>
      </c>
      <c r="AQ237" s="166">
        <f>Fran2!I237</f>
        <v>10</v>
      </c>
      <c r="AR237" s="84">
        <f>Fran2!J237</f>
        <v>1</v>
      </c>
      <c r="AS237" s="135">
        <f>Fran2!L237</f>
        <v>1</v>
      </c>
      <c r="AT237" s="86">
        <f>Angl2!I237</f>
        <v>14</v>
      </c>
      <c r="AU237" s="84">
        <f>Angl2!J237</f>
        <v>1</v>
      </c>
      <c r="AV237" s="135">
        <f>Angl2!L237</f>
        <v>1</v>
      </c>
      <c r="AW237" s="139">
        <f>'UET12'!M237</f>
        <v>12</v>
      </c>
      <c r="AX237" s="163">
        <f>'UET12'!N237</f>
        <v>2</v>
      </c>
      <c r="AY237" s="159">
        <f>'UET12'!P237</f>
        <v>1</v>
      </c>
      <c r="AZ237" s="24">
        <f t="shared" si="14"/>
        <v>8.6835294117647059</v>
      </c>
      <c r="BA237" s="143">
        <f t="shared" si="15"/>
        <v>16</v>
      </c>
      <c r="BB237" s="138" t="e">
        <f t="shared" si="16"/>
        <v>#REF!</v>
      </c>
      <c r="BC237" s="154" t="str">
        <f t="shared" si="17"/>
        <v xml:space="preserve"> </v>
      </c>
    </row>
    <row r="238" spans="1:55" ht="13.5" customHeight="1">
      <c r="A238" s="153">
        <v>226</v>
      </c>
      <c r="B238" s="279" t="s">
        <v>346</v>
      </c>
      <c r="C238" s="301" t="s">
        <v>347</v>
      </c>
      <c r="D238" s="52" t="s">
        <v>348</v>
      </c>
      <c r="E238" s="280" t="s">
        <v>1076</v>
      </c>
      <c r="F238" s="280" t="s">
        <v>838</v>
      </c>
      <c r="G238" s="302" t="s">
        <v>811</v>
      </c>
      <c r="H238" s="117" t="s">
        <v>429</v>
      </c>
      <c r="I238" s="156">
        <v>9.0294117647058822</v>
      </c>
      <c r="J238" s="162">
        <f>Maths2!J238</f>
        <v>3.6</v>
      </c>
      <c r="K238" s="84">
        <f>Maths2!K238</f>
        <v>0</v>
      </c>
      <c r="L238" s="135">
        <f>Maths2!M238</f>
        <v>1</v>
      </c>
      <c r="M238" s="85">
        <f>Phys2!J238</f>
        <v>7.1</v>
      </c>
      <c r="N238" s="84">
        <f>Phys2!K238</f>
        <v>0</v>
      </c>
      <c r="O238" s="135" t="e">
        <f>Phys2!#REF!</f>
        <v>#REF!</v>
      </c>
      <c r="P238" s="85">
        <f>Chim2!J238</f>
        <v>5.55</v>
      </c>
      <c r="Q238" s="84">
        <f>Chim2!K238</f>
        <v>0</v>
      </c>
      <c r="R238" s="135">
        <f>Chim2!M238</f>
        <v>1</v>
      </c>
      <c r="S238" s="136">
        <f>'UEF12'!P238</f>
        <v>5.4166666666666661</v>
      </c>
      <c r="T238" s="163">
        <f>'UEF12'!Q238</f>
        <v>0</v>
      </c>
      <c r="U238" s="165" t="e">
        <f>'UEF12'!S238</f>
        <v>#REF!</v>
      </c>
      <c r="V238" s="166">
        <f>TPPhys2!H238</f>
        <v>9.5</v>
      </c>
      <c r="W238" s="84">
        <f>TPPhys2!I238</f>
        <v>0</v>
      </c>
      <c r="X238" s="135">
        <f>TPPhys2!K238</f>
        <v>1</v>
      </c>
      <c r="Y238" s="86">
        <f>TPChim2!H238</f>
        <v>12</v>
      </c>
      <c r="Z238" s="84">
        <f>TPChim2!I238</f>
        <v>2</v>
      </c>
      <c r="AA238" s="135">
        <f>TPChim2!K238</f>
        <v>1</v>
      </c>
      <c r="AB238" s="86">
        <f>Info2!J238</f>
        <v>10.5</v>
      </c>
      <c r="AC238" s="84">
        <f>Info2!K238</f>
        <v>4</v>
      </c>
      <c r="AD238" s="135">
        <f>Info2!M238</f>
        <v>1</v>
      </c>
      <c r="AE238" s="86">
        <f>MP!I238</f>
        <v>10</v>
      </c>
      <c r="AF238" s="84">
        <f>MP!J238</f>
        <v>1</v>
      </c>
      <c r="AG238" s="135">
        <f>MP!L238</f>
        <v>1</v>
      </c>
      <c r="AH238" s="139">
        <f>'UEM12'!S238</f>
        <v>10.5</v>
      </c>
      <c r="AI238" s="163">
        <f>'UEM12'!T238</f>
        <v>9</v>
      </c>
      <c r="AJ238" s="165">
        <f>'UEM12'!V238</f>
        <v>1</v>
      </c>
      <c r="AK238" s="166">
        <f>'MST2'!I238</f>
        <v>12</v>
      </c>
      <c r="AL238" s="84">
        <f>'MST2'!J238</f>
        <v>1</v>
      </c>
      <c r="AM238" s="135">
        <f>'MST2'!L238</f>
        <v>1</v>
      </c>
      <c r="AN238" s="139">
        <f>'UED12'!J238</f>
        <v>12</v>
      </c>
      <c r="AO238" s="163">
        <f>'UED12'!K238</f>
        <v>1</v>
      </c>
      <c r="AP238" s="165">
        <f>'UED12'!M238</f>
        <v>1</v>
      </c>
      <c r="AQ238" s="166">
        <f>Fran2!I238</f>
        <v>10</v>
      </c>
      <c r="AR238" s="84">
        <f>Fran2!J238</f>
        <v>1</v>
      </c>
      <c r="AS238" s="135">
        <f>Fran2!L238</f>
        <v>1</v>
      </c>
      <c r="AT238" s="86">
        <f>Angl2!I238</f>
        <v>10</v>
      </c>
      <c r="AU238" s="84">
        <f>Angl2!J238</f>
        <v>1</v>
      </c>
      <c r="AV238" s="135">
        <f>Angl2!L238</f>
        <v>1</v>
      </c>
      <c r="AW238" s="139">
        <f>'UET12'!M238</f>
        <v>10</v>
      </c>
      <c r="AX238" s="163">
        <f>'UET12'!N238</f>
        <v>2</v>
      </c>
      <c r="AY238" s="159">
        <f>'UET12'!P238</f>
        <v>1</v>
      </c>
      <c r="AZ238" s="24">
        <f t="shared" si="14"/>
        <v>7.8382352941176467</v>
      </c>
      <c r="BA238" s="143">
        <f t="shared" si="15"/>
        <v>12</v>
      </c>
      <c r="BB238" s="138" t="e">
        <f t="shared" si="16"/>
        <v>#REF!</v>
      </c>
      <c r="BC238" s="154" t="str">
        <f t="shared" si="17"/>
        <v xml:space="preserve"> </v>
      </c>
    </row>
    <row r="239" spans="1:55" ht="13.5" customHeight="1">
      <c r="A239" s="153">
        <v>227</v>
      </c>
      <c r="B239" s="181">
        <v>123005025</v>
      </c>
      <c r="C239" s="182" t="s">
        <v>197</v>
      </c>
      <c r="D239" s="183" t="s">
        <v>624</v>
      </c>
      <c r="E239" s="276" t="s">
        <v>1077</v>
      </c>
      <c r="F239" s="276" t="s">
        <v>1078</v>
      </c>
      <c r="G239" s="303" t="s">
        <v>806</v>
      </c>
      <c r="H239" s="117" t="s">
        <v>428</v>
      </c>
      <c r="I239" s="156">
        <v>8.6688235294117657</v>
      </c>
      <c r="J239" s="162">
        <f>Maths2!J239</f>
        <v>5</v>
      </c>
      <c r="K239" s="84">
        <f>Maths2!K239</f>
        <v>0</v>
      </c>
      <c r="L239" s="135">
        <f>Maths2!M239</f>
        <v>1</v>
      </c>
      <c r="M239" s="85">
        <f>Phys2!J239</f>
        <v>2.35</v>
      </c>
      <c r="N239" s="84">
        <f>Phys2!K239</f>
        <v>0</v>
      </c>
      <c r="O239" s="135" t="e">
        <f>Phys2!#REF!</f>
        <v>#REF!</v>
      </c>
      <c r="P239" s="85">
        <f>Chim2!J239</f>
        <v>6.1</v>
      </c>
      <c r="Q239" s="84">
        <f>Chim2!K239</f>
        <v>0</v>
      </c>
      <c r="R239" s="135">
        <f>Chim2!M239</f>
        <v>1</v>
      </c>
      <c r="S239" s="136">
        <f>'UEF12'!P239</f>
        <v>4.4833333333333325</v>
      </c>
      <c r="T239" s="163">
        <f>'UEF12'!Q239</f>
        <v>0</v>
      </c>
      <c r="U239" s="165" t="e">
        <f>'UEF12'!S239</f>
        <v>#REF!</v>
      </c>
      <c r="V239" s="166">
        <f>TPPhys2!H239</f>
        <v>10.5</v>
      </c>
      <c r="W239" s="84">
        <f>TPPhys2!I239</f>
        <v>2</v>
      </c>
      <c r="X239" s="135">
        <f>TPPhys2!K239</f>
        <v>1</v>
      </c>
      <c r="Y239" s="86">
        <f>TPChim2!H239</f>
        <v>12.833333333333332</v>
      </c>
      <c r="Z239" s="84">
        <f>TPChim2!I239</f>
        <v>2</v>
      </c>
      <c r="AA239" s="135">
        <f>TPChim2!K239</f>
        <v>1</v>
      </c>
      <c r="AB239" s="86">
        <f>Info2!J239</f>
        <v>8.75</v>
      </c>
      <c r="AC239" s="84">
        <f>Info2!K239</f>
        <v>0</v>
      </c>
      <c r="AD239" s="135">
        <f>Info2!M239</f>
        <v>1</v>
      </c>
      <c r="AE239" s="86">
        <f>MP!I239</f>
        <v>10</v>
      </c>
      <c r="AF239" s="84">
        <f>MP!J239</f>
        <v>1</v>
      </c>
      <c r="AG239" s="135">
        <f>MP!L239</f>
        <v>1</v>
      </c>
      <c r="AH239" s="139">
        <f>'UEM12'!S239</f>
        <v>10.166666666666666</v>
      </c>
      <c r="AI239" s="163">
        <f>'UEM12'!T239</f>
        <v>9</v>
      </c>
      <c r="AJ239" s="165">
        <f>'UEM12'!V239</f>
        <v>1</v>
      </c>
      <c r="AK239" s="166">
        <f>'MST2'!I239</f>
        <v>0</v>
      </c>
      <c r="AL239" s="84">
        <f>'MST2'!J239</f>
        <v>0</v>
      </c>
      <c r="AM239" s="135">
        <f>'MST2'!L239</f>
        <v>1</v>
      </c>
      <c r="AN239" s="139">
        <f>'UED12'!J239</f>
        <v>0</v>
      </c>
      <c r="AO239" s="163">
        <f>'UED12'!K239</f>
        <v>0</v>
      </c>
      <c r="AP239" s="165">
        <f>'UED12'!M239</f>
        <v>1</v>
      </c>
      <c r="AQ239" s="166">
        <f>Fran2!I239</f>
        <v>13.25</v>
      </c>
      <c r="AR239" s="84">
        <f>Fran2!J239</f>
        <v>1</v>
      </c>
      <c r="AS239" s="135">
        <f>Fran2!L239</f>
        <v>1</v>
      </c>
      <c r="AT239" s="86">
        <f>Angl2!I239</f>
        <v>12.5</v>
      </c>
      <c r="AU239" s="84">
        <f>Angl2!J239</f>
        <v>1</v>
      </c>
      <c r="AV239" s="135">
        <f>Angl2!L239</f>
        <v>1</v>
      </c>
      <c r="AW239" s="139">
        <f>'UET12'!M239</f>
        <v>12.875</v>
      </c>
      <c r="AX239" s="163">
        <f>'UET12'!N239</f>
        <v>2</v>
      </c>
      <c r="AY239" s="159">
        <f>'UET12'!P239</f>
        <v>1</v>
      </c>
      <c r="AZ239" s="24">
        <f t="shared" si="14"/>
        <v>6.8784313725490192</v>
      </c>
      <c r="BA239" s="143">
        <f t="shared" si="15"/>
        <v>11</v>
      </c>
      <c r="BB239" s="138" t="e">
        <f t="shared" si="16"/>
        <v>#REF!</v>
      </c>
      <c r="BC239" s="154" t="str">
        <f t="shared" si="17"/>
        <v xml:space="preserve"> </v>
      </c>
    </row>
    <row r="240" spans="1:55" ht="13.5" customHeight="1">
      <c r="A240" s="153">
        <v>228</v>
      </c>
      <c r="B240" s="175">
        <v>1533019498</v>
      </c>
      <c r="C240" s="176" t="s">
        <v>197</v>
      </c>
      <c r="D240" s="177" t="s">
        <v>571</v>
      </c>
      <c r="E240" s="276" t="s">
        <v>1079</v>
      </c>
      <c r="F240" s="276" t="s">
        <v>810</v>
      </c>
      <c r="G240" s="303" t="s">
        <v>806</v>
      </c>
      <c r="H240" s="117" t="s">
        <v>429</v>
      </c>
      <c r="I240" s="157">
        <v>8.5152941176470591</v>
      </c>
      <c r="J240" s="162">
        <f>Maths2!J240</f>
        <v>10.199999999999999</v>
      </c>
      <c r="K240" s="84">
        <f>Maths2!K240</f>
        <v>6</v>
      </c>
      <c r="L240" s="135">
        <f>Maths2!M240</f>
        <v>1</v>
      </c>
      <c r="M240" s="85">
        <f>Phys2!J240</f>
        <v>5.65</v>
      </c>
      <c r="N240" s="84">
        <f>Phys2!K240</f>
        <v>0</v>
      </c>
      <c r="O240" s="135" t="e">
        <f>Phys2!#REF!</f>
        <v>#REF!</v>
      </c>
      <c r="P240" s="85">
        <f>Chim2!J240</f>
        <v>10.001999999999999</v>
      </c>
      <c r="Q240" s="84">
        <f>Chim2!K240</f>
        <v>6</v>
      </c>
      <c r="R240" s="135">
        <f>Chim2!M240</f>
        <v>1</v>
      </c>
      <c r="S240" s="136">
        <f>'UEF12'!P240</f>
        <v>8.6173333333333328</v>
      </c>
      <c r="T240" s="163">
        <f>'UEF12'!Q240</f>
        <v>12</v>
      </c>
      <c r="U240" s="165" t="e">
        <f>'UEF12'!S240</f>
        <v>#REF!</v>
      </c>
      <c r="V240" s="166">
        <f>TPPhys2!H240</f>
        <v>10.58</v>
      </c>
      <c r="W240" s="84">
        <f>TPPhys2!I240</f>
        <v>2</v>
      </c>
      <c r="X240" s="135">
        <f>TPPhys2!K240</f>
        <v>1</v>
      </c>
      <c r="Y240" s="86">
        <f>TPChim2!H240</f>
        <v>10.583333333333334</v>
      </c>
      <c r="Z240" s="84">
        <f>TPChim2!I240</f>
        <v>2</v>
      </c>
      <c r="AA240" s="135">
        <f>TPChim2!K240</f>
        <v>1</v>
      </c>
      <c r="AB240" s="86">
        <f>Info2!J240</f>
        <v>9</v>
      </c>
      <c r="AC240" s="84">
        <f>Info2!K240</f>
        <v>0</v>
      </c>
      <c r="AD240" s="135">
        <f>Info2!M240</f>
        <v>1</v>
      </c>
      <c r="AE240" s="86">
        <f>MP!I240</f>
        <v>11</v>
      </c>
      <c r="AF240" s="84">
        <f>MP!J240</f>
        <v>1</v>
      </c>
      <c r="AG240" s="135">
        <f>MP!L240</f>
        <v>1</v>
      </c>
      <c r="AH240" s="139">
        <f>'UEM12'!S240</f>
        <v>10.032666666666668</v>
      </c>
      <c r="AI240" s="163">
        <f>'UEM12'!T240</f>
        <v>9</v>
      </c>
      <c r="AJ240" s="165">
        <f>'UEM12'!V240</f>
        <v>1</v>
      </c>
      <c r="AK240" s="166">
        <f>'MST2'!I240</f>
        <v>13</v>
      </c>
      <c r="AL240" s="84">
        <f>'MST2'!J240</f>
        <v>1</v>
      </c>
      <c r="AM240" s="135">
        <f>'MST2'!L240</f>
        <v>1</v>
      </c>
      <c r="AN240" s="139">
        <f>'UED12'!J240</f>
        <v>13</v>
      </c>
      <c r="AO240" s="163">
        <f>'UED12'!K240</f>
        <v>1</v>
      </c>
      <c r="AP240" s="165">
        <f>'UED12'!M240</f>
        <v>1</v>
      </c>
      <c r="AQ240" s="166">
        <f>Fran2!I240</f>
        <v>10.5</v>
      </c>
      <c r="AR240" s="84">
        <f>Fran2!J240</f>
        <v>1</v>
      </c>
      <c r="AS240" s="135">
        <f>Fran2!L240</f>
        <v>1</v>
      </c>
      <c r="AT240" s="86">
        <f>Angl2!I240</f>
        <v>15</v>
      </c>
      <c r="AU240" s="84">
        <f>Angl2!J240</f>
        <v>1</v>
      </c>
      <c r="AV240" s="135">
        <f>Angl2!L240</f>
        <v>1</v>
      </c>
      <c r="AW240" s="139">
        <f>'UET12'!M240</f>
        <v>12.75</v>
      </c>
      <c r="AX240" s="163">
        <f>'UET12'!N240</f>
        <v>2</v>
      </c>
      <c r="AY240" s="159">
        <f>'UET12'!P240</f>
        <v>1</v>
      </c>
      <c r="AZ240" s="24">
        <f t="shared" si="14"/>
        <v>9.7776078431372557</v>
      </c>
      <c r="BA240" s="143">
        <f t="shared" si="15"/>
        <v>24</v>
      </c>
      <c r="BB240" s="138" t="e">
        <f t="shared" si="16"/>
        <v>#REF!</v>
      </c>
      <c r="BC240" s="154" t="str">
        <f t="shared" si="17"/>
        <v xml:space="preserve"> </v>
      </c>
    </row>
    <row r="241" spans="1:55" ht="13.5" customHeight="1">
      <c r="A241" s="153">
        <v>229</v>
      </c>
      <c r="B241" s="175">
        <v>1533006793</v>
      </c>
      <c r="C241" s="176" t="s">
        <v>197</v>
      </c>
      <c r="D241" s="177" t="s">
        <v>492</v>
      </c>
      <c r="E241" s="276" t="s">
        <v>1080</v>
      </c>
      <c r="F241" s="276" t="s">
        <v>808</v>
      </c>
      <c r="G241" s="303" t="s">
        <v>806</v>
      </c>
      <c r="H241" s="117" t="s">
        <v>429</v>
      </c>
      <c r="I241" s="157">
        <v>8.4341176470588231</v>
      </c>
      <c r="J241" s="162">
        <f>Maths2!J241</f>
        <v>8.1</v>
      </c>
      <c r="K241" s="84">
        <f>Maths2!K241</f>
        <v>0</v>
      </c>
      <c r="L241" s="135">
        <f>Maths2!M241</f>
        <v>1</v>
      </c>
      <c r="M241" s="85">
        <f>Phys2!J241</f>
        <v>6.85</v>
      </c>
      <c r="N241" s="84">
        <f>Phys2!K241</f>
        <v>0</v>
      </c>
      <c r="O241" s="135" t="e">
        <f>Phys2!#REF!</f>
        <v>#REF!</v>
      </c>
      <c r="P241" s="85">
        <f>Chim2!J241</f>
        <v>11.3</v>
      </c>
      <c r="Q241" s="84">
        <f>Chim2!K241</f>
        <v>6</v>
      </c>
      <c r="R241" s="135">
        <f>Chim2!M241</f>
        <v>1</v>
      </c>
      <c r="S241" s="136">
        <f>'UEF12'!P241</f>
        <v>8.75</v>
      </c>
      <c r="T241" s="163">
        <f>'UEF12'!Q241</f>
        <v>6</v>
      </c>
      <c r="U241" s="165" t="e">
        <f>'UEF12'!S241</f>
        <v>#REF!</v>
      </c>
      <c r="V241" s="166">
        <f>TPPhys2!H241</f>
        <v>11.916666666666668</v>
      </c>
      <c r="W241" s="84">
        <f>TPPhys2!I241</f>
        <v>2</v>
      </c>
      <c r="X241" s="135">
        <f>TPPhys2!K241</f>
        <v>1</v>
      </c>
      <c r="Y241" s="86">
        <f>TPChim2!H241</f>
        <v>10.5</v>
      </c>
      <c r="Z241" s="84">
        <f>TPChim2!I241</f>
        <v>2</v>
      </c>
      <c r="AA241" s="135">
        <f>TPChim2!K241</f>
        <v>1</v>
      </c>
      <c r="AB241" s="86">
        <f>Info2!J241</f>
        <v>9.1</v>
      </c>
      <c r="AC241" s="84">
        <f>Info2!K241</f>
        <v>0</v>
      </c>
      <c r="AD241" s="135">
        <f>Info2!M241</f>
        <v>1</v>
      </c>
      <c r="AE241" s="86">
        <f>MP!I241</f>
        <v>10</v>
      </c>
      <c r="AF241" s="84">
        <f>MP!J241</f>
        <v>1</v>
      </c>
      <c r="AG241" s="135">
        <f>MP!L241</f>
        <v>1</v>
      </c>
      <c r="AH241" s="139">
        <f>'UEM12'!S241</f>
        <v>10.123333333333333</v>
      </c>
      <c r="AI241" s="163">
        <f>'UEM12'!T241</f>
        <v>9</v>
      </c>
      <c r="AJ241" s="165">
        <f>'UEM12'!V241</f>
        <v>1</v>
      </c>
      <c r="AK241" s="166">
        <f>'MST2'!I241</f>
        <v>10.5</v>
      </c>
      <c r="AL241" s="84">
        <f>'MST2'!J241</f>
        <v>1</v>
      </c>
      <c r="AM241" s="135">
        <f>'MST2'!L241</f>
        <v>1</v>
      </c>
      <c r="AN241" s="139">
        <f>'UED12'!J241</f>
        <v>10.5</v>
      </c>
      <c r="AO241" s="163">
        <f>'UED12'!K241</f>
        <v>1</v>
      </c>
      <c r="AP241" s="165">
        <f>'UED12'!M241</f>
        <v>1</v>
      </c>
      <c r="AQ241" s="166">
        <f>Fran2!I241</f>
        <v>10</v>
      </c>
      <c r="AR241" s="84">
        <f>Fran2!J241</f>
        <v>1</v>
      </c>
      <c r="AS241" s="135">
        <f>Fran2!L241</f>
        <v>1</v>
      </c>
      <c r="AT241" s="86">
        <f>Angl2!I241</f>
        <v>8</v>
      </c>
      <c r="AU241" s="84">
        <f>Angl2!J241</f>
        <v>0</v>
      </c>
      <c r="AV241" s="135">
        <f>Angl2!L241</f>
        <v>1</v>
      </c>
      <c r="AW241" s="139">
        <f>'UET12'!M241</f>
        <v>9</v>
      </c>
      <c r="AX241" s="163">
        <f>'UET12'!N241</f>
        <v>1</v>
      </c>
      <c r="AY241" s="159">
        <f>'UET12'!P241</f>
        <v>1</v>
      </c>
      <c r="AZ241" s="24">
        <f t="shared" si="14"/>
        <v>9.2862745098039223</v>
      </c>
      <c r="BA241" s="143">
        <f t="shared" si="15"/>
        <v>17</v>
      </c>
      <c r="BB241" s="138" t="e">
        <f t="shared" si="16"/>
        <v>#REF!</v>
      </c>
      <c r="BC241" s="154" t="str">
        <f t="shared" si="17"/>
        <v xml:space="preserve"> </v>
      </c>
    </row>
    <row r="242" spans="1:55" ht="13.5" customHeight="1">
      <c r="A242" s="153">
        <v>230</v>
      </c>
      <c r="B242" s="289">
        <v>123011486</v>
      </c>
      <c r="C242" s="277" t="s">
        <v>200</v>
      </c>
      <c r="D242" s="99" t="s">
        <v>104</v>
      </c>
      <c r="E242" s="277" t="s">
        <v>875</v>
      </c>
      <c r="F242" s="277" t="s">
        <v>805</v>
      </c>
      <c r="G242" s="302" t="s">
        <v>811</v>
      </c>
      <c r="H242" s="117" t="s">
        <v>429</v>
      </c>
      <c r="I242" s="157">
        <v>10.552941176470586</v>
      </c>
      <c r="J242" s="162">
        <f>Maths2!J242</f>
        <v>10.166666666666666</v>
      </c>
      <c r="K242" s="84">
        <f>Maths2!K242</f>
        <v>6</v>
      </c>
      <c r="L242" s="135">
        <f>Maths2!M242</f>
        <v>1</v>
      </c>
      <c r="M242" s="85">
        <f>Phys2!J242</f>
        <v>2.8333333333333335</v>
      </c>
      <c r="N242" s="84">
        <f>Phys2!K242</f>
        <v>0</v>
      </c>
      <c r="O242" s="135" t="e">
        <f>Phys2!#REF!</f>
        <v>#REF!</v>
      </c>
      <c r="P242" s="85">
        <f>Chim2!J242</f>
        <v>8.1666666666666661</v>
      </c>
      <c r="Q242" s="84">
        <f>Chim2!K242</f>
        <v>0</v>
      </c>
      <c r="R242" s="135">
        <f>Chim2!M242</f>
        <v>1</v>
      </c>
      <c r="S242" s="136">
        <f>'UEF12'!P242</f>
        <v>7.0555555555555554</v>
      </c>
      <c r="T242" s="163">
        <f>'UEF12'!Q242</f>
        <v>6</v>
      </c>
      <c r="U242" s="165" t="e">
        <f>'UEF12'!S242</f>
        <v>#REF!</v>
      </c>
      <c r="V242" s="166">
        <f>TPPhys2!H242</f>
        <v>10</v>
      </c>
      <c r="W242" s="84">
        <f>TPPhys2!I242</f>
        <v>2</v>
      </c>
      <c r="X242" s="135">
        <f>TPPhys2!K242</f>
        <v>1</v>
      </c>
      <c r="Y242" s="86">
        <f>TPChim2!H242</f>
        <v>10.33</v>
      </c>
      <c r="Z242" s="84">
        <f>TPChim2!I242</f>
        <v>2</v>
      </c>
      <c r="AA242" s="135">
        <f>TPChim2!K242</f>
        <v>1</v>
      </c>
      <c r="AB242" s="86">
        <f>Info2!J242</f>
        <v>11.666666666666666</v>
      </c>
      <c r="AC242" s="84">
        <f>Info2!K242</f>
        <v>4</v>
      </c>
      <c r="AD242" s="135">
        <f>Info2!M242</f>
        <v>1</v>
      </c>
      <c r="AE242" s="86">
        <f>MP!I242</f>
        <v>10</v>
      </c>
      <c r="AF242" s="84">
        <f>MP!J242</f>
        <v>1</v>
      </c>
      <c r="AG242" s="135">
        <f>MP!L242</f>
        <v>1</v>
      </c>
      <c r="AH242" s="139">
        <f>'UEM12'!S242</f>
        <v>10.732666666666665</v>
      </c>
      <c r="AI242" s="163">
        <f>'UEM12'!T242</f>
        <v>9</v>
      </c>
      <c r="AJ242" s="165">
        <f>'UEM12'!V242</f>
        <v>1</v>
      </c>
      <c r="AK242" s="166">
        <f>'MST2'!I242</f>
        <v>10</v>
      </c>
      <c r="AL242" s="84">
        <f>'MST2'!J242</f>
        <v>1</v>
      </c>
      <c r="AM242" s="135">
        <f>'MST2'!L242</f>
        <v>1</v>
      </c>
      <c r="AN242" s="139">
        <f>'UED12'!J242</f>
        <v>10</v>
      </c>
      <c r="AO242" s="163">
        <f>'UED12'!K242</f>
        <v>1</v>
      </c>
      <c r="AP242" s="165">
        <f>'UED12'!M242</f>
        <v>1</v>
      </c>
      <c r="AQ242" s="166">
        <f>Fran2!I242</f>
        <v>13</v>
      </c>
      <c r="AR242" s="84">
        <f>Fran2!J242</f>
        <v>1</v>
      </c>
      <c r="AS242" s="135">
        <f>Fran2!L242</f>
        <v>1</v>
      </c>
      <c r="AT242" s="86">
        <f>Angl2!I242</f>
        <v>15.5</v>
      </c>
      <c r="AU242" s="84">
        <f>Angl2!J242</f>
        <v>1</v>
      </c>
      <c r="AV242" s="135">
        <f>Angl2!L242</f>
        <v>1</v>
      </c>
      <c r="AW242" s="139">
        <f>'UET12'!M242</f>
        <v>14.25</v>
      </c>
      <c r="AX242" s="163">
        <f>'UET12'!N242</f>
        <v>2</v>
      </c>
      <c r="AY242" s="159">
        <f>'UET12'!P242</f>
        <v>1</v>
      </c>
      <c r="AZ242" s="24">
        <f t="shared" si="14"/>
        <v>9.1566666666666663</v>
      </c>
      <c r="BA242" s="143">
        <f t="shared" si="15"/>
        <v>18</v>
      </c>
      <c r="BB242" s="138" t="e">
        <f t="shared" si="16"/>
        <v>#REF!</v>
      </c>
      <c r="BC242" s="154" t="str">
        <f t="shared" si="17"/>
        <v xml:space="preserve"> </v>
      </c>
    </row>
    <row r="243" spans="1:55" ht="13.5" customHeight="1">
      <c r="A243" s="153">
        <v>231</v>
      </c>
      <c r="B243" s="181">
        <v>1333002640</v>
      </c>
      <c r="C243" s="182" t="s">
        <v>634</v>
      </c>
      <c r="D243" s="183" t="s">
        <v>635</v>
      </c>
      <c r="E243" s="276" t="s">
        <v>1081</v>
      </c>
      <c r="F243" s="276" t="s">
        <v>808</v>
      </c>
      <c r="G243" s="303" t="s">
        <v>806</v>
      </c>
      <c r="H243" s="117" t="s">
        <v>1676</v>
      </c>
      <c r="I243" s="157">
        <v>8.9070980392156862</v>
      </c>
      <c r="J243" s="162">
        <f>Maths2!J243</f>
        <v>10.3</v>
      </c>
      <c r="K243" s="84">
        <f>Maths2!K243</f>
        <v>6</v>
      </c>
      <c r="L243" s="135">
        <f>Maths2!M243</f>
        <v>1</v>
      </c>
      <c r="M243" s="85">
        <f>Phys2!J243</f>
        <v>3.95</v>
      </c>
      <c r="N243" s="84">
        <f>Phys2!K243</f>
        <v>0</v>
      </c>
      <c r="O243" s="135" t="e">
        <f>Phys2!#REF!</f>
        <v>#REF!</v>
      </c>
      <c r="P243" s="85">
        <f>Chim2!J243</f>
        <v>8.1</v>
      </c>
      <c r="Q243" s="84">
        <f>Chim2!K243</f>
        <v>0</v>
      </c>
      <c r="R243" s="135">
        <f>Chim2!M243</f>
        <v>1</v>
      </c>
      <c r="S243" s="136">
        <f>'UEF12'!P243</f>
        <v>7.4499999999999993</v>
      </c>
      <c r="T243" s="163">
        <f>'UEF12'!Q243</f>
        <v>6</v>
      </c>
      <c r="U243" s="165" t="e">
        <f>'UEF12'!S243</f>
        <v>#REF!</v>
      </c>
      <c r="V243" s="166">
        <f>TPPhys2!H243</f>
        <v>10</v>
      </c>
      <c r="W243" s="84">
        <f>TPPhys2!I243</f>
        <v>2</v>
      </c>
      <c r="X243" s="135">
        <f>TPPhys2!K243</f>
        <v>1</v>
      </c>
      <c r="Y243" s="86">
        <f>TPChim2!H243</f>
        <v>15.3125</v>
      </c>
      <c r="Z243" s="84">
        <f>TPChim2!I243</f>
        <v>2</v>
      </c>
      <c r="AA243" s="135">
        <f>TPChim2!K243</f>
        <v>1</v>
      </c>
      <c r="AB243" s="86">
        <f>Info2!J243</f>
        <v>7.3</v>
      </c>
      <c r="AC243" s="84">
        <f>Info2!K243</f>
        <v>0</v>
      </c>
      <c r="AD243" s="135">
        <f>Info2!M243</f>
        <v>1</v>
      </c>
      <c r="AE243" s="86">
        <f>MP!I243</f>
        <v>12.5</v>
      </c>
      <c r="AF243" s="84">
        <f>MP!J243</f>
        <v>1</v>
      </c>
      <c r="AG243" s="135">
        <f>MP!L243</f>
        <v>1</v>
      </c>
      <c r="AH243" s="139">
        <f>'UEM12'!S243</f>
        <v>10.4825</v>
      </c>
      <c r="AI243" s="163">
        <f>'UEM12'!T243</f>
        <v>9</v>
      </c>
      <c r="AJ243" s="165">
        <f>'UEM12'!V243</f>
        <v>1</v>
      </c>
      <c r="AK243" s="166">
        <f>'MST2'!I243</f>
        <v>9</v>
      </c>
      <c r="AL243" s="84">
        <f>'MST2'!J243</f>
        <v>0</v>
      </c>
      <c r="AM243" s="135">
        <f>'MST2'!L243</f>
        <v>1</v>
      </c>
      <c r="AN243" s="139">
        <f>'UED12'!J243</f>
        <v>9</v>
      </c>
      <c r="AO243" s="163">
        <f>'UED12'!K243</f>
        <v>0</v>
      </c>
      <c r="AP243" s="165">
        <f>'UED12'!M243</f>
        <v>1</v>
      </c>
      <c r="AQ243" s="166">
        <f>Fran2!I243</f>
        <v>12.5</v>
      </c>
      <c r="AR243" s="84">
        <f>Fran2!J243</f>
        <v>1</v>
      </c>
      <c r="AS243" s="135">
        <f>Fran2!L243</f>
        <v>1</v>
      </c>
      <c r="AT243" s="86">
        <f>Angl2!I243</f>
        <v>8</v>
      </c>
      <c r="AU243" s="84">
        <f>Angl2!J243</f>
        <v>0</v>
      </c>
      <c r="AV243" s="135">
        <f>Angl2!L243</f>
        <v>1</v>
      </c>
      <c r="AW243" s="139">
        <f>'UET12'!M243</f>
        <v>10.25</v>
      </c>
      <c r="AX243" s="163">
        <f>'UET12'!N243</f>
        <v>2</v>
      </c>
      <c r="AY243" s="159">
        <f>'UET12'!P243</f>
        <v>1</v>
      </c>
      <c r="AZ243" s="24">
        <f t="shared" si="14"/>
        <v>8.7625000000000011</v>
      </c>
      <c r="BA243" s="143">
        <f t="shared" si="15"/>
        <v>17</v>
      </c>
      <c r="BB243" s="138" t="e">
        <f t="shared" si="16"/>
        <v>#REF!</v>
      </c>
      <c r="BC243" s="154" t="str">
        <f t="shared" si="17"/>
        <v xml:space="preserve"> </v>
      </c>
    </row>
    <row r="244" spans="1:55" ht="13.5" customHeight="1">
      <c r="A244" s="153">
        <v>232</v>
      </c>
      <c r="B244" s="279">
        <v>1333007426</v>
      </c>
      <c r="C244" s="301" t="s">
        <v>202</v>
      </c>
      <c r="D244" s="52" t="s">
        <v>246</v>
      </c>
      <c r="E244" s="280" t="s">
        <v>1082</v>
      </c>
      <c r="F244" s="280" t="s">
        <v>870</v>
      </c>
      <c r="G244" s="302" t="s">
        <v>811</v>
      </c>
      <c r="H244" s="117" t="s">
        <v>434</v>
      </c>
      <c r="I244" s="157">
        <v>9.5852941176470576</v>
      </c>
      <c r="J244" s="162">
        <f>Maths2!J244</f>
        <v>10</v>
      </c>
      <c r="K244" s="84">
        <f>Maths2!K244</f>
        <v>6</v>
      </c>
      <c r="L244" s="135">
        <f>Maths2!M244</f>
        <v>1</v>
      </c>
      <c r="M244" s="85">
        <f>Phys2!J244</f>
        <v>10</v>
      </c>
      <c r="N244" s="84">
        <f>Phys2!K244</f>
        <v>6</v>
      </c>
      <c r="O244" s="135" t="e">
        <f>Phys2!#REF!</f>
        <v>#REF!</v>
      </c>
      <c r="P244" s="85">
        <f>Chim2!J244</f>
        <v>5.5</v>
      </c>
      <c r="Q244" s="84">
        <f>Chim2!K244</f>
        <v>0</v>
      </c>
      <c r="R244" s="135">
        <f>Chim2!M244</f>
        <v>1</v>
      </c>
      <c r="S244" s="136">
        <f>'UEF12'!P244</f>
        <v>8.5</v>
      </c>
      <c r="T244" s="163">
        <f>'UEF12'!Q244</f>
        <v>12</v>
      </c>
      <c r="U244" s="165" t="e">
        <f>'UEF12'!S244</f>
        <v>#REF!</v>
      </c>
      <c r="V244" s="166">
        <f>TPPhys2!H244</f>
        <v>8.91</v>
      </c>
      <c r="W244" s="84">
        <f>TPPhys2!I244</f>
        <v>0</v>
      </c>
      <c r="X244" s="135">
        <f>TPPhys2!K244</f>
        <v>1</v>
      </c>
      <c r="Y244" s="86">
        <f>TPChim2!H244</f>
        <v>13.66</v>
      </c>
      <c r="Z244" s="84">
        <f>TPChim2!I244</f>
        <v>2</v>
      </c>
      <c r="AA244" s="135">
        <f>TPChim2!K244</f>
        <v>1</v>
      </c>
      <c r="AB244" s="86">
        <f>Info2!J244</f>
        <v>11.1</v>
      </c>
      <c r="AC244" s="84">
        <f>Info2!K244</f>
        <v>4</v>
      </c>
      <c r="AD244" s="135">
        <f>Info2!M244</f>
        <v>1</v>
      </c>
      <c r="AE244" s="86">
        <f>MP!I244</f>
        <v>10</v>
      </c>
      <c r="AF244" s="84">
        <f>MP!J244</f>
        <v>1</v>
      </c>
      <c r="AG244" s="135">
        <f>MP!L244</f>
        <v>1</v>
      </c>
      <c r="AH244" s="139">
        <f>'UEM12'!S244</f>
        <v>10.953999999999999</v>
      </c>
      <c r="AI244" s="163">
        <f>'UEM12'!T244</f>
        <v>9</v>
      </c>
      <c r="AJ244" s="165">
        <f>'UEM12'!V244</f>
        <v>1</v>
      </c>
      <c r="AK244" s="166">
        <f>'MST2'!I244</f>
        <v>12</v>
      </c>
      <c r="AL244" s="84">
        <f>'MST2'!J244</f>
        <v>1</v>
      </c>
      <c r="AM244" s="135">
        <f>'MST2'!L244</f>
        <v>1</v>
      </c>
      <c r="AN244" s="139">
        <f>'UED12'!J244</f>
        <v>12</v>
      </c>
      <c r="AO244" s="163">
        <f>'UED12'!K244</f>
        <v>1</v>
      </c>
      <c r="AP244" s="165">
        <f>'UED12'!M244</f>
        <v>1</v>
      </c>
      <c r="AQ244" s="166">
        <f>Fran2!I244</f>
        <v>10.5</v>
      </c>
      <c r="AR244" s="84">
        <f>Fran2!J244</f>
        <v>1</v>
      </c>
      <c r="AS244" s="135">
        <f>Fran2!L244</f>
        <v>1</v>
      </c>
      <c r="AT244" s="86">
        <f>Angl2!I244</f>
        <v>10</v>
      </c>
      <c r="AU244" s="84">
        <f>Angl2!J244</f>
        <v>1</v>
      </c>
      <c r="AV244" s="135">
        <f>Angl2!L244</f>
        <v>1</v>
      </c>
      <c r="AW244" s="139">
        <f>'UET12'!M244</f>
        <v>10.25</v>
      </c>
      <c r="AX244" s="163">
        <f>'UET12'!N244</f>
        <v>2</v>
      </c>
      <c r="AY244" s="159">
        <f>'UET12'!P244</f>
        <v>1</v>
      </c>
      <c r="AZ244" s="24">
        <f t="shared" si="14"/>
        <v>9.6335294117647052</v>
      </c>
      <c r="BA244" s="143">
        <f t="shared" si="15"/>
        <v>24</v>
      </c>
      <c r="BB244" s="138" t="e">
        <f t="shared" si="16"/>
        <v>#REF!</v>
      </c>
      <c r="BC244" s="154" t="str">
        <f t="shared" si="17"/>
        <v xml:space="preserve"> </v>
      </c>
    </row>
    <row r="245" spans="1:55" ht="13.5" customHeight="1">
      <c r="A245" s="153">
        <v>233</v>
      </c>
      <c r="B245" s="282">
        <v>123012546</v>
      </c>
      <c r="C245" s="305" t="s">
        <v>758</v>
      </c>
      <c r="D245" s="306" t="s">
        <v>102</v>
      </c>
      <c r="E245" s="295" t="s">
        <v>1083</v>
      </c>
      <c r="F245" s="284" t="s">
        <v>805</v>
      </c>
      <c r="G245" s="307" t="s">
        <v>827</v>
      </c>
      <c r="H245" s="242" t="s">
        <v>432</v>
      </c>
      <c r="I245" s="156">
        <v>9.5831372549019598</v>
      </c>
      <c r="J245" s="162">
        <f>Maths2!J245</f>
        <v>10.333333333333334</v>
      </c>
      <c r="K245" s="84">
        <f>Maths2!K245</f>
        <v>6</v>
      </c>
      <c r="L245" s="135">
        <f>Maths2!M245</f>
        <v>1</v>
      </c>
      <c r="M245" s="85">
        <f>Phys2!J245</f>
        <v>6.8</v>
      </c>
      <c r="N245" s="84">
        <f>Phys2!K245</f>
        <v>0</v>
      </c>
      <c r="O245" s="135" t="e">
        <f>Phys2!#REF!</f>
        <v>#REF!</v>
      </c>
      <c r="P245" s="85">
        <f>Chim2!J245</f>
        <v>8.1666666666666661</v>
      </c>
      <c r="Q245" s="84">
        <f>Chim2!K245</f>
        <v>0</v>
      </c>
      <c r="R245" s="135">
        <f>Chim2!M245</f>
        <v>1</v>
      </c>
      <c r="S245" s="136">
        <f>'UEF12'!P245</f>
        <v>8.4333333333333336</v>
      </c>
      <c r="T245" s="163">
        <f>'UEF12'!Q245</f>
        <v>6</v>
      </c>
      <c r="U245" s="165" t="e">
        <f>'UEF12'!S245</f>
        <v>#REF!</v>
      </c>
      <c r="V245" s="166">
        <f>TPPhys2!H245</f>
        <v>11</v>
      </c>
      <c r="W245" s="84">
        <f>TPPhys2!I245</f>
        <v>2</v>
      </c>
      <c r="X245" s="135">
        <f>TPPhys2!K245</f>
        <v>1</v>
      </c>
      <c r="Y245" s="86">
        <f>TPChim2!H245</f>
        <v>13.16</v>
      </c>
      <c r="Z245" s="84">
        <f>TPChim2!I245</f>
        <v>2</v>
      </c>
      <c r="AA245" s="135">
        <f>TPChim2!K245</f>
        <v>1</v>
      </c>
      <c r="AB245" s="86">
        <f>Info2!J245</f>
        <v>9.625</v>
      </c>
      <c r="AC245" s="84">
        <f>Info2!K245</f>
        <v>0</v>
      </c>
      <c r="AD245" s="135">
        <f>Info2!M245</f>
        <v>1</v>
      </c>
      <c r="AE245" s="86">
        <f>MP!I245</f>
        <v>12.25</v>
      </c>
      <c r="AF245" s="84">
        <f>MP!J245</f>
        <v>1</v>
      </c>
      <c r="AG245" s="135">
        <f>MP!L245</f>
        <v>1</v>
      </c>
      <c r="AH245" s="139">
        <f>'UEM12'!S245</f>
        <v>11.132</v>
      </c>
      <c r="AI245" s="163">
        <f>'UEM12'!T245</f>
        <v>9</v>
      </c>
      <c r="AJ245" s="165">
        <f>'UEM12'!V245</f>
        <v>1</v>
      </c>
      <c r="AK245" s="166">
        <f>'MST2'!I245</f>
        <v>12</v>
      </c>
      <c r="AL245" s="84">
        <f>'MST2'!J245</f>
        <v>1</v>
      </c>
      <c r="AM245" s="135">
        <f>'MST2'!L245</f>
        <v>1</v>
      </c>
      <c r="AN245" s="139">
        <f>'UED12'!J245</f>
        <v>12</v>
      </c>
      <c r="AO245" s="163">
        <f>'UED12'!K245</f>
        <v>1</v>
      </c>
      <c r="AP245" s="165">
        <f>'UED12'!M245</f>
        <v>1</v>
      </c>
      <c r="AQ245" s="166">
        <f>Fran2!I245</f>
        <v>12.25</v>
      </c>
      <c r="AR245" s="84">
        <f>Fran2!J245</f>
        <v>1</v>
      </c>
      <c r="AS245" s="135">
        <f>Fran2!L245</f>
        <v>1</v>
      </c>
      <c r="AT245" s="86">
        <f>Angl2!I245</f>
        <v>12.25</v>
      </c>
      <c r="AU245" s="84">
        <f>Angl2!J245</f>
        <v>1</v>
      </c>
      <c r="AV245" s="135">
        <f>Angl2!L245</f>
        <v>1</v>
      </c>
      <c r="AW245" s="139">
        <f>'UET12'!M245</f>
        <v>12.25</v>
      </c>
      <c r="AX245" s="163">
        <f>'UET12'!N245</f>
        <v>2</v>
      </c>
      <c r="AY245" s="159">
        <f>'UET12'!P245</f>
        <v>1</v>
      </c>
      <c r="AZ245" s="24">
        <f t="shared" si="14"/>
        <v>9.8858823529411772</v>
      </c>
      <c r="BA245" s="143">
        <f t="shared" si="15"/>
        <v>18</v>
      </c>
      <c r="BB245" s="138" t="e">
        <f t="shared" si="16"/>
        <v>#REF!</v>
      </c>
      <c r="BC245" s="154" t="str">
        <f t="shared" si="17"/>
        <v xml:space="preserve"> </v>
      </c>
    </row>
    <row r="246" spans="1:55" ht="13.5" customHeight="1">
      <c r="A246" s="153">
        <v>234</v>
      </c>
      <c r="B246" s="294" t="s">
        <v>759</v>
      </c>
      <c r="C246" s="305" t="s">
        <v>760</v>
      </c>
      <c r="D246" s="306" t="s">
        <v>208</v>
      </c>
      <c r="E246" s="295" t="s">
        <v>1084</v>
      </c>
      <c r="F246" s="284" t="s">
        <v>805</v>
      </c>
      <c r="G246" s="307" t="s">
        <v>827</v>
      </c>
      <c r="H246" s="244" t="s">
        <v>428</v>
      </c>
      <c r="I246" s="157">
        <v>8.9011764705882346</v>
      </c>
      <c r="J246" s="162">
        <f>Maths2!J246</f>
        <v>6</v>
      </c>
      <c r="K246" s="84">
        <f>Maths2!K246</f>
        <v>0</v>
      </c>
      <c r="L246" s="135">
        <f>Maths2!M246</f>
        <v>1</v>
      </c>
      <c r="M246" s="85">
        <f>Phys2!J246</f>
        <v>3.5</v>
      </c>
      <c r="N246" s="84">
        <f>Phys2!K246</f>
        <v>0</v>
      </c>
      <c r="O246" s="135" t="e">
        <f>Phys2!#REF!</f>
        <v>#REF!</v>
      </c>
      <c r="P246" s="85">
        <f>Chim2!J246</f>
        <v>10</v>
      </c>
      <c r="Q246" s="84">
        <f>Chim2!K246</f>
        <v>6</v>
      </c>
      <c r="R246" s="135">
        <f>Chim2!M246</f>
        <v>1</v>
      </c>
      <c r="S246" s="136">
        <f>'UEF12'!P246</f>
        <v>6.5</v>
      </c>
      <c r="T246" s="163">
        <f>'UEF12'!Q246</f>
        <v>6</v>
      </c>
      <c r="U246" s="165" t="e">
        <f>'UEF12'!S246</f>
        <v>#REF!</v>
      </c>
      <c r="V246" s="166">
        <f>TPPhys2!H246</f>
        <v>10.17</v>
      </c>
      <c r="W246" s="84">
        <f>TPPhys2!I246</f>
        <v>2</v>
      </c>
      <c r="X246" s="135">
        <f>TPPhys2!K246</f>
        <v>1</v>
      </c>
      <c r="Y246" s="86">
        <f>TPChim2!H246</f>
        <v>11.67</v>
      </c>
      <c r="Z246" s="84">
        <f>TPChim2!I246</f>
        <v>2</v>
      </c>
      <c r="AA246" s="135">
        <f>TPChim2!K246</f>
        <v>1</v>
      </c>
      <c r="AB246" s="86">
        <f>Info2!J246</f>
        <v>11.625</v>
      </c>
      <c r="AC246" s="84">
        <f>Info2!K246</f>
        <v>4</v>
      </c>
      <c r="AD246" s="135">
        <f>Info2!M246</f>
        <v>1</v>
      </c>
      <c r="AE246" s="86">
        <f>MP!I246</f>
        <v>8</v>
      </c>
      <c r="AF246" s="84">
        <f>MP!J246</f>
        <v>0</v>
      </c>
      <c r="AG246" s="135">
        <f>MP!L246</f>
        <v>1</v>
      </c>
      <c r="AH246" s="139">
        <f>'UEM12'!S246</f>
        <v>10.618</v>
      </c>
      <c r="AI246" s="163">
        <f>'UEM12'!T246</f>
        <v>9</v>
      </c>
      <c r="AJ246" s="165">
        <f>'UEM12'!V246</f>
        <v>1</v>
      </c>
      <c r="AK246" s="166">
        <f>'MST2'!I246</f>
        <v>11</v>
      </c>
      <c r="AL246" s="84">
        <f>'MST2'!J246</f>
        <v>1</v>
      </c>
      <c r="AM246" s="135">
        <f>'MST2'!L246</f>
        <v>1</v>
      </c>
      <c r="AN246" s="139">
        <f>'UED12'!J246</f>
        <v>11</v>
      </c>
      <c r="AO246" s="163">
        <f>'UED12'!K246</f>
        <v>1</v>
      </c>
      <c r="AP246" s="165">
        <f>'UED12'!M246</f>
        <v>1</v>
      </c>
      <c r="AQ246" s="166">
        <f>Fran2!I246</f>
        <v>10</v>
      </c>
      <c r="AR246" s="84">
        <f>Fran2!J246</f>
        <v>1</v>
      </c>
      <c r="AS246" s="135">
        <f>Fran2!L246</f>
        <v>1</v>
      </c>
      <c r="AT246" s="86">
        <f>Angl2!I246</f>
        <v>10</v>
      </c>
      <c r="AU246" s="84">
        <f>Angl2!J246</f>
        <v>1</v>
      </c>
      <c r="AV246" s="135">
        <f>Angl2!L246</f>
        <v>1</v>
      </c>
      <c r="AW246" s="139">
        <f>'UET12'!M246</f>
        <v>10</v>
      </c>
      <c r="AX246" s="163">
        <f>'UET12'!N246</f>
        <v>2</v>
      </c>
      <c r="AY246" s="159">
        <f>'UET12'!P246</f>
        <v>1</v>
      </c>
      <c r="AZ246" s="24">
        <f t="shared" si="14"/>
        <v>8.3876470588235303</v>
      </c>
      <c r="BA246" s="143">
        <f t="shared" si="15"/>
        <v>18</v>
      </c>
      <c r="BB246" s="138" t="e">
        <f t="shared" si="16"/>
        <v>#REF!</v>
      </c>
      <c r="BC246" s="154" t="str">
        <f t="shared" si="17"/>
        <v xml:space="preserve"> </v>
      </c>
    </row>
    <row r="247" spans="1:55" ht="13.5" customHeight="1">
      <c r="A247" s="153">
        <v>235</v>
      </c>
      <c r="B247" s="289">
        <v>123007572</v>
      </c>
      <c r="C247" s="277" t="s">
        <v>203</v>
      </c>
      <c r="D247" s="99" t="s">
        <v>204</v>
      </c>
      <c r="E247" s="277" t="s">
        <v>1085</v>
      </c>
      <c r="F247" s="277" t="s">
        <v>808</v>
      </c>
      <c r="G247" s="302" t="s">
        <v>811</v>
      </c>
      <c r="H247" s="118" t="s">
        <v>428</v>
      </c>
      <c r="I247" s="157">
        <v>9.4247058823529404</v>
      </c>
      <c r="J247" s="162">
        <f>Maths2!J247</f>
        <v>9.6666666666666661</v>
      </c>
      <c r="K247" s="84">
        <f>Maths2!K247</f>
        <v>0</v>
      </c>
      <c r="L247" s="135">
        <f>Maths2!M247</f>
        <v>1</v>
      </c>
      <c r="M247" s="85">
        <f>Phys2!J247</f>
        <v>3.9166666666666665</v>
      </c>
      <c r="N247" s="84">
        <f>Phys2!K247</f>
        <v>0</v>
      </c>
      <c r="O247" s="135" t="e">
        <f>Phys2!#REF!</f>
        <v>#REF!</v>
      </c>
      <c r="P247" s="85">
        <f>Chim2!J247</f>
        <v>4.666666666666667</v>
      </c>
      <c r="Q247" s="84">
        <f>Chim2!K247</f>
        <v>0</v>
      </c>
      <c r="R247" s="135">
        <f>Chim2!M247</f>
        <v>1</v>
      </c>
      <c r="S247" s="136">
        <f>'UEF12'!P247</f>
        <v>6.083333333333333</v>
      </c>
      <c r="T247" s="163">
        <f>'UEF12'!Q247</f>
        <v>0</v>
      </c>
      <c r="U247" s="165" t="e">
        <f>'UEF12'!S247</f>
        <v>#REF!</v>
      </c>
      <c r="V247" s="166">
        <f>TPPhys2!H247</f>
        <v>11.5</v>
      </c>
      <c r="W247" s="84">
        <f>TPPhys2!I247</f>
        <v>2</v>
      </c>
      <c r="X247" s="135">
        <f>TPPhys2!K247</f>
        <v>1</v>
      </c>
      <c r="Y247" s="86">
        <f>TPChim2!H247</f>
        <v>13.92</v>
      </c>
      <c r="Z247" s="84">
        <f>TPChim2!I247</f>
        <v>2</v>
      </c>
      <c r="AA247" s="135">
        <f>TPChim2!K247</f>
        <v>1</v>
      </c>
      <c r="AB247" s="86">
        <f>Info2!J247</f>
        <v>10</v>
      </c>
      <c r="AC247" s="84">
        <f>Info2!K247</f>
        <v>4</v>
      </c>
      <c r="AD247" s="135">
        <f>Info2!M247</f>
        <v>1</v>
      </c>
      <c r="AE247" s="86">
        <f>MP!I247</f>
        <v>11.5</v>
      </c>
      <c r="AF247" s="84">
        <f>MP!J247</f>
        <v>1</v>
      </c>
      <c r="AG247" s="135">
        <f>MP!L247</f>
        <v>1</v>
      </c>
      <c r="AH247" s="139">
        <f>'UEM12'!S247</f>
        <v>11.384</v>
      </c>
      <c r="AI247" s="163">
        <f>'UEM12'!T247</f>
        <v>9</v>
      </c>
      <c r="AJ247" s="165">
        <f>'UEM12'!V247</f>
        <v>1</v>
      </c>
      <c r="AK247" s="166">
        <f>'MST2'!I247</f>
        <v>12</v>
      </c>
      <c r="AL247" s="84">
        <f>'MST2'!J247</f>
        <v>1</v>
      </c>
      <c r="AM247" s="135">
        <f>'MST2'!L247</f>
        <v>1</v>
      </c>
      <c r="AN247" s="139">
        <f>'UED12'!J247</f>
        <v>12</v>
      </c>
      <c r="AO247" s="163">
        <f>'UED12'!K247</f>
        <v>1</v>
      </c>
      <c r="AP247" s="165">
        <f>'UED12'!M247</f>
        <v>1</v>
      </c>
      <c r="AQ247" s="166">
        <f>Fran2!I247</f>
        <v>13.5</v>
      </c>
      <c r="AR247" s="84">
        <f>Fran2!J247</f>
        <v>1</v>
      </c>
      <c r="AS247" s="135">
        <f>Fran2!L247</f>
        <v>1</v>
      </c>
      <c r="AT247" s="86">
        <f>Angl2!I247</f>
        <v>14.5</v>
      </c>
      <c r="AU247" s="84">
        <f>Angl2!J247</f>
        <v>1</v>
      </c>
      <c r="AV247" s="135">
        <f>Angl2!L247</f>
        <v>1</v>
      </c>
      <c r="AW247" s="139">
        <f>'UET12'!M247</f>
        <v>14</v>
      </c>
      <c r="AX247" s="163">
        <f>'UET12'!N247</f>
        <v>2</v>
      </c>
      <c r="AY247" s="159">
        <f>'UET12'!P247</f>
        <v>1</v>
      </c>
      <c r="AZ247" s="24">
        <f t="shared" si="14"/>
        <v>8.921764705882353</v>
      </c>
      <c r="BA247" s="143">
        <f t="shared" si="15"/>
        <v>12</v>
      </c>
      <c r="BB247" s="138" t="e">
        <f t="shared" si="16"/>
        <v>#REF!</v>
      </c>
      <c r="BC247" s="154" t="str">
        <f t="shared" si="17"/>
        <v xml:space="preserve"> </v>
      </c>
    </row>
    <row r="248" spans="1:55" ht="13.5" customHeight="1">
      <c r="A248" s="153">
        <v>236</v>
      </c>
      <c r="B248" s="289">
        <v>1333004257</v>
      </c>
      <c r="C248" s="277" t="s">
        <v>203</v>
      </c>
      <c r="D248" s="99" t="s">
        <v>205</v>
      </c>
      <c r="E248" s="277" t="s">
        <v>1086</v>
      </c>
      <c r="F248" s="277" t="s">
        <v>814</v>
      </c>
      <c r="G248" s="302" t="s">
        <v>811</v>
      </c>
      <c r="H248" s="119" t="s">
        <v>432</v>
      </c>
      <c r="I248" s="156">
        <v>9.5707843137254898</v>
      </c>
      <c r="J248" s="162">
        <f>Maths2!J248</f>
        <v>13.333333333333334</v>
      </c>
      <c r="K248" s="84">
        <f>Maths2!K248</f>
        <v>6</v>
      </c>
      <c r="L248" s="135">
        <f>Maths2!M248</f>
        <v>1</v>
      </c>
      <c r="M248" s="85">
        <f>Phys2!J248</f>
        <v>8.84</v>
      </c>
      <c r="N248" s="84">
        <f>Phys2!K248</f>
        <v>0</v>
      </c>
      <c r="O248" s="135" t="e">
        <f>Phys2!#REF!</f>
        <v>#REF!</v>
      </c>
      <c r="P248" s="85">
        <f>Chim2!J248</f>
        <v>7.833333333333333</v>
      </c>
      <c r="Q248" s="84">
        <f>Chim2!K248</f>
        <v>0</v>
      </c>
      <c r="R248" s="135">
        <f>Chim2!M248</f>
        <v>1</v>
      </c>
      <c r="S248" s="136">
        <f>'UEF12'!P248</f>
        <v>10.002222222222223</v>
      </c>
      <c r="T248" s="163">
        <f>'UEF12'!Q248</f>
        <v>18</v>
      </c>
      <c r="U248" s="165" t="e">
        <f>'UEF12'!S248</f>
        <v>#REF!</v>
      </c>
      <c r="V248" s="166">
        <f>TPPhys2!H248</f>
        <v>10.5</v>
      </c>
      <c r="W248" s="84">
        <f>TPPhys2!I248</f>
        <v>2</v>
      </c>
      <c r="X248" s="135">
        <f>TPPhys2!K248</f>
        <v>1</v>
      </c>
      <c r="Y248" s="86">
        <f>TPChim2!H248</f>
        <v>16</v>
      </c>
      <c r="Z248" s="84">
        <f>TPChim2!I248</f>
        <v>2</v>
      </c>
      <c r="AA248" s="135">
        <f>TPChim2!K248</f>
        <v>1</v>
      </c>
      <c r="AB248" s="86">
        <f>Info2!J248</f>
        <v>10.833333333333334</v>
      </c>
      <c r="AC248" s="84">
        <f>Info2!K248</f>
        <v>4</v>
      </c>
      <c r="AD248" s="135">
        <f>Info2!M248</f>
        <v>1</v>
      </c>
      <c r="AE248" s="86">
        <f>MP!I248</f>
        <v>10.5</v>
      </c>
      <c r="AF248" s="84">
        <f>MP!J248</f>
        <v>1</v>
      </c>
      <c r="AG248" s="135">
        <f>MP!L248</f>
        <v>1</v>
      </c>
      <c r="AH248" s="139">
        <f>'UEM12'!S248</f>
        <v>11.733333333333334</v>
      </c>
      <c r="AI248" s="163">
        <f>'UEM12'!T248</f>
        <v>9</v>
      </c>
      <c r="AJ248" s="165">
        <f>'UEM12'!V248</f>
        <v>1</v>
      </c>
      <c r="AK248" s="166">
        <f>'MST2'!I248</f>
        <v>12</v>
      </c>
      <c r="AL248" s="84">
        <f>'MST2'!J248</f>
        <v>1</v>
      </c>
      <c r="AM248" s="135">
        <f>'MST2'!L248</f>
        <v>1</v>
      </c>
      <c r="AN248" s="139">
        <f>'UED12'!J248</f>
        <v>12</v>
      </c>
      <c r="AO248" s="163">
        <f>'UED12'!K248</f>
        <v>1</v>
      </c>
      <c r="AP248" s="165">
        <f>'UED12'!M248</f>
        <v>1</v>
      </c>
      <c r="AQ248" s="166">
        <f>Fran2!I248</f>
        <v>9.5</v>
      </c>
      <c r="AR248" s="84">
        <f>Fran2!J248</f>
        <v>0</v>
      </c>
      <c r="AS248" s="135">
        <f>Fran2!L248</f>
        <v>1</v>
      </c>
      <c r="AT248" s="86">
        <f>Angl2!I248</f>
        <v>7.5</v>
      </c>
      <c r="AU248" s="84">
        <f>Angl2!J248</f>
        <v>0</v>
      </c>
      <c r="AV248" s="135">
        <f>Angl2!L248</f>
        <v>1</v>
      </c>
      <c r="AW248" s="139">
        <f>'UET12'!M248</f>
        <v>8.5</v>
      </c>
      <c r="AX248" s="163">
        <f>'UET12'!N248</f>
        <v>0</v>
      </c>
      <c r="AY248" s="159">
        <f>'UET12'!P248</f>
        <v>1</v>
      </c>
      <c r="AZ248" s="24">
        <f t="shared" si="14"/>
        <v>10.452156862745099</v>
      </c>
      <c r="BA248" s="143">
        <f t="shared" si="15"/>
        <v>30</v>
      </c>
      <c r="BB248" s="138" t="e">
        <f t="shared" si="16"/>
        <v>#REF!</v>
      </c>
      <c r="BC248" s="154" t="str">
        <f t="shared" si="17"/>
        <v>S2 validé</v>
      </c>
    </row>
    <row r="249" spans="1:55" ht="13.5" customHeight="1">
      <c r="A249" s="153">
        <v>237</v>
      </c>
      <c r="B249" s="175">
        <v>1535076810</v>
      </c>
      <c r="C249" s="176" t="s">
        <v>646</v>
      </c>
      <c r="D249" s="177" t="s">
        <v>138</v>
      </c>
      <c r="E249" s="276" t="s">
        <v>1087</v>
      </c>
      <c r="F249" s="276" t="s">
        <v>994</v>
      </c>
      <c r="G249" s="303" t="s">
        <v>806</v>
      </c>
      <c r="H249" s="117" t="s">
        <v>429</v>
      </c>
      <c r="I249" s="156">
        <v>8.5245098039215677</v>
      </c>
      <c r="J249" s="162">
        <f>Maths2!J249</f>
        <v>10.001999999999999</v>
      </c>
      <c r="K249" s="84">
        <f>Maths2!K249</f>
        <v>6</v>
      </c>
      <c r="L249" s="135">
        <f>Maths2!M249</f>
        <v>1</v>
      </c>
      <c r="M249" s="85">
        <f>Phys2!J249</f>
        <v>6.1</v>
      </c>
      <c r="N249" s="84">
        <f>Phys2!K249</f>
        <v>0</v>
      </c>
      <c r="O249" s="135" t="e">
        <f>Phys2!#REF!</f>
        <v>#REF!</v>
      </c>
      <c r="P249" s="85">
        <f>Chim2!J249</f>
        <v>11</v>
      </c>
      <c r="Q249" s="84">
        <f>Chim2!K249</f>
        <v>6</v>
      </c>
      <c r="R249" s="135">
        <f>Chim2!M249</f>
        <v>1</v>
      </c>
      <c r="S249" s="136">
        <f>'UEF12'!P249</f>
        <v>9.0339999999999989</v>
      </c>
      <c r="T249" s="163">
        <f>'UEF12'!Q249</f>
        <v>12</v>
      </c>
      <c r="U249" s="165" t="e">
        <f>'UEF12'!S249</f>
        <v>#REF!</v>
      </c>
      <c r="V249" s="166">
        <f>TPPhys2!H249</f>
        <v>11.08</v>
      </c>
      <c r="W249" s="84">
        <f>TPPhys2!I249</f>
        <v>2</v>
      </c>
      <c r="X249" s="135">
        <f>TPPhys2!K249</f>
        <v>1</v>
      </c>
      <c r="Y249" s="86">
        <f>TPChim2!H249</f>
        <v>15</v>
      </c>
      <c r="Z249" s="84">
        <f>TPChim2!I249</f>
        <v>2</v>
      </c>
      <c r="AA249" s="135">
        <f>TPChim2!K249</f>
        <v>1</v>
      </c>
      <c r="AB249" s="86">
        <f>Info2!J249</f>
        <v>6.5</v>
      </c>
      <c r="AC249" s="84">
        <f>Info2!K249</f>
        <v>0</v>
      </c>
      <c r="AD249" s="135">
        <f>Info2!M249</f>
        <v>1</v>
      </c>
      <c r="AE249" s="86">
        <f>MP!I249</f>
        <v>11</v>
      </c>
      <c r="AF249" s="84">
        <f>MP!J249</f>
        <v>1</v>
      </c>
      <c r="AG249" s="135">
        <f>MP!L249</f>
        <v>1</v>
      </c>
      <c r="AH249" s="139">
        <f>'UEM12'!S249</f>
        <v>10.016</v>
      </c>
      <c r="AI249" s="163">
        <f>'UEM12'!T249</f>
        <v>9</v>
      </c>
      <c r="AJ249" s="165">
        <f>'UEM12'!V249</f>
        <v>1</v>
      </c>
      <c r="AK249" s="166">
        <f>'MST2'!I249</f>
        <v>11</v>
      </c>
      <c r="AL249" s="84">
        <f>'MST2'!J249</f>
        <v>1</v>
      </c>
      <c r="AM249" s="135">
        <f>'MST2'!L249</f>
        <v>1</v>
      </c>
      <c r="AN249" s="139">
        <f>'UED12'!J249</f>
        <v>11</v>
      </c>
      <c r="AO249" s="163">
        <f>'UED12'!K249</f>
        <v>1</v>
      </c>
      <c r="AP249" s="165">
        <f>'UED12'!M249</f>
        <v>1</v>
      </c>
      <c r="AQ249" s="166">
        <f>Fran2!I249</f>
        <v>10</v>
      </c>
      <c r="AR249" s="84">
        <f>Fran2!J249</f>
        <v>1</v>
      </c>
      <c r="AS249" s="135">
        <f>Fran2!L249</f>
        <v>1</v>
      </c>
      <c r="AT249" s="86">
        <f>Angl2!I249</f>
        <v>10</v>
      </c>
      <c r="AU249" s="84">
        <f>Angl2!J249</f>
        <v>1</v>
      </c>
      <c r="AV249" s="135">
        <f>Angl2!L249</f>
        <v>1</v>
      </c>
      <c r="AW249" s="139">
        <f>'UET12'!M249</f>
        <v>10</v>
      </c>
      <c r="AX249" s="163">
        <f>'UET12'!N249</f>
        <v>2</v>
      </c>
      <c r="AY249" s="159">
        <f>'UET12'!P249</f>
        <v>1</v>
      </c>
      <c r="AZ249" s="24">
        <f t="shared" si="14"/>
        <v>9.5521176470588216</v>
      </c>
      <c r="BA249" s="143">
        <f t="shared" si="15"/>
        <v>24</v>
      </c>
      <c r="BB249" s="138" t="e">
        <f t="shared" si="16"/>
        <v>#REF!</v>
      </c>
      <c r="BC249" s="154" t="str">
        <f t="shared" si="17"/>
        <v xml:space="preserve"> </v>
      </c>
    </row>
    <row r="250" spans="1:55" ht="13.5" customHeight="1">
      <c r="A250" s="153">
        <v>238</v>
      </c>
      <c r="B250" s="279">
        <v>1333009397</v>
      </c>
      <c r="C250" s="301" t="s">
        <v>349</v>
      </c>
      <c r="D250" s="52" t="s">
        <v>82</v>
      </c>
      <c r="E250" s="280" t="s">
        <v>1088</v>
      </c>
      <c r="F250" s="280" t="s">
        <v>830</v>
      </c>
      <c r="G250" s="302" t="s">
        <v>811</v>
      </c>
      <c r="H250" s="118" t="s">
        <v>428</v>
      </c>
      <c r="I250" s="156">
        <v>9.6854901960784314</v>
      </c>
      <c r="J250" s="162">
        <f>Maths2!J250</f>
        <v>11.2</v>
      </c>
      <c r="K250" s="84">
        <f>Maths2!K250</f>
        <v>6</v>
      </c>
      <c r="L250" s="135">
        <f>Maths2!M250</f>
        <v>1</v>
      </c>
      <c r="M250" s="85">
        <f>Phys2!J250</f>
        <v>8.8000000000000007</v>
      </c>
      <c r="N250" s="84">
        <f>Phys2!K250</f>
        <v>0</v>
      </c>
      <c r="O250" s="135" t="e">
        <f>Phys2!#REF!</f>
        <v>#REF!</v>
      </c>
      <c r="P250" s="85">
        <f>Chim2!J250</f>
        <v>10</v>
      </c>
      <c r="Q250" s="84">
        <f>Chim2!K250</f>
        <v>6</v>
      </c>
      <c r="R250" s="135">
        <f>Chim2!M250</f>
        <v>1</v>
      </c>
      <c r="S250" s="136">
        <f>'UEF12'!P250</f>
        <v>10</v>
      </c>
      <c r="T250" s="163">
        <f>'UEF12'!Q250</f>
        <v>18</v>
      </c>
      <c r="U250" s="165" t="e">
        <f>'UEF12'!S250</f>
        <v>#REF!</v>
      </c>
      <c r="V250" s="166">
        <f>TPPhys2!H250</f>
        <v>12.57</v>
      </c>
      <c r="W250" s="84">
        <f>TPPhys2!I250</f>
        <v>2</v>
      </c>
      <c r="X250" s="135">
        <f>TPPhys2!K250</f>
        <v>1</v>
      </c>
      <c r="Y250" s="86">
        <f>TPChim2!H250</f>
        <v>12.66</v>
      </c>
      <c r="Z250" s="84">
        <f>TPChim2!I250</f>
        <v>2</v>
      </c>
      <c r="AA250" s="135">
        <f>TPChim2!K250</f>
        <v>1</v>
      </c>
      <c r="AB250" s="86">
        <f>Info2!J250</f>
        <v>10.4</v>
      </c>
      <c r="AC250" s="84">
        <f>Info2!K250</f>
        <v>4</v>
      </c>
      <c r="AD250" s="135">
        <f>Info2!M250</f>
        <v>1</v>
      </c>
      <c r="AE250" s="86">
        <f>MP!I250</f>
        <v>10.5</v>
      </c>
      <c r="AF250" s="84">
        <f>MP!J250</f>
        <v>1</v>
      </c>
      <c r="AG250" s="135">
        <f>MP!L250</f>
        <v>1</v>
      </c>
      <c r="AH250" s="139">
        <f>'UEM12'!S250</f>
        <v>11.306000000000001</v>
      </c>
      <c r="AI250" s="163">
        <f>'UEM12'!T250</f>
        <v>9</v>
      </c>
      <c r="AJ250" s="165">
        <f>'UEM12'!V250</f>
        <v>1</v>
      </c>
      <c r="AK250" s="166">
        <f>'MST2'!I250</f>
        <v>10.5</v>
      </c>
      <c r="AL250" s="84">
        <f>'MST2'!J250</f>
        <v>1</v>
      </c>
      <c r="AM250" s="135">
        <f>'MST2'!L250</f>
        <v>1</v>
      </c>
      <c r="AN250" s="139">
        <f>'UED12'!J250</f>
        <v>10.5</v>
      </c>
      <c r="AO250" s="163">
        <f>'UED12'!K250</f>
        <v>1</v>
      </c>
      <c r="AP250" s="165">
        <f>'UED12'!M250</f>
        <v>1</v>
      </c>
      <c r="AQ250" s="166">
        <f>Fran2!I250</f>
        <v>7</v>
      </c>
      <c r="AR250" s="84">
        <f>Fran2!J250</f>
        <v>0</v>
      </c>
      <c r="AS250" s="135">
        <f>Fran2!L250</f>
        <v>1</v>
      </c>
      <c r="AT250" s="86">
        <f>Angl2!I250</f>
        <v>12.5</v>
      </c>
      <c r="AU250" s="84">
        <f>Angl2!J250</f>
        <v>1</v>
      </c>
      <c r="AV250" s="135">
        <f>Angl2!L250</f>
        <v>1</v>
      </c>
      <c r="AW250" s="139">
        <f>'UET12'!M250</f>
        <v>9.75</v>
      </c>
      <c r="AX250" s="163">
        <f>'UET12'!N250</f>
        <v>1</v>
      </c>
      <c r="AY250" s="159">
        <f>'UET12'!P250</f>
        <v>1</v>
      </c>
      <c r="AZ250" s="24">
        <f t="shared" si="14"/>
        <v>10.384117647058824</v>
      </c>
      <c r="BA250" s="143">
        <f t="shared" si="15"/>
        <v>30</v>
      </c>
      <c r="BB250" s="138" t="e">
        <f t="shared" si="16"/>
        <v>#REF!</v>
      </c>
      <c r="BC250" s="154" t="str">
        <f t="shared" si="17"/>
        <v>S2 validé</v>
      </c>
    </row>
    <row r="251" spans="1:55" ht="13.5" customHeight="1">
      <c r="A251" s="153">
        <v>239</v>
      </c>
      <c r="B251" s="175">
        <v>1533008094</v>
      </c>
      <c r="C251" s="176" t="s">
        <v>605</v>
      </c>
      <c r="D251" s="177" t="s">
        <v>248</v>
      </c>
      <c r="E251" s="276" t="s">
        <v>1089</v>
      </c>
      <c r="F251" s="276" t="s">
        <v>830</v>
      </c>
      <c r="G251" s="303" t="s">
        <v>806</v>
      </c>
      <c r="H251" s="117" t="s">
        <v>428</v>
      </c>
      <c r="I251" s="157">
        <v>7.3290196078431373</v>
      </c>
      <c r="J251" s="162">
        <f>Maths2!J251</f>
        <v>10</v>
      </c>
      <c r="K251" s="84">
        <f>Maths2!K251</f>
        <v>6</v>
      </c>
      <c r="L251" s="135">
        <f>Maths2!M251</f>
        <v>1</v>
      </c>
      <c r="M251" s="85">
        <f>Phys2!J251</f>
        <v>6.85</v>
      </c>
      <c r="N251" s="84">
        <f>Phys2!K251</f>
        <v>0</v>
      </c>
      <c r="O251" s="135" t="e">
        <f>Phys2!#REF!</f>
        <v>#REF!</v>
      </c>
      <c r="P251" s="85">
        <f>Chim2!J251</f>
        <v>10.3</v>
      </c>
      <c r="Q251" s="84">
        <f>Chim2!K251</f>
        <v>6</v>
      </c>
      <c r="R251" s="135">
        <f>Chim2!M251</f>
        <v>1</v>
      </c>
      <c r="S251" s="136">
        <f>'UEF12'!P251</f>
        <v>9.0500000000000007</v>
      </c>
      <c r="T251" s="163">
        <f>'UEF12'!Q251</f>
        <v>12</v>
      </c>
      <c r="U251" s="165" t="e">
        <f>'UEF12'!S251</f>
        <v>#REF!</v>
      </c>
      <c r="V251" s="166">
        <f>TPPhys2!H251</f>
        <v>9.5</v>
      </c>
      <c r="W251" s="84">
        <f>TPPhys2!I251</f>
        <v>0</v>
      </c>
      <c r="X251" s="135">
        <f>TPPhys2!K251</f>
        <v>1</v>
      </c>
      <c r="Y251" s="86">
        <f>TPChim2!H251</f>
        <v>11.496666666666666</v>
      </c>
      <c r="Z251" s="84">
        <f>TPChim2!I251</f>
        <v>2</v>
      </c>
      <c r="AA251" s="135">
        <f>TPChim2!K251</f>
        <v>1</v>
      </c>
      <c r="AB251" s="86">
        <f>Info2!J251</f>
        <v>5</v>
      </c>
      <c r="AC251" s="84">
        <f>Info2!K251</f>
        <v>0</v>
      </c>
      <c r="AD251" s="135">
        <f>Info2!M251</f>
        <v>1</v>
      </c>
      <c r="AE251" s="86">
        <f>MP!I251</f>
        <v>7.5</v>
      </c>
      <c r="AF251" s="84">
        <f>MP!J251</f>
        <v>0</v>
      </c>
      <c r="AG251" s="135">
        <f>MP!L251</f>
        <v>1</v>
      </c>
      <c r="AH251" s="139">
        <f>'UEM12'!S251</f>
        <v>7.6993333333333336</v>
      </c>
      <c r="AI251" s="163">
        <f>'UEM12'!T251</f>
        <v>2</v>
      </c>
      <c r="AJ251" s="165">
        <f>'UEM12'!V251</f>
        <v>1</v>
      </c>
      <c r="AK251" s="166">
        <f>'MST2'!I251</f>
        <v>8</v>
      </c>
      <c r="AL251" s="84">
        <f>'MST2'!J251</f>
        <v>0</v>
      </c>
      <c r="AM251" s="135">
        <f>'MST2'!L251</f>
        <v>1</v>
      </c>
      <c r="AN251" s="139">
        <f>'UED12'!J251</f>
        <v>8</v>
      </c>
      <c r="AO251" s="163">
        <f>'UED12'!K251</f>
        <v>0</v>
      </c>
      <c r="AP251" s="165">
        <f>'UED12'!M251</f>
        <v>1</v>
      </c>
      <c r="AQ251" s="166">
        <f>Fran2!I251</f>
        <v>10</v>
      </c>
      <c r="AR251" s="84">
        <f>Fran2!J251</f>
        <v>1</v>
      </c>
      <c r="AS251" s="135">
        <f>Fran2!L251</f>
        <v>1</v>
      </c>
      <c r="AT251" s="86">
        <f>Angl2!I251</f>
        <v>14.5</v>
      </c>
      <c r="AU251" s="84">
        <f>Angl2!J251</f>
        <v>1</v>
      </c>
      <c r="AV251" s="135">
        <f>Angl2!L251</f>
        <v>1</v>
      </c>
      <c r="AW251" s="139">
        <f>'UET12'!M251</f>
        <v>12.25</v>
      </c>
      <c r="AX251" s="163">
        <f>'UET12'!N251</f>
        <v>2</v>
      </c>
      <c r="AY251" s="159">
        <f>'UET12'!P251</f>
        <v>1</v>
      </c>
      <c r="AZ251" s="24">
        <f t="shared" si="14"/>
        <v>8.9674509803921563</v>
      </c>
      <c r="BA251" s="143">
        <f t="shared" si="15"/>
        <v>16</v>
      </c>
      <c r="BB251" s="138" t="e">
        <f t="shared" si="16"/>
        <v>#REF!</v>
      </c>
      <c r="BC251" s="154" t="str">
        <f t="shared" si="17"/>
        <v xml:space="preserve"> </v>
      </c>
    </row>
    <row r="252" spans="1:55" ht="13.5" customHeight="1">
      <c r="A252" s="153">
        <v>240</v>
      </c>
      <c r="B252" s="175">
        <v>1533005923</v>
      </c>
      <c r="C252" s="176" t="s">
        <v>1684</v>
      </c>
      <c r="D252" s="177" t="s">
        <v>86</v>
      </c>
      <c r="E252" s="273" t="s">
        <v>1188</v>
      </c>
      <c r="F252" s="273" t="s">
        <v>907</v>
      </c>
      <c r="G252" s="303" t="s">
        <v>806</v>
      </c>
      <c r="H252" s="117" t="s">
        <v>428</v>
      </c>
      <c r="I252" s="157">
        <v>9.5111764705882358</v>
      </c>
      <c r="J252" s="162">
        <f>Maths2!J252</f>
        <v>12</v>
      </c>
      <c r="K252" s="84">
        <f>Maths2!K252</f>
        <v>6</v>
      </c>
      <c r="L252" s="135">
        <f>Maths2!M252</f>
        <v>1</v>
      </c>
      <c r="M252" s="85">
        <f>Phys2!J252</f>
        <v>6.22</v>
      </c>
      <c r="N252" s="84">
        <f>Phys2!K252</f>
        <v>0</v>
      </c>
      <c r="O252" s="135" t="e">
        <f>Phys2!#REF!</f>
        <v>#REF!</v>
      </c>
      <c r="P252" s="85">
        <f>Chim2!J252</f>
        <v>12.05</v>
      </c>
      <c r="Q252" s="84">
        <f>Chim2!K252</f>
        <v>6</v>
      </c>
      <c r="R252" s="135">
        <f>Chim2!M252</f>
        <v>1</v>
      </c>
      <c r="S252" s="136">
        <f>'UEF12'!P252</f>
        <v>10.09</v>
      </c>
      <c r="T252" s="163">
        <f>'UEF12'!Q252</f>
        <v>18</v>
      </c>
      <c r="U252" s="165" t="e">
        <f>'UEF12'!S252</f>
        <v>#REF!</v>
      </c>
      <c r="V252" s="166">
        <f>TPPhys2!H252</f>
        <v>12.75</v>
      </c>
      <c r="W252" s="84">
        <f>TPPhys2!I252</f>
        <v>2</v>
      </c>
      <c r="X252" s="135">
        <f>TPPhys2!K252</f>
        <v>1</v>
      </c>
      <c r="Y252" s="86">
        <f>TPChim2!H252</f>
        <v>16.75</v>
      </c>
      <c r="Z252" s="84">
        <f>TPChim2!I252</f>
        <v>2</v>
      </c>
      <c r="AA252" s="135">
        <f>TPChim2!K252</f>
        <v>1</v>
      </c>
      <c r="AB252" s="86">
        <f>Info2!J252</f>
        <v>11.85</v>
      </c>
      <c r="AC252" s="84">
        <f>Info2!K252</f>
        <v>4</v>
      </c>
      <c r="AD252" s="135">
        <f>Info2!M252</f>
        <v>1</v>
      </c>
      <c r="AE252" s="86">
        <f>MP!I252</f>
        <v>16</v>
      </c>
      <c r="AF252" s="84">
        <f>MP!J252</f>
        <v>1</v>
      </c>
      <c r="AG252" s="135">
        <f>MP!L252</f>
        <v>1</v>
      </c>
      <c r="AH252" s="139">
        <f>'UEM12'!S252</f>
        <v>13.84</v>
      </c>
      <c r="AI252" s="163">
        <f>'UEM12'!T252</f>
        <v>9</v>
      </c>
      <c r="AJ252" s="165">
        <f>'UEM12'!V252</f>
        <v>1</v>
      </c>
      <c r="AK252" s="166">
        <f>'MST2'!I252</f>
        <v>3.5</v>
      </c>
      <c r="AL252" s="84">
        <f>'MST2'!J252</f>
        <v>0</v>
      </c>
      <c r="AM252" s="135">
        <f>'MST2'!L252</f>
        <v>1</v>
      </c>
      <c r="AN252" s="139">
        <f>'UED12'!J252</f>
        <v>3.5</v>
      </c>
      <c r="AO252" s="163">
        <f>'UED12'!K252</f>
        <v>0</v>
      </c>
      <c r="AP252" s="165">
        <f>'UED12'!M252</f>
        <v>1</v>
      </c>
      <c r="AQ252" s="166">
        <f>Fran2!I252</f>
        <v>14.5</v>
      </c>
      <c r="AR252" s="84">
        <f>Fran2!J252</f>
        <v>1</v>
      </c>
      <c r="AS252" s="135">
        <f>Fran2!L252</f>
        <v>1</v>
      </c>
      <c r="AT252" s="86">
        <f>Angl2!I252</f>
        <v>9.75</v>
      </c>
      <c r="AU252" s="84">
        <f>Angl2!J252</f>
        <v>0</v>
      </c>
      <c r="AV252" s="135">
        <f>Angl2!L252</f>
        <v>1</v>
      </c>
      <c r="AW252" s="139">
        <f>'UET12'!M252</f>
        <v>12.125</v>
      </c>
      <c r="AX252" s="163">
        <f>'UET12'!N252</f>
        <v>2</v>
      </c>
      <c r="AY252" s="159">
        <f>'UET12'!P252</f>
        <v>1</v>
      </c>
      <c r="AZ252" s="24">
        <f t="shared" si="14"/>
        <v>11.044705882352941</v>
      </c>
      <c r="BA252" s="143">
        <f t="shared" si="15"/>
        <v>30</v>
      </c>
      <c r="BB252" s="138" t="e">
        <f t="shared" si="16"/>
        <v>#REF!</v>
      </c>
      <c r="BC252" s="154" t="str">
        <f t="shared" si="17"/>
        <v>S2 validé</v>
      </c>
    </row>
    <row r="253" spans="1:55" ht="13.5" customHeight="1">
      <c r="A253" s="153">
        <v>241</v>
      </c>
      <c r="B253" s="282" t="s">
        <v>761</v>
      </c>
      <c r="C253" s="305" t="s">
        <v>762</v>
      </c>
      <c r="D253" s="306" t="s">
        <v>763</v>
      </c>
      <c r="E253" s="295" t="s">
        <v>1090</v>
      </c>
      <c r="F253" s="284" t="s">
        <v>854</v>
      </c>
      <c r="G253" s="307" t="s">
        <v>827</v>
      </c>
      <c r="H253" s="244" t="s">
        <v>436</v>
      </c>
      <c r="I253" s="157">
        <v>9.7807843137254906</v>
      </c>
      <c r="J253" s="162">
        <f>Maths2!J253</f>
        <v>6.666666666666667</v>
      </c>
      <c r="K253" s="84">
        <f>Maths2!K253</f>
        <v>0</v>
      </c>
      <c r="L253" s="135">
        <f>Maths2!M253</f>
        <v>1</v>
      </c>
      <c r="M253" s="85">
        <f>Phys2!J253</f>
        <v>5.3</v>
      </c>
      <c r="N253" s="84">
        <f>Phys2!K253</f>
        <v>0</v>
      </c>
      <c r="O253" s="135" t="e">
        <f>Phys2!#REF!</f>
        <v>#REF!</v>
      </c>
      <c r="P253" s="85">
        <f>Chim2!J253</f>
        <v>6.6</v>
      </c>
      <c r="Q253" s="84">
        <f>Chim2!K253</f>
        <v>0</v>
      </c>
      <c r="R253" s="135">
        <f>Chim2!M253</f>
        <v>1</v>
      </c>
      <c r="S253" s="136">
        <f>'UEF12'!P253</f>
        <v>6.1888888888888882</v>
      </c>
      <c r="T253" s="163">
        <f>'UEF12'!Q253</f>
        <v>0</v>
      </c>
      <c r="U253" s="165" t="e">
        <f>'UEF12'!S253</f>
        <v>#REF!</v>
      </c>
      <c r="V253" s="166">
        <f>TPPhys2!H253</f>
        <v>10.33</v>
      </c>
      <c r="W253" s="84">
        <f>TPPhys2!I253</f>
        <v>2</v>
      </c>
      <c r="X253" s="135">
        <f>TPPhys2!K253</f>
        <v>1</v>
      </c>
      <c r="Y253" s="86">
        <f>TPChim2!H253</f>
        <v>14</v>
      </c>
      <c r="Z253" s="84">
        <f>TPChim2!I253</f>
        <v>2</v>
      </c>
      <c r="AA253" s="135">
        <f>TPChim2!K253</f>
        <v>1</v>
      </c>
      <c r="AB253" s="86">
        <f>Info2!J253</f>
        <v>10.75</v>
      </c>
      <c r="AC253" s="84">
        <f>Info2!K253</f>
        <v>4</v>
      </c>
      <c r="AD253" s="135">
        <f>Info2!M253</f>
        <v>1</v>
      </c>
      <c r="AE253" s="86">
        <f>MP!I253</f>
        <v>10</v>
      </c>
      <c r="AF253" s="84">
        <f>MP!J253</f>
        <v>1</v>
      </c>
      <c r="AG253" s="135">
        <f>MP!L253</f>
        <v>1</v>
      </c>
      <c r="AH253" s="139">
        <f>'UEM12'!S253</f>
        <v>11.166</v>
      </c>
      <c r="AI253" s="163">
        <f>'UEM12'!T253</f>
        <v>9</v>
      </c>
      <c r="AJ253" s="165">
        <f>'UEM12'!V253</f>
        <v>1</v>
      </c>
      <c r="AK253" s="166">
        <f>'MST2'!I253</f>
        <v>10</v>
      </c>
      <c r="AL253" s="84">
        <f>'MST2'!J253</f>
        <v>1</v>
      </c>
      <c r="AM253" s="135">
        <f>'MST2'!L253</f>
        <v>1</v>
      </c>
      <c r="AN253" s="139">
        <f>'UED12'!J253</f>
        <v>10</v>
      </c>
      <c r="AO253" s="163">
        <f>'UED12'!K253</f>
        <v>1</v>
      </c>
      <c r="AP253" s="165">
        <f>'UED12'!M253</f>
        <v>1</v>
      </c>
      <c r="AQ253" s="166">
        <f>Fran2!I253</f>
        <v>10</v>
      </c>
      <c r="AR253" s="84">
        <f>Fran2!J253</f>
        <v>1</v>
      </c>
      <c r="AS253" s="135">
        <f>Fran2!L253</f>
        <v>1</v>
      </c>
      <c r="AT253" s="86">
        <f>Angl2!I253</f>
        <v>10</v>
      </c>
      <c r="AU253" s="84">
        <f>Angl2!J253</f>
        <v>1</v>
      </c>
      <c r="AV253" s="135">
        <f>Angl2!L253</f>
        <v>1</v>
      </c>
      <c r="AW253" s="139">
        <f>'UET12'!M253</f>
        <v>10</v>
      </c>
      <c r="AX253" s="163">
        <f>'UET12'!N253</f>
        <v>2</v>
      </c>
      <c r="AY253" s="159">
        <f>'UET12'!P253</f>
        <v>1</v>
      </c>
      <c r="AZ253" s="24">
        <f t="shared" si="14"/>
        <v>8.3252941176470596</v>
      </c>
      <c r="BA253" s="143">
        <f t="shared" si="15"/>
        <v>12</v>
      </c>
      <c r="BB253" s="138" t="e">
        <f t="shared" si="16"/>
        <v>#REF!</v>
      </c>
      <c r="BC253" s="154" t="str">
        <f t="shared" si="17"/>
        <v xml:space="preserve"> </v>
      </c>
    </row>
    <row r="254" spans="1:55" ht="13.5" customHeight="1">
      <c r="A254" s="153">
        <v>242</v>
      </c>
      <c r="B254" s="184">
        <v>123019374</v>
      </c>
      <c r="C254" s="184" t="s">
        <v>514</v>
      </c>
      <c r="D254" s="185" t="s">
        <v>127</v>
      </c>
      <c r="E254" s="276" t="s">
        <v>1091</v>
      </c>
      <c r="F254" s="276" t="s">
        <v>819</v>
      </c>
      <c r="G254" s="303" t="s">
        <v>806</v>
      </c>
      <c r="H254" s="117" t="s">
        <v>428</v>
      </c>
      <c r="I254" s="157">
        <v>8.2411764705882344</v>
      </c>
      <c r="J254" s="162">
        <f>Maths2!J254</f>
        <v>8.1999999999999993</v>
      </c>
      <c r="K254" s="84">
        <f>Maths2!K254</f>
        <v>0</v>
      </c>
      <c r="L254" s="135">
        <f>Maths2!M254</f>
        <v>1</v>
      </c>
      <c r="M254" s="85">
        <f>Phys2!J254</f>
        <v>4.5999999999999996</v>
      </c>
      <c r="N254" s="84">
        <f>Phys2!K254</f>
        <v>0</v>
      </c>
      <c r="O254" s="135" t="e">
        <f>Phys2!#REF!</f>
        <v>#REF!</v>
      </c>
      <c r="P254" s="85">
        <f>Chim2!J254</f>
        <v>10</v>
      </c>
      <c r="Q254" s="84">
        <f>Chim2!K254</f>
        <v>6</v>
      </c>
      <c r="R254" s="135">
        <f>Chim2!M254</f>
        <v>1</v>
      </c>
      <c r="S254" s="136">
        <f>'UEF12'!P254</f>
        <v>7.6000000000000005</v>
      </c>
      <c r="T254" s="163">
        <f>'UEF12'!Q254</f>
        <v>6</v>
      </c>
      <c r="U254" s="165" t="e">
        <f>'UEF12'!S254</f>
        <v>#REF!</v>
      </c>
      <c r="V254" s="166">
        <f>TPPhys2!H254</f>
        <v>10.17</v>
      </c>
      <c r="W254" s="84">
        <f>TPPhys2!I254</f>
        <v>2</v>
      </c>
      <c r="X254" s="135">
        <f>TPPhys2!K254</f>
        <v>1</v>
      </c>
      <c r="Y254" s="86">
        <f>TPChim2!H254</f>
        <v>16</v>
      </c>
      <c r="Z254" s="84">
        <f>TPChim2!I254</f>
        <v>2</v>
      </c>
      <c r="AA254" s="135">
        <f>TPChim2!K254</f>
        <v>1</v>
      </c>
      <c r="AB254" s="86">
        <f>Info2!J254</f>
        <v>7.65</v>
      </c>
      <c r="AC254" s="84">
        <f>Info2!K254</f>
        <v>0</v>
      </c>
      <c r="AD254" s="135">
        <f>Info2!M254</f>
        <v>1</v>
      </c>
      <c r="AE254" s="86">
        <f>MP!I254</f>
        <v>10</v>
      </c>
      <c r="AF254" s="84">
        <f>MP!J254</f>
        <v>1</v>
      </c>
      <c r="AG254" s="135">
        <f>MP!L254</f>
        <v>1</v>
      </c>
      <c r="AH254" s="139">
        <f>'UEM12'!S254</f>
        <v>10.294</v>
      </c>
      <c r="AI254" s="163">
        <f>'UEM12'!T254</f>
        <v>9</v>
      </c>
      <c r="AJ254" s="165">
        <f>'UEM12'!V254</f>
        <v>1</v>
      </c>
      <c r="AK254" s="166">
        <f>'MST2'!I254</f>
        <v>12</v>
      </c>
      <c r="AL254" s="84">
        <f>'MST2'!J254</f>
        <v>1</v>
      </c>
      <c r="AM254" s="135">
        <f>'MST2'!L254</f>
        <v>1</v>
      </c>
      <c r="AN254" s="139">
        <f>'UED12'!J254</f>
        <v>12</v>
      </c>
      <c r="AO254" s="163">
        <f>'UED12'!K254</f>
        <v>1</v>
      </c>
      <c r="AP254" s="165">
        <f>'UED12'!M254</f>
        <v>1</v>
      </c>
      <c r="AQ254" s="166">
        <f>Fran2!I254</f>
        <v>14.5</v>
      </c>
      <c r="AR254" s="84">
        <f>Fran2!J254</f>
        <v>1</v>
      </c>
      <c r="AS254" s="135">
        <f>Fran2!L254</f>
        <v>1</v>
      </c>
      <c r="AT254" s="86">
        <f>Angl2!I254</f>
        <v>13.5</v>
      </c>
      <c r="AU254" s="84">
        <f>Angl2!J254</f>
        <v>1</v>
      </c>
      <c r="AV254" s="135">
        <f>Angl2!L254</f>
        <v>1</v>
      </c>
      <c r="AW254" s="139">
        <f>'UET12'!M254</f>
        <v>14</v>
      </c>
      <c r="AX254" s="163">
        <f>'UET12'!N254</f>
        <v>2</v>
      </c>
      <c r="AY254" s="159">
        <f>'UET12'!P254</f>
        <v>1</v>
      </c>
      <c r="AZ254" s="24">
        <f t="shared" si="14"/>
        <v>9.4041176470588237</v>
      </c>
      <c r="BA254" s="143">
        <f t="shared" si="15"/>
        <v>18</v>
      </c>
      <c r="BB254" s="138" t="e">
        <f t="shared" si="16"/>
        <v>#REF!</v>
      </c>
      <c r="BC254" s="154" t="str">
        <f t="shared" si="17"/>
        <v xml:space="preserve"> </v>
      </c>
    </row>
    <row r="255" spans="1:55" ht="13.5" customHeight="1">
      <c r="A255" s="153">
        <v>243</v>
      </c>
      <c r="B255" s="181">
        <v>1333010032</v>
      </c>
      <c r="C255" s="182" t="s">
        <v>494</v>
      </c>
      <c r="D255" s="183" t="s">
        <v>495</v>
      </c>
      <c r="E255" s="276" t="s">
        <v>917</v>
      </c>
      <c r="F255" s="276" t="s">
        <v>830</v>
      </c>
      <c r="G255" s="303" t="s">
        <v>806</v>
      </c>
      <c r="H255" s="117" t="s">
        <v>1676</v>
      </c>
      <c r="I255" s="157">
        <v>9.7358823529411769</v>
      </c>
      <c r="J255" s="162">
        <f>Maths2!J255</f>
        <v>8.1</v>
      </c>
      <c r="K255" s="84">
        <f>Maths2!K255</f>
        <v>0</v>
      </c>
      <c r="L255" s="135">
        <f>Maths2!M255</f>
        <v>1</v>
      </c>
      <c r="M255" s="85">
        <f>Phys2!J255</f>
        <v>3.3</v>
      </c>
      <c r="N255" s="84">
        <f>Phys2!K255</f>
        <v>0</v>
      </c>
      <c r="O255" s="135" t="e">
        <f>Phys2!#REF!</f>
        <v>#REF!</v>
      </c>
      <c r="P255" s="85">
        <f>Chim2!J255</f>
        <v>8.5</v>
      </c>
      <c r="Q255" s="84">
        <f>Chim2!K255</f>
        <v>0</v>
      </c>
      <c r="R255" s="135">
        <f>Chim2!M255</f>
        <v>1</v>
      </c>
      <c r="S255" s="136">
        <f>'UEF12'!P255</f>
        <v>6.6333333333333329</v>
      </c>
      <c r="T255" s="163">
        <f>'UEF12'!Q255</f>
        <v>0</v>
      </c>
      <c r="U255" s="165" t="e">
        <f>'UEF12'!S255</f>
        <v>#REF!</v>
      </c>
      <c r="V255" s="166">
        <f>TPPhys2!H255</f>
        <v>11.83</v>
      </c>
      <c r="W255" s="84">
        <f>TPPhys2!I255</f>
        <v>2</v>
      </c>
      <c r="X255" s="135">
        <f>TPPhys2!K255</f>
        <v>1</v>
      </c>
      <c r="Y255" s="86">
        <f>TPChim2!H255</f>
        <v>12.8</v>
      </c>
      <c r="Z255" s="84">
        <f>TPChim2!I255</f>
        <v>2</v>
      </c>
      <c r="AA255" s="135">
        <f>TPChim2!K255</f>
        <v>1</v>
      </c>
      <c r="AB255" s="86">
        <f>Info2!J255</f>
        <v>5.666666666666667</v>
      </c>
      <c r="AC255" s="84">
        <f>Info2!K255</f>
        <v>0</v>
      </c>
      <c r="AD255" s="135">
        <f>Info2!M255</f>
        <v>1</v>
      </c>
      <c r="AE255" s="86">
        <f>MP!I255</f>
        <v>14.5</v>
      </c>
      <c r="AF255" s="84">
        <f>MP!J255</f>
        <v>1</v>
      </c>
      <c r="AG255" s="135">
        <f>MP!L255</f>
        <v>1</v>
      </c>
      <c r="AH255" s="139">
        <f>'UEM12'!S255</f>
        <v>10.092666666666668</v>
      </c>
      <c r="AI255" s="163">
        <f>'UEM12'!T255</f>
        <v>9</v>
      </c>
      <c r="AJ255" s="165">
        <f>'UEM12'!V255</f>
        <v>1</v>
      </c>
      <c r="AK255" s="166">
        <f>'MST2'!I255</f>
        <v>12</v>
      </c>
      <c r="AL255" s="84">
        <f>'MST2'!J255</f>
        <v>1</v>
      </c>
      <c r="AM255" s="135">
        <f>'MST2'!L255</f>
        <v>1</v>
      </c>
      <c r="AN255" s="139">
        <f>'UED12'!J255</f>
        <v>12</v>
      </c>
      <c r="AO255" s="163">
        <f>'UED12'!K255</f>
        <v>1</v>
      </c>
      <c r="AP255" s="165">
        <f>'UED12'!M255</f>
        <v>1</v>
      </c>
      <c r="AQ255" s="166">
        <f>Fran2!I255</f>
        <v>11.5</v>
      </c>
      <c r="AR255" s="84">
        <f>Fran2!J255</f>
        <v>1</v>
      </c>
      <c r="AS255" s="135">
        <f>Fran2!L255</f>
        <v>1</v>
      </c>
      <c r="AT255" s="86">
        <f>Angl2!I255</f>
        <v>12</v>
      </c>
      <c r="AU255" s="84">
        <f>Angl2!J255</f>
        <v>1</v>
      </c>
      <c r="AV255" s="135">
        <f>Angl2!L255</f>
        <v>1</v>
      </c>
      <c r="AW255" s="139">
        <f>'UET12'!M255</f>
        <v>11.75</v>
      </c>
      <c r="AX255" s="163">
        <f>'UET12'!N255</f>
        <v>2</v>
      </c>
      <c r="AY255" s="159">
        <f>'UET12'!P255</f>
        <v>1</v>
      </c>
      <c r="AZ255" s="24">
        <f t="shared" si="14"/>
        <v>8.5684313725490195</v>
      </c>
      <c r="BA255" s="143">
        <f t="shared" si="15"/>
        <v>12</v>
      </c>
      <c r="BB255" s="138" t="e">
        <f t="shared" si="16"/>
        <v>#REF!</v>
      </c>
      <c r="BC255" s="154" t="str">
        <f t="shared" si="17"/>
        <v xml:space="preserve"> </v>
      </c>
    </row>
    <row r="256" spans="1:55" ht="13.5" customHeight="1">
      <c r="A256" s="153">
        <v>244</v>
      </c>
      <c r="B256" s="289">
        <v>1333008871</v>
      </c>
      <c r="C256" s="277" t="s">
        <v>206</v>
      </c>
      <c r="D256" s="99" t="s">
        <v>177</v>
      </c>
      <c r="E256" s="277" t="s">
        <v>1092</v>
      </c>
      <c r="F256" s="277" t="s">
        <v>854</v>
      </c>
      <c r="G256" s="302" t="s">
        <v>811</v>
      </c>
      <c r="H256" s="118" t="s">
        <v>433</v>
      </c>
      <c r="I256" s="157">
        <v>8.3094117647058816</v>
      </c>
      <c r="J256" s="162">
        <f>Maths2!J256</f>
        <v>14.5</v>
      </c>
      <c r="K256" s="84">
        <f>Maths2!K256</f>
        <v>6</v>
      </c>
      <c r="L256" s="135">
        <f>Maths2!M256</f>
        <v>1</v>
      </c>
      <c r="M256" s="85">
        <f>Phys2!J256</f>
        <v>4</v>
      </c>
      <c r="N256" s="84">
        <f>Phys2!K256</f>
        <v>0</v>
      </c>
      <c r="O256" s="135" t="e">
        <f>Phys2!#REF!</f>
        <v>#REF!</v>
      </c>
      <c r="P256" s="85">
        <f>Chim2!J256</f>
        <v>5.7</v>
      </c>
      <c r="Q256" s="84">
        <f>Chim2!K256</f>
        <v>0</v>
      </c>
      <c r="R256" s="135">
        <f>Chim2!M256</f>
        <v>1</v>
      </c>
      <c r="S256" s="136">
        <f>'UEF12'!P256</f>
        <v>8.0666666666666664</v>
      </c>
      <c r="T256" s="163">
        <f>'UEF12'!Q256</f>
        <v>6</v>
      </c>
      <c r="U256" s="165" t="e">
        <f>'UEF12'!S256</f>
        <v>#REF!</v>
      </c>
      <c r="V256" s="166">
        <f>TPPhys2!H256</f>
        <v>9.5</v>
      </c>
      <c r="W256" s="84">
        <f>TPPhys2!I256</f>
        <v>0</v>
      </c>
      <c r="X256" s="135">
        <f>TPPhys2!K256</f>
        <v>1</v>
      </c>
      <c r="Y256" s="86">
        <f>TPChim2!H256</f>
        <v>13.25</v>
      </c>
      <c r="Z256" s="84">
        <f>TPChim2!I256</f>
        <v>2</v>
      </c>
      <c r="AA256" s="135">
        <f>TPChim2!K256</f>
        <v>1</v>
      </c>
      <c r="AB256" s="86">
        <f>Info2!J256</f>
        <v>10</v>
      </c>
      <c r="AC256" s="84">
        <f>Info2!K256</f>
        <v>4</v>
      </c>
      <c r="AD256" s="135">
        <f>Info2!M256</f>
        <v>1</v>
      </c>
      <c r="AE256" s="86">
        <f>MP!I256</f>
        <v>13</v>
      </c>
      <c r="AF256" s="84">
        <f>MP!J256</f>
        <v>1</v>
      </c>
      <c r="AG256" s="135">
        <f>MP!L256</f>
        <v>1</v>
      </c>
      <c r="AH256" s="139">
        <f>'UEM12'!S256</f>
        <v>11.15</v>
      </c>
      <c r="AI256" s="163">
        <f>'UEM12'!T256</f>
        <v>9</v>
      </c>
      <c r="AJ256" s="165">
        <f>'UEM12'!V256</f>
        <v>1</v>
      </c>
      <c r="AK256" s="166">
        <f>'MST2'!I256</f>
        <v>12</v>
      </c>
      <c r="AL256" s="84">
        <f>'MST2'!J256</f>
        <v>1</v>
      </c>
      <c r="AM256" s="135">
        <f>'MST2'!L256</f>
        <v>1</v>
      </c>
      <c r="AN256" s="139">
        <f>'UED12'!J256</f>
        <v>12</v>
      </c>
      <c r="AO256" s="163">
        <f>'UED12'!K256</f>
        <v>1</v>
      </c>
      <c r="AP256" s="165">
        <f>'UED12'!M256</f>
        <v>1</v>
      </c>
      <c r="AQ256" s="166">
        <f>Fran2!I256</f>
        <v>11</v>
      </c>
      <c r="AR256" s="84">
        <f>Fran2!J256</f>
        <v>1</v>
      </c>
      <c r="AS256" s="135">
        <f>Fran2!L256</f>
        <v>1</v>
      </c>
      <c r="AT256" s="86">
        <f>Angl2!I256</f>
        <v>16</v>
      </c>
      <c r="AU256" s="84">
        <f>Angl2!J256</f>
        <v>1</v>
      </c>
      <c r="AV256" s="135">
        <f>Angl2!L256</f>
        <v>1</v>
      </c>
      <c r="AW256" s="139">
        <f>'UET12'!M256</f>
        <v>13.5</v>
      </c>
      <c r="AX256" s="163">
        <f>'UET12'!N256</f>
        <v>2</v>
      </c>
      <c r="AY256" s="159">
        <f>'UET12'!P256</f>
        <v>1</v>
      </c>
      <c r="AZ256" s="24">
        <f t="shared" si="14"/>
        <v>9.8441176470588232</v>
      </c>
      <c r="BA256" s="143">
        <f t="shared" si="15"/>
        <v>18</v>
      </c>
      <c r="BB256" s="138" t="e">
        <f t="shared" si="16"/>
        <v>#REF!</v>
      </c>
      <c r="BC256" s="154" t="str">
        <f t="shared" si="17"/>
        <v xml:space="preserve"> </v>
      </c>
    </row>
    <row r="257" spans="1:55" ht="13.5" customHeight="1">
      <c r="A257" s="153">
        <v>245</v>
      </c>
      <c r="B257" s="175">
        <v>1533009754</v>
      </c>
      <c r="C257" s="176" t="s">
        <v>496</v>
      </c>
      <c r="D257" s="177" t="s">
        <v>497</v>
      </c>
      <c r="E257" s="276" t="s">
        <v>1093</v>
      </c>
      <c r="F257" s="276" t="s">
        <v>870</v>
      </c>
      <c r="G257" s="303" t="s">
        <v>806</v>
      </c>
      <c r="H257" s="117" t="s">
        <v>1676</v>
      </c>
      <c r="I257" s="157">
        <v>9.9605882352941162</v>
      </c>
      <c r="J257" s="162">
        <f>Maths2!J257</f>
        <v>8.1</v>
      </c>
      <c r="K257" s="84">
        <f>Maths2!K257</f>
        <v>0</v>
      </c>
      <c r="L257" s="135">
        <f>Maths2!M257</f>
        <v>1</v>
      </c>
      <c r="M257" s="85">
        <f>Phys2!J257</f>
        <v>3.5</v>
      </c>
      <c r="N257" s="84">
        <f>Phys2!K257</f>
        <v>0</v>
      </c>
      <c r="O257" s="135" t="e">
        <f>Phys2!#REF!</f>
        <v>#REF!</v>
      </c>
      <c r="P257" s="85">
        <f>Chim2!J257</f>
        <v>6.4</v>
      </c>
      <c r="Q257" s="84">
        <f>Chim2!K257</f>
        <v>0</v>
      </c>
      <c r="R257" s="135">
        <f>Chim2!M257</f>
        <v>1</v>
      </c>
      <c r="S257" s="136">
        <f>'UEF12'!P257</f>
        <v>6</v>
      </c>
      <c r="T257" s="163">
        <f>'UEF12'!Q257</f>
        <v>0</v>
      </c>
      <c r="U257" s="165" t="e">
        <f>'UEF12'!S257</f>
        <v>#REF!</v>
      </c>
      <c r="V257" s="166">
        <f>TPPhys2!H257</f>
        <v>8.17</v>
      </c>
      <c r="W257" s="84">
        <f>TPPhys2!I257</f>
        <v>0</v>
      </c>
      <c r="X257" s="135">
        <f>TPPhys2!K257</f>
        <v>1</v>
      </c>
      <c r="Y257" s="86">
        <f>TPChim2!H257</f>
        <v>11.5</v>
      </c>
      <c r="Z257" s="84">
        <f>TPChim2!I257</f>
        <v>2</v>
      </c>
      <c r="AA257" s="135">
        <f>TPChim2!K257</f>
        <v>1</v>
      </c>
      <c r="AB257" s="86">
        <f>Info2!J257</f>
        <v>9.9980000000000011</v>
      </c>
      <c r="AC257" s="84">
        <f>Info2!K257</f>
        <v>4</v>
      </c>
      <c r="AD257" s="135">
        <f>Info2!M257</f>
        <v>1</v>
      </c>
      <c r="AE257" s="86">
        <f>MP!I257</f>
        <v>14</v>
      </c>
      <c r="AF257" s="84">
        <f>MP!J257</f>
        <v>1</v>
      </c>
      <c r="AG257" s="135">
        <f>MP!L257</f>
        <v>1</v>
      </c>
      <c r="AH257" s="139">
        <f>'UEM12'!S257</f>
        <v>10.7332</v>
      </c>
      <c r="AI257" s="163">
        <f>'UEM12'!T257</f>
        <v>9</v>
      </c>
      <c r="AJ257" s="165">
        <f>'UEM12'!V257</f>
        <v>1</v>
      </c>
      <c r="AK257" s="166">
        <f>'MST2'!I257</f>
        <v>15.5</v>
      </c>
      <c r="AL257" s="84">
        <f>'MST2'!J257</f>
        <v>1</v>
      </c>
      <c r="AM257" s="135">
        <f>'MST2'!L257</f>
        <v>1</v>
      </c>
      <c r="AN257" s="139">
        <f>'UED12'!J257</f>
        <v>15.5</v>
      </c>
      <c r="AO257" s="163">
        <f>'UED12'!K257</f>
        <v>1</v>
      </c>
      <c r="AP257" s="165">
        <f>'UED12'!M257</f>
        <v>1</v>
      </c>
      <c r="AQ257" s="166">
        <f>Fran2!I257</f>
        <v>10</v>
      </c>
      <c r="AR257" s="84">
        <f>Fran2!J257</f>
        <v>1</v>
      </c>
      <c r="AS257" s="135">
        <f>Fran2!L257</f>
        <v>1</v>
      </c>
      <c r="AT257" s="86">
        <f>Angl2!I257</f>
        <v>14.5</v>
      </c>
      <c r="AU257" s="84">
        <f>Angl2!J257</f>
        <v>1</v>
      </c>
      <c r="AV257" s="135">
        <f>Angl2!L257</f>
        <v>1</v>
      </c>
      <c r="AW257" s="139">
        <f>'UET12'!M257</f>
        <v>12.25</v>
      </c>
      <c r="AX257" s="163">
        <f>'UET12'!N257</f>
        <v>2</v>
      </c>
      <c r="AY257" s="159">
        <f>'UET12'!P257</f>
        <v>1</v>
      </c>
      <c r="AZ257" s="24">
        <f t="shared" si="14"/>
        <v>8.6862352941176475</v>
      </c>
      <c r="BA257" s="143">
        <f t="shared" si="15"/>
        <v>12</v>
      </c>
      <c r="BB257" s="138" t="e">
        <f t="shared" si="16"/>
        <v>#REF!</v>
      </c>
      <c r="BC257" s="154" t="str">
        <f t="shared" si="17"/>
        <v xml:space="preserve"> </v>
      </c>
    </row>
    <row r="258" spans="1:55" ht="13.5" customHeight="1">
      <c r="A258" s="153">
        <v>246</v>
      </c>
      <c r="B258" s="175">
        <v>1533015826</v>
      </c>
      <c r="C258" s="176" t="s">
        <v>559</v>
      </c>
      <c r="D258" s="177" t="s">
        <v>289</v>
      </c>
      <c r="E258" s="276" t="s">
        <v>1094</v>
      </c>
      <c r="F258" s="276" t="s">
        <v>805</v>
      </c>
      <c r="G258" s="303" t="s">
        <v>806</v>
      </c>
      <c r="H258" s="117" t="s">
        <v>428</v>
      </c>
      <c r="I258" s="157">
        <v>9.5335294117647056</v>
      </c>
      <c r="J258" s="162">
        <f>Maths2!J258</f>
        <v>10.1</v>
      </c>
      <c r="K258" s="84">
        <f>Maths2!K258</f>
        <v>6</v>
      </c>
      <c r="L258" s="135">
        <f>Maths2!M258</f>
        <v>1</v>
      </c>
      <c r="M258" s="85">
        <f>Phys2!J258</f>
        <v>4.5</v>
      </c>
      <c r="N258" s="84">
        <f>Phys2!K258</f>
        <v>0</v>
      </c>
      <c r="O258" s="135" t="e">
        <f>Phys2!#REF!</f>
        <v>#REF!</v>
      </c>
      <c r="P258" s="85">
        <f>Chim2!J258</f>
        <v>10.25</v>
      </c>
      <c r="Q258" s="84">
        <f>Chim2!K258</f>
        <v>6</v>
      </c>
      <c r="R258" s="135">
        <f>Chim2!M258</f>
        <v>1</v>
      </c>
      <c r="S258" s="136">
        <f>'UEF12'!P258</f>
        <v>8.2833333333333332</v>
      </c>
      <c r="T258" s="163">
        <f>'UEF12'!Q258</f>
        <v>12</v>
      </c>
      <c r="U258" s="165" t="e">
        <f>'UEF12'!S258</f>
        <v>#REF!</v>
      </c>
      <c r="V258" s="166">
        <f>TPPhys2!H258</f>
        <v>7.58</v>
      </c>
      <c r="W258" s="84">
        <f>TPPhys2!I258</f>
        <v>0</v>
      </c>
      <c r="X258" s="135">
        <f>TPPhys2!K258</f>
        <v>1</v>
      </c>
      <c r="Y258" s="86">
        <f>TPChim2!H258</f>
        <v>14.08</v>
      </c>
      <c r="Z258" s="84">
        <f>TPChim2!I258</f>
        <v>2</v>
      </c>
      <c r="AA258" s="135">
        <f>TPChim2!K258</f>
        <v>1</v>
      </c>
      <c r="AB258" s="86">
        <f>Info2!J258</f>
        <v>7.65</v>
      </c>
      <c r="AC258" s="84">
        <f>Info2!K258</f>
        <v>0</v>
      </c>
      <c r="AD258" s="135">
        <f>Info2!M258</f>
        <v>1</v>
      </c>
      <c r="AE258" s="86">
        <f>MP!I258</f>
        <v>13.5</v>
      </c>
      <c r="AF258" s="84">
        <f>MP!J258</f>
        <v>1</v>
      </c>
      <c r="AG258" s="135">
        <f>MP!L258</f>
        <v>1</v>
      </c>
      <c r="AH258" s="139">
        <f>'UEM12'!S258</f>
        <v>10.092000000000001</v>
      </c>
      <c r="AI258" s="163">
        <f>'UEM12'!T258</f>
        <v>9</v>
      </c>
      <c r="AJ258" s="165">
        <f>'UEM12'!V258</f>
        <v>1</v>
      </c>
      <c r="AK258" s="166">
        <f>'MST2'!I258</f>
        <v>9</v>
      </c>
      <c r="AL258" s="84">
        <f>'MST2'!J258</f>
        <v>0</v>
      </c>
      <c r="AM258" s="135">
        <f>'MST2'!L258</f>
        <v>1</v>
      </c>
      <c r="AN258" s="139">
        <f>'UED12'!J258</f>
        <v>9</v>
      </c>
      <c r="AO258" s="163">
        <f>'UED12'!K258</f>
        <v>0</v>
      </c>
      <c r="AP258" s="165">
        <f>'UED12'!M258</f>
        <v>1</v>
      </c>
      <c r="AQ258" s="166">
        <f>Fran2!I258</f>
        <v>11.5</v>
      </c>
      <c r="AR258" s="84">
        <f>Fran2!J258</f>
        <v>1</v>
      </c>
      <c r="AS258" s="135">
        <f>Fran2!L258</f>
        <v>1</v>
      </c>
      <c r="AT258" s="86">
        <f>Angl2!I258</f>
        <v>16.5</v>
      </c>
      <c r="AU258" s="84">
        <f>Angl2!J258</f>
        <v>1</v>
      </c>
      <c r="AV258" s="135">
        <f>Angl2!L258</f>
        <v>1</v>
      </c>
      <c r="AW258" s="139">
        <f>'UET12'!M258</f>
        <v>14</v>
      </c>
      <c r="AX258" s="163">
        <f>'UET12'!N258</f>
        <v>2</v>
      </c>
      <c r="AY258" s="159">
        <f>'UET12'!P258</f>
        <v>1</v>
      </c>
      <c r="AZ258" s="24">
        <f t="shared" si="14"/>
        <v>9.5299999999999994</v>
      </c>
      <c r="BA258" s="143">
        <f t="shared" si="15"/>
        <v>23</v>
      </c>
      <c r="BB258" s="138" t="e">
        <f t="shared" si="16"/>
        <v>#REF!</v>
      </c>
      <c r="BC258" s="154" t="str">
        <f t="shared" si="17"/>
        <v xml:space="preserve"> </v>
      </c>
    </row>
    <row r="259" spans="1:55" ht="13.5" customHeight="1">
      <c r="A259" s="153">
        <v>247</v>
      </c>
      <c r="B259" s="175">
        <v>1533006431</v>
      </c>
      <c r="C259" s="176" t="s">
        <v>539</v>
      </c>
      <c r="D259" s="177" t="s">
        <v>299</v>
      </c>
      <c r="E259" s="276" t="s">
        <v>1095</v>
      </c>
      <c r="F259" s="276" t="s">
        <v>814</v>
      </c>
      <c r="G259" s="303" t="s">
        <v>806</v>
      </c>
      <c r="H259" s="117" t="s">
        <v>428</v>
      </c>
      <c r="I259" s="156">
        <v>9.7549019607843146</v>
      </c>
      <c r="J259" s="162">
        <f>Maths2!J259</f>
        <v>11.2</v>
      </c>
      <c r="K259" s="84">
        <f>Maths2!K259</f>
        <v>6</v>
      </c>
      <c r="L259" s="135">
        <f>Maths2!M259</f>
        <v>1</v>
      </c>
      <c r="M259" s="85">
        <f>Phys2!J259</f>
        <v>4.25</v>
      </c>
      <c r="N259" s="84">
        <f>Phys2!K259</f>
        <v>0</v>
      </c>
      <c r="O259" s="135" t="e">
        <f>Phys2!#REF!</f>
        <v>#REF!</v>
      </c>
      <c r="P259" s="85">
        <f>Chim2!J259</f>
        <v>10.001999999999999</v>
      </c>
      <c r="Q259" s="84">
        <f>Chim2!K259</f>
        <v>6</v>
      </c>
      <c r="R259" s="135">
        <f>Chim2!M259</f>
        <v>1</v>
      </c>
      <c r="S259" s="136">
        <f>'UEF12'!P259</f>
        <v>8.484</v>
      </c>
      <c r="T259" s="163">
        <f>'UEF12'!Q259</f>
        <v>12</v>
      </c>
      <c r="U259" s="165" t="e">
        <f>'UEF12'!S259</f>
        <v>#REF!</v>
      </c>
      <c r="V259" s="166">
        <f>TPPhys2!H259</f>
        <v>10.66</v>
      </c>
      <c r="W259" s="84">
        <f>TPPhys2!I259</f>
        <v>2</v>
      </c>
      <c r="X259" s="135">
        <f>TPPhys2!K259</f>
        <v>1</v>
      </c>
      <c r="Y259" s="86">
        <f>TPChim2!H259</f>
        <v>12.16</v>
      </c>
      <c r="Z259" s="84">
        <f>TPChim2!I259</f>
        <v>2</v>
      </c>
      <c r="AA259" s="135">
        <f>TPChim2!K259</f>
        <v>1</v>
      </c>
      <c r="AB259" s="86">
        <f>Info2!J259</f>
        <v>8.5</v>
      </c>
      <c r="AC259" s="84">
        <f>Info2!K259</f>
        <v>0</v>
      </c>
      <c r="AD259" s="135">
        <f>Info2!M259</f>
        <v>1</v>
      </c>
      <c r="AE259" s="86">
        <f>MP!I259</f>
        <v>14.5</v>
      </c>
      <c r="AF259" s="84">
        <f>MP!J259</f>
        <v>1</v>
      </c>
      <c r="AG259" s="135">
        <f>MP!L259</f>
        <v>1</v>
      </c>
      <c r="AH259" s="139">
        <f>'UEM12'!S259</f>
        <v>10.864000000000001</v>
      </c>
      <c r="AI259" s="163">
        <f>'UEM12'!T259</f>
        <v>9</v>
      </c>
      <c r="AJ259" s="165">
        <f>'UEM12'!V259</f>
        <v>1</v>
      </c>
      <c r="AK259" s="166">
        <f>'MST2'!I259</f>
        <v>6</v>
      </c>
      <c r="AL259" s="84">
        <f>'MST2'!J259</f>
        <v>0</v>
      </c>
      <c r="AM259" s="135">
        <f>'MST2'!L259</f>
        <v>1</v>
      </c>
      <c r="AN259" s="139">
        <f>'UED12'!J259</f>
        <v>6</v>
      </c>
      <c r="AO259" s="163">
        <f>'UED12'!K259</f>
        <v>0</v>
      </c>
      <c r="AP259" s="165">
        <f>'UED12'!M259</f>
        <v>1</v>
      </c>
      <c r="AQ259" s="166">
        <f>Fran2!I259</f>
        <v>10</v>
      </c>
      <c r="AR259" s="84">
        <f>Fran2!J259</f>
        <v>1</v>
      </c>
      <c r="AS259" s="135">
        <f>Fran2!L259</f>
        <v>1</v>
      </c>
      <c r="AT259" s="86">
        <f>Angl2!I259</f>
        <v>6</v>
      </c>
      <c r="AU259" s="84">
        <f>Angl2!J259</f>
        <v>0</v>
      </c>
      <c r="AV259" s="135">
        <f>Angl2!L259</f>
        <v>1</v>
      </c>
      <c r="AW259" s="139">
        <f>'UET12'!M259</f>
        <v>8</v>
      </c>
      <c r="AX259" s="163">
        <f>'UET12'!N259</f>
        <v>1</v>
      </c>
      <c r="AY259" s="159">
        <f>'UET12'!P259</f>
        <v>1</v>
      </c>
      <c r="AZ259" s="24">
        <f t="shared" si="14"/>
        <v>8.9809411764705871</v>
      </c>
      <c r="BA259" s="143">
        <f t="shared" si="15"/>
        <v>22</v>
      </c>
      <c r="BB259" s="138" t="e">
        <f t="shared" si="16"/>
        <v>#REF!</v>
      </c>
      <c r="BC259" s="154" t="str">
        <f t="shared" si="17"/>
        <v xml:space="preserve"> </v>
      </c>
    </row>
    <row r="260" spans="1:55" ht="13.5" customHeight="1">
      <c r="A260" s="153">
        <v>248</v>
      </c>
      <c r="B260" s="181">
        <v>1333010733</v>
      </c>
      <c r="C260" s="182" t="s">
        <v>539</v>
      </c>
      <c r="D260" s="183" t="s">
        <v>540</v>
      </c>
      <c r="E260" s="276" t="s">
        <v>1096</v>
      </c>
      <c r="F260" s="276" t="s">
        <v>1097</v>
      </c>
      <c r="G260" s="303" t="s">
        <v>806</v>
      </c>
      <c r="H260" s="117" t="s">
        <v>1676</v>
      </c>
      <c r="I260" s="156">
        <v>9.3731372549019625</v>
      </c>
      <c r="J260" s="162">
        <f>Maths2!J260</f>
        <v>8.1</v>
      </c>
      <c r="K260" s="84">
        <f>Maths2!K260</f>
        <v>0</v>
      </c>
      <c r="L260" s="135">
        <f>Maths2!M260</f>
        <v>1</v>
      </c>
      <c r="M260" s="85">
        <f>Phys2!J260</f>
        <v>4</v>
      </c>
      <c r="N260" s="84">
        <f>Phys2!K260</f>
        <v>0</v>
      </c>
      <c r="O260" s="135" t="e">
        <f>Phys2!#REF!</f>
        <v>#REF!</v>
      </c>
      <c r="P260" s="85">
        <f>Chim2!J260</f>
        <v>10.9</v>
      </c>
      <c r="Q260" s="84">
        <f>Chim2!K260</f>
        <v>6</v>
      </c>
      <c r="R260" s="135">
        <f>Chim2!M260</f>
        <v>1</v>
      </c>
      <c r="S260" s="136">
        <f>'UEF12'!P260</f>
        <v>7.666666666666667</v>
      </c>
      <c r="T260" s="163">
        <f>'UEF12'!Q260</f>
        <v>6</v>
      </c>
      <c r="U260" s="165" t="e">
        <f>'UEF12'!S260</f>
        <v>#REF!</v>
      </c>
      <c r="V260" s="166">
        <f>TPPhys2!H260</f>
        <v>8.17</v>
      </c>
      <c r="W260" s="84">
        <f>TPPhys2!I260</f>
        <v>0</v>
      </c>
      <c r="X260" s="135">
        <f>TPPhys2!K260</f>
        <v>1</v>
      </c>
      <c r="Y260" s="86">
        <f>TPChim2!H260</f>
        <v>13.33</v>
      </c>
      <c r="Z260" s="84">
        <f>TPChim2!I260</f>
        <v>2</v>
      </c>
      <c r="AA260" s="135">
        <f>TPChim2!K260</f>
        <v>1</v>
      </c>
      <c r="AB260" s="86">
        <f>Info2!J260</f>
        <v>12.3</v>
      </c>
      <c r="AC260" s="84">
        <f>Info2!K260</f>
        <v>4</v>
      </c>
      <c r="AD260" s="135">
        <f>Info2!M260</f>
        <v>1</v>
      </c>
      <c r="AE260" s="86">
        <f>MP!I260</f>
        <v>8</v>
      </c>
      <c r="AF260" s="84">
        <f>MP!J260</f>
        <v>0</v>
      </c>
      <c r="AG260" s="135">
        <f>MP!L260</f>
        <v>1</v>
      </c>
      <c r="AH260" s="139">
        <f>'UEM12'!S260</f>
        <v>10.82</v>
      </c>
      <c r="AI260" s="163">
        <f>'UEM12'!T260</f>
        <v>9</v>
      </c>
      <c r="AJ260" s="165">
        <f>'UEM12'!V260</f>
        <v>1</v>
      </c>
      <c r="AK260" s="166">
        <f>'MST2'!I260</f>
        <v>13</v>
      </c>
      <c r="AL260" s="84">
        <f>'MST2'!J260</f>
        <v>1</v>
      </c>
      <c r="AM260" s="135">
        <f>'MST2'!L260</f>
        <v>1</v>
      </c>
      <c r="AN260" s="139">
        <f>'UED12'!J260</f>
        <v>13</v>
      </c>
      <c r="AO260" s="163">
        <f>'UED12'!K260</f>
        <v>1</v>
      </c>
      <c r="AP260" s="165">
        <f>'UED12'!M260</f>
        <v>1</v>
      </c>
      <c r="AQ260" s="166">
        <f>Fran2!I260</f>
        <v>11.5</v>
      </c>
      <c r="AR260" s="84">
        <f>Fran2!J260</f>
        <v>1</v>
      </c>
      <c r="AS260" s="135">
        <f>Fran2!L260</f>
        <v>1</v>
      </c>
      <c r="AT260" s="86">
        <f>Angl2!I260</f>
        <v>7</v>
      </c>
      <c r="AU260" s="84">
        <f>Angl2!J260</f>
        <v>0</v>
      </c>
      <c r="AV260" s="135">
        <f>Angl2!L260</f>
        <v>1</v>
      </c>
      <c r="AW260" s="139">
        <f>'UET12'!M260</f>
        <v>9.25</v>
      </c>
      <c r="AX260" s="163">
        <f>'UET12'!N260</f>
        <v>1</v>
      </c>
      <c r="AY260" s="159">
        <f>'UET12'!P260</f>
        <v>1</v>
      </c>
      <c r="AZ260" s="24">
        <f t="shared" si="14"/>
        <v>9.0941176470588232</v>
      </c>
      <c r="BA260" s="143">
        <f t="shared" si="15"/>
        <v>17</v>
      </c>
      <c r="BB260" s="138" t="e">
        <f t="shared" si="16"/>
        <v>#REF!</v>
      </c>
      <c r="BC260" s="154" t="str">
        <f t="shared" si="17"/>
        <v xml:space="preserve"> </v>
      </c>
    </row>
    <row r="261" spans="1:55" ht="13.5" customHeight="1">
      <c r="A261" s="153">
        <v>249</v>
      </c>
      <c r="B261" s="289">
        <v>1333003447</v>
      </c>
      <c r="C261" s="277" t="s">
        <v>207</v>
      </c>
      <c r="D261" s="99" t="s">
        <v>161</v>
      </c>
      <c r="E261" s="277" t="s">
        <v>1098</v>
      </c>
      <c r="F261" s="277" t="s">
        <v>873</v>
      </c>
      <c r="G261" s="302" t="s">
        <v>811</v>
      </c>
      <c r="H261" s="117" t="s">
        <v>434</v>
      </c>
      <c r="I261" s="156">
        <v>8.3329411764705874</v>
      </c>
      <c r="J261" s="162">
        <f>Maths2!J261</f>
        <v>11.333333333333334</v>
      </c>
      <c r="K261" s="84">
        <f>Maths2!K261</f>
        <v>6</v>
      </c>
      <c r="L261" s="135">
        <f>Maths2!M261</f>
        <v>1</v>
      </c>
      <c r="M261" s="85">
        <f>Phys2!J261</f>
        <v>3.1666666666666665</v>
      </c>
      <c r="N261" s="84">
        <f>Phys2!K261</f>
        <v>0</v>
      </c>
      <c r="O261" s="135" t="e">
        <f>Phys2!#REF!</f>
        <v>#REF!</v>
      </c>
      <c r="P261" s="85">
        <f>Chim2!J261</f>
        <v>10.5</v>
      </c>
      <c r="Q261" s="84">
        <f>Chim2!K261</f>
        <v>6</v>
      </c>
      <c r="R261" s="135">
        <f>Chim2!M261</f>
        <v>1</v>
      </c>
      <c r="S261" s="136">
        <f>'UEF12'!P261</f>
        <v>8.3333333333333339</v>
      </c>
      <c r="T261" s="163">
        <f>'UEF12'!Q261</f>
        <v>12</v>
      </c>
      <c r="U261" s="165" t="e">
        <f>'UEF12'!S261</f>
        <v>#REF!</v>
      </c>
      <c r="V261" s="166">
        <f>TPPhys2!H261</f>
        <v>11.92</v>
      </c>
      <c r="W261" s="84">
        <f>TPPhys2!I261</f>
        <v>2</v>
      </c>
      <c r="X261" s="135">
        <f>TPPhys2!K261</f>
        <v>1</v>
      </c>
      <c r="Y261" s="86">
        <f>TPChim2!H261</f>
        <v>14.5</v>
      </c>
      <c r="Z261" s="84">
        <f>TPChim2!I261</f>
        <v>2</v>
      </c>
      <c r="AA261" s="135">
        <f>TPChim2!K261</f>
        <v>1</v>
      </c>
      <c r="AB261" s="86">
        <f>Info2!J261</f>
        <v>5.333333333333333</v>
      </c>
      <c r="AC261" s="84">
        <f>Info2!K261</f>
        <v>0</v>
      </c>
      <c r="AD261" s="135">
        <f>Info2!M261</f>
        <v>1</v>
      </c>
      <c r="AE261" s="86">
        <f>MP!I261</f>
        <v>10</v>
      </c>
      <c r="AF261" s="84">
        <f>MP!J261</f>
        <v>1</v>
      </c>
      <c r="AG261" s="135">
        <f>MP!L261</f>
        <v>1</v>
      </c>
      <c r="AH261" s="139">
        <f>'UEM12'!S261</f>
        <v>9.4173333333333336</v>
      </c>
      <c r="AI261" s="163">
        <f>'UEM12'!T261</f>
        <v>5</v>
      </c>
      <c r="AJ261" s="165">
        <f>'UEM12'!V261</f>
        <v>1</v>
      </c>
      <c r="AK261" s="166">
        <f>'MST2'!I261</f>
        <v>11</v>
      </c>
      <c r="AL261" s="84">
        <f>'MST2'!J261</f>
        <v>1</v>
      </c>
      <c r="AM261" s="135">
        <f>'MST2'!L261</f>
        <v>1</v>
      </c>
      <c r="AN261" s="139">
        <f>'UED12'!J261</f>
        <v>11</v>
      </c>
      <c r="AO261" s="163">
        <f>'UED12'!K261</f>
        <v>1</v>
      </c>
      <c r="AP261" s="165">
        <f>'UED12'!M261</f>
        <v>1</v>
      </c>
      <c r="AQ261" s="166">
        <f>Fran2!I261</f>
        <v>10</v>
      </c>
      <c r="AR261" s="84">
        <f>Fran2!J261</f>
        <v>1</v>
      </c>
      <c r="AS261" s="135">
        <f>Fran2!L261</f>
        <v>1</v>
      </c>
      <c r="AT261" s="86">
        <f>Angl2!I261</f>
        <v>5</v>
      </c>
      <c r="AU261" s="84">
        <f>Angl2!J261</f>
        <v>0</v>
      </c>
      <c r="AV261" s="135">
        <f>Angl2!L261</f>
        <v>1</v>
      </c>
      <c r="AW261" s="139">
        <f>'UET12'!M261</f>
        <v>7.5</v>
      </c>
      <c r="AX261" s="163">
        <f>'UET12'!N261</f>
        <v>1</v>
      </c>
      <c r="AY261" s="159">
        <f>'UET12'!P261</f>
        <v>1</v>
      </c>
      <c r="AZ261" s="24">
        <f t="shared" si="14"/>
        <v>8.7109803921568627</v>
      </c>
      <c r="BA261" s="143">
        <f t="shared" si="15"/>
        <v>19</v>
      </c>
      <c r="BB261" s="138" t="e">
        <f t="shared" si="16"/>
        <v>#REF!</v>
      </c>
      <c r="BC261" s="154" t="str">
        <f t="shared" si="17"/>
        <v xml:space="preserve"> </v>
      </c>
    </row>
    <row r="262" spans="1:55" ht="13.5" customHeight="1">
      <c r="A262" s="153">
        <v>250</v>
      </c>
      <c r="B262" s="175">
        <v>1533015776</v>
      </c>
      <c r="C262" s="176" t="s">
        <v>675</v>
      </c>
      <c r="D262" s="177" t="s">
        <v>676</v>
      </c>
      <c r="E262" s="276" t="s">
        <v>1099</v>
      </c>
      <c r="F262" s="276" t="s">
        <v>805</v>
      </c>
      <c r="G262" s="303" t="s">
        <v>806</v>
      </c>
      <c r="H262" s="117" t="s">
        <v>1676</v>
      </c>
      <c r="I262" s="157">
        <v>9.4711764705882349</v>
      </c>
      <c r="J262" s="162">
        <f>Maths2!J262</f>
        <v>8.8000000000000007</v>
      </c>
      <c r="K262" s="84">
        <f>Maths2!K262</f>
        <v>0</v>
      </c>
      <c r="L262" s="135">
        <f>Maths2!M262</f>
        <v>1</v>
      </c>
      <c r="M262" s="85">
        <f>Phys2!J262</f>
        <v>4.95</v>
      </c>
      <c r="N262" s="84">
        <f>Phys2!K262</f>
        <v>0</v>
      </c>
      <c r="O262" s="135" t="e">
        <f>Phys2!#REF!</f>
        <v>#REF!</v>
      </c>
      <c r="P262" s="85">
        <f>Chim2!J262</f>
        <v>10.199999999999999</v>
      </c>
      <c r="Q262" s="84">
        <f>Chim2!K262</f>
        <v>6</v>
      </c>
      <c r="R262" s="135">
        <f>Chim2!M262</f>
        <v>1</v>
      </c>
      <c r="S262" s="136">
        <f>'UEF12'!P262</f>
        <v>7.9833333333333325</v>
      </c>
      <c r="T262" s="163">
        <f>'UEF12'!Q262</f>
        <v>6</v>
      </c>
      <c r="U262" s="165" t="e">
        <f>'UEF12'!S262</f>
        <v>#REF!</v>
      </c>
      <c r="V262" s="166">
        <f>TPPhys2!H262</f>
        <v>12</v>
      </c>
      <c r="W262" s="84">
        <f>TPPhys2!I262</f>
        <v>2</v>
      </c>
      <c r="X262" s="135">
        <f>TPPhys2!K262</f>
        <v>1</v>
      </c>
      <c r="Y262" s="86">
        <f>TPChim2!H262</f>
        <v>13.361111111111109</v>
      </c>
      <c r="Z262" s="84">
        <f>TPChim2!I262</f>
        <v>2</v>
      </c>
      <c r="AA262" s="135">
        <f>TPChim2!K262</f>
        <v>1</v>
      </c>
      <c r="AB262" s="86">
        <f>Info2!J262</f>
        <v>7.8</v>
      </c>
      <c r="AC262" s="84">
        <f>Info2!K262</f>
        <v>0</v>
      </c>
      <c r="AD262" s="135">
        <f>Info2!M262</f>
        <v>1</v>
      </c>
      <c r="AE262" s="86">
        <f>MP!I262</f>
        <v>9</v>
      </c>
      <c r="AF262" s="84">
        <f>MP!J262</f>
        <v>0</v>
      </c>
      <c r="AG262" s="135">
        <f>MP!L262</f>
        <v>1</v>
      </c>
      <c r="AH262" s="139">
        <f>'UEM12'!S262</f>
        <v>9.992222222222221</v>
      </c>
      <c r="AI262" s="163">
        <f>'UEM12'!T262</f>
        <v>4</v>
      </c>
      <c r="AJ262" s="165">
        <f>'UEM12'!V262</f>
        <v>1</v>
      </c>
      <c r="AK262" s="166">
        <f>'MST2'!I262</f>
        <v>10.5</v>
      </c>
      <c r="AL262" s="84">
        <f>'MST2'!J262</f>
        <v>1</v>
      </c>
      <c r="AM262" s="135">
        <f>'MST2'!L262</f>
        <v>1</v>
      </c>
      <c r="AN262" s="139">
        <f>'UED12'!J262</f>
        <v>10.5</v>
      </c>
      <c r="AO262" s="163">
        <f>'UED12'!K262</f>
        <v>1</v>
      </c>
      <c r="AP262" s="165">
        <f>'UED12'!M262</f>
        <v>1</v>
      </c>
      <c r="AQ262" s="166">
        <f>Fran2!I262</f>
        <v>10.5</v>
      </c>
      <c r="AR262" s="84">
        <f>Fran2!J262</f>
        <v>1</v>
      </c>
      <c r="AS262" s="135">
        <f>Fran2!L262</f>
        <v>1</v>
      </c>
      <c r="AT262" s="86">
        <f>Angl2!I262</f>
        <v>10</v>
      </c>
      <c r="AU262" s="84">
        <f>Angl2!J262</f>
        <v>1</v>
      </c>
      <c r="AV262" s="135">
        <f>Angl2!L262</f>
        <v>1</v>
      </c>
      <c r="AW262" s="139">
        <f>'UET12'!M262</f>
        <v>10.25</v>
      </c>
      <c r="AX262" s="163">
        <f>'UET12'!N262</f>
        <v>2</v>
      </c>
      <c r="AY262" s="159">
        <f>'UET12'!P262</f>
        <v>1</v>
      </c>
      <c r="AZ262" s="24">
        <f t="shared" si="14"/>
        <v>8.9888888888888889</v>
      </c>
      <c r="BA262" s="143">
        <f t="shared" si="15"/>
        <v>13</v>
      </c>
      <c r="BB262" s="138" t="e">
        <f t="shared" si="16"/>
        <v>#REF!</v>
      </c>
      <c r="BC262" s="154" t="str">
        <f t="shared" si="17"/>
        <v xml:space="preserve"> </v>
      </c>
    </row>
    <row r="263" spans="1:55" ht="13.5" customHeight="1">
      <c r="A263" s="153">
        <v>251</v>
      </c>
      <c r="B263" s="289">
        <v>123014741</v>
      </c>
      <c r="C263" s="277" t="s">
        <v>210</v>
      </c>
      <c r="D263" s="99" t="s">
        <v>181</v>
      </c>
      <c r="E263" s="277" t="s">
        <v>1046</v>
      </c>
      <c r="F263" s="277" t="s">
        <v>1100</v>
      </c>
      <c r="G263" s="302" t="s">
        <v>811</v>
      </c>
      <c r="H263" s="123" t="s">
        <v>434</v>
      </c>
      <c r="I263" s="156">
        <v>8.2250980392156858</v>
      </c>
      <c r="J263" s="162">
        <f>Maths2!J263</f>
        <v>8.1666666666666661</v>
      </c>
      <c r="K263" s="84">
        <f>Maths2!K263</f>
        <v>0</v>
      </c>
      <c r="L263" s="135">
        <f>Maths2!M263</f>
        <v>1</v>
      </c>
      <c r="M263" s="85">
        <f>Phys2!J263</f>
        <v>2.2000000000000002</v>
      </c>
      <c r="N263" s="84">
        <f>Phys2!K263</f>
        <v>0</v>
      </c>
      <c r="O263" s="135" t="e">
        <f>Phys2!#REF!</f>
        <v>#REF!</v>
      </c>
      <c r="P263" s="85">
        <f>Chim2!J263</f>
        <v>10</v>
      </c>
      <c r="Q263" s="84">
        <f>Chim2!K263</f>
        <v>6</v>
      </c>
      <c r="R263" s="135">
        <f>Chim2!M263</f>
        <v>1</v>
      </c>
      <c r="S263" s="136">
        <f>'UEF12'!P263</f>
        <v>6.7888888888888888</v>
      </c>
      <c r="T263" s="163">
        <f>'UEF12'!Q263</f>
        <v>6</v>
      </c>
      <c r="U263" s="165" t="e">
        <f>'UEF12'!S263</f>
        <v>#REF!</v>
      </c>
      <c r="V263" s="166">
        <f>TPPhys2!H263</f>
        <v>11.91</v>
      </c>
      <c r="W263" s="84">
        <f>TPPhys2!I263</f>
        <v>2</v>
      </c>
      <c r="X263" s="135">
        <f>TPPhys2!K263</f>
        <v>1</v>
      </c>
      <c r="Y263" s="86">
        <f>TPChim2!H263</f>
        <v>10.916666666666668</v>
      </c>
      <c r="Z263" s="84">
        <f>TPChim2!I263</f>
        <v>2</v>
      </c>
      <c r="AA263" s="135">
        <f>TPChim2!K263</f>
        <v>1</v>
      </c>
      <c r="AB263" s="86">
        <f>Info2!J263</f>
        <v>7.6</v>
      </c>
      <c r="AC263" s="84">
        <f>Info2!K263</f>
        <v>0</v>
      </c>
      <c r="AD263" s="135">
        <f>Info2!M263</f>
        <v>1</v>
      </c>
      <c r="AE263" s="86">
        <f>MP!I263</f>
        <v>10</v>
      </c>
      <c r="AF263" s="84">
        <f>MP!J263</f>
        <v>1</v>
      </c>
      <c r="AG263" s="135">
        <f>MP!L263</f>
        <v>1</v>
      </c>
      <c r="AH263" s="139">
        <f>'UEM12'!S263</f>
        <v>9.6053333333333342</v>
      </c>
      <c r="AI263" s="163">
        <f>'UEM12'!T263</f>
        <v>5</v>
      </c>
      <c r="AJ263" s="165">
        <f>'UEM12'!V263</f>
        <v>1</v>
      </c>
      <c r="AK263" s="166">
        <f>'MST2'!I263</f>
        <v>12</v>
      </c>
      <c r="AL263" s="84">
        <f>'MST2'!J263</f>
        <v>1</v>
      </c>
      <c r="AM263" s="135">
        <f>'MST2'!L263</f>
        <v>1</v>
      </c>
      <c r="AN263" s="139">
        <f>'UED12'!J263</f>
        <v>12</v>
      </c>
      <c r="AO263" s="163">
        <f>'UED12'!K263</f>
        <v>1</v>
      </c>
      <c r="AP263" s="165">
        <f>'UED12'!M263</f>
        <v>1</v>
      </c>
      <c r="AQ263" s="166">
        <f>Fran2!I263</f>
        <v>14.5</v>
      </c>
      <c r="AR263" s="84">
        <f>Fran2!J263</f>
        <v>1</v>
      </c>
      <c r="AS263" s="135">
        <f>Fran2!L263</f>
        <v>1</v>
      </c>
      <c r="AT263" s="86">
        <f>Angl2!I263</f>
        <v>8</v>
      </c>
      <c r="AU263" s="84">
        <f>Angl2!J263</f>
        <v>0</v>
      </c>
      <c r="AV263" s="135">
        <f>Angl2!L263</f>
        <v>1</v>
      </c>
      <c r="AW263" s="139">
        <f>'UET12'!M263</f>
        <v>11.25</v>
      </c>
      <c r="AX263" s="163">
        <f>'UET12'!N263</f>
        <v>2</v>
      </c>
      <c r="AY263" s="159">
        <f>'UET12'!P263</f>
        <v>1</v>
      </c>
      <c r="AZ263" s="24">
        <f t="shared" si="14"/>
        <v>8.4486274509803927</v>
      </c>
      <c r="BA263" s="143">
        <f t="shared" si="15"/>
        <v>14</v>
      </c>
      <c r="BB263" s="138" t="e">
        <f t="shared" si="16"/>
        <v>#REF!</v>
      </c>
      <c r="BC263" s="154" t="str">
        <f t="shared" si="17"/>
        <v xml:space="preserve"> </v>
      </c>
    </row>
    <row r="264" spans="1:55" ht="13.5" customHeight="1">
      <c r="A264" s="153">
        <v>252</v>
      </c>
      <c r="B264" s="313" t="s">
        <v>764</v>
      </c>
      <c r="C264" s="313" t="s">
        <v>765</v>
      </c>
      <c r="D264" s="314" t="s">
        <v>234</v>
      </c>
      <c r="E264" s="315">
        <v>32727</v>
      </c>
      <c r="F264" s="284" t="s">
        <v>832</v>
      </c>
      <c r="G264" s="307" t="s">
        <v>827</v>
      </c>
      <c r="H264" s="246" t="s">
        <v>434</v>
      </c>
      <c r="I264" s="156">
        <v>9.7052941176470586</v>
      </c>
      <c r="J264" s="162">
        <f>Maths2!J264</f>
        <v>3.8333333333333335</v>
      </c>
      <c r="K264" s="84">
        <f>Maths2!K264</f>
        <v>0</v>
      </c>
      <c r="L264" s="135">
        <f>Maths2!M264</f>
        <v>1</v>
      </c>
      <c r="M264" s="85">
        <f>Phys2!J264</f>
        <v>4.666666666666667</v>
      </c>
      <c r="N264" s="84">
        <f>Phys2!K264</f>
        <v>0</v>
      </c>
      <c r="O264" s="135" t="e">
        <f>Phys2!#REF!</f>
        <v>#REF!</v>
      </c>
      <c r="P264" s="85">
        <f>Chim2!J264</f>
        <v>12.416666666666666</v>
      </c>
      <c r="Q264" s="84">
        <f>Chim2!K264</f>
        <v>6</v>
      </c>
      <c r="R264" s="135">
        <f>Chim2!M264</f>
        <v>1</v>
      </c>
      <c r="S264" s="136">
        <f>'UEF12'!P264</f>
        <v>6.9722222222222223</v>
      </c>
      <c r="T264" s="163">
        <f>'UEF12'!Q264</f>
        <v>6</v>
      </c>
      <c r="U264" s="165" t="e">
        <f>'UEF12'!S264</f>
        <v>#REF!</v>
      </c>
      <c r="V264" s="166">
        <f>TPPhys2!H264</f>
        <v>12.08</v>
      </c>
      <c r="W264" s="84">
        <f>TPPhys2!I264</f>
        <v>2</v>
      </c>
      <c r="X264" s="135">
        <f>TPPhys2!K264</f>
        <v>1</v>
      </c>
      <c r="Y264" s="86">
        <f>TPChim2!H264</f>
        <v>13.5</v>
      </c>
      <c r="Z264" s="84">
        <f>TPChim2!I264</f>
        <v>2</v>
      </c>
      <c r="AA264" s="135">
        <f>TPChim2!K264</f>
        <v>1</v>
      </c>
      <c r="AB264" s="86">
        <f>Info2!J264</f>
        <v>8.5625</v>
      </c>
      <c r="AC264" s="84">
        <f>Info2!K264</f>
        <v>0</v>
      </c>
      <c r="AD264" s="135">
        <f>Info2!M264</f>
        <v>1</v>
      </c>
      <c r="AE264" s="86">
        <f>MP!I264</f>
        <v>14</v>
      </c>
      <c r="AF264" s="84">
        <f>MP!J264</f>
        <v>1</v>
      </c>
      <c r="AG264" s="135">
        <f>MP!L264</f>
        <v>1</v>
      </c>
      <c r="AH264" s="139">
        <f>'UEM12'!S264</f>
        <v>11.340999999999999</v>
      </c>
      <c r="AI264" s="163">
        <f>'UEM12'!T264</f>
        <v>9</v>
      </c>
      <c r="AJ264" s="165">
        <f>'UEM12'!V264</f>
        <v>1</v>
      </c>
      <c r="AK264" s="166">
        <f>'MST2'!I264</f>
        <v>11</v>
      </c>
      <c r="AL264" s="84">
        <f>'MST2'!J264</f>
        <v>1</v>
      </c>
      <c r="AM264" s="135">
        <f>'MST2'!L264</f>
        <v>1</v>
      </c>
      <c r="AN264" s="139">
        <f>'UED12'!J264</f>
        <v>11</v>
      </c>
      <c r="AO264" s="163">
        <f>'UED12'!K264</f>
        <v>1</v>
      </c>
      <c r="AP264" s="165">
        <f>'UED12'!M264</f>
        <v>1</v>
      </c>
      <c r="AQ264" s="166">
        <f>Fran2!I264</f>
        <v>14</v>
      </c>
      <c r="AR264" s="84">
        <f>Fran2!J264</f>
        <v>1</v>
      </c>
      <c r="AS264" s="135">
        <f>Fran2!L264</f>
        <v>1</v>
      </c>
      <c r="AT264" s="86">
        <f>Angl2!I264</f>
        <v>14</v>
      </c>
      <c r="AU264" s="84">
        <f>Angl2!J264</f>
        <v>1</v>
      </c>
      <c r="AV264" s="135">
        <f>Angl2!L264</f>
        <v>1</v>
      </c>
      <c r="AW264" s="139">
        <f>'UET12'!M264</f>
        <v>14</v>
      </c>
      <c r="AX264" s="163">
        <f>'UET12'!N264</f>
        <v>2</v>
      </c>
      <c r="AY264" s="159">
        <f>'UET12'!P264</f>
        <v>1</v>
      </c>
      <c r="AZ264" s="24">
        <f t="shared" si="14"/>
        <v>9.320882352941176</v>
      </c>
      <c r="BA264" s="143">
        <f t="shared" si="15"/>
        <v>18</v>
      </c>
      <c r="BB264" s="138" t="e">
        <f t="shared" si="16"/>
        <v>#REF!</v>
      </c>
      <c r="BC264" s="154" t="str">
        <f t="shared" si="17"/>
        <v xml:space="preserve"> </v>
      </c>
    </row>
    <row r="265" spans="1:55" ht="13.5" customHeight="1">
      <c r="A265" s="153">
        <v>253</v>
      </c>
      <c r="B265" s="175">
        <v>1533019487</v>
      </c>
      <c r="C265" s="176" t="s">
        <v>628</v>
      </c>
      <c r="D265" s="177" t="s">
        <v>629</v>
      </c>
      <c r="E265" s="276" t="s">
        <v>1101</v>
      </c>
      <c r="F265" s="276" t="s">
        <v>1102</v>
      </c>
      <c r="G265" s="303" t="s">
        <v>806</v>
      </c>
      <c r="H265" s="117" t="s">
        <v>429</v>
      </c>
      <c r="I265" s="156">
        <v>8.7060784313725481</v>
      </c>
      <c r="J265" s="162">
        <f>Maths2!J265</f>
        <v>10.199999999999999</v>
      </c>
      <c r="K265" s="84">
        <f>Maths2!K265</f>
        <v>6</v>
      </c>
      <c r="L265" s="135">
        <f>Maths2!M265</f>
        <v>1</v>
      </c>
      <c r="M265" s="85">
        <f>Phys2!J265</f>
        <v>7.5</v>
      </c>
      <c r="N265" s="84">
        <f>Phys2!K265</f>
        <v>0</v>
      </c>
      <c r="O265" s="135" t="e">
        <f>Phys2!#REF!</f>
        <v>#REF!</v>
      </c>
      <c r="P265" s="85">
        <f>Chim2!J265</f>
        <v>7.35</v>
      </c>
      <c r="Q265" s="84">
        <f>Chim2!K265</f>
        <v>0</v>
      </c>
      <c r="R265" s="135">
        <f>Chim2!M265</f>
        <v>1</v>
      </c>
      <c r="S265" s="136">
        <f>'UEF12'!P265</f>
        <v>8.35</v>
      </c>
      <c r="T265" s="163">
        <f>'UEF12'!Q265</f>
        <v>6</v>
      </c>
      <c r="U265" s="165" t="e">
        <f>'UEF12'!S265</f>
        <v>#REF!</v>
      </c>
      <c r="V265" s="166">
        <f>TPPhys2!H265</f>
        <v>10.16</v>
      </c>
      <c r="W265" s="84">
        <f>TPPhys2!I265</f>
        <v>2</v>
      </c>
      <c r="X265" s="135">
        <f>TPPhys2!K265</f>
        <v>1</v>
      </c>
      <c r="Y265" s="86">
        <f>TPChim2!H265</f>
        <v>13</v>
      </c>
      <c r="Z265" s="84">
        <f>TPChim2!I265</f>
        <v>2</v>
      </c>
      <c r="AA265" s="135">
        <f>TPChim2!K265</f>
        <v>1</v>
      </c>
      <c r="AB265" s="86">
        <f>Info2!J265</f>
        <v>10.199999999999999</v>
      </c>
      <c r="AC265" s="84">
        <f>Info2!K265</f>
        <v>4</v>
      </c>
      <c r="AD265" s="135">
        <f>Info2!M265</f>
        <v>1</v>
      </c>
      <c r="AE265" s="86">
        <f>MP!I265</f>
        <v>12.5</v>
      </c>
      <c r="AF265" s="84">
        <f>MP!J265</f>
        <v>1</v>
      </c>
      <c r="AG265" s="135">
        <f>MP!L265</f>
        <v>1</v>
      </c>
      <c r="AH265" s="139">
        <f>'UEM12'!S265</f>
        <v>11.212</v>
      </c>
      <c r="AI265" s="163">
        <f>'UEM12'!T265</f>
        <v>9</v>
      </c>
      <c r="AJ265" s="165">
        <f>'UEM12'!V265</f>
        <v>1</v>
      </c>
      <c r="AK265" s="166">
        <f>'MST2'!I265</f>
        <v>8</v>
      </c>
      <c r="AL265" s="84">
        <f>'MST2'!J265</f>
        <v>0</v>
      </c>
      <c r="AM265" s="135">
        <f>'MST2'!L265</f>
        <v>1</v>
      </c>
      <c r="AN265" s="139">
        <f>'UED12'!J265</f>
        <v>8</v>
      </c>
      <c r="AO265" s="163">
        <f>'UED12'!K265</f>
        <v>0</v>
      </c>
      <c r="AP265" s="165">
        <f>'UED12'!M265</f>
        <v>1</v>
      </c>
      <c r="AQ265" s="166">
        <f>Fran2!I265</f>
        <v>10</v>
      </c>
      <c r="AR265" s="84">
        <f>Fran2!J265</f>
        <v>1</v>
      </c>
      <c r="AS265" s="135">
        <f>Fran2!L265</f>
        <v>1</v>
      </c>
      <c r="AT265" s="86">
        <f>Angl2!I265</f>
        <v>7</v>
      </c>
      <c r="AU265" s="84">
        <f>Angl2!J265</f>
        <v>0</v>
      </c>
      <c r="AV265" s="135">
        <f>Angl2!L265</f>
        <v>1</v>
      </c>
      <c r="AW265" s="139">
        <f>'UET12'!M265</f>
        <v>8.5</v>
      </c>
      <c r="AX265" s="163">
        <f>'UET12'!N265</f>
        <v>1</v>
      </c>
      <c r="AY265" s="159">
        <f>'UET12'!P265</f>
        <v>1</v>
      </c>
      <c r="AZ265" s="24">
        <f t="shared" si="14"/>
        <v>9.1888235294117635</v>
      </c>
      <c r="BA265" s="143">
        <f t="shared" si="15"/>
        <v>16</v>
      </c>
      <c r="BB265" s="138" t="e">
        <f t="shared" si="16"/>
        <v>#REF!</v>
      </c>
      <c r="BC265" s="154" t="str">
        <f t="shared" si="17"/>
        <v xml:space="preserve"> </v>
      </c>
    </row>
    <row r="266" spans="1:55" ht="13.5" customHeight="1">
      <c r="A266" s="153">
        <v>254</v>
      </c>
      <c r="B266" s="279">
        <v>1333004891</v>
      </c>
      <c r="C266" s="301" t="s">
        <v>350</v>
      </c>
      <c r="D266" s="52" t="s">
        <v>351</v>
      </c>
      <c r="E266" s="280" t="s">
        <v>1103</v>
      </c>
      <c r="F266" s="280" t="s">
        <v>1104</v>
      </c>
      <c r="G266" s="302" t="s">
        <v>811</v>
      </c>
      <c r="H266" s="118" t="s">
        <v>428</v>
      </c>
      <c r="I266" s="156">
        <v>9.3231372549019618</v>
      </c>
      <c r="J266" s="162">
        <f>Maths2!J266</f>
        <v>6.2</v>
      </c>
      <c r="K266" s="84">
        <f>Maths2!K266</f>
        <v>0</v>
      </c>
      <c r="L266" s="135">
        <f>Maths2!M266</f>
        <v>1</v>
      </c>
      <c r="M266" s="85">
        <f>Phys2!J266</f>
        <v>6.15</v>
      </c>
      <c r="N266" s="84">
        <f>Phys2!K266</f>
        <v>0</v>
      </c>
      <c r="O266" s="135" t="e">
        <f>Phys2!#REF!</f>
        <v>#REF!</v>
      </c>
      <c r="P266" s="85">
        <f>Chim2!J266</f>
        <v>10</v>
      </c>
      <c r="Q266" s="84">
        <f>Chim2!K266</f>
        <v>6</v>
      </c>
      <c r="R266" s="135">
        <f>Chim2!M266</f>
        <v>1</v>
      </c>
      <c r="S266" s="136">
        <f>'UEF12'!P266</f>
        <v>7.4500000000000011</v>
      </c>
      <c r="T266" s="163">
        <f>'UEF12'!Q266</f>
        <v>6</v>
      </c>
      <c r="U266" s="165" t="e">
        <f>'UEF12'!S266</f>
        <v>#REF!</v>
      </c>
      <c r="V266" s="166">
        <f>TPPhys2!H266</f>
        <v>8.67</v>
      </c>
      <c r="W266" s="84">
        <f>TPPhys2!I266</f>
        <v>0</v>
      </c>
      <c r="X266" s="135">
        <f>TPPhys2!K266</f>
        <v>1</v>
      </c>
      <c r="Y266" s="86">
        <f>TPChim2!H266</f>
        <v>13.16</v>
      </c>
      <c r="Z266" s="84">
        <f>TPChim2!I266</f>
        <v>2</v>
      </c>
      <c r="AA266" s="135">
        <f>TPChim2!K266</f>
        <v>1</v>
      </c>
      <c r="AB266" s="86">
        <f>Info2!J266</f>
        <v>10</v>
      </c>
      <c r="AC266" s="84">
        <f>Info2!K266</f>
        <v>4</v>
      </c>
      <c r="AD266" s="135">
        <f>Info2!M266</f>
        <v>1</v>
      </c>
      <c r="AE266" s="86">
        <f>MP!I266</f>
        <v>10.75</v>
      </c>
      <c r="AF266" s="84">
        <f>MP!J266</f>
        <v>1</v>
      </c>
      <c r="AG266" s="135">
        <f>MP!L266</f>
        <v>1</v>
      </c>
      <c r="AH266" s="139">
        <f>'UEM12'!S266</f>
        <v>10.516</v>
      </c>
      <c r="AI266" s="163">
        <f>'UEM12'!T266</f>
        <v>9</v>
      </c>
      <c r="AJ266" s="165">
        <f>'UEM12'!V266</f>
        <v>1</v>
      </c>
      <c r="AK266" s="166">
        <f>'MST2'!I266</f>
        <v>12</v>
      </c>
      <c r="AL266" s="84">
        <f>'MST2'!J266</f>
        <v>1</v>
      </c>
      <c r="AM266" s="135">
        <f>'MST2'!L266</f>
        <v>1</v>
      </c>
      <c r="AN266" s="139">
        <f>'UED12'!J266</f>
        <v>12</v>
      </c>
      <c r="AO266" s="163">
        <f>'UED12'!K266</f>
        <v>1</v>
      </c>
      <c r="AP266" s="165">
        <f>'UED12'!M266</f>
        <v>1</v>
      </c>
      <c r="AQ266" s="166">
        <f>Fran2!I266</f>
        <v>12</v>
      </c>
      <c r="AR266" s="84">
        <f>Fran2!J266</f>
        <v>1</v>
      </c>
      <c r="AS266" s="135">
        <f>Fran2!L266</f>
        <v>1</v>
      </c>
      <c r="AT266" s="86">
        <f>Angl2!I266</f>
        <v>13.5</v>
      </c>
      <c r="AU266" s="84">
        <f>Angl2!J266</f>
        <v>1</v>
      </c>
      <c r="AV266" s="135">
        <f>Angl2!L266</f>
        <v>1</v>
      </c>
      <c r="AW266" s="139">
        <f>'UET12'!M266</f>
        <v>12.75</v>
      </c>
      <c r="AX266" s="163">
        <f>'UET12'!N266</f>
        <v>2</v>
      </c>
      <c r="AY266" s="159">
        <f>'UET12'!P266</f>
        <v>1</v>
      </c>
      <c r="AZ266" s="24">
        <f t="shared" si="14"/>
        <v>9.2429411764705875</v>
      </c>
      <c r="BA266" s="143">
        <f t="shared" si="15"/>
        <v>18</v>
      </c>
      <c r="BB266" s="138" t="e">
        <f t="shared" si="16"/>
        <v>#REF!</v>
      </c>
      <c r="BC266" s="154" t="str">
        <f t="shared" si="17"/>
        <v xml:space="preserve"> </v>
      </c>
    </row>
    <row r="267" spans="1:55" ht="13.5" customHeight="1">
      <c r="A267" s="153">
        <v>255</v>
      </c>
      <c r="B267" s="316" t="s">
        <v>766</v>
      </c>
      <c r="C267" s="316" t="s">
        <v>352</v>
      </c>
      <c r="D267" s="317" t="s">
        <v>100</v>
      </c>
      <c r="E267" s="315">
        <v>31942</v>
      </c>
      <c r="F267" s="284" t="s">
        <v>810</v>
      </c>
      <c r="G267" s="307" t="s">
        <v>827</v>
      </c>
      <c r="H267" s="204" t="s">
        <v>436</v>
      </c>
      <c r="I267" s="156">
        <v>8.8672549019607843</v>
      </c>
      <c r="J267" s="162">
        <f>Maths2!J267</f>
        <v>7.833333333333333</v>
      </c>
      <c r="K267" s="84">
        <f>Maths2!K267</f>
        <v>0</v>
      </c>
      <c r="L267" s="135">
        <f>Maths2!M267</f>
        <v>1</v>
      </c>
      <c r="M267" s="85">
        <f>Phys2!J267</f>
        <v>4.7</v>
      </c>
      <c r="N267" s="84">
        <f>Phys2!K267</f>
        <v>0</v>
      </c>
      <c r="O267" s="135" t="e">
        <f>Phys2!#REF!</f>
        <v>#REF!</v>
      </c>
      <c r="P267" s="85">
        <f>Chim2!J267</f>
        <v>10</v>
      </c>
      <c r="Q267" s="84">
        <f>Chim2!K267</f>
        <v>6</v>
      </c>
      <c r="R267" s="135">
        <f>Chim2!M267</f>
        <v>1</v>
      </c>
      <c r="S267" s="136">
        <f>'UEF12'!P267</f>
        <v>7.5111111111111102</v>
      </c>
      <c r="T267" s="163">
        <f>'UEF12'!Q267</f>
        <v>6</v>
      </c>
      <c r="U267" s="165" t="e">
        <f>'UEF12'!S267</f>
        <v>#REF!</v>
      </c>
      <c r="V267" s="166">
        <f>TPPhys2!H267</f>
        <v>11.5</v>
      </c>
      <c r="W267" s="84">
        <f>TPPhys2!I267</f>
        <v>2</v>
      </c>
      <c r="X267" s="135">
        <f>TPPhys2!K267</f>
        <v>1</v>
      </c>
      <c r="Y267" s="86">
        <f>TPChim2!H267</f>
        <v>13</v>
      </c>
      <c r="Z267" s="84">
        <f>TPChim2!I267</f>
        <v>2</v>
      </c>
      <c r="AA267" s="135">
        <f>TPChim2!K267</f>
        <v>1</v>
      </c>
      <c r="AB267" s="86">
        <f>Info2!J267</f>
        <v>10</v>
      </c>
      <c r="AC267" s="84">
        <f>Info2!K267</f>
        <v>4</v>
      </c>
      <c r="AD267" s="135">
        <f>Info2!M267</f>
        <v>1</v>
      </c>
      <c r="AE267" s="86">
        <f>MP!I267</f>
        <v>11.5</v>
      </c>
      <c r="AF267" s="84">
        <f>MP!J267</f>
        <v>1</v>
      </c>
      <c r="AG267" s="135">
        <f>MP!L267</f>
        <v>1</v>
      </c>
      <c r="AH267" s="139">
        <f>'UEM12'!S267</f>
        <v>11.2</v>
      </c>
      <c r="AI267" s="163">
        <f>'UEM12'!T267</f>
        <v>9</v>
      </c>
      <c r="AJ267" s="165">
        <f>'UEM12'!V267</f>
        <v>1</v>
      </c>
      <c r="AK267" s="166">
        <f>'MST2'!I267</f>
        <v>12.5</v>
      </c>
      <c r="AL267" s="84">
        <f>'MST2'!J267</f>
        <v>1</v>
      </c>
      <c r="AM267" s="135">
        <f>'MST2'!L267</f>
        <v>1</v>
      </c>
      <c r="AN267" s="139">
        <f>'UED12'!J267</f>
        <v>12.5</v>
      </c>
      <c r="AO267" s="163">
        <f>'UED12'!K267</f>
        <v>1</v>
      </c>
      <c r="AP267" s="165">
        <f>'UED12'!M267</f>
        <v>1</v>
      </c>
      <c r="AQ267" s="166">
        <f>Fran2!I267</f>
        <v>11.5</v>
      </c>
      <c r="AR267" s="84">
        <f>Fran2!J267</f>
        <v>1</v>
      </c>
      <c r="AS267" s="135">
        <f>Fran2!L267</f>
        <v>1</v>
      </c>
      <c r="AT267" s="86">
        <f>Angl2!I267</f>
        <v>11.5</v>
      </c>
      <c r="AU267" s="84">
        <f>Angl2!J267</f>
        <v>1</v>
      </c>
      <c r="AV267" s="135">
        <f>Angl2!L267</f>
        <v>1</v>
      </c>
      <c r="AW267" s="139">
        <f>'UET12'!M267</f>
        <v>11.5</v>
      </c>
      <c r="AX267" s="163">
        <f>'UET12'!N267</f>
        <v>2</v>
      </c>
      <c r="AY267" s="159">
        <f>'UET12'!P267</f>
        <v>1</v>
      </c>
      <c r="AZ267" s="24">
        <f t="shared" si="14"/>
        <v>9.3588235294117652</v>
      </c>
      <c r="BA267" s="143">
        <f t="shared" si="15"/>
        <v>18</v>
      </c>
      <c r="BB267" s="138" t="e">
        <f t="shared" si="16"/>
        <v>#REF!</v>
      </c>
      <c r="BC267" s="154" t="str">
        <f t="shared" si="17"/>
        <v xml:space="preserve"> </v>
      </c>
    </row>
    <row r="268" spans="1:55" ht="13.5" customHeight="1">
      <c r="A268" s="153">
        <v>256</v>
      </c>
      <c r="B268" s="279">
        <v>1333003318</v>
      </c>
      <c r="C268" s="301" t="s">
        <v>352</v>
      </c>
      <c r="D268" s="52" t="s">
        <v>324</v>
      </c>
      <c r="E268" s="280" t="s">
        <v>1092</v>
      </c>
      <c r="F268" s="280" t="s">
        <v>810</v>
      </c>
      <c r="G268" s="302" t="s">
        <v>811</v>
      </c>
      <c r="H268" s="117" t="s">
        <v>429</v>
      </c>
      <c r="I268" s="156">
        <v>8.6519607843137258</v>
      </c>
      <c r="J268" s="162">
        <f>Maths2!J268</f>
        <v>7.6</v>
      </c>
      <c r="K268" s="84">
        <f>Maths2!K268</f>
        <v>0</v>
      </c>
      <c r="L268" s="135">
        <f>Maths2!M268</f>
        <v>1</v>
      </c>
      <c r="M268" s="85">
        <f>Phys2!J268</f>
        <v>3</v>
      </c>
      <c r="N268" s="84">
        <f>Phys2!K268</f>
        <v>0</v>
      </c>
      <c r="O268" s="135" t="e">
        <f>Phys2!#REF!</f>
        <v>#REF!</v>
      </c>
      <c r="P268" s="85">
        <f>Chim2!J268</f>
        <v>6.15</v>
      </c>
      <c r="Q268" s="84">
        <f>Chim2!K268</f>
        <v>0</v>
      </c>
      <c r="R268" s="135">
        <f>Chim2!M268</f>
        <v>1</v>
      </c>
      <c r="S268" s="136">
        <f>'UEF12'!P268</f>
        <v>5.583333333333333</v>
      </c>
      <c r="T268" s="163">
        <f>'UEF12'!Q268</f>
        <v>0</v>
      </c>
      <c r="U268" s="165" t="e">
        <f>'UEF12'!S268</f>
        <v>#REF!</v>
      </c>
      <c r="V268" s="166">
        <f>TPPhys2!H268</f>
        <v>10.66</v>
      </c>
      <c r="W268" s="84">
        <f>TPPhys2!I268</f>
        <v>2</v>
      </c>
      <c r="X268" s="135">
        <f>TPPhys2!K268</f>
        <v>1</v>
      </c>
      <c r="Y268" s="86">
        <f>TPChim2!H268</f>
        <v>11.83</v>
      </c>
      <c r="Z268" s="84">
        <f>TPChim2!I268</f>
        <v>2</v>
      </c>
      <c r="AA268" s="135">
        <f>TPChim2!K268</f>
        <v>1</v>
      </c>
      <c r="AB268" s="86">
        <f>Info2!J268</f>
        <v>7.5</v>
      </c>
      <c r="AC268" s="84">
        <f>Info2!K268</f>
        <v>0</v>
      </c>
      <c r="AD268" s="135">
        <f>Info2!M268</f>
        <v>1</v>
      </c>
      <c r="AE268" s="86">
        <f>MP!I268</f>
        <v>15</v>
      </c>
      <c r="AF268" s="84">
        <f>MP!J268</f>
        <v>1</v>
      </c>
      <c r="AG268" s="135">
        <f>MP!L268</f>
        <v>1</v>
      </c>
      <c r="AH268" s="139">
        <f>'UEM12'!S268</f>
        <v>10.498000000000001</v>
      </c>
      <c r="AI268" s="163">
        <f>'UEM12'!T268</f>
        <v>9</v>
      </c>
      <c r="AJ268" s="165">
        <f>'UEM12'!V268</f>
        <v>1</v>
      </c>
      <c r="AK268" s="166">
        <f>'MST2'!I268</f>
        <v>13</v>
      </c>
      <c r="AL268" s="84">
        <f>'MST2'!J268</f>
        <v>1</v>
      </c>
      <c r="AM268" s="135">
        <f>'MST2'!L268</f>
        <v>1</v>
      </c>
      <c r="AN268" s="139">
        <f>'UED12'!J268</f>
        <v>13</v>
      </c>
      <c r="AO268" s="163">
        <f>'UED12'!K268</f>
        <v>1</v>
      </c>
      <c r="AP268" s="165">
        <f>'UED12'!M268</f>
        <v>1</v>
      </c>
      <c r="AQ268" s="166">
        <f>Fran2!I268</f>
        <v>11.5</v>
      </c>
      <c r="AR268" s="84">
        <f>Fran2!J268</f>
        <v>1</v>
      </c>
      <c r="AS268" s="135">
        <f>Fran2!L268</f>
        <v>1</v>
      </c>
      <c r="AT268" s="86">
        <f>Angl2!I268</f>
        <v>11.5</v>
      </c>
      <c r="AU268" s="84">
        <f>Angl2!J268</f>
        <v>1</v>
      </c>
      <c r="AV268" s="135">
        <f>Angl2!L268</f>
        <v>1</v>
      </c>
      <c r="AW268" s="139">
        <f>'UET12'!M268</f>
        <v>11.5</v>
      </c>
      <c r="AX268" s="163">
        <f>'UET12'!N268</f>
        <v>2</v>
      </c>
      <c r="AY268" s="159">
        <f>'UET12'!P268</f>
        <v>1</v>
      </c>
      <c r="AZ268" s="24">
        <f t="shared" si="14"/>
        <v>8.1611764705882361</v>
      </c>
      <c r="BA268" s="143">
        <f t="shared" si="15"/>
        <v>12</v>
      </c>
      <c r="BB268" s="138" t="e">
        <f t="shared" si="16"/>
        <v>#REF!</v>
      </c>
      <c r="BC268" s="154" t="str">
        <f t="shared" si="17"/>
        <v xml:space="preserve"> </v>
      </c>
    </row>
    <row r="269" spans="1:55" ht="13.5" customHeight="1">
      <c r="A269" s="153">
        <v>257</v>
      </c>
      <c r="B269" s="175">
        <v>1533019518</v>
      </c>
      <c r="C269" s="176" t="s">
        <v>645</v>
      </c>
      <c r="D269" s="177" t="s">
        <v>597</v>
      </c>
      <c r="E269" s="276" t="s">
        <v>1105</v>
      </c>
      <c r="F269" s="276" t="s">
        <v>1106</v>
      </c>
      <c r="G269" s="303" t="s">
        <v>806</v>
      </c>
      <c r="H269" s="117" t="s">
        <v>1676</v>
      </c>
      <c r="I269" s="156">
        <v>9.4466666666666672</v>
      </c>
      <c r="J269" s="162">
        <f>Maths2!J269</f>
        <v>10.1</v>
      </c>
      <c r="K269" s="84">
        <f>Maths2!K269</f>
        <v>6</v>
      </c>
      <c r="L269" s="135">
        <f>Maths2!M269</f>
        <v>1</v>
      </c>
      <c r="M269" s="85">
        <f>Phys2!J269</f>
        <v>2.5499999999999998</v>
      </c>
      <c r="N269" s="84">
        <f>Phys2!K269</f>
        <v>0</v>
      </c>
      <c r="O269" s="135" t="e">
        <f>Phys2!#REF!</f>
        <v>#REF!</v>
      </c>
      <c r="P269" s="85">
        <f>Chim2!J269</f>
        <v>10.45</v>
      </c>
      <c r="Q269" s="84">
        <f>Chim2!K269</f>
        <v>6</v>
      </c>
      <c r="R269" s="135">
        <f>Chim2!M269</f>
        <v>1</v>
      </c>
      <c r="S269" s="136">
        <f>'UEF12'!P269</f>
        <v>7.6999999999999993</v>
      </c>
      <c r="T269" s="163">
        <f>'UEF12'!Q269</f>
        <v>12</v>
      </c>
      <c r="U269" s="165" t="e">
        <f>'UEF12'!S269</f>
        <v>#REF!</v>
      </c>
      <c r="V269" s="166">
        <f>TPPhys2!H269</f>
        <v>11.3</v>
      </c>
      <c r="W269" s="84">
        <f>TPPhys2!I269</f>
        <v>2</v>
      </c>
      <c r="X269" s="135">
        <f>TPPhys2!K269</f>
        <v>1</v>
      </c>
      <c r="Y269" s="86">
        <f>TPChim2!H269</f>
        <v>11</v>
      </c>
      <c r="Z269" s="84">
        <f>TPChim2!I269</f>
        <v>2</v>
      </c>
      <c r="AA269" s="135">
        <f>TPChim2!K269</f>
        <v>1</v>
      </c>
      <c r="AB269" s="86">
        <f>Info2!J269</f>
        <v>8.1</v>
      </c>
      <c r="AC269" s="84">
        <f>Info2!K269</f>
        <v>0</v>
      </c>
      <c r="AD269" s="135">
        <f>Info2!M269</f>
        <v>1</v>
      </c>
      <c r="AE269" s="86">
        <f>MP!I269</f>
        <v>5.5</v>
      </c>
      <c r="AF269" s="84">
        <f>MP!J269</f>
        <v>0</v>
      </c>
      <c r="AG269" s="135">
        <f>MP!L269</f>
        <v>1</v>
      </c>
      <c r="AH269" s="139">
        <f>'UEM12'!S269</f>
        <v>8.8000000000000007</v>
      </c>
      <c r="AI269" s="163">
        <f>'UEM12'!T269</f>
        <v>4</v>
      </c>
      <c r="AJ269" s="165">
        <f>'UEM12'!V269</f>
        <v>1</v>
      </c>
      <c r="AK269" s="166">
        <f>'MST2'!I269</f>
        <v>9</v>
      </c>
      <c r="AL269" s="84">
        <f>'MST2'!J269</f>
        <v>0</v>
      </c>
      <c r="AM269" s="135">
        <f>'MST2'!L269</f>
        <v>1</v>
      </c>
      <c r="AN269" s="139">
        <f>'UED12'!J269</f>
        <v>9</v>
      </c>
      <c r="AO269" s="163">
        <f>'UED12'!K269</f>
        <v>0</v>
      </c>
      <c r="AP269" s="165">
        <f>'UED12'!M269</f>
        <v>1</v>
      </c>
      <c r="AQ269" s="166">
        <f>Fran2!I269</f>
        <v>11</v>
      </c>
      <c r="AR269" s="84">
        <f>Fran2!J269</f>
        <v>1</v>
      </c>
      <c r="AS269" s="135">
        <f>Fran2!L269</f>
        <v>1</v>
      </c>
      <c r="AT269" s="86">
        <f>Angl2!I269</f>
        <v>13</v>
      </c>
      <c r="AU269" s="84">
        <f>Angl2!J269</f>
        <v>1</v>
      </c>
      <c r="AV269" s="135">
        <f>Angl2!L269</f>
        <v>1</v>
      </c>
      <c r="AW269" s="139">
        <f>'UET12'!M269</f>
        <v>12</v>
      </c>
      <c r="AX269" s="163">
        <f>'UET12'!N269</f>
        <v>2</v>
      </c>
      <c r="AY269" s="159">
        <f>'UET12'!P269</f>
        <v>1</v>
      </c>
      <c r="AZ269" s="24">
        <f t="shared" si="14"/>
        <v>8.6058823529411779</v>
      </c>
      <c r="BA269" s="143">
        <f t="shared" si="15"/>
        <v>18</v>
      </c>
      <c r="BB269" s="138" t="e">
        <f t="shared" si="16"/>
        <v>#REF!</v>
      </c>
      <c r="BC269" s="154" t="str">
        <f t="shared" si="17"/>
        <v xml:space="preserve"> </v>
      </c>
    </row>
    <row r="270" spans="1:55" ht="13.5" customHeight="1">
      <c r="A270" s="153">
        <v>258</v>
      </c>
      <c r="B270" s="277" t="s">
        <v>213</v>
      </c>
      <c r="C270" s="277" t="s">
        <v>214</v>
      </c>
      <c r="D270" s="99" t="s">
        <v>215</v>
      </c>
      <c r="E270" s="277" t="s">
        <v>1107</v>
      </c>
      <c r="F270" s="277" t="s">
        <v>994</v>
      </c>
      <c r="G270" s="302" t="s">
        <v>811</v>
      </c>
      <c r="H270" s="123" t="s">
        <v>429</v>
      </c>
      <c r="I270" s="156">
        <v>9.4601960784313714</v>
      </c>
      <c r="J270" s="162">
        <f>Maths2!J270</f>
        <v>10</v>
      </c>
      <c r="K270" s="84">
        <f>Maths2!K270</f>
        <v>6</v>
      </c>
      <c r="L270" s="135">
        <f>Maths2!M270</f>
        <v>1</v>
      </c>
      <c r="M270" s="85">
        <f>Phys2!J270</f>
        <v>6.166666666666667</v>
      </c>
      <c r="N270" s="84">
        <f>Phys2!K270</f>
        <v>0</v>
      </c>
      <c r="O270" s="135" t="e">
        <f>Phys2!#REF!</f>
        <v>#REF!</v>
      </c>
      <c r="P270" s="85">
        <f>Chim2!J270</f>
        <v>8.8333333333333339</v>
      </c>
      <c r="Q270" s="84">
        <f>Chim2!K270</f>
        <v>0</v>
      </c>
      <c r="R270" s="135">
        <f>Chim2!M270</f>
        <v>1</v>
      </c>
      <c r="S270" s="136">
        <f>'UEF12'!P270</f>
        <v>8.3333333333333339</v>
      </c>
      <c r="T270" s="163">
        <f>'UEF12'!Q270</f>
        <v>6</v>
      </c>
      <c r="U270" s="165" t="e">
        <f>'UEF12'!S270</f>
        <v>#REF!</v>
      </c>
      <c r="V270" s="166">
        <f>TPPhys2!H270</f>
        <v>10.5</v>
      </c>
      <c r="W270" s="84">
        <f>TPPhys2!I270</f>
        <v>2</v>
      </c>
      <c r="X270" s="135">
        <f>TPPhys2!K270</f>
        <v>1</v>
      </c>
      <c r="Y270" s="86">
        <f>TPChim2!H270</f>
        <v>11.666666666666666</v>
      </c>
      <c r="Z270" s="84">
        <f>TPChim2!I270</f>
        <v>2</v>
      </c>
      <c r="AA270" s="135">
        <f>TPChim2!K270</f>
        <v>1</v>
      </c>
      <c r="AB270" s="86">
        <f>Info2!J270</f>
        <v>11</v>
      </c>
      <c r="AC270" s="84">
        <f>Info2!K270</f>
        <v>4</v>
      </c>
      <c r="AD270" s="135">
        <f>Info2!M270</f>
        <v>1</v>
      </c>
      <c r="AE270" s="86">
        <f>MP!I270</f>
        <v>10</v>
      </c>
      <c r="AF270" s="84">
        <f>MP!J270</f>
        <v>1</v>
      </c>
      <c r="AG270" s="135">
        <f>MP!L270</f>
        <v>1</v>
      </c>
      <c r="AH270" s="139">
        <f>'UEM12'!S270</f>
        <v>10.833333333333332</v>
      </c>
      <c r="AI270" s="163">
        <f>'UEM12'!T270</f>
        <v>9</v>
      </c>
      <c r="AJ270" s="165">
        <f>'UEM12'!V270</f>
        <v>1</v>
      </c>
      <c r="AK270" s="166">
        <f>'MST2'!I270</f>
        <v>12</v>
      </c>
      <c r="AL270" s="84">
        <f>'MST2'!J270</f>
        <v>1</v>
      </c>
      <c r="AM270" s="135">
        <f>'MST2'!L270</f>
        <v>1</v>
      </c>
      <c r="AN270" s="139">
        <f>'UED12'!J270</f>
        <v>12</v>
      </c>
      <c r="AO270" s="163">
        <f>'UED12'!K270</f>
        <v>1</v>
      </c>
      <c r="AP270" s="165">
        <f>'UED12'!M270</f>
        <v>1</v>
      </c>
      <c r="AQ270" s="166">
        <f>Fran2!I270</f>
        <v>10</v>
      </c>
      <c r="AR270" s="84">
        <f>Fran2!J270</f>
        <v>1</v>
      </c>
      <c r="AS270" s="135">
        <f>Fran2!L270</f>
        <v>1</v>
      </c>
      <c r="AT270" s="86">
        <f>Angl2!I270</f>
        <v>10</v>
      </c>
      <c r="AU270" s="84">
        <f>Angl2!J270</f>
        <v>1</v>
      </c>
      <c r="AV270" s="135">
        <f>Angl2!L270</f>
        <v>1</v>
      </c>
      <c r="AW270" s="139">
        <f>'UET12'!M270</f>
        <v>10</v>
      </c>
      <c r="AX270" s="163">
        <f>'UET12'!N270</f>
        <v>2</v>
      </c>
      <c r="AY270" s="159">
        <f>'UET12'!P270</f>
        <v>1</v>
      </c>
      <c r="AZ270" s="24">
        <f t="shared" ref="AZ270:AZ333" si="18">(S270*9+AH270*5+AN270+AW270*2)/17</f>
        <v>9.4803921568627452</v>
      </c>
      <c r="BA270" s="143">
        <f t="shared" ref="BA270:BA333" si="19">IF(AZ270&gt;=9.995,30,T270+AI270+AO270+AX270)</f>
        <v>18</v>
      </c>
      <c r="BB270" s="138" t="e">
        <f t="shared" ref="BB270:BB333" si="20">IF(OR(U270=2,AJ270=2,AP270=2,AY270=2),2,1)</f>
        <v>#REF!</v>
      </c>
      <c r="BC270" s="154" t="str">
        <f t="shared" ref="BC270:BC333" si="21">IF(BA270=30,"S2 validé"," ")</f>
        <v xml:space="preserve"> </v>
      </c>
    </row>
    <row r="271" spans="1:55" ht="13.5" customHeight="1">
      <c r="A271" s="153">
        <v>259</v>
      </c>
      <c r="B271" s="279">
        <v>1333003018</v>
      </c>
      <c r="C271" s="301" t="s">
        <v>353</v>
      </c>
      <c r="D271" s="52" t="s">
        <v>354</v>
      </c>
      <c r="E271" s="280" t="s">
        <v>983</v>
      </c>
      <c r="F271" s="280" t="s">
        <v>994</v>
      </c>
      <c r="G271" s="302" t="s">
        <v>811</v>
      </c>
      <c r="H271" s="117" t="s">
        <v>434</v>
      </c>
      <c r="I271" s="157">
        <v>8.421823529411764</v>
      </c>
      <c r="J271" s="162">
        <f>Maths2!J271</f>
        <v>15.3</v>
      </c>
      <c r="K271" s="84">
        <f>Maths2!K271</f>
        <v>6</v>
      </c>
      <c r="L271" s="135">
        <f>Maths2!M271</f>
        <v>1</v>
      </c>
      <c r="M271" s="85">
        <f>Phys2!J271</f>
        <v>4.75</v>
      </c>
      <c r="N271" s="84">
        <f>Phys2!K271</f>
        <v>0</v>
      </c>
      <c r="O271" s="135" t="e">
        <f>Phys2!#REF!</f>
        <v>#REF!</v>
      </c>
      <c r="P271" s="85">
        <f>Chim2!J271</f>
        <v>10.1</v>
      </c>
      <c r="Q271" s="84">
        <f>Chim2!K271</f>
        <v>6</v>
      </c>
      <c r="R271" s="135">
        <f>Chim2!M271</f>
        <v>1</v>
      </c>
      <c r="S271" s="136">
        <f>'UEF12'!P271</f>
        <v>10.050000000000001</v>
      </c>
      <c r="T271" s="163">
        <f>'UEF12'!Q271</f>
        <v>18</v>
      </c>
      <c r="U271" s="165" t="e">
        <f>'UEF12'!S271</f>
        <v>#REF!</v>
      </c>
      <c r="V271" s="166">
        <f>TPPhys2!H271</f>
        <v>11.84</v>
      </c>
      <c r="W271" s="84">
        <f>TPPhys2!I271</f>
        <v>2</v>
      </c>
      <c r="X271" s="135">
        <f>TPPhys2!K271</f>
        <v>1</v>
      </c>
      <c r="Y271" s="86">
        <f>TPChim2!H271</f>
        <v>10</v>
      </c>
      <c r="Z271" s="84">
        <f>TPChim2!I271</f>
        <v>2</v>
      </c>
      <c r="AA271" s="135">
        <f>TPChim2!K271</f>
        <v>1</v>
      </c>
      <c r="AB271" s="86">
        <f>Info2!J271</f>
        <v>6.2</v>
      </c>
      <c r="AC271" s="84">
        <f>Info2!K271</f>
        <v>0</v>
      </c>
      <c r="AD271" s="135">
        <f>Info2!M271</f>
        <v>1</v>
      </c>
      <c r="AE271" s="86">
        <f>MP!I271</f>
        <v>8.5</v>
      </c>
      <c r="AF271" s="84">
        <f>MP!J271</f>
        <v>0</v>
      </c>
      <c r="AG271" s="135">
        <f>MP!L271</f>
        <v>1</v>
      </c>
      <c r="AH271" s="139">
        <f>'UEM12'!S271</f>
        <v>8.548</v>
      </c>
      <c r="AI271" s="163">
        <f>'UEM12'!T271</f>
        <v>4</v>
      </c>
      <c r="AJ271" s="165">
        <f>'UEM12'!V271</f>
        <v>1</v>
      </c>
      <c r="AK271" s="166">
        <f>'MST2'!I271</f>
        <v>11</v>
      </c>
      <c r="AL271" s="84">
        <f>'MST2'!J271</f>
        <v>1</v>
      </c>
      <c r="AM271" s="135">
        <f>'MST2'!L271</f>
        <v>1</v>
      </c>
      <c r="AN271" s="139">
        <f>'UED12'!J271</f>
        <v>11</v>
      </c>
      <c r="AO271" s="163">
        <f>'UED12'!K271</f>
        <v>1</v>
      </c>
      <c r="AP271" s="165">
        <f>'UED12'!M271</f>
        <v>1</v>
      </c>
      <c r="AQ271" s="166">
        <f>Fran2!I271</f>
        <v>11.5</v>
      </c>
      <c r="AR271" s="84">
        <f>Fran2!J271</f>
        <v>1</v>
      </c>
      <c r="AS271" s="135">
        <f>Fran2!L271</f>
        <v>1</v>
      </c>
      <c r="AT271" s="86">
        <f>Angl2!I271</f>
        <v>10</v>
      </c>
      <c r="AU271" s="84">
        <f>Angl2!J271</f>
        <v>1</v>
      </c>
      <c r="AV271" s="135">
        <f>Angl2!L271</f>
        <v>1</v>
      </c>
      <c r="AW271" s="139">
        <f>'UET12'!M271</f>
        <v>10.75</v>
      </c>
      <c r="AX271" s="163">
        <f>'UET12'!N271</f>
        <v>2</v>
      </c>
      <c r="AY271" s="159">
        <f>'UET12'!P271</f>
        <v>1</v>
      </c>
      <c r="AZ271" s="24">
        <f t="shared" si="18"/>
        <v>9.7464705882352938</v>
      </c>
      <c r="BA271" s="143">
        <f t="shared" si="19"/>
        <v>25</v>
      </c>
      <c r="BB271" s="138" t="e">
        <f t="shared" si="20"/>
        <v>#REF!</v>
      </c>
      <c r="BC271" s="154" t="str">
        <f t="shared" si="21"/>
        <v xml:space="preserve"> </v>
      </c>
    </row>
    <row r="272" spans="1:55" ht="13.5" customHeight="1">
      <c r="A272" s="153">
        <v>260</v>
      </c>
      <c r="B272" s="289">
        <v>123005125</v>
      </c>
      <c r="C272" s="277" t="s">
        <v>216</v>
      </c>
      <c r="D272" s="99" t="s">
        <v>67</v>
      </c>
      <c r="E272" s="277" t="s">
        <v>833</v>
      </c>
      <c r="F272" s="277" t="s">
        <v>810</v>
      </c>
      <c r="G272" s="302" t="s">
        <v>811</v>
      </c>
      <c r="H272" s="117" t="s">
        <v>434</v>
      </c>
      <c r="I272" s="156">
        <v>9.711764705882354</v>
      </c>
      <c r="J272" s="162">
        <f>Maths2!J272</f>
        <v>6.666666666666667</v>
      </c>
      <c r="K272" s="84">
        <f>Maths2!K272</f>
        <v>0</v>
      </c>
      <c r="L272" s="135">
        <f>Maths2!M272</f>
        <v>1</v>
      </c>
      <c r="M272" s="85">
        <f>Phys2!J272</f>
        <v>7.2</v>
      </c>
      <c r="N272" s="84">
        <f>Phys2!K272</f>
        <v>0</v>
      </c>
      <c r="O272" s="135" t="e">
        <f>Phys2!#REF!</f>
        <v>#REF!</v>
      </c>
      <c r="P272" s="85">
        <f>Chim2!J272</f>
        <v>5.666666666666667</v>
      </c>
      <c r="Q272" s="84">
        <f>Chim2!K272</f>
        <v>0</v>
      </c>
      <c r="R272" s="135">
        <f>Chim2!M272</f>
        <v>1</v>
      </c>
      <c r="S272" s="136">
        <f>'UEF12'!P272</f>
        <v>6.5111111111111111</v>
      </c>
      <c r="T272" s="163">
        <f>'UEF12'!Q272</f>
        <v>0</v>
      </c>
      <c r="U272" s="165" t="e">
        <f>'UEF12'!S272</f>
        <v>#REF!</v>
      </c>
      <c r="V272" s="166">
        <f>TPPhys2!H272</f>
        <v>10.33</v>
      </c>
      <c r="W272" s="84">
        <f>TPPhys2!I272</f>
        <v>2</v>
      </c>
      <c r="X272" s="135">
        <f>TPPhys2!K272</f>
        <v>1</v>
      </c>
      <c r="Y272" s="86">
        <f>TPChim2!H272</f>
        <v>12.166666666666668</v>
      </c>
      <c r="Z272" s="84">
        <f>TPChim2!I272</f>
        <v>2</v>
      </c>
      <c r="AA272" s="135">
        <f>TPChim2!K272</f>
        <v>1</v>
      </c>
      <c r="AB272" s="86">
        <f>Info2!J272</f>
        <v>10</v>
      </c>
      <c r="AC272" s="84">
        <f>Info2!K272</f>
        <v>4</v>
      </c>
      <c r="AD272" s="135">
        <f>Info2!M272</f>
        <v>1</v>
      </c>
      <c r="AE272" s="86">
        <f>MP!I272</f>
        <v>10</v>
      </c>
      <c r="AF272" s="84">
        <f>MP!J272</f>
        <v>1</v>
      </c>
      <c r="AG272" s="135">
        <f>MP!L272</f>
        <v>1</v>
      </c>
      <c r="AH272" s="139">
        <f>'UEM12'!S272</f>
        <v>10.499333333333334</v>
      </c>
      <c r="AI272" s="163">
        <f>'UEM12'!T272</f>
        <v>9</v>
      </c>
      <c r="AJ272" s="165">
        <f>'UEM12'!V272</f>
        <v>1</v>
      </c>
      <c r="AK272" s="166">
        <f>'MST2'!I272</f>
        <v>13</v>
      </c>
      <c r="AL272" s="84">
        <f>'MST2'!J272</f>
        <v>1</v>
      </c>
      <c r="AM272" s="135">
        <f>'MST2'!L272</f>
        <v>1</v>
      </c>
      <c r="AN272" s="139">
        <f>'UED12'!J272</f>
        <v>13</v>
      </c>
      <c r="AO272" s="163">
        <f>'UED12'!K272</f>
        <v>1</v>
      </c>
      <c r="AP272" s="165">
        <f>'UED12'!M272</f>
        <v>1</v>
      </c>
      <c r="AQ272" s="166">
        <f>Fran2!I272</f>
        <v>12.5</v>
      </c>
      <c r="AR272" s="84">
        <f>Fran2!J272</f>
        <v>1</v>
      </c>
      <c r="AS272" s="135">
        <f>Fran2!L272</f>
        <v>1</v>
      </c>
      <c r="AT272" s="86">
        <f>Angl2!I272</f>
        <v>10</v>
      </c>
      <c r="AU272" s="84">
        <f>Angl2!J272</f>
        <v>1</v>
      </c>
      <c r="AV272" s="135">
        <f>Angl2!L272</f>
        <v>1</v>
      </c>
      <c r="AW272" s="139">
        <f>'UET12'!M272</f>
        <v>11.25</v>
      </c>
      <c r="AX272" s="163">
        <f>'UET12'!N272</f>
        <v>2</v>
      </c>
      <c r="AY272" s="159">
        <f>'UET12'!P272</f>
        <v>1</v>
      </c>
      <c r="AZ272" s="24">
        <f t="shared" si="18"/>
        <v>8.6233333333333331</v>
      </c>
      <c r="BA272" s="143">
        <f t="shared" si="19"/>
        <v>12</v>
      </c>
      <c r="BB272" s="138" t="e">
        <f t="shared" si="20"/>
        <v>#REF!</v>
      </c>
      <c r="BC272" s="154" t="str">
        <f t="shared" si="21"/>
        <v xml:space="preserve"> </v>
      </c>
    </row>
    <row r="273" spans="1:55" ht="13.5" customHeight="1">
      <c r="A273" s="153">
        <v>261</v>
      </c>
      <c r="B273" s="181">
        <v>1333009383</v>
      </c>
      <c r="C273" s="182" t="s">
        <v>536</v>
      </c>
      <c r="D273" s="183" t="s">
        <v>189</v>
      </c>
      <c r="E273" s="276" t="s">
        <v>1108</v>
      </c>
      <c r="F273" s="276" t="s">
        <v>854</v>
      </c>
      <c r="G273" s="303" t="s">
        <v>806</v>
      </c>
      <c r="H273" s="117" t="s">
        <v>428</v>
      </c>
      <c r="I273" s="156">
        <v>7.1864705882352933</v>
      </c>
      <c r="J273" s="162">
        <f>Maths2!J273</f>
        <v>10.1</v>
      </c>
      <c r="K273" s="84">
        <f>Maths2!K273</f>
        <v>6</v>
      </c>
      <c r="L273" s="135">
        <f>Maths2!M273</f>
        <v>1</v>
      </c>
      <c r="M273" s="85">
        <f>Phys2!J273</f>
        <v>1.9</v>
      </c>
      <c r="N273" s="84">
        <f>Phys2!K273</f>
        <v>0</v>
      </c>
      <c r="O273" s="135" t="e">
        <f>Phys2!#REF!</f>
        <v>#REF!</v>
      </c>
      <c r="P273" s="85">
        <f>Chim2!J273</f>
        <v>12.45</v>
      </c>
      <c r="Q273" s="84">
        <f>Chim2!K273</f>
        <v>6</v>
      </c>
      <c r="R273" s="135">
        <f>Chim2!M273</f>
        <v>1</v>
      </c>
      <c r="S273" s="136">
        <f>'UEF12'!P273</f>
        <v>8.1499999999999986</v>
      </c>
      <c r="T273" s="163">
        <f>'UEF12'!Q273</f>
        <v>12</v>
      </c>
      <c r="U273" s="165" t="e">
        <f>'UEF12'!S273</f>
        <v>#REF!</v>
      </c>
      <c r="V273" s="166">
        <f>TPPhys2!H273</f>
        <v>10</v>
      </c>
      <c r="W273" s="84">
        <f>TPPhys2!I273</f>
        <v>2</v>
      </c>
      <c r="X273" s="135">
        <f>TPPhys2!K273</f>
        <v>1</v>
      </c>
      <c r="Y273" s="86">
        <f>TPChim2!H273</f>
        <v>14.5</v>
      </c>
      <c r="Z273" s="84">
        <f>TPChim2!I273</f>
        <v>2</v>
      </c>
      <c r="AA273" s="135">
        <f>TPChim2!K273</f>
        <v>1</v>
      </c>
      <c r="AB273" s="86">
        <f>Info2!J273</f>
        <v>7.2</v>
      </c>
      <c r="AC273" s="84">
        <f>Info2!K273</f>
        <v>0</v>
      </c>
      <c r="AD273" s="135">
        <f>Info2!M273</f>
        <v>1</v>
      </c>
      <c r="AE273" s="86">
        <f>MP!I273</f>
        <v>11.75</v>
      </c>
      <c r="AF273" s="84">
        <f>MP!J273</f>
        <v>1</v>
      </c>
      <c r="AG273" s="135">
        <f>MP!L273</f>
        <v>1</v>
      </c>
      <c r="AH273" s="139">
        <f>'UEM12'!S273</f>
        <v>10.129999999999999</v>
      </c>
      <c r="AI273" s="163">
        <f>'UEM12'!T273</f>
        <v>9</v>
      </c>
      <c r="AJ273" s="165">
        <f>'UEM12'!V273</f>
        <v>1</v>
      </c>
      <c r="AK273" s="166">
        <f>'MST2'!I273</f>
        <v>10</v>
      </c>
      <c r="AL273" s="84">
        <f>'MST2'!J273</f>
        <v>1</v>
      </c>
      <c r="AM273" s="135">
        <f>'MST2'!L273</f>
        <v>1</v>
      </c>
      <c r="AN273" s="139">
        <f>'UED12'!J273</f>
        <v>10</v>
      </c>
      <c r="AO273" s="163">
        <f>'UED12'!K273</f>
        <v>1</v>
      </c>
      <c r="AP273" s="165">
        <f>'UED12'!M273</f>
        <v>1</v>
      </c>
      <c r="AQ273" s="166">
        <f>Fran2!I273</f>
        <v>8.5</v>
      </c>
      <c r="AR273" s="84">
        <f>Fran2!J273</f>
        <v>0</v>
      </c>
      <c r="AS273" s="135">
        <f>Fran2!L273</f>
        <v>1</v>
      </c>
      <c r="AT273" s="86">
        <f>Angl2!I273</f>
        <v>13.5</v>
      </c>
      <c r="AU273" s="84">
        <f>Angl2!J273</f>
        <v>1</v>
      </c>
      <c r="AV273" s="135">
        <f>Angl2!L273</f>
        <v>1</v>
      </c>
      <c r="AW273" s="139">
        <f>'UET12'!M273</f>
        <v>11</v>
      </c>
      <c r="AX273" s="163">
        <f>'UET12'!N273</f>
        <v>2</v>
      </c>
      <c r="AY273" s="159">
        <f>'UET12'!P273</f>
        <v>1</v>
      </c>
      <c r="AZ273" s="24">
        <f t="shared" si="18"/>
        <v>9.1764705882352935</v>
      </c>
      <c r="BA273" s="143">
        <f t="shared" si="19"/>
        <v>24</v>
      </c>
      <c r="BB273" s="138" t="e">
        <f t="shared" si="20"/>
        <v>#REF!</v>
      </c>
      <c r="BC273" s="154" t="str">
        <f t="shared" si="21"/>
        <v xml:space="preserve"> </v>
      </c>
    </row>
    <row r="274" spans="1:55" ht="13.5" customHeight="1">
      <c r="A274" s="153">
        <v>262</v>
      </c>
      <c r="B274" s="175">
        <v>1533011559</v>
      </c>
      <c r="C274" s="176" t="s">
        <v>536</v>
      </c>
      <c r="D274" s="177" t="s">
        <v>669</v>
      </c>
      <c r="E274" s="276" t="s">
        <v>1109</v>
      </c>
      <c r="F274" s="276" t="s">
        <v>854</v>
      </c>
      <c r="G274" s="303" t="s">
        <v>806</v>
      </c>
      <c r="H274" s="117" t="s">
        <v>429</v>
      </c>
      <c r="I274" s="157">
        <v>7.8382352941176467</v>
      </c>
      <c r="J274" s="162">
        <f>Maths2!J274</f>
        <v>6.2</v>
      </c>
      <c r="K274" s="84">
        <f>Maths2!K274</f>
        <v>0</v>
      </c>
      <c r="L274" s="135">
        <f>Maths2!M274</f>
        <v>1</v>
      </c>
      <c r="M274" s="85">
        <f>Phys2!J274</f>
        <v>3.6</v>
      </c>
      <c r="N274" s="84">
        <f>Phys2!K274</f>
        <v>0</v>
      </c>
      <c r="O274" s="135" t="e">
        <f>Phys2!#REF!</f>
        <v>#REF!</v>
      </c>
      <c r="P274" s="85">
        <f>Chim2!J274</f>
        <v>13.8</v>
      </c>
      <c r="Q274" s="84">
        <f>Chim2!K274</f>
        <v>6</v>
      </c>
      <c r="R274" s="135">
        <f>Chim2!M274</f>
        <v>1</v>
      </c>
      <c r="S274" s="136">
        <f>'UEF12'!P274</f>
        <v>7.866666666666668</v>
      </c>
      <c r="T274" s="163">
        <f>'UEF12'!Q274</f>
        <v>6</v>
      </c>
      <c r="U274" s="165" t="e">
        <f>'UEF12'!S274</f>
        <v>#REF!</v>
      </c>
      <c r="V274" s="166">
        <f>TPPhys2!H274</f>
        <v>11.33</v>
      </c>
      <c r="W274" s="84">
        <f>TPPhys2!I274</f>
        <v>2</v>
      </c>
      <c r="X274" s="135">
        <f>TPPhys2!K274</f>
        <v>1</v>
      </c>
      <c r="Y274" s="86">
        <f>TPChim2!H274</f>
        <v>12.402777777777777</v>
      </c>
      <c r="Z274" s="84">
        <f>TPChim2!I274</f>
        <v>2</v>
      </c>
      <c r="AA274" s="135">
        <f>TPChim2!K274</f>
        <v>1</v>
      </c>
      <c r="AB274" s="86">
        <f>Info2!J274</f>
        <v>6</v>
      </c>
      <c r="AC274" s="84">
        <f>Info2!K274</f>
        <v>0</v>
      </c>
      <c r="AD274" s="135">
        <f>Info2!M274</f>
        <v>1</v>
      </c>
      <c r="AE274" s="86">
        <f>MP!I274</f>
        <v>10</v>
      </c>
      <c r="AF274" s="84">
        <f>MP!J274</f>
        <v>1</v>
      </c>
      <c r="AG274" s="135">
        <f>MP!L274</f>
        <v>1</v>
      </c>
      <c r="AH274" s="139">
        <f>'UEM12'!S274</f>
        <v>9.1465555555555547</v>
      </c>
      <c r="AI274" s="163">
        <f>'UEM12'!T274</f>
        <v>5</v>
      </c>
      <c r="AJ274" s="165">
        <f>'UEM12'!V274</f>
        <v>1</v>
      </c>
      <c r="AK274" s="166">
        <f>'MST2'!I274</f>
        <v>10</v>
      </c>
      <c r="AL274" s="84">
        <f>'MST2'!J274</f>
        <v>1</v>
      </c>
      <c r="AM274" s="135">
        <f>'MST2'!L274</f>
        <v>1</v>
      </c>
      <c r="AN274" s="139">
        <f>'UED12'!J274</f>
        <v>10</v>
      </c>
      <c r="AO274" s="163">
        <f>'UED12'!K274</f>
        <v>1</v>
      </c>
      <c r="AP274" s="165">
        <f>'UED12'!M274</f>
        <v>1</v>
      </c>
      <c r="AQ274" s="166">
        <f>Fran2!I274</f>
        <v>10</v>
      </c>
      <c r="AR274" s="84">
        <f>Fran2!J274</f>
        <v>1</v>
      </c>
      <c r="AS274" s="135">
        <f>Fran2!L274</f>
        <v>1</v>
      </c>
      <c r="AT274" s="86">
        <f>Angl2!I274</f>
        <v>10</v>
      </c>
      <c r="AU274" s="84">
        <f>Angl2!J274</f>
        <v>1</v>
      </c>
      <c r="AV274" s="135">
        <f>Angl2!L274</f>
        <v>1</v>
      </c>
      <c r="AW274" s="139">
        <f>'UET12'!M274</f>
        <v>10</v>
      </c>
      <c r="AX274" s="163">
        <f>'UET12'!N274</f>
        <v>2</v>
      </c>
      <c r="AY274" s="159">
        <f>'UET12'!P274</f>
        <v>1</v>
      </c>
      <c r="AZ274" s="24">
        <f t="shared" si="18"/>
        <v>8.619575163398693</v>
      </c>
      <c r="BA274" s="143">
        <f t="shared" si="19"/>
        <v>14</v>
      </c>
      <c r="BB274" s="138" t="e">
        <f t="shared" si="20"/>
        <v>#REF!</v>
      </c>
      <c r="BC274" s="154" t="str">
        <f t="shared" si="21"/>
        <v xml:space="preserve"> </v>
      </c>
    </row>
    <row r="275" spans="1:55" ht="13.5" customHeight="1">
      <c r="A275" s="153">
        <v>263</v>
      </c>
      <c r="B275" s="181">
        <v>1333012931</v>
      </c>
      <c r="C275" s="182" t="s">
        <v>617</v>
      </c>
      <c r="D275" s="183" t="s">
        <v>618</v>
      </c>
      <c r="E275" s="276" t="s">
        <v>1110</v>
      </c>
      <c r="F275" s="276" t="s">
        <v>805</v>
      </c>
      <c r="G275" s="303" t="s">
        <v>806</v>
      </c>
      <c r="H275" s="117" t="s">
        <v>428</v>
      </c>
      <c r="I275" s="156">
        <v>9.627254901960784</v>
      </c>
      <c r="J275" s="162">
        <f>Maths2!J275</f>
        <v>6.3</v>
      </c>
      <c r="K275" s="84">
        <f>Maths2!K275</f>
        <v>0</v>
      </c>
      <c r="L275" s="135">
        <f>Maths2!M275</f>
        <v>1</v>
      </c>
      <c r="M275" s="85">
        <f>Phys2!J275</f>
        <v>5.65</v>
      </c>
      <c r="N275" s="84">
        <f>Phys2!K275</f>
        <v>0</v>
      </c>
      <c r="O275" s="135" t="e">
        <f>Phys2!#REF!</f>
        <v>#REF!</v>
      </c>
      <c r="P275" s="85">
        <f>Chim2!J275</f>
        <v>9.9980000000000011</v>
      </c>
      <c r="Q275" s="84">
        <f>Chim2!K275</f>
        <v>6</v>
      </c>
      <c r="R275" s="135">
        <f>Chim2!M275</f>
        <v>1</v>
      </c>
      <c r="S275" s="136">
        <f>'UEF12'!P275</f>
        <v>7.3160000000000007</v>
      </c>
      <c r="T275" s="163">
        <f>'UEF12'!Q275</f>
        <v>6</v>
      </c>
      <c r="U275" s="165" t="e">
        <f>'UEF12'!S275</f>
        <v>#REF!</v>
      </c>
      <c r="V275" s="166">
        <f>TPPhys2!H275</f>
        <v>9.41</v>
      </c>
      <c r="W275" s="84">
        <f>TPPhys2!I275</f>
        <v>0</v>
      </c>
      <c r="X275" s="135">
        <f>TPPhys2!K275</f>
        <v>1</v>
      </c>
      <c r="Y275" s="86">
        <f>TPChim2!H275</f>
        <v>13.25</v>
      </c>
      <c r="Z275" s="84">
        <f>TPChim2!I275</f>
        <v>2</v>
      </c>
      <c r="AA275" s="135">
        <f>TPChim2!K275</f>
        <v>1</v>
      </c>
      <c r="AB275" s="86">
        <f>Info2!J275</f>
        <v>8.3333333333333339</v>
      </c>
      <c r="AC275" s="84">
        <f>Info2!K275</f>
        <v>0</v>
      </c>
      <c r="AD275" s="135">
        <f>Info2!M275</f>
        <v>1</v>
      </c>
      <c r="AE275" s="86">
        <f>MP!I275</f>
        <v>14</v>
      </c>
      <c r="AF275" s="84">
        <f>MP!J275</f>
        <v>1</v>
      </c>
      <c r="AG275" s="135">
        <f>MP!L275</f>
        <v>1</v>
      </c>
      <c r="AH275" s="139">
        <f>'UEM12'!S275</f>
        <v>10.665333333333333</v>
      </c>
      <c r="AI275" s="163">
        <f>'UEM12'!T275</f>
        <v>9</v>
      </c>
      <c r="AJ275" s="165">
        <f>'UEM12'!V275</f>
        <v>1</v>
      </c>
      <c r="AK275" s="166">
        <f>'MST2'!I275</f>
        <v>13</v>
      </c>
      <c r="AL275" s="84">
        <f>'MST2'!J275</f>
        <v>1</v>
      </c>
      <c r="AM275" s="135">
        <f>'MST2'!L275</f>
        <v>1</v>
      </c>
      <c r="AN275" s="139">
        <f>'UED12'!J275</f>
        <v>13</v>
      </c>
      <c r="AO275" s="163">
        <f>'UED12'!K275</f>
        <v>1</v>
      </c>
      <c r="AP275" s="165">
        <f>'UED12'!M275</f>
        <v>1</v>
      </c>
      <c r="AQ275" s="166">
        <f>Fran2!I275</f>
        <v>14.5</v>
      </c>
      <c r="AR275" s="84">
        <f>Fran2!J275</f>
        <v>1</v>
      </c>
      <c r="AS275" s="135">
        <f>Fran2!L275</f>
        <v>1</v>
      </c>
      <c r="AT275" s="86">
        <f>Angl2!I275</f>
        <v>10.5</v>
      </c>
      <c r="AU275" s="84">
        <f>Angl2!J275</f>
        <v>1</v>
      </c>
      <c r="AV275" s="135">
        <f>Angl2!L275</f>
        <v>1</v>
      </c>
      <c r="AW275" s="139">
        <f>'UET12'!M275</f>
        <v>12.5</v>
      </c>
      <c r="AX275" s="163">
        <f>'UET12'!N275</f>
        <v>2</v>
      </c>
      <c r="AY275" s="159">
        <f>'UET12'!P275</f>
        <v>1</v>
      </c>
      <c r="AZ275" s="24">
        <f t="shared" si="18"/>
        <v>9.2453333333333347</v>
      </c>
      <c r="BA275" s="143">
        <f t="shared" si="19"/>
        <v>18</v>
      </c>
      <c r="BB275" s="138" t="e">
        <f t="shared" si="20"/>
        <v>#REF!</v>
      </c>
      <c r="BC275" s="154" t="str">
        <f t="shared" si="21"/>
        <v xml:space="preserve"> </v>
      </c>
    </row>
    <row r="276" spans="1:55" ht="13.5" customHeight="1">
      <c r="A276" s="153">
        <v>264</v>
      </c>
      <c r="B276" s="175">
        <v>1533014046</v>
      </c>
      <c r="C276" s="176" t="s">
        <v>695</v>
      </c>
      <c r="D276" s="177" t="s">
        <v>312</v>
      </c>
      <c r="E276" s="276" t="s">
        <v>1111</v>
      </c>
      <c r="F276" s="276" t="s">
        <v>810</v>
      </c>
      <c r="G276" s="303" t="s">
        <v>806</v>
      </c>
      <c r="H276" s="117" t="s">
        <v>428</v>
      </c>
      <c r="I276" s="156">
        <v>9.1860784313725503</v>
      </c>
      <c r="J276" s="162">
        <f>Maths2!J276</f>
        <v>10.7</v>
      </c>
      <c r="K276" s="84">
        <f>Maths2!K276</f>
        <v>6</v>
      </c>
      <c r="L276" s="135">
        <f>Maths2!M276</f>
        <v>1</v>
      </c>
      <c r="M276" s="85">
        <f>Phys2!J276</f>
        <v>5.7</v>
      </c>
      <c r="N276" s="84">
        <f>Phys2!K276</f>
        <v>0</v>
      </c>
      <c r="O276" s="135" t="e">
        <f>Phys2!#REF!</f>
        <v>#REF!</v>
      </c>
      <c r="P276" s="85">
        <f>Chim2!J276</f>
        <v>18</v>
      </c>
      <c r="Q276" s="84">
        <f>Chim2!K276</f>
        <v>6</v>
      </c>
      <c r="R276" s="135">
        <f>Chim2!M276</f>
        <v>1</v>
      </c>
      <c r="S276" s="136">
        <f>'UEF12'!P276</f>
        <v>11.466666666666665</v>
      </c>
      <c r="T276" s="163">
        <f>'UEF12'!Q276</f>
        <v>18</v>
      </c>
      <c r="U276" s="165" t="e">
        <f>'UEF12'!S276</f>
        <v>#REF!</v>
      </c>
      <c r="V276" s="166">
        <f>TPPhys2!H276</f>
        <v>8</v>
      </c>
      <c r="W276" s="84">
        <f>TPPhys2!I276</f>
        <v>0</v>
      </c>
      <c r="X276" s="135">
        <f>TPPhys2!K276</f>
        <v>1</v>
      </c>
      <c r="Y276" s="86">
        <f>TPChim2!H276</f>
        <v>12.944444444444443</v>
      </c>
      <c r="Z276" s="84">
        <f>TPChim2!I276</f>
        <v>2</v>
      </c>
      <c r="AA276" s="135">
        <f>TPChim2!K276</f>
        <v>1</v>
      </c>
      <c r="AB276" s="86">
        <f>Info2!J276</f>
        <v>10.4</v>
      </c>
      <c r="AC276" s="84">
        <f>Info2!K276</f>
        <v>4</v>
      </c>
      <c r="AD276" s="135">
        <f>Info2!M276</f>
        <v>1</v>
      </c>
      <c r="AE276" s="86">
        <f>MP!I276</f>
        <v>11</v>
      </c>
      <c r="AF276" s="84">
        <f>MP!J276</f>
        <v>1</v>
      </c>
      <c r="AG276" s="135">
        <f>MP!L276</f>
        <v>1</v>
      </c>
      <c r="AH276" s="139">
        <f>'UEM12'!S276</f>
        <v>10.548888888888888</v>
      </c>
      <c r="AI276" s="163">
        <f>'UEM12'!T276</f>
        <v>9</v>
      </c>
      <c r="AJ276" s="165">
        <f>'UEM12'!V276</f>
        <v>1</v>
      </c>
      <c r="AK276" s="166">
        <f>'MST2'!I276</f>
        <v>11</v>
      </c>
      <c r="AL276" s="84">
        <f>'MST2'!J276</f>
        <v>1</v>
      </c>
      <c r="AM276" s="135">
        <f>'MST2'!L276</f>
        <v>1</v>
      </c>
      <c r="AN276" s="139">
        <f>'UED12'!J276</f>
        <v>11</v>
      </c>
      <c r="AO276" s="163">
        <f>'UED12'!K276</f>
        <v>1</v>
      </c>
      <c r="AP276" s="165">
        <f>'UED12'!M276</f>
        <v>1</v>
      </c>
      <c r="AQ276" s="166">
        <f>Fran2!I276</f>
        <v>10.5</v>
      </c>
      <c r="AR276" s="84">
        <f>Fran2!J276</f>
        <v>1</v>
      </c>
      <c r="AS276" s="135">
        <f>Fran2!L276</f>
        <v>1</v>
      </c>
      <c r="AT276" s="86">
        <f>Angl2!I276</f>
        <v>10.5</v>
      </c>
      <c r="AU276" s="84">
        <f>Angl2!J276</f>
        <v>1</v>
      </c>
      <c r="AV276" s="135">
        <f>Angl2!L276</f>
        <v>1</v>
      </c>
      <c r="AW276" s="139">
        <f>'UET12'!M276</f>
        <v>10.5</v>
      </c>
      <c r="AX276" s="163">
        <f>'UET12'!N276</f>
        <v>2</v>
      </c>
      <c r="AY276" s="159">
        <f>'UET12'!P276</f>
        <v>1</v>
      </c>
      <c r="AZ276" s="24">
        <f t="shared" si="18"/>
        <v>11.055555555555555</v>
      </c>
      <c r="BA276" s="143">
        <f t="shared" si="19"/>
        <v>30</v>
      </c>
      <c r="BB276" s="138" t="e">
        <f t="shared" si="20"/>
        <v>#REF!</v>
      </c>
      <c r="BC276" s="154" t="str">
        <f t="shared" si="21"/>
        <v>S2 validé</v>
      </c>
    </row>
    <row r="277" spans="1:55" ht="13.5" customHeight="1">
      <c r="A277" s="153">
        <v>265</v>
      </c>
      <c r="B277" s="279">
        <v>1433000642</v>
      </c>
      <c r="C277" s="301" t="s">
        <v>355</v>
      </c>
      <c r="D277" s="52" t="s">
        <v>356</v>
      </c>
      <c r="E277" s="280" t="s">
        <v>1112</v>
      </c>
      <c r="F277" s="280" t="s">
        <v>808</v>
      </c>
      <c r="G277" s="302" t="s">
        <v>811</v>
      </c>
      <c r="H277" s="118" t="s">
        <v>428</v>
      </c>
      <c r="I277" s="156">
        <v>9.1566666666666663</v>
      </c>
      <c r="J277" s="162">
        <f>Maths2!J277</f>
        <v>5.4</v>
      </c>
      <c r="K277" s="84">
        <f>Maths2!K277</f>
        <v>0</v>
      </c>
      <c r="L277" s="135">
        <f>Maths2!M277</f>
        <v>1</v>
      </c>
      <c r="M277" s="85">
        <f>Phys2!J277</f>
        <v>4</v>
      </c>
      <c r="N277" s="84">
        <f>Phys2!K277</f>
        <v>0</v>
      </c>
      <c r="O277" s="135" t="e">
        <f>Phys2!#REF!</f>
        <v>#REF!</v>
      </c>
      <c r="P277" s="85">
        <f>Chim2!J277</f>
        <v>10.8</v>
      </c>
      <c r="Q277" s="84">
        <f>Chim2!K277</f>
        <v>6</v>
      </c>
      <c r="R277" s="135">
        <f>Chim2!M277</f>
        <v>1</v>
      </c>
      <c r="S277" s="136">
        <f>'UEF12'!P277</f>
        <v>6.7333333333333343</v>
      </c>
      <c r="T277" s="163">
        <f>'UEF12'!Q277</f>
        <v>6</v>
      </c>
      <c r="U277" s="165" t="e">
        <f>'UEF12'!S277</f>
        <v>#REF!</v>
      </c>
      <c r="V277" s="166">
        <f>TPPhys2!H277</f>
        <v>10.57</v>
      </c>
      <c r="W277" s="84">
        <f>TPPhys2!I277</f>
        <v>2</v>
      </c>
      <c r="X277" s="135">
        <f>TPPhys2!K277</f>
        <v>1</v>
      </c>
      <c r="Y277" s="86">
        <f>TPChim2!H277</f>
        <v>13.66</v>
      </c>
      <c r="Z277" s="84">
        <f>TPChim2!I277</f>
        <v>2</v>
      </c>
      <c r="AA277" s="135">
        <f>TPChim2!K277</f>
        <v>1</v>
      </c>
      <c r="AB277" s="86">
        <f>Info2!J277</f>
        <v>7.25</v>
      </c>
      <c r="AC277" s="84">
        <f>Info2!K277</f>
        <v>0</v>
      </c>
      <c r="AD277" s="135">
        <f>Info2!M277</f>
        <v>1</v>
      </c>
      <c r="AE277" s="86">
        <f>MP!I277</f>
        <v>14.5</v>
      </c>
      <c r="AF277" s="84">
        <f>MP!J277</f>
        <v>1</v>
      </c>
      <c r="AG277" s="135">
        <f>MP!L277</f>
        <v>1</v>
      </c>
      <c r="AH277" s="139">
        <f>'UEM12'!S277</f>
        <v>10.646000000000001</v>
      </c>
      <c r="AI277" s="163">
        <f>'UEM12'!T277</f>
        <v>9</v>
      </c>
      <c r="AJ277" s="165">
        <f>'UEM12'!V277</f>
        <v>1</v>
      </c>
      <c r="AK277" s="166">
        <f>'MST2'!I277</f>
        <v>10</v>
      </c>
      <c r="AL277" s="84">
        <f>'MST2'!J277</f>
        <v>1</v>
      </c>
      <c r="AM277" s="135">
        <f>'MST2'!L277</f>
        <v>1</v>
      </c>
      <c r="AN277" s="139">
        <f>'UED12'!J277</f>
        <v>10</v>
      </c>
      <c r="AO277" s="163">
        <f>'UED12'!K277</f>
        <v>1</v>
      </c>
      <c r="AP277" s="165">
        <f>'UED12'!M277</f>
        <v>1</v>
      </c>
      <c r="AQ277" s="166">
        <f>Fran2!I277</f>
        <v>16</v>
      </c>
      <c r="AR277" s="84">
        <f>Fran2!J277</f>
        <v>1</v>
      </c>
      <c r="AS277" s="135">
        <f>Fran2!L277</f>
        <v>1</v>
      </c>
      <c r="AT277" s="86">
        <f>Angl2!I277</f>
        <v>16.5</v>
      </c>
      <c r="AU277" s="84">
        <f>Angl2!J277</f>
        <v>1</v>
      </c>
      <c r="AV277" s="135">
        <f>Angl2!L277</f>
        <v>1</v>
      </c>
      <c r="AW277" s="139">
        <f>'UET12'!M277</f>
        <v>16.25</v>
      </c>
      <c r="AX277" s="163">
        <f>'UET12'!N277</f>
        <v>2</v>
      </c>
      <c r="AY277" s="159">
        <f>'UET12'!P277</f>
        <v>1</v>
      </c>
      <c r="AZ277" s="24">
        <f t="shared" si="18"/>
        <v>9.1958823529411777</v>
      </c>
      <c r="BA277" s="143">
        <f t="shared" si="19"/>
        <v>18</v>
      </c>
      <c r="BB277" s="138" t="e">
        <f t="shared" si="20"/>
        <v>#REF!</v>
      </c>
      <c r="BC277" s="154" t="str">
        <f t="shared" si="21"/>
        <v xml:space="preserve"> </v>
      </c>
    </row>
    <row r="278" spans="1:55" ht="13.5" customHeight="1">
      <c r="A278" s="153">
        <v>266</v>
      </c>
      <c r="B278" s="305" t="s">
        <v>767</v>
      </c>
      <c r="C278" s="305" t="s">
        <v>355</v>
      </c>
      <c r="D278" s="306" t="s">
        <v>118</v>
      </c>
      <c r="E278" s="283" t="s">
        <v>1113</v>
      </c>
      <c r="F278" s="284" t="s">
        <v>972</v>
      </c>
      <c r="G278" s="307" t="s">
        <v>827</v>
      </c>
      <c r="H278" s="247" t="s">
        <v>1677</v>
      </c>
      <c r="I278" s="157">
        <v>8.3998823529411766</v>
      </c>
      <c r="J278" s="162">
        <f>Maths2!J278</f>
        <v>6.5</v>
      </c>
      <c r="K278" s="84">
        <f>Maths2!K278</f>
        <v>0</v>
      </c>
      <c r="L278" s="135">
        <f>Maths2!M278</f>
        <v>1</v>
      </c>
      <c r="M278" s="85">
        <f>Phys2!J278</f>
        <v>5.8</v>
      </c>
      <c r="N278" s="84">
        <f>Phys2!K278</f>
        <v>0</v>
      </c>
      <c r="O278" s="135" t="e">
        <f>Phys2!#REF!</f>
        <v>#REF!</v>
      </c>
      <c r="P278" s="85">
        <f>Chim2!J278</f>
        <v>10.666666666666666</v>
      </c>
      <c r="Q278" s="84">
        <f>Chim2!K278</f>
        <v>6</v>
      </c>
      <c r="R278" s="135">
        <f>Chim2!M278</f>
        <v>1</v>
      </c>
      <c r="S278" s="136">
        <f>'UEF12'!P278</f>
        <v>7.6555555555555559</v>
      </c>
      <c r="T278" s="163">
        <f>'UEF12'!Q278</f>
        <v>6</v>
      </c>
      <c r="U278" s="165" t="e">
        <f>'UEF12'!S278</f>
        <v>#REF!</v>
      </c>
      <c r="V278" s="166">
        <f>TPPhys2!H278</f>
        <v>10.833333333333332</v>
      </c>
      <c r="W278" s="84">
        <f>TPPhys2!I278</f>
        <v>2</v>
      </c>
      <c r="X278" s="135">
        <f>TPPhys2!K278</f>
        <v>1</v>
      </c>
      <c r="Y278" s="86">
        <f>TPChim2!H278</f>
        <v>12</v>
      </c>
      <c r="Z278" s="84">
        <f>TPChim2!I278</f>
        <v>2</v>
      </c>
      <c r="AA278" s="135">
        <f>TPChim2!K278</f>
        <v>1</v>
      </c>
      <c r="AB278" s="86">
        <f>Info2!J278</f>
        <v>8.875</v>
      </c>
      <c r="AC278" s="84">
        <f>Info2!K278</f>
        <v>0</v>
      </c>
      <c r="AD278" s="135">
        <f>Info2!M278</f>
        <v>1</v>
      </c>
      <c r="AE278" s="86">
        <f>MP!I278</f>
        <v>10</v>
      </c>
      <c r="AF278" s="84">
        <f>MP!J278</f>
        <v>1</v>
      </c>
      <c r="AG278" s="135">
        <f>MP!L278</f>
        <v>1</v>
      </c>
      <c r="AH278" s="139">
        <f>'UEM12'!S278</f>
        <v>10.116666666666665</v>
      </c>
      <c r="AI278" s="163">
        <f>'UEM12'!T278</f>
        <v>9</v>
      </c>
      <c r="AJ278" s="165">
        <f>'UEM12'!V278</f>
        <v>1</v>
      </c>
      <c r="AK278" s="166">
        <f>'MST2'!I278</f>
        <v>13.5</v>
      </c>
      <c r="AL278" s="84">
        <f>'MST2'!J278</f>
        <v>1</v>
      </c>
      <c r="AM278" s="135">
        <f>'MST2'!L278</f>
        <v>1</v>
      </c>
      <c r="AN278" s="139">
        <f>'UED12'!J278</f>
        <v>13.5</v>
      </c>
      <c r="AO278" s="163">
        <f>'UED12'!K278</f>
        <v>1</v>
      </c>
      <c r="AP278" s="165">
        <f>'UED12'!M278</f>
        <v>1</v>
      </c>
      <c r="AQ278" s="166">
        <f>Fran2!I278</f>
        <v>10</v>
      </c>
      <c r="AR278" s="84">
        <f>Fran2!J278</f>
        <v>1</v>
      </c>
      <c r="AS278" s="135">
        <f>Fran2!L278</f>
        <v>1</v>
      </c>
      <c r="AT278" s="86">
        <f>Angl2!I278</f>
        <v>10</v>
      </c>
      <c r="AU278" s="84">
        <f>Angl2!J278</f>
        <v>1</v>
      </c>
      <c r="AV278" s="135">
        <f>Angl2!L278</f>
        <v>1</v>
      </c>
      <c r="AW278" s="139">
        <f>'UET12'!M278</f>
        <v>10</v>
      </c>
      <c r="AX278" s="163">
        <f>'UET12'!N278</f>
        <v>2</v>
      </c>
      <c r="AY278" s="159">
        <f>'UET12'!P278</f>
        <v>1</v>
      </c>
      <c r="AZ278" s="24">
        <f t="shared" si="18"/>
        <v>8.9990196078431381</v>
      </c>
      <c r="BA278" s="143">
        <f t="shared" si="19"/>
        <v>18</v>
      </c>
      <c r="BB278" s="138" t="e">
        <f t="shared" si="20"/>
        <v>#REF!</v>
      </c>
      <c r="BC278" s="154" t="str">
        <f t="shared" si="21"/>
        <v xml:space="preserve"> </v>
      </c>
    </row>
    <row r="279" spans="1:55" ht="13.5" customHeight="1">
      <c r="A279" s="153">
        <v>267</v>
      </c>
      <c r="B279" s="289">
        <v>123008230</v>
      </c>
      <c r="C279" s="277" t="s">
        <v>217</v>
      </c>
      <c r="D279" s="99" t="s">
        <v>218</v>
      </c>
      <c r="E279" s="277" t="s">
        <v>1114</v>
      </c>
      <c r="F279" s="277" t="s">
        <v>1115</v>
      </c>
      <c r="G279" s="302" t="s">
        <v>811</v>
      </c>
      <c r="H279" s="118" t="s">
        <v>428</v>
      </c>
      <c r="I279" s="156">
        <v>8.3290196078431364</v>
      </c>
      <c r="J279" s="162">
        <f>Maths2!J279</f>
        <v>10</v>
      </c>
      <c r="K279" s="84">
        <f>Maths2!K279</f>
        <v>6</v>
      </c>
      <c r="L279" s="135">
        <f>Maths2!M279</f>
        <v>1</v>
      </c>
      <c r="M279" s="85">
        <f>Phys2!J279</f>
        <v>10</v>
      </c>
      <c r="N279" s="84">
        <f>Phys2!K279</f>
        <v>6</v>
      </c>
      <c r="O279" s="135" t="e">
        <f>Phys2!#REF!</f>
        <v>#REF!</v>
      </c>
      <c r="P279" s="85">
        <f>Chim2!J279</f>
        <v>10</v>
      </c>
      <c r="Q279" s="84">
        <f>Chim2!K279</f>
        <v>6</v>
      </c>
      <c r="R279" s="135">
        <f>Chim2!M279</f>
        <v>1</v>
      </c>
      <c r="S279" s="136">
        <f>'UEF12'!P279</f>
        <v>10</v>
      </c>
      <c r="T279" s="163">
        <f>'UEF12'!Q279</f>
        <v>18</v>
      </c>
      <c r="U279" s="165" t="e">
        <f>'UEF12'!S279</f>
        <v>#REF!</v>
      </c>
      <c r="V279" s="166">
        <f>TPPhys2!H279</f>
        <v>10.83</v>
      </c>
      <c r="W279" s="84">
        <f>TPPhys2!I279</f>
        <v>2</v>
      </c>
      <c r="X279" s="135">
        <f>TPPhys2!K279</f>
        <v>1</v>
      </c>
      <c r="Y279" s="86">
        <f>TPChim2!H279</f>
        <v>11.66</v>
      </c>
      <c r="Z279" s="84">
        <f>TPChim2!I279</f>
        <v>2</v>
      </c>
      <c r="AA279" s="135">
        <f>TPChim2!K279</f>
        <v>1</v>
      </c>
      <c r="AB279" s="86">
        <f>Info2!J279</f>
        <v>5.833333333333333</v>
      </c>
      <c r="AC279" s="84">
        <f>Info2!K279</f>
        <v>0</v>
      </c>
      <c r="AD279" s="135">
        <f>Info2!M279</f>
        <v>1</v>
      </c>
      <c r="AE279" s="86">
        <f>MP!I279</f>
        <v>10</v>
      </c>
      <c r="AF279" s="84">
        <f>MP!J279</f>
        <v>1</v>
      </c>
      <c r="AG279" s="135">
        <f>MP!L279</f>
        <v>1</v>
      </c>
      <c r="AH279" s="139">
        <f>'UEM12'!S279</f>
        <v>8.8313333333333333</v>
      </c>
      <c r="AI279" s="163">
        <f>'UEM12'!T279</f>
        <v>5</v>
      </c>
      <c r="AJ279" s="165">
        <f>'UEM12'!V279</f>
        <v>1</v>
      </c>
      <c r="AK279" s="166">
        <f>'MST2'!I279</f>
        <v>10</v>
      </c>
      <c r="AL279" s="84">
        <f>'MST2'!J279</f>
        <v>1</v>
      </c>
      <c r="AM279" s="135">
        <f>'MST2'!L279</f>
        <v>1</v>
      </c>
      <c r="AN279" s="139">
        <f>'UED12'!J279</f>
        <v>10</v>
      </c>
      <c r="AO279" s="163">
        <f>'UED12'!K279</f>
        <v>1</v>
      </c>
      <c r="AP279" s="165">
        <f>'UED12'!M279</f>
        <v>1</v>
      </c>
      <c r="AQ279" s="166">
        <f>Fran2!I279</f>
        <v>11</v>
      </c>
      <c r="AR279" s="84">
        <f>Fran2!J279</f>
        <v>1</v>
      </c>
      <c r="AS279" s="135">
        <f>Fran2!L279</f>
        <v>1</v>
      </c>
      <c r="AT279" s="86">
        <f>Angl2!I279</f>
        <v>10</v>
      </c>
      <c r="AU279" s="84">
        <f>Angl2!J279</f>
        <v>1</v>
      </c>
      <c r="AV279" s="135">
        <f>Angl2!L279</f>
        <v>1</v>
      </c>
      <c r="AW279" s="139">
        <f>'UET12'!M279</f>
        <v>10.5</v>
      </c>
      <c r="AX279" s="163">
        <f>'UET12'!N279</f>
        <v>2</v>
      </c>
      <c r="AY279" s="159">
        <f>'UET12'!P279</f>
        <v>1</v>
      </c>
      <c r="AZ279" s="24">
        <f t="shared" si="18"/>
        <v>9.715098039215686</v>
      </c>
      <c r="BA279" s="143">
        <f t="shared" si="19"/>
        <v>26</v>
      </c>
      <c r="BB279" s="138" t="e">
        <f t="shared" si="20"/>
        <v>#REF!</v>
      </c>
      <c r="BC279" s="154" t="str">
        <f t="shared" si="21"/>
        <v xml:space="preserve"> </v>
      </c>
    </row>
    <row r="280" spans="1:55" ht="13.5" customHeight="1">
      <c r="A280" s="153">
        <v>268</v>
      </c>
      <c r="B280" s="289">
        <v>123007613</v>
      </c>
      <c r="C280" s="277" t="s">
        <v>219</v>
      </c>
      <c r="D280" s="99" t="s">
        <v>92</v>
      </c>
      <c r="E280" s="277" t="s">
        <v>1116</v>
      </c>
      <c r="F280" s="277" t="s">
        <v>832</v>
      </c>
      <c r="G280" s="302" t="s">
        <v>811</v>
      </c>
      <c r="H280" s="119" t="s">
        <v>432</v>
      </c>
      <c r="I280" s="157">
        <v>8.9397058823529409</v>
      </c>
      <c r="J280" s="162">
        <f>Maths2!J280</f>
        <v>10</v>
      </c>
      <c r="K280" s="84">
        <f>Maths2!K280</f>
        <v>6</v>
      </c>
      <c r="L280" s="135">
        <f>Maths2!M280</f>
        <v>1</v>
      </c>
      <c r="M280" s="85">
        <f>Phys2!J280</f>
        <v>5.583333333333333</v>
      </c>
      <c r="N280" s="84">
        <f>Phys2!K280</f>
        <v>0</v>
      </c>
      <c r="O280" s="135" t="e">
        <f>Phys2!#REF!</f>
        <v>#REF!</v>
      </c>
      <c r="P280" s="85">
        <f>Chim2!J280</f>
        <v>10.003333333333334</v>
      </c>
      <c r="Q280" s="84">
        <f>Chim2!K280</f>
        <v>6</v>
      </c>
      <c r="R280" s="135">
        <f>Chim2!M280</f>
        <v>1</v>
      </c>
      <c r="S280" s="136">
        <f>'UEF12'!P280</f>
        <v>8.5288888888888899</v>
      </c>
      <c r="T280" s="163">
        <f>'UEF12'!Q280</f>
        <v>12</v>
      </c>
      <c r="U280" s="165" t="e">
        <f>'UEF12'!S280</f>
        <v>#REF!</v>
      </c>
      <c r="V280" s="166">
        <f>TPPhys2!H280</f>
        <v>10.5</v>
      </c>
      <c r="W280" s="84">
        <f>TPPhys2!I280</f>
        <v>2</v>
      </c>
      <c r="X280" s="135">
        <f>TPPhys2!K280</f>
        <v>1</v>
      </c>
      <c r="Y280" s="86">
        <f>TPChim2!H280</f>
        <v>12.17</v>
      </c>
      <c r="Z280" s="84">
        <f>TPChim2!I280</f>
        <v>2</v>
      </c>
      <c r="AA280" s="135">
        <f>TPChim2!K280</f>
        <v>1</v>
      </c>
      <c r="AB280" s="86">
        <f>Info2!J280</f>
        <v>6.833333333333333</v>
      </c>
      <c r="AC280" s="84">
        <f>Info2!K280</f>
        <v>0</v>
      </c>
      <c r="AD280" s="135">
        <f>Info2!M280</f>
        <v>1</v>
      </c>
      <c r="AE280" s="86">
        <f>MP!I280</f>
        <v>10</v>
      </c>
      <c r="AF280" s="84">
        <f>MP!J280</f>
        <v>1</v>
      </c>
      <c r="AG280" s="135">
        <f>MP!L280</f>
        <v>1</v>
      </c>
      <c r="AH280" s="139">
        <f>'UEM12'!S280</f>
        <v>9.2673333333333332</v>
      </c>
      <c r="AI280" s="163">
        <f>'UEM12'!T280</f>
        <v>5</v>
      </c>
      <c r="AJ280" s="165">
        <f>'UEM12'!V280</f>
        <v>1</v>
      </c>
      <c r="AK280" s="166">
        <f>'MST2'!I280</f>
        <v>10</v>
      </c>
      <c r="AL280" s="84">
        <f>'MST2'!J280</f>
        <v>1</v>
      </c>
      <c r="AM280" s="135">
        <f>'MST2'!L280</f>
        <v>1</v>
      </c>
      <c r="AN280" s="139">
        <f>'UED12'!J280</f>
        <v>10</v>
      </c>
      <c r="AO280" s="163">
        <f>'UED12'!K280</f>
        <v>1</v>
      </c>
      <c r="AP280" s="165">
        <f>'UED12'!M280</f>
        <v>1</v>
      </c>
      <c r="AQ280" s="166">
        <f>Fran2!I280</f>
        <v>12</v>
      </c>
      <c r="AR280" s="84">
        <f>Fran2!J280</f>
        <v>1</v>
      </c>
      <c r="AS280" s="135">
        <f>Fran2!L280</f>
        <v>1</v>
      </c>
      <c r="AT280" s="86">
        <f>Angl2!I280</f>
        <v>12</v>
      </c>
      <c r="AU280" s="84">
        <f>Angl2!J280</f>
        <v>1</v>
      </c>
      <c r="AV280" s="135">
        <f>Angl2!L280</f>
        <v>1</v>
      </c>
      <c r="AW280" s="139">
        <f>'UET12'!M280</f>
        <v>12</v>
      </c>
      <c r="AX280" s="163">
        <f>'UET12'!N280</f>
        <v>2</v>
      </c>
      <c r="AY280" s="159">
        <f>'UET12'!P280</f>
        <v>1</v>
      </c>
      <c r="AZ280" s="24">
        <f t="shared" si="18"/>
        <v>9.2409803921568621</v>
      </c>
      <c r="BA280" s="143">
        <f t="shared" si="19"/>
        <v>20</v>
      </c>
      <c r="BB280" s="138" t="e">
        <f t="shared" si="20"/>
        <v>#REF!</v>
      </c>
      <c r="BC280" s="154" t="str">
        <f t="shared" si="21"/>
        <v xml:space="preserve"> </v>
      </c>
    </row>
    <row r="281" spans="1:55" ht="13.5" customHeight="1">
      <c r="A281" s="153">
        <v>269</v>
      </c>
      <c r="B281" s="291" t="s">
        <v>768</v>
      </c>
      <c r="C281" s="291" t="s">
        <v>402</v>
      </c>
      <c r="D281" s="318" t="s">
        <v>769</v>
      </c>
      <c r="E281" s="293" t="s">
        <v>1117</v>
      </c>
      <c r="F281" s="284" t="s">
        <v>1118</v>
      </c>
      <c r="G281" s="307" t="s">
        <v>827</v>
      </c>
      <c r="H281" s="244" t="s">
        <v>428</v>
      </c>
      <c r="I281" s="156">
        <v>9.4127450980392151</v>
      </c>
      <c r="J281" s="162">
        <f>Maths2!J281</f>
        <v>6.833333333333333</v>
      </c>
      <c r="K281" s="84">
        <f>Maths2!K281</f>
        <v>0</v>
      </c>
      <c r="L281" s="135">
        <f>Maths2!M281</f>
        <v>1</v>
      </c>
      <c r="M281" s="85">
        <f>Phys2!J281</f>
        <v>5.25</v>
      </c>
      <c r="N281" s="84">
        <f>Phys2!K281</f>
        <v>0</v>
      </c>
      <c r="O281" s="135" t="e">
        <f>Phys2!#REF!</f>
        <v>#REF!</v>
      </c>
      <c r="P281" s="85">
        <f>Chim2!J281</f>
        <v>11.333333333333334</v>
      </c>
      <c r="Q281" s="84">
        <f>Chim2!K281</f>
        <v>6</v>
      </c>
      <c r="R281" s="135">
        <f>Chim2!M281</f>
        <v>1</v>
      </c>
      <c r="S281" s="136">
        <f>'UEF12'!P281</f>
        <v>7.8055555555555554</v>
      </c>
      <c r="T281" s="163">
        <f>'UEF12'!Q281</f>
        <v>6</v>
      </c>
      <c r="U281" s="165" t="e">
        <f>'UEF12'!S281</f>
        <v>#REF!</v>
      </c>
      <c r="V281" s="166">
        <f>TPPhys2!H281</f>
        <v>10.34</v>
      </c>
      <c r="W281" s="84">
        <f>TPPhys2!I281</f>
        <v>2</v>
      </c>
      <c r="X281" s="135">
        <f>TPPhys2!K281</f>
        <v>1</v>
      </c>
      <c r="Y281" s="86">
        <f>TPChim2!H281</f>
        <v>15.5</v>
      </c>
      <c r="Z281" s="84">
        <f>TPChim2!I281</f>
        <v>2</v>
      </c>
      <c r="AA281" s="135">
        <f>TPChim2!K281</f>
        <v>1</v>
      </c>
      <c r="AB281" s="86">
        <f>Info2!J281</f>
        <v>8.875</v>
      </c>
      <c r="AC281" s="84">
        <f>Info2!K281</f>
        <v>0</v>
      </c>
      <c r="AD281" s="135">
        <f>Info2!M281</f>
        <v>1</v>
      </c>
      <c r="AE281" s="86">
        <f>MP!I281</f>
        <v>10</v>
      </c>
      <c r="AF281" s="84">
        <f>MP!J281</f>
        <v>1</v>
      </c>
      <c r="AG281" s="135">
        <f>MP!L281</f>
        <v>1</v>
      </c>
      <c r="AH281" s="139">
        <f>'UEM12'!S281</f>
        <v>10.718</v>
      </c>
      <c r="AI281" s="163">
        <f>'UEM12'!T281</f>
        <v>9</v>
      </c>
      <c r="AJ281" s="165">
        <f>'UEM12'!V281</f>
        <v>1</v>
      </c>
      <c r="AK281" s="166">
        <f>'MST2'!I281</f>
        <v>12.5</v>
      </c>
      <c r="AL281" s="84">
        <f>'MST2'!J281</f>
        <v>1</v>
      </c>
      <c r="AM281" s="135">
        <f>'MST2'!L281</f>
        <v>1</v>
      </c>
      <c r="AN281" s="139">
        <f>'UED12'!J281</f>
        <v>12.5</v>
      </c>
      <c r="AO281" s="163">
        <f>'UED12'!K281</f>
        <v>1</v>
      </c>
      <c r="AP281" s="165">
        <f>'UED12'!M281</f>
        <v>1</v>
      </c>
      <c r="AQ281" s="166">
        <f>Fran2!I281</f>
        <v>10</v>
      </c>
      <c r="AR281" s="84">
        <f>Fran2!J281</f>
        <v>1</v>
      </c>
      <c r="AS281" s="135">
        <f>Fran2!L281</f>
        <v>1</v>
      </c>
      <c r="AT281" s="86">
        <f>Angl2!I281</f>
        <v>10</v>
      </c>
      <c r="AU281" s="84">
        <f>Angl2!J281</f>
        <v>1</v>
      </c>
      <c r="AV281" s="135">
        <f>Angl2!L281</f>
        <v>1</v>
      </c>
      <c r="AW281" s="139">
        <f>'UET12'!M281</f>
        <v>10</v>
      </c>
      <c r="AX281" s="163">
        <f>'UET12'!N281</f>
        <v>2</v>
      </c>
      <c r="AY281" s="159">
        <f>'UET12'!P281</f>
        <v>1</v>
      </c>
      <c r="AZ281" s="24">
        <f t="shared" si="18"/>
        <v>9.1964705882352948</v>
      </c>
      <c r="BA281" s="143">
        <f t="shared" si="19"/>
        <v>18</v>
      </c>
      <c r="BB281" s="138" t="e">
        <f t="shared" si="20"/>
        <v>#REF!</v>
      </c>
      <c r="BC281" s="154" t="str">
        <f t="shared" si="21"/>
        <v xml:space="preserve"> </v>
      </c>
    </row>
    <row r="282" spans="1:55" ht="13.5" customHeight="1">
      <c r="A282" s="153">
        <v>270</v>
      </c>
      <c r="B282" s="279">
        <v>1333004860</v>
      </c>
      <c r="C282" s="301" t="s">
        <v>358</v>
      </c>
      <c r="D282" s="52" t="s">
        <v>359</v>
      </c>
      <c r="E282" s="280" t="s">
        <v>1119</v>
      </c>
      <c r="F282" s="280" t="s">
        <v>814</v>
      </c>
      <c r="G282" s="302" t="s">
        <v>811</v>
      </c>
      <c r="H282" s="117" t="s">
        <v>429</v>
      </c>
      <c r="I282" s="157">
        <v>8.9634453781512615</v>
      </c>
      <c r="J282" s="162">
        <f>Maths2!J282</f>
        <v>11</v>
      </c>
      <c r="K282" s="84">
        <f>Maths2!K282</f>
        <v>6</v>
      </c>
      <c r="L282" s="135">
        <f>Maths2!M282</f>
        <v>1</v>
      </c>
      <c r="M282" s="85">
        <f>Phys2!J282</f>
        <v>3.5</v>
      </c>
      <c r="N282" s="84">
        <f>Phys2!K282</f>
        <v>0</v>
      </c>
      <c r="O282" s="135" t="e">
        <f>Phys2!#REF!</f>
        <v>#REF!</v>
      </c>
      <c r="P282" s="85">
        <f>Chim2!J282</f>
        <v>2.25</v>
      </c>
      <c r="Q282" s="84">
        <f>Chim2!K282</f>
        <v>0</v>
      </c>
      <c r="R282" s="135">
        <f>Chim2!M282</f>
        <v>1</v>
      </c>
      <c r="S282" s="136">
        <f>'UEF12'!P282</f>
        <v>5.583333333333333</v>
      </c>
      <c r="T282" s="163">
        <f>'UEF12'!Q282</f>
        <v>6</v>
      </c>
      <c r="U282" s="165" t="e">
        <f>'UEF12'!S282</f>
        <v>#REF!</v>
      </c>
      <c r="V282" s="166">
        <f>TPPhys2!H282</f>
        <v>6.49</v>
      </c>
      <c r="W282" s="84">
        <f>TPPhys2!I282</f>
        <v>0</v>
      </c>
      <c r="X282" s="135">
        <f>TPPhys2!K282</f>
        <v>1</v>
      </c>
      <c r="Y282" s="86">
        <f>TPChim2!H282</f>
        <v>14.666666666666666</v>
      </c>
      <c r="Z282" s="84">
        <f>TPChim2!I282</f>
        <v>2</v>
      </c>
      <c r="AA282" s="135">
        <f>TPChim2!K282</f>
        <v>1</v>
      </c>
      <c r="AB282" s="86">
        <f>Info2!J282</f>
        <v>8.1</v>
      </c>
      <c r="AC282" s="84">
        <f>Info2!K282</f>
        <v>0</v>
      </c>
      <c r="AD282" s="135">
        <f>Info2!M282</f>
        <v>1</v>
      </c>
      <c r="AE282" s="86">
        <f>MP!I282</f>
        <v>14</v>
      </c>
      <c r="AF282" s="84">
        <f>MP!J282</f>
        <v>1</v>
      </c>
      <c r="AG282" s="135">
        <f>MP!L282</f>
        <v>1</v>
      </c>
      <c r="AH282" s="139">
        <f>'UEM12'!S282</f>
        <v>10.271333333333335</v>
      </c>
      <c r="AI282" s="163">
        <f>'UEM12'!T282</f>
        <v>9</v>
      </c>
      <c r="AJ282" s="165">
        <f>'UEM12'!V282</f>
        <v>1</v>
      </c>
      <c r="AK282" s="166">
        <f>'MST2'!I282</f>
        <v>12</v>
      </c>
      <c r="AL282" s="84">
        <f>'MST2'!J282</f>
        <v>1</v>
      </c>
      <c r="AM282" s="135">
        <f>'MST2'!L282</f>
        <v>1</v>
      </c>
      <c r="AN282" s="139">
        <f>'UED12'!J282</f>
        <v>12</v>
      </c>
      <c r="AO282" s="163">
        <f>'UED12'!K282</f>
        <v>1</v>
      </c>
      <c r="AP282" s="165">
        <f>'UED12'!M282</f>
        <v>1</v>
      </c>
      <c r="AQ282" s="166">
        <f>Fran2!I282</f>
        <v>15</v>
      </c>
      <c r="AR282" s="84">
        <f>Fran2!J282</f>
        <v>1</v>
      </c>
      <c r="AS282" s="135">
        <f>Fran2!L282</f>
        <v>1</v>
      </c>
      <c r="AT282" s="86">
        <f>Angl2!I282</f>
        <v>10</v>
      </c>
      <c r="AU282" s="84">
        <f>Angl2!J282</f>
        <v>1</v>
      </c>
      <c r="AV282" s="135">
        <f>Angl2!L282</f>
        <v>1</v>
      </c>
      <c r="AW282" s="139">
        <f>'UET12'!M282</f>
        <v>12.5</v>
      </c>
      <c r="AX282" s="163">
        <f>'UET12'!N282</f>
        <v>2</v>
      </c>
      <c r="AY282" s="159">
        <f>'UET12'!P282</f>
        <v>1</v>
      </c>
      <c r="AZ282" s="24">
        <f t="shared" si="18"/>
        <v>8.1533333333333342</v>
      </c>
      <c r="BA282" s="143">
        <f t="shared" si="19"/>
        <v>18</v>
      </c>
      <c r="BB282" s="138" t="e">
        <f t="shared" si="20"/>
        <v>#REF!</v>
      </c>
      <c r="BC282" s="154" t="str">
        <f t="shared" si="21"/>
        <v xml:space="preserve"> </v>
      </c>
    </row>
    <row r="283" spans="1:55" ht="13.5" customHeight="1">
      <c r="A283" s="153">
        <v>271</v>
      </c>
      <c r="B283" s="186" t="s">
        <v>649</v>
      </c>
      <c r="C283" s="182" t="s">
        <v>650</v>
      </c>
      <c r="D283" s="183" t="s">
        <v>138</v>
      </c>
      <c r="E283" s="276" t="s">
        <v>1120</v>
      </c>
      <c r="F283" s="276" t="s">
        <v>1121</v>
      </c>
      <c r="G283" s="303" t="s">
        <v>806</v>
      </c>
      <c r="H283" s="117" t="s">
        <v>428</v>
      </c>
      <c r="I283" s="157">
        <v>9.2805882352941165</v>
      </c>
      <c r="J283" s="162">
        <f>Maths2!J283</f>
        <v>4.9000000000000004</v>
      </c>
      <c r="K283" s="84">
        <f>Maths2!K283</f>
        <v>0</v>
      </c>
      <c r="L283" s="135">
        <f>Maths2!M283</f>
        <v>1</v>
      </c>
      <c r="M283" s="85">
        <f>Phys2!J283</f>
        <v>2.4</v>
      </c>
      <c r="N283" s="84">
        <f>Phys2!K283</f>
        <v>0</v>
      </c>
      <c r="O283" s="135" t="e">
        <f>Phys2!#REF!</f>
        <v>#REF!</v>
      </c>
      <c r="P283" s="85">
        <f>Chim2!J283</f>
        <v>0</v>
      </c>
      <c r="Q283" s="84">
        <f>Chim2!K283</f>
        <v>0</v>
      </c>
      <c r="R283" s="135">
        <f>Chim2!M283</f>
        <v>1</v>
      </c>
      <c r="S283" s="136">
        <f>'UEF12'!P283</f>
        <v>2.4333333333333331</v>
      </c>
      <c r="T283" s="163">
        <f>'UEF12'!Q283</f>
        <v>0</v>
      </c>
      <c r="U283" s="165" t="e">
        <f>'UEF12'!S283</f>
        <v>#REF!</v>
      </c>
      <c r="V283" s="166">
        <f>TPPhys2!H283</f>
        <v>11.75</v>
      </c>
      <c r="W283" s="84">
        <f>TPPhys2!I283</f>
        <v>2</v>
      </c>
      <c r="X283" s="135">
        <f>TPPhys2!K283</f>
        <v>1</v>
      </c>
      <c r="Y283" s="86">
        <f>TPChim2!H283</f>
        <v>12.75</v>
      </c>
      <c r="Z283" s="84">
        <f>TPChim2!I283</f>
        <v>2</v>
      </c>
      <c r="AA283" s="135">
        <f>TPChim2!K283</f>
        <v>1</v>
      </c>
      <c r="AB283" s="86">
        <f>Info2!J283</f>
        <v>12</v>
      </c>
      <c r="AC283" s="84">
        <f>Info2!K283</f>
        <v>4</v>
      </c>
      <c r="AD283" s="135">
        <f>Info2!M283</f>
        <v>1</v>
      </c>
      <c r="AE283" s="86">
        <f>MP!I283</f>
        <v>10</v>
      </c>
      <c r="AF283" s="84">
        <f>MP!J283</f>
        <v>1</v>
      </c>
      <c r="AG283" s="135">
        <f>MP!L283</f>
        <v>1</v>
      </c>
      <c r="AH283" s="139">
        <f>'UEM12'!S283</f>
        <v>11.7</v>
      </c>
      <c r="AI283" s="163">
        <f>'UEM12'!T283</f>
        <v>9</v>
      </c>
      <c r="AJ283" s="165">
        <f>'UEM12'!V283</f>
        <v>1</v>
      </c>
      <c r="AK283" s="166">
        <f>'MST2'!I283</f>
        <v>12</v>
      </c>
      <c r="AL283" s="84">
        <f>'MST2'!J283</f>
        <v>1</v>
      </c>
      <c r="AM283" s="135">
        <f>'MST2'!L283</f>
        <v>1</v>
      </c>
      <c r="AN283" s="139">
        <f>'UED12'!J283</f>
        <v>12</v>
      </c>
      <c r="AO283" s="163">
        <f>'UED12'!K283</f>
        <v>1</v>
      </c>
      <c r="AP283" s="165">
        <f>'UED12'!M283</f>
        <v>1</v>
      </c>
      <c r="AQ283" s="166">
        <f>Fran2!I283</f>
        <v>11.5</v>
      </c>
      <c r="AR283" s="84">
        <f>Fran2!J283</f>
        <v>1</v>
      </c>
      <c r="AS283" s="135">
        <f>Fran2!L283</f>
        <v>1</v>
      </c>
      <c r="AT283" s="86">
        <f>Angl2!I283</f>
        <v>11.5</v>
      </c>
      <c r="AU283" s="84">
        <f>Angl2!J283</f>
        <v>1</v>
      </c>
      <c r="AV283" s="135">
        <f>Angl2!L283</f>
        <v>1</v>
      </c>
      <c r="AW283" s="139">
        <f>'UET12'!M283</f>
        <v>11.5</v>
      </c>
      <c r="AX283" s="163">
        <f>'UET12'!N283</f>
        <v>2</v>
      </c>
      <c r="AY283" s="159">
        <f>'UET12'!P283</f>
        <v>1</v>
      </c>
      <c r="AZ283" s="24">
        <f t="shared" si="18"/>
        <v>6.7882352941176478</v>
      </c>
      <c r="BA283" s="143">
        <f t="shared" si="19"/>
        <v>12</v>
      </c>
      <c r="BB283" s="138" t="e">
        <f t="shared" si="20"/>
        <v>#REF!</v>
      </c>
      <c r="BC283" s="154" t="str">
        <f t="shared" si="21"/>
        <v xml:space="preserve"> </v>
      </c>
    </row>
    <row r="284" spans="1:55" ht="13.5" customHeight="1">
      <c r="A284" s="153">
        <v>272</v>
      </c>
      <c r="B284" s="175">
        <v>1533009760</v>
      </c>
      <c r="C284" s="176" t="s">
        <v>611</v>
      </c>
      <c r="D284" s="177" t="s">
        <v>247</v>
      </c>
      <c r="E284" s="276" t="s">
        <v>1122</v>
      </c>
      <c r="F284" s="276" t="s">
        <v>870</v>
      </c>
      <c r="G284" s="303" t="s">
        <v>806</v>
      </c>
      <c r="H284" s="117" t="s">
        <v>1676</v>
      </c>
      <c r="I284" s="156">
        <v>9.6029411764705888</v>
      </c>
      <c r="J284" s="162">
        <f>Maths2!J284</f>
        <v>7.4</v>
      </c>
      <c r="K284" s="84">
        <f>Maths2!K284</f>
        <v>0</v>
      </c>
      <c r="L284" s="135">
        <f>Maths2!M284</f>
        <v>1</v>
      </c>
      <c r="M284" s="85">
        <f>Phys2!J284</f>
        <v>3.4</v>
      </c>
      <c r="N284" s="84">
        <f>Phys2!K284</f>
        <v>0</v>
      </c>
      <c r="O284" s="135" t="e">
        <f>Phys2!#REF!</f>
        <v>#REF!</v>
      </c>
      <c r="P284" s="85">
        <f>Chim2!J284</f>
        <v>10</v>
      </c>
      <c r="Q284" s="84">
        <f>Chim2!K284</f>
        <v>6</v>
      </c>
      <c r="R284" s="135">
        <f>Chim2!M284</f>
        <v>1</v>
      </c>
      <c r="S284" s="136">
        <f>'UEF12'!P284</f>
        <v>6.9333333333333336</v>
      </c>
      <c r="T284" s="163">
        <f>'UEF12'!Q284</f>
        <v>6</v>
      </c>
      <c r="U284" s="165" t="e">
        <f>'UEF12'!S284</f>
        <v>#REF!</v>
      </c>
      <c r="V284" s="166">
        <f>TPPhys2!H284</f>
        <v>11.1</v>
      </c>
      <c r="W284" s="84">
        <f>TPPhys2!I284</f>
        <v>2</v>
      </c>
      <c r="X284" s="135">
        <f>TPPhys2!K284</f>
        <v>1</v>
      </c>
      <c r="Y284" s="86">
        <f>TPChim2!H284</f>
        <v>13.16</v>
      </c>
      <c r="Z284" s="84">
        <f>TPChim2!I284</f>
        <v>2</v>
      </c>
      <c r="AA284" s="135">
        <f>TPChim2!K284</f>
        <v>1</v>
      </c>
      <c r="AB284" s="86">
        <f>Info2!J284</f>
        <v>8.6999999999999993</v>
      </c>
      <c r="AC284" s="84">
        <f>Info2!K284</f>
        <v>0</v>
      </c>
      <c r="AD284" s="135">
        <f>Info2!M284</f>
        <v>1</v>
      </c>
      <c r="AE284" s="86">
        <f>MP!I284</f>
        <v>10</v>
      </c>
      <c r="AF284" s="84">
        <f>MP!J284</f>
        <v>1</v>
      </c>
      <c r="AG284" s="135">
        <f>MP!L284</f>
        <v>1</v>
      </c>
      <c r="AH284" s="139">
        <f>'UEM12'!S284</f>
        <v>10.331999999999999</v>
      </c>
      <c r="AI284" s="163">
        <f>'UEM12'!T284</f>
        <v>9</v>
      </c>
      <c r="AJ284" s="165">
        <f>'UEM12'!V284</f>
        <v>1</v>
      </c>
      <c r="AK284" s="166">
        <f>'MST2'!I284</f>
        <v>8.5</v>
      </c>
      <c r="AL284" s="84">
        <f>'MST2'!J284</f>
        <v>0</v>
      </c>
      <c r="AM284" s="135">
        <f>'MST2'!L284</f>
        <v>1</v>
      </c>
      <c r="AN284" s="139">
        <f>'UED12'!J284</f>
        <v>8.5</v>
      </c>
      <c r="AO284" s="163">
        <f>'UED12'!K284</f>
        <v>0</v>
      </c>
      <c r="AP284" s="165">
        <f>'UED12'!M284</f>
        <v>1</v>
      </c>
      <c r="AQ284" s="166">
        <f>Fran2!I284</f>
        <v>8</v>
      </c>
      <c r="AR284" s="84">
        <f>Fran2!J284</f>
        <v>0</v>
      </c>
      <c r="AS284" s="135">
        <f>Fran2!L284</f>
        <v>1</v>
      </c>
      <c r="AT284" s="86">
        <f>Angl2!I284</f>
        <v>10</v>
      </c>
      <c r="AU284" s="84">
        <f>Angl2!J284</f>
        <v>1</v>
      </c>
      <c r="AV284" s="135">
        <f>Angl2!L284</f>
        <v>1</v>
      </c>
      <c r="AW284" s="139">
        <f>'UET12'!M284</f>
        <v>9</v>
      </c>
      <c r="AX284" s="163">
        <f>'UET12'!N284</f>
        <v>1</v>
      </c>
      <c r="AY284" s="159">
        <f>'UET12'!P284</f>
        <v>1</v>
      </c>
      <c r="AZ284" s="24">
        <f t="shared" si="18"/>
        <v>8.2682352941176465</v>
      </c>
      <c r="BA284" s="143">
        <f t="shared" si="19"/>
        <v>16</v>
      </c>
      <c r="BB284" s="138" t="e">
        <f t="shared" si="20"/>
        <v>#REF!</v>
      </c>
      <c r="BC284" s="154" t="str">
        <f t="shared" si="21"/>
        <v xml:space="preserve"> </v>
      </c>
    </row>
    <row r="285" spans="1:55" ht="13.5" customHeight="1">
      <c r="A285" s="153">
        <v>273</v>
      </c>
      <c r="B285" s="181">
        <v>1333003208</v>
      </c>
      <c r="C285" s="182" t="s">
        <v>505</v>
      </c>
      <c r="D285" s="183" t="s">
        <v>67</v>
      </c>
      <c r="E285" s="276" t="s">
        <v>1123</v>
      </c>
      <c r="F285" s="276" t="s">
        <v>808</v>
      </c>
      <c r="G285" s="303" t="s">
        <v>806</v>
      </c>
      <c r="H285" s="117" t="s">
        <v>1676</v>
      </c>
      <c r="I285" s="156">
        <v>8.8433333333333337</v>
      </c>
      <c r="J285" s="162">
        <f>Maths2!J285</f>
        <v>8.15</v>
      </c>
      <c r="K285" s="84">
        <f>Maths2!K285</f>
        <v>0</v>
      </c>
      <c r="L285" s="135">
        <f>Maths2!M285</f>
        <v>1</v>
      </c>
      <c r="M285" s="85">
        <f>Phys2!J285</f>
        <v>3.4</v>
      </c>
      <c r="N285" s="84">
        <f>Phys2!K285</f>
        <v>0</v>
      </c>
      <c r="O285" s="135" t="e">
        <f>Phys2!#REF!</f>
        <v>#REF!</v>
      </c>
      <c r="P285" s="85">
        <f>Chim2!J285</f>
        <v>10.1</v>
      </c>
      <c r="Q285" s="84">
        <f>Chim2!K285</f>
        <v>6</v>
      </c>
      <c r="R285" s="135">
        <f>Chim2!M285</f>
        <v>1</v>
      </c>
      <c r="S285" s="136">
        <f>'UEF12'!P285</f>
        <v>7.2166666666666668</v>
      </c>
      <c r="T285" s="163">
        <f>'UEF12'!Q285</f>
        <v>6</v>
      </c>
      <c r="U285" s="165" t="e">
        <f>'UEF12'!S285</f>
        <v>#REF!</v>
      </c>
      <c r="V285" s="166">
        <f>TPPhys2!H285</f>
        <v>6.3100000000000005</v>
      </c>
      <c r="W285" s="84">
        <f>TPPhys2!I285</f>
        <v>0</v>
      </c>
      <c r="X285" s="135">
        <f>TPPhys2!K285</f>
        <v>1</v>
      </c>
      <c r="Y285" s="86">
        <f>TPChim2!H285</f>
        <v>13</v>
      </c>
      <c r="Z285" s="84">
        <f>TPChim2!I285</f>
        <v>2</v>
      </c>
      <c r="AA285" s="135">
        <f>TPChim2!K285</f>
        <v>1</v>
      </c>
      <c r="AB285" s="86">
        <f>Info2!J285</f>
        <v>9.5</v>
      </c>
      <c r="AC285" s="84">
        <f>Info2!K285</f>
        <v>0</v>
      </c>
      <c r="AD285" s="135">
        <f>Info2!M285</f>
        <v>1</v>
      </c>
      <c r="AE285" s="86">
        <f>MP!I285</f>
        <v>16</v>
      </c>
      <c r="AF285" s="84">
        <f>MP!J285</f>
        <v>1</v>
      </c>
      <c r="AG285" s="135">
        <f>MP!L285</f>
        <v>1</v>
      </c>
      <c r="AH285" s="139">
        <f>'UEM12'!S285</f>
        <v>10.862</v>
      </c>
      <c r="AI285" s="163">
        <f>'UEM12'!T285</f>
        <v>9</v>
      </c>
      <c r="AJ285" s="165">
        <f>'UEM12'!V285</f>
        <v>1</v>
      </c>
      <c r="AK285" s="166">
        <f>'MST2'!I285</f>
        <v>10</v>
      </c>
      <c r="AL285" s="84">
        <f>'MST2'!J285</f>
        <v>1</v>
      </c>
      <c r="AM285" s="135">
        <f>'MST2'!L285</f>
        <v>1</v>
      </c>
      <c r="AN285" s="139">
        <f>'UED12'!J285</f>
        <v>10</v>
      </c>
      <c r="AO285" s="163">
        <f>'UED12'!K285</f>
        <v>1</v>
      </c>
      <c r="AP285" s="165">
        <f>'UED12'!M285</f>
        <v>1</v>
      </c>
      <c r="AQ285" s="166">
        <f>Fran2!I285</f>
        <v>14.25</v>
      </c>
      <c r="AR285" s="84">
        <f>Fran2!J285</f>
        <v>1</v>
      </c>
      <c r="AS285" s="135">
        <f>Fran2!L285</f>
        <v>1</v>
      </c>
      <c r="AT285" s="86">
        <f>Angl2!I285</f>
        <v>12.75</v>
      </c>
      <c r="AU285" s="84">
        <f>Angl2!J285</f>
        <v>1</v>
      </c>
      <c r="AV285" s="135">
        <f>Angl2!L285</f>
        <v>1</v>
      </c>
      <c r="AW285" s="139">
        <f>'UET12'!M285</f>
        <v>13.5</v>
      </c>
      <c r="AX285" s="163">
        <f>'UET12'!N285</f>
        <v>2</v>
      </c>
      <c r="AY285" s="159">
        <f>'UET12'!P285</f>
        <v>1</v>
      </c>
      <c r="AZ285" s="24">
        <f t="shared" si="18"/>
        <v>9.1917647058823526</v>
      </c>
      <c r="BA285" s="143">
        <f t="shared" si="19"/>
        <v>18</v>
      </c>
      <c r="BB285" s="138" t="e">
        <f t="shared" si="20"/>
        <v>#REF!</v>
      </c>
      <c r="BC285" s="154" t="str">
        <f t="shared" si="21"/>
        <v xml:space="preserve"> </v>
      </c>
    </row>
    <row r="286" spans="1:55" ht="13.5" customHeight="1">
      <c r="A286" s="153">
        <v>274</v>
      </c>
      <c r="B286" s="289">
        <v>123010067</v>
      </c>
      <c r="C286" s="277" t="s">
        <v>220</v>
      </c>
      <c r="D286" s="99" t="s">
        <v>221</v>
      </c>
      <c r="E286" s="277" t="s">
        <v>1124</v>
      </c>
      <c r="F286" s="277" t="s">
        <v>830</v>
      </c>
      <c r="G286" s="302" t="s">
        <v>811</v>
      </c>
      <c r="H286" s="119" t="s">
        <v>432</v>
      </c>
      <c r="I286" s="156">
        <v>10.245098039215687</v>
      </c>
      <c r="J286" s="162">
        <f>Maths2!J286</f>
        <v>10</v>
      </c>
      <c r="K286" s="84">
        <f>Maths2!K286</f>
        <v>6</v>
      </c>
      <c r="L286" s="135">
        <f>Maths2!M286</f>
        <v>1</v>
      </c>
      <c r="M286" s="85">
        <f>Phys2!J286</f>
        <v>6.833333333333333</v>
      </c>
      <c r="N286" s="84">
        <f>Phys2!K286</f>
        <v>0</v>
      </c>
      <c r="O286" s="135" t="e">
        <f>Phys2!#REF!</f>
        <v>#REF!</v>
      </c>
      <c r="P286" s="85">
        <f>Chim2!J286</f>
        <v>8.6666666666666661</v>
      </c>
      <c r="Q286" s="84">
        <f>Chim2!K286</f>
        <v>0</v>
      </c>
      <c r="R286" s="135">
        <f>Chim2!M286</f>
        <v>1</v>
      </c>
      <c r="S286" s="136">
        <f>'UEF12'!P286</f>
        <v>8.5</v>
      </c>
      <c r="T286" s="163">
        <f>'UEF12'!Q286</f>
        <v>6</v>
      </c>
      <c r="U286" s="165" t="e">
        <f>'UEF12'!S286</f>
        <v>#REF!</v>
      </c>
      <c r="V286" s="166">
        <f>TPPhys2!H286</f>
        <v>11.75</v>
      </c>
      <c r="W286" s="84">
        <f>TPPhys2!I286</f>
        <v>2</v>
      </c>
      <c r="X286" s="135">
        <f>TPPhys2!K286</f>
        <v>1</v>
      </c>
      <c r="Y286" s="86">
        <f>TPChim2!H286</f>
        <v>11.16</v>
      </c>
      <c r="Z286" s="84">
        <f>TPChim2!I286</f>
        <v>2</v>
      </c>
      <c r="AA286" s="135">
        <f>TPChim2!K286</f>
        <v>1</v>
      </c>
      <c r="AB286" s="86">
        <f>Info2!J286</f>
        <v>10.875</v>
      </c>
      <c r="AC286" s="84">
        <f>Info2!K286</f>
        <v>4</v>
      </c>
      <c r="AD286" s="135">
        <f>Info2!M286</f>
        <v>1</v>
      </c>
      <c r="AE286" s="86">
        <f>MP!I286</f>
        <v>10</v>
      </c>
      <c r="AF286" s="84">
        <f>MP!J286</f>
        <v>1</v>
      </c>
      <c r="AG286" s="135">
        <f>MP!L286</f>
        <v>1</v>
      </c>
      <c r="AH286" s="139">
        <f>'UEM12'!S286</f>
        <v>10.931999999999999</v>
      </c>
      <c r="AI286" s="163">
        <f>'UEM12'!T286</f>
        <v>9</v>
      </c>
      <c r="AJ286" s="165">
        <f>'UEM12'!V286</f>
        <v>1</v>
      </c>
      <c r="AK286" s="166">
        <f>'MST2'!I286</f>
        <v>14</v>
      </c>
      <c r="AL286" s="84">
        <f>'MST2'!J286</f>
        <v>1</v>
      </c>
      <c r="AM286" s="135">
        <f>'MST2'!L286</f>
        <v>1</v>
      </c>
      <c r="AN286" s="139">
        <f>'UED12'!J286</f>
        <v>14</v>
      </c>
      <c r="AO286" s="163">
        <f>'UED12'!K286</f>
        <v>1</v>
      </c>
      <c r="AP286" s="165">
        <f>'UED12'!M286</f>
        <v>1</v>
      </c>
      <c r="AQ286" s="166">
        <f>Fran2!I286</f>
        <v>11.75</v>
      </c>
      <c r="AR286" s="84">
        <f>Fran2!J286</f>
        <v>1</v>
      </c>
      <c r="AS286" s="135">
        <f>Fran2!L286</f>
        <v>1</v>
      </c>
      <c r="AT286" s="86">
        <f>Angl2!I286</f>
        <v>10</v>
      </c>
      <c r="AU286" s="84">
        <f>Angl2!J286</f>
        <v>1</v>
      </c>
      <c r="AV286" s="135">
        <f>Angl2!L286</f>
        <v>1</v>
      </c>
      <c r="AW286" s="139">
        <f>'UET12'!M286</f>
        <v>10.875</v>
      </c>
      <c r="AX286" s="163">
        <f>'UET12'!N286</f>
        <v>2</v>
      </c>
      <c r="AY286" s="159">
        <f>'UET12'!P286</f>
        <v>1</v>
      </c>
      <c r="AZ286" s="24">
        <f t="shared" si="18"/>
        <v>9.8182352941176472</v>
      </c>
      <c r="BA286" s="143">
        <f t="shared" si="19"/>
        <v>18</v>
      </c>
      <c r="BB286" s="138" t="e">
        <f t="shared" si="20"/>
        <v>#REF!</v>
      </c>
      <c r="BC286" s="154" t="str">
        <f t="shared" si="21"/>
        <v xml:space="preserve"> </v>
      </c>
    </row>
    <row r="287" spans="1:55" ht="13.5" customHeight="1">
      <c r="A287" s="153">
        <v>275</v>
      </c>
      <c r="B287" s="279">
        <v>1433004880</v>
      </c>
      <c r="C287" s="301" t="s">
        <v>220</v>
      </c>
      <c r="D287" s="52" t="s">
        <v>360</v>
      </c>
      <c r="E287" s="280" t="s">
        <v>844</v>
      </c>
      <c r="F287" s="280" t="s">
        <v>854</v>
      </c>
      <c r="G287" s="302" t="s">
        <v>811</v>
      </c>
      <c r="H287" s="117" t="s">
        <v>429</v>
      </c>
      <c r="I287" s="157">
        <v>10.084117647058823</v>
      </c>
      <c r="J287" s="162">
        <f>Maths2!J287</f>
        <v>4.0999999999999996</v>
      </c>
      <c r="K287" s="84">
        <f>Maths2!K287</f>
        <v>0</v>
      </c>
      <c r="L287" s="135">
        <f>Maths2!M287</f>
        <v>1</v>
      </c>
      <c r="M287" s="85">
        <f>Phys2!J287</f>
        <v>6</v>
      </c>
      <c r="N287" s="84">
        <f>Phys2!K287</f>
        <v>0</v>
      </c>
      <c r="O287" s="135" t="e">
        <f>Phys2!#REF!</f>
        <v>#REF!</v>
      </c>
      <c r="P287" s="85">
        <f>Chim2!J287</f>
        <v>10.5</v>
      </c>
      <c r="Q287" s="84">
        <f>Chim2!K287</f>
        <v>6</v>
      </c>
      <c r="R287" s="135">
        <f>Chim2!M287</f>
        <v>1</v>
      </c>
      <c r="S287" s="136">
        <f>'UEF12'!P287</f>
        <v>6.8666666666666663</v>
      </c>
      <c r="T287" s="163">
        <f>'UEF12'!Q287</f>
        <v>6</v>
      </c>
      <c r="U287" s="165" t="e">
        <f>'UEF12'!S287</f>
        <v>#REF!</v>
      </c>
      <c r="V287" s="166">
        <f>TPPhys2!H287</f>
        <v>14.25</v>
      </c>
      <c r="W287" s="84">
        <f>TPPhys2!I287</f>
        <v>2</v>
      </c>
      <c r="X287" s="135">
        <f>TPPhys2!K287</f>
        <v>1</v>
      </c>
      <c r="Y287" s="86">
        <f>TPChim2!H287</f>
        <v>14</v>
      </c>
      <c r="Z287" s="84">
        <f>TPChim2!I287</f>
        <v>2</v>
      </c>
      <c r="AA287" s="135">
        <f>TPChim2!K287</f>
        <v>1</v>
      </c>
      <c r="AB287" s="86">
        <f>Info2!J287</f>
        <v>7.4</v>
      </c>
      <c r="AC287" s="84">
        <f>Info2!K287</f>
        <v>0</v>
      </c>
      <c r="AD287" s="135">
        <f>Info2!M287</f>
        <v>1</v>
      </c>
      <c r="AE287" s="86">
        <f>MP!I287</f>
        <v>10.5</v>
      </c>
      <c r="AF287" s="84">
        <f>MP!J287</f>
        <v>1</v>
      </c>
      <c r="AG287" s="135">
        <f>MP!L287</f>
        <v>1</v>
      </c>
      <c r="AH287" s="139">
        <f>'UEM12'!S287</f>
        <v>10.709999999999999</v>
      </c>
      <c r="AI287" s="163">
        <f>'UEM12'!T287</f>
        <v>9</v>
      </c>
      <c r="AJ287" s="165">
        <f>'UEM12'!V287</f>
        <v>1</v>
      </c>
      <c r="AK287" s="166">
        <f>'MST2'!I287</f>
        <v>10</v>
      </c>
      <c r="AL287" s="84">
        <f>'MST2'!J287</f>
        <v>1</v>
      </c>
      <c r="AM287" s="135">
        <f>'MST2'!L287</f>
        <v>1</v>
      </c>
      <c r="AN287" s="139">
        <f>'UED12'!J287</f>
        <v>10</v>
      </c>
      <c r="AO287" s="163">
        <f>'UED12'!K287</f>
        <v>1</v>
      </c>
      <c r="AP287" s="165">
        <f>'UED12'!M287</f>
        <v>1</v>
      </c>
      <c r="AQ287" s="166">
        <f>Fran2!I287</f>
        <v>12</v>
      </c>
      <c r="AR287" s="84">
        <f>Fran2!J287</f>
        <v>1</v>
      </c>
      <c r="AS287" s="135">
        <f>Fran2!L287</f>
        <v>1</v>
      </c>
      <c r="AT287" s="86">
        <f>Angl2!I287</f>
        <v>15.5</v>
      </c>
      <c r="AU287" s="84">
        <f>Angl2!J287</f>
        <v>1</v>
      </c>
      <c r="AV287" s="135">
        <f>Angl2!L287</f>
        <v>1</v>
      </c>
      <c r="AW287" s="139">
        <f>'UET12'!M287</f>
        <v>13.75</v>
      </c>
      <c r="AX287" s="163">
        <f>'UET12'!N287</f>
        <v>2</v>
      </c>
      <c r="AY287" s="159">
        <f>'UET12'!P287</f>
        <v>1</v>
      </c>
      <c r="AZ287" s="24">
        <f t="shared" si="18"/>
        <v>8.9911764705882344</v>
      </c>
      <c r="BA287" s="143">
        <f t="shared" si="19"/>
        <v>18</v>
      </c>
      <c r="BB287" s="138" t="e">
        <f t="shared" si="20"/>
        <v>#REF!</v>
      </c>
      <c r="BC287" s="154" t="str">
        <f t="shared" si="21"/>
        <v xml:space="preserve"> </v>
      </c>
    </row>
    <row r="288" spans="1:55" ht="13.5" customHeight="1">
      <c r="A288" s="153">
        <v>276</v>
      </c>
      <c r="B288" s="175">
        <v>1533011570</v>
      </c>
      <c r="C288" s="176" t="s">
        <v>222</v>
      </c>
      <c r="D288" s="177" t="s">
        <v>82</v>
      </c>
      <c r="E288" s="276" t="s">
        <v>848</v>
      </c>
      <c r="F288" s="276" t="s">
        <v>854</v>
      </c>
      <c r="G288" s="303" t="s">
        <v>806</v>
      </c>
      <c r="H288" s="117" t="s">
        <v>429</v>
      </c>
      <c r="I288" s="157">
        <v>9.4358823529411762</v>
      </c>
      <c r="J288" s="162">
        <f>Maths2!J288</f>
        <v>10.199999999999999</v>
      </c>
      <c r="K288" s="84">
        <f>Maths2!K288</f>
        <v>6</v>
      </c>
      <c r="L288" s="135">
        <f>Maths2!M288</f>
        <v>1</v>
      </c>
      <c r="M288" s="85">
        <f>Phys2!J288</f>
        <v>9.5980000000000008</v>
      </c>
      <c r="N288" s="84">
        <f>Phys2!K288</f>
        <v>0</v>
      </c>
      <c r="O288" s="135" t="e">
        <f>Phys2!#REF!</f>
        <v>#REF!</v>
      </c>
      <c r="P288" s="85">
        <f>Chim2!J288</f>
        <v>10.199999999999999</v>
      </c>
      <c r="Q288" s="84">
        <f>Chim2!K288</f>
        <v>6</v>
      </c>
      <c r="R288" s="135">
        <f>Chim2!M288</f>
        <v>1</v>
      </c>
      <c r="S288" s="136">
        <f>'UEF12'!P288</f>
        <v>9.9993333333333325</v>
      </c>
      <c r="T288" s="163">
        <f>'UEF12'!Q288</f>
        <v>18</v>
      </c>
      <c r="U288" s="165" t="e">
        <f>'UEF12'!S288</f>
        <v>#REF!</v>
      </c>
      <c r="V288" s="166">
        <f>TPPhys2!H288</f>
        <v>7.91</v>
      </c>
      <c r="W288" s="84">
        <f>TPPhys2!I288</f>
        <v>0</v>
      </c>
      <c r="X288" s="135">
        <f>TPPhys2!K288</f>
        <v>2</v>
      </c>
      <c r="Y288" s="86">
        <f>TPChim2!H288</f>
        <v>15.16</v>
      </c>
      <c r="Z288" s="84">
        <f>TPChim2!I288</f>
        <v>2</v>
      </c>
      <c r="AA288" s="135">
        <f>TPChim2!K288</f>
        <v>1</v>
      </c>
      <c r="AB288" s="86">
        <f>Info2!J288</f>
        <v>10.8</v>
      </c>
      <c r="AC288" s="84">
        <f>Info2!K288</f>
        <v>4</v>
      </c>
      <c r="AD288" s="135">
        <f>Info2!M288</f>
        <v>1</v>
      </c>
      <c r="AE288" s="86">
        <f>MP!I288</f>
        <v>11</v>
      </c>
      <c r="AF288" s="84">
        <f>MP!J288</f>
        <v>1</v>
      </c>
      <c r="AG288" s="135">
        <f>MP!L288</f>
        <v>1</v>
      </c>
      <c r="AH288" s="139">
        <f>'UEM12'!S288</f>
        <v>11.134</v>
      </c>
      <c r="AI288" s="163">
        <f>'UEM12'!T288</f>
        <v>9</v>
      </c>
      <c r="AJ288" s="165">
        <f>'UEM12'!V288</f>
        <v>2</v>
      </c>
      <c r="AK288" s="166">
        <f>'MST2'!I288</f>
        <v>7.5</v>
      </c>
      <c r="AL288" s="84">
        <f>'MST2'!J288</f>
        <v>0</v>
      </c>
      <c r="AM288" s="135">
        <f>'MST2'!L288</f>
        <v>1</v>
      </c>
      <c r="AN288" s="139">
        <f>'UED12'!J288</f>
        <v>7.5</v>
      </c>
      <c r="AO288" s="163">
        <f>'UED12'!K288</f>
        <v>0</v>
      </c>
      <c r="AP288" s="165">
        <f>'UED12'!M288</f>
        <v>1</v>
      </c>
      <c r="AQ288" s="166">
        <f>Fran2!I288</f>
        <v>14.5</v>
      </c>
      <c r="AR288" s="84">
        <f>Fran2!J288</f>
        <v>1</v>
      </c>
      <c r="AS288" s="135">
        <f>Fran2!L288</f>
        <v>1</v>
      </c>
      <c r="AT288" s="86">
        <f>Angl2!I288</f>
        <v>9</v>
      </c>
      <c r="AU288" s="84">
        <f>Angl2!J288</f>
        <v>0</v>
      </c>
      <c r="AV288" s="135">
        <f>Angl2!L288</f>
        <v>1</v>
      </c>
      <c r="AW288" s="139">
        <f>'UET12'!M288</f>
        <v>11.75</v>
      </c>
      <c r="AX288" s="163">
        <f>'UET12'!N288</f>
        <v>2</v>
      </c>
      <c r="AY288" s="159">
        <f>'UET12'!P288</f>
        <v>1</v>
      </c>
      <c r="AZ288" s="24">
        <f t="shared" si="18"/>
        <v>10.391999999999999</v>
      </c>
      <c r="BA288" s="143">
        <f t="shared" si="19"/>
        <v>30</v>
      </c>
      <c r="BB288" s="138" t="e">
        <f t="shared" si="20"/>
        <v>#REF!</v>
      </c>
      <c r="BC288" s="154" t="str">
        <f t="shared" si="21"/>
        <v>S2 validé</v>
      </c>
    </row>
    <row r="289" spans="1:55" ht="13.5" customHeight="1">
      <c r="A289" s="153">
        <v>277</v>
      </c>
      <c r="B289" s="291" t="s">
        <v>770</v>
      </c>
      <c r="C289" s="291" t="s">
        <v>224</v>
      </c>
      <c r="D289" s="318" t="s">
        <v>99</v>
      </c>
      <c r="E289" s="293" t="s">
        <v>1125</v>
      </c>
      <c r="F289" s="284" t="s">
        <v>810</v>
      </c>
      <c r="G289" s="307" t="s">
        <v>827</v>
      </c>
      <c r="H289" s="247" t="s">
        <v>1678</v>
      </c>
      <c r="I289" s="156">
        <v>8.7494117647058829</v>
      </c>
      <c r="J289" s="162">
        <f>Maths2!J289</f>
        <v>8.3333333333333339</v>
      </c>
      <c r="K289" s="84">
        <f>Maths2!K289</f>
        <v>0</v>
      </c>
      <c r="L289" s="135">
        <f>Maths2!M289</f>
        <v>1</v>
      </c>
      <c r="M289" s="85">
        <f>Phys2!J289</f>
        <v>6.6</v>
      </c>
      <c r="N289" s="84">
        <f>Phys2!K289</f>
        <v>0</v>
      </c>
      <c r="O289" s="135" t="e">
        <f>Phys2!#REF!</f>
        <v>#REF!</v>
      </c>
      <c r="P289" s="85">
        <f>Chim2!J289</f>
        <v>10</v>
      </c>
      <c r="Q289" s="84">
        <f>Chim2!K289</f>
        <v>6</v>
      </c>
      <c r="R289" s="135">
        <f>Chim2!M289</f>
        <v>1</v>
      </c>
      <c r="S289" s="136">
        <f>'UEF12'!P289</f>
        <v>8.31111111111111</v>
      </c>
      <c r="T289" s="163">
        <f>'UEF12'!Q289</f>
        <v>6</v>
      </c>
      <c r="U289" s="165" t="e">
        <f>'UEF12'!S289</f>
        <v>#REF!</v>
      </c>
      <c r="V289" s="166">
        <f>TPPhys2!H289</f>
        <v>12</v>
      </c>
      <c r="W289" s="84">
        <f>TPPhys2!I289</f>
        <v>2</v>
      </c>
      <c r="X289" s="135">
        <f>TPPhys2!K289</f>
        <v>1</v>
      </c>
      <c r="Y289" s="86">
        <f>TPChim2!H289</f>
        <v>13.25</v>
      </c>
      <c r="Z289" s="84">
        <f>TPChim2!I289</f>
        <v>2</v>
      </c>
      <c r="AA289" s="135">
        <f>TPChim2!K289</f>
        <v>1</v>
      </c>
      <c r="AB289" s="86">
        <f>Info2!J289</f>
        <v>12.625</v>
      </c>
      <c r="AC289" s="84">
        <f>Info2!K289</f>
        <v>4</v>
      </c>
      <c r="AD289" s="135">
        <f>Info2!M289</f>
        <v>1</v>
      </c>
      <c r="AE289" s="86">
        <f>MP!I289</f>
        <v>10</v>
      </c>
      <c r="AF289" s="84">
        <f>MP!J289</f>
        <v>1</v>
      </c>
      <c r="AG289" s="135">
        <f>MP!L289</f>
        <v>1</v>
      </c>
      <c r="AH289" s="139">
        <f>'UEM12'!S289</f>
        <v>12.1</v>
      </c>
      <c r="AI289" s="163">
        <f>'UEM12'!T289</f>
        <v>9</v>
      </c>
      <c r="AJ289" s="165">
        <f>'UEM12'!V289</f>
        <v>1</v>
      </c>
      <c r="AK289" s="166">
        <f>'MST2'!I289</f>
        <v>13.5</v>
      </c>
      <c r="AL289" s="84">
        <f>'MST2'!J289</f>
        <v>1</v>
      </c>
      <c r="AM289" s="135">
        <f>'MST2'!L289</f>
        <v>1</v>
      </c>
      <c r="AN289" s="139">
        <f>'UED12'!J289</f>
        <v>13.5</v>
      </c>
      <c r="AO289" s="163">
        <f>'UED12'!K289</f>
        <v>1</v>
      </c>
      <c r="AP289" s="165">
        <f>'UED12'!M289</f>
        <v>1</v>
      </c>
      <c r="AQ289" s="166">
        <f>Fran2!I289</f>
        <v>13.5</v>
      </c>
      <c r="AR289" s="84">
        <f>Fran2!J289</f>
        <v>1</v>
      </c>
      <c r="AS289" s="135">
        <f>Fran2!L289</f>
        <v>1</v>
      </c>
      <c r="AT289" s="86">
        <f>Angl2!I289</f>
        <v>10</v>
      </c>
      <c r="AU289" s="84">
        <f>Angl2!J289</f>
        <v>1</v>
      </c>
      <c r="AV289" s="135">
        <f>Angl2!L289</f>
        <v>1</v>
      </c>
      <c r="AW289" s="139">
        <f>'UET12'!M289</f>
        <v>11.75</v>
      </c>
      <c r="AX289" s="163">
        <f>'UET12'!N289</f>
        <v>2</v>
      </c>
      <c r="AY289" s="159">
        <f>'UET12'!P289</f>
        <v>1</v>
      </c>
      <c r="AZ289" s="24">
        <f t="shared" si="18"/>
        <v>10.135294117647058</v>
      </c>
      <c r="BA289" s="143">
        <f t="shared" si="19"/>
        <v>30</v>
      </c>
      <c r="BB289" s="138" t="e">
        <f t="shared" si="20"/>
        <v>#REF!</v>
      </c>
      <c r="BC289" s="154" t="str">
        <f t="shared" si="21"/>
        <v>S2 validé</v>
      </c>
    </row>
    <row r="290" spans="1:55" ht="13.5" customHeight="1">
      <c r="A290" s="153">
        <v>278</v>
      </c>
      <c r="B290" s="175">
        <v>1533009497</v>
      </c>
      <c r="C290" s="176" t="s">
        <v>226</v>
      </c>
      <c r="D290" s="177" t="s">
        <v>572</v>
      </c>
      <c r="E290" s="276" t="s">
        <v>1126</v>
      </c>
      <c r="F290" s="276" t="s">
        <v>873</v>
      </c>
      <c r="G290" s="303" t="s">
        <v>806</v>
      </c>
      <c r="H290" s="117" t="s">
        <v>429</v>
      </c>
      <c r="I290" s="156">
        <v>9.5388235294117649</v>
      </c>
      <c r="J290" s="162">
        <f>Maths2!J290</f>
        <v>12.4</v>
      </c>
      <c r="K290" s="84">
        <f>Maths2!K290</f>
        <v>6</v>
      </c>
      <c r="L290" s="135">
        <f>Maths2!M290</f>
        <v>1</v>
      </c>
      <c r="M290" s="85">
        <f>Phys2!J290</f>
        <v>6.25</v>
      </c>
      <c r="N290" s="84">
        <f>Phys2!K290</f>
        <v>0</v>
      </c>
      <c r="O290" s="135" t="e">
        <f>Phys2!#REF!</f>
        <v>#REF!</v>
      </c>
      <c r="P290" s="85">
        <f>Chim2!J290</f>
        <v>8.6999999999999993</v>
      </c>
      <c r="Q290" s="84">
        <f>Chim2!K290</f>
        <v>0</v>
      </c>
      <c r="R290" s="135">
        <f>Chim2!M290</f>
        <v>1</v>
      </c>
      <c r="S290" s="136">
        <f>'UEF12'!P290</f>
        <v>9.1166666666666671</v>
      </c>
      <c r="T290" s="163">
        <f>'UEF12'!Q290</f>
        <v>6</v>
      </c>
      <c r="U290" s="165" t="e">
        <f>'UEF12'!S290</f>
        <v>#REF!</v>
      </c>
      <c r="V290" s="166">
        <f>TPPhys2!H290</f>
        <v>10.5</v>
      </c>
      <c r="W290" s="84">
        <f>TPPhys2!I290</f>
        <v>2</v>
      </c>
      <c r="X290" s="135">
        <f>TPPhys2!K290</f>
        <v>1</v>
      </c>
      <c r="Y290" s="86">
        <f>TPChim2!H290</f>
        <v>12</v>
      </c>
      <c r="Z290" s="84">
        <f>TPChim2!I290</f>
        <v>2</v>
      </c>
      <c r="AA290" s="135">
        <f>TPChim2!K290</f>
        <v>1</v>
      </c>
      <c r="AB290" s="86">
        <f>Info2!J290</f>
        <v>7.65</v>
      </c>
      <c r="AC290" s="84">
        <f>Info2!K290</f>
        <v>0</v>
      </c>
      <c r="AD290" s="135">
        <f>Info2!M290</f>
        <v>1</v>
      </c>
      <c r="AE290" s="86">
        <f>MP!I290</f>
        <v>15</v>
      </c>
      <c r="AF290" s="84">
        <f>MP!J290</f>
        <v>1</v>
      </c>
      <c r="AG290" s="135">
        <f>MP!L290</f>
        <v>1</v>
      </c>
      <c r="AH290" s="139">
        <f>'UEM12'!S290</f>
        <v>10.559999999999999</v>
      </c>
      <c r="AI290" s="163">
        <f>'UEM12'!T290</f>
        <v>9</v>
      </c>
      <c r="AJ290" s="165">
        <f>'UEM12'!V290</f>
        <v>1</v>
      </c>
      <c r="AK290" s="166">
        <f>'MST2'!I290</f>
        <v>8</v>
      </c>
      <c r="AL290" s="84">
        <f>'MST2'!J290</f>
        <v>0</v>
      </c>
      <c r="AM290" s="135">
        <f>'MST2'!L290</f>
        <v>1</v>
      </c>
      <c r="AN290" s="139">
        <f>'UED12'!J290</f>
        <v>8</v>
      </c>
      <c r="AO290" s="163">
        <f>'UED12'!K290</f>
        <v>0</v>
      </c>
      <c r="AP290" s="165">
        <f>'UED12'!M290</f>
        <v>1</v>
      </c>
      <c r="AQ290" s="166">
        <f>Fran2!I290</f>
        <v>10</v>
      </c>
      <c r="AR290" s="84">
        <f>Fran2!J290</f>
        <v>1</v>
      </c>
      <c r="AS290" s="135">
        <f>Fran2!L290</f>
        <v>1</v>
      </c>
      <c r="AT290" s="86">
        <f>Angl2!I290</f>
        <v>10</v>
      </c>
      <c r="AU290" s="84">
        <f>Angl2!J290</f>
        <v>1</v>
      </c>
      <c r="AV290" s="135">
        <f>Angl2!L290</f>
        <v>1</v>
      </c>
      <c r="AW290" s="139">
        <f>'UET12'!M290</f>
        <v>10</v>
      </c>
      <c r="AX290" s="163">
        <f>'UET12'!N290</f>
        <v>2</v>
      </c>
      <c r="AY290" s="159">
        <f>'UET12'!P290</f>
        <v>1</v>
      </c>
      <c r="AZ290" s="24">
        <f t="shared" si="18"/>
        <v>9.579411764705883</v>
      </c>
      <c r="BA290" s="143">
        <f t="shared" si="19"/>
        <v>17</v>
      </c>
      <c r="BB290" s="138" t="e">
        <f t="shared" si="20"/>
        <v>#REF!</v>
      </c>
      <c r="BC290" s="154" t="str">
        <f t="shared" si="21"/>
        <v xml:space="preserve"> </v>
      </c>
    </row>
    <row r="291" spans="1:55" ht="13.5" customHeight="1">
      <c r="A291" s="153">
        <v>279</v>
      </c>
      <c r="B291" s="301">
        <v>1333002783</v>
      </c>
      <c r="C291" s="301" t="s">
        <v>226</v>
      </c>
      <c r="D291" s="52" t="s">
        <v>403</v>
      </c>
      <c r="E291" s="280" t="s">
        <v>1127</v>
      </c>
      <c r="F291" s="280" t="s">
        <v>808</v>
      </c>
      <c r="G291" s="302" t="s">
        <v>811</v>
      </c>
      <c r="H291" s="117" t="s">
        <v>434</v>
      </c>
      <c r="I291" s="156">
        <v>9.1911764705882355</v>
      </c>
      <c r="J291" s="162">
        <f>Maths2!J291</f>
        <v>7.4</v>
      </c>
      <c r="K291" s="84">
        <f>Maths2!K291</f>
        <v>0</v>
      </c>
      <c r="L291" s="135">
        <f>Maths2!M291</f>
        <v>1</v>
      </c>
      <c r="M291" s="85">
        <f>Phys2!J291</f>
        <v>5</v>
      </c>
      <c r="N291" s="84">
        <f>Phys2!K291</f>
        <v>0</v>
      </c>
      <c r="O291" s="135" t="e">
        <f>Phys2!#REF!</f>
        <v>#REF!</v>
      </c>
      <c r="P291" s="85">
        <f>Chim2!J291</f>
        <v>10</v>
      </c>
      <c r="Q291" s="84">
        <f>Chim2!K291</f>
        <v>6</v>
      </c>
      <c r="R291" s="135">
        <f>Chim2!M291</f>
        <v>1</v>
      </c>
      <c r="S291" s="136">
        <f>'UEF12'!P291</f>
        <v>7.4666666666666668</v>
      </c>
      <c r="T291" s="163">
        <f>'UEF12'!Q291</f>
        <v>6</v>
      </c>
      <c r="U291" s="165" t="e">
        <f>'UEF12'!S291</f>
        <v>#REF!</v>
      </c>
      <c r="V291" s="166">
        <f>TPPhys2!H291</f>
        <v>10.08</v>
      </c>
      <c r="W291" s="84">
        <f>TPPhys2!I291</f>
        <v>2</v>
      </c>
      <c r="X291" s="135">
        <f>TPPhys2!K291</f>
        <v>1</v>
      </c>
      <c r="Y291" s="86">
        <f>TPChim2!H291</f>
        <v>12.916</v>
      </c>
      <c r="Z291" s="84">
        <f>TPChim2!I291</f>
        <v>2</v>
      </c>
      <c r="AA291" s="135">
        <f>TPChim2!K291</f>
        <v>1</v>
      </c>
      <c r="AB291" s="86">
        <f>Info2!J291</f>
        <v>8.2539999999999996</v>
      </c>
      <c r="AC291" s="84">
        <f>Info2!K291</f>
        <v>0</v>
      </c>
      <c r="AD291" s="135">
        <f>Info2!M291</f>
        <v>1</v>
      </c>
      <c r="AE291" s="86">
        <f>MP!I291</f>
        <v>10.5</v>
      </c>
      <c r="AF291" s="84">
        <f>MP!J291</f>
        <v>1</v>
      </c>
      <c r="AG291" s="135">
        <f>MP!L291</f>
        <v>1</v>
      </c>
      <c r="AH291" s="139">
        <f>'UEM12'!S291</f>
        <v>10.000800000000002</v>
      </c>
      <c r="AI291" s="163">
        <f>'UEM12'!T291</f>
        <v>9</v>
      </c>
      <c r="AJ291" s="165">
        <f>'UEM12'!V291</f>
        <v>1</v>
      </c>
      <c r="AK291" s="166">
        <f>'MST2'!I291</f>
        <v>12</v>
      </c>
      <c r="AL291" s="84">
        <f>'MST2'!J291</f>
        <v>1</v>
      </c>
      <c r="AM291" s="135">
        <f>'MST2'!L291</f>
        <v>1</v>
      </c>
      <c r="AN291" s="139">
        <f>'UED12'!J291</f>
        <v>12</v>
      </c>
      <c r="AO291" s="163">
        <f>'UED12'!K291</f>
        <v>1</v>
      </c>
      <c r="AP291" s="165">
        <f>'UED12'!M291</f>
        <v>1</v>
      </c>
      <c r="AQ291" s="166">
        <f>Fran2!I291</f>
        <v>13.5</v>
      </c>
      <c r="AR291" s="84">
        <f>Fran2!J291</f>
        <v>1</v>
      </c>
      <c r="AS291" s="135">
        <f>Fran2!L291</f>
        <v>1</v>
      </c>
      <c r="AT291" s="86">
        <f>Angl2!I291</f>
        <v>14.5</v>
      </c>
      <c r="AU291" s="84">
        <f>Angl2!J291</f>
        <v>1</v>
      </c>
      <c r="AV291" s="135">
        <f>Angl2!L291</f>
        <v>1</v>
      </c>
      <c r="AW291" s="139">
        <f>'UET12'!M291</f>
        <v>14</v>
      </c>
      <c r="AX291" s="163">
        <f>'UET12'!N291</f>
        <v>2</v>
      </c>
      <c r="AY291" s="159">
        <f>'UET12'!P291</f>
        <v>1</v>
      </c>
      <c r="AZ291" s="24">
        <f t="shared" si="18"/>
        <v>9.2472941176470584</v>
      </c>
      <c r="BA291" s="143">
        <f t="shared" si="19"/>
        <v>18</v>
      </c>
      <c r="BB291" s="138" t="e">
        <f t="shared" si="20"/>
        <v>#REF!</v>
      </c>
      <c r="BC291" s="154" t="str">
        <f t="shared" si="21"/>
        <v xml:space="preserve"> </v>
      </c>
    </row>
    <row r="292" spans="1:55" ht="13.5" customHeight="1">
      <c r="A292" s="153">
        <v>280</v>
      </c>
      <c r="B292" s="289">
        <v>1333001032</v>
      </c>
      <c r="C292" s="277" t="s">
        <v>226</v>
      </c>
      <c r="D292" s="99" t="s">
        <v>126</v>
      </c>
      <c r="E292" s="277" t="s">
        <v>1128</v>
      </c>
      <c r="F292" s="277" t="s">
        <v>808</v>
      </c>
      <c r="G292" s="302" t="s">
        <v>811</v>
      </c>
      <c r="H292" s="119" t="s">
        <v>436</v>
      </c>
      <c r="I292" s="157">
        <v>9.61</v>
      </c>
      <c r="J292" s="162">
        <f>Maths2!J292</f>
        <v>10.166666666666666</v>
      </c>
      <c r="K292" s="84">
        <f>Maths2!K292</f>
        <v>6</v>
      </c>
      <c r="L292" s="135">
        <f>Maths2!M292</f>
        <v>1</v>
      </c>
      <c r="M292" s="85">
        <f>Phys2!J292</f>
        <v>10</v>
      </c>
      <c r="N292" s="84">
        <f>Phys2!K292</f>
        <v>6</v>
      </c>
      <c r="O292" s="135" t="e">
        <f>Phys2!#REF!</f>
        <v>#REF!</v>
      </c>
      <c r="P292" s="85">
        <f>Chim2!J292</f>
        <v>6.3190476190476188</v>
      </c>
      <c r="Q292" s="84">
        <f>Chim2!K292</f>
        <v>0</v>
      </c>
      <c r="R292" s="135">
        <f>Chim2!M292</f>
        <v>1</v>
      </c>
      <c r="S292" s="136">
        <f>'UEF12'!P292</f>
        <v>8.8285714285714292</v>
      </c>
      <c r="T292" s="163">
        <f>'UEF12'!Q292</f>
        <v>12</v>
      </c>
      <c r="U292" s="165" t="e">
        <f>'UEF12'!S292</f>
        <v>#REF!</v>
      </c>
      <c r="V292" s="166">
        <f>TPPhys2!H292</f>
        <v>10.916666666666668</v>
      </c>
      <c r="W292" s="84">
        <f>TPPhys2!I292</f>
        <v>2</v>
      </c>
      <c r="X292" s="135">
        <f>TPPhys2!K292</f>
        <v>1</v>
      </c>
      <c r="Y292" s="86">
        <f>TPChim2!H292</f>
        <v>12.17</v>
      </c>
      <c r="Z292" s="84">
        <f>TPChim2!I292</f>
        <v>2</v>
      </c>
      <c r="AA292" s="135">
        <f>TPChim2!K292</f>
        <v>1</v>
      </c>
      <c r="AB292" s="86">
        <f>Info2!J292</f>
        <v>6.833333333333333</v>
      </c>
      <c r="AC292" s="84">
        <f>Info2!K292</f>
        <v>0</v>
      </c>
      <c r="AD292" s="135">
        <f>Info2!M292</f>
        <v>1</v>
      </c>
      <c r="AE292" s="86">
        <f>MP!I292</f>
        <v>10</v>
      </c>
      <c r="AF292" s="84">
        <f>MP!J292</f>
        <v>1</v>
      </c>
      <c r="AG292" s="135">
        <f>MP!L292</f>
        <v>1</v>
      </c>
      <c r="AH292" s="139">
        <f>'UEM12'!S292</f>
        <v>9.3506666666666653</v>
      </c>
      <c r="AI292" s="163">
        <f>'UEM12'!T292</f>
        <v>5</v>
      </c>
      <c r="AJ292" s="165">
        <f>'UEM12'!V292</f>
        <v>1</v>
      </c>
      <c r="AK292" s="166">
        <f>'MST2'!I292</f>
        <v>13</v>
      </c>
      <c r="AL292" s="84">
        <f>'MST2'!J292</f>
        <v>1</v>
      </c>
      <c r="AM292" s="135">
        <f>'MST2'!L292</f>
        <v>1</v>
      </c>
      <c r="AN292" s="139">
        <f>'UED12'!J292</f>
        <v>13</v>
      </c>
      <c r="AO292" s="163">
        <f>'UED12'!K292</f>
        <v>1</v>
      </c>
      <c r="AP292" s="165">
        <f>'UED12'!M292</f>
        <v>1</v>
      </c>
      <c r="AQ292" s="166">
        <f>Fran2!I292</f>
        <v>10</v>
      </c>
      <c r="AR292" s="84">
        <f>Fran2!J292</f>
        <v>1</v>
      </c>
      <c r="AS292" s="135">
        <f>Fran2!L292</f>
        <v>1</v>
      </c>
      <c r="AT292" s="86">
        <f>Angl2!I292</f>
        <v>17</v>
      </c>
      <c r="AU292" s="84">
        <f>Angl2!J292</f>
        <v>1</v>
      </c>
      <c r="AV292" s="135">
        <f>Angl2!L292</f>
        <v>1</v>
      </c>
      <c r="AW292" s="139">
        <f>'UET12'!M292</f>
        <v>13.5</v>
      </c>
      <c r="AX292" s="163">
        <f>'UET12'!N292</f>
        <v>2</v>
      </c>
      <c r="AY292" s="159">
        <f>'UET12'!P292</f>
        <v>1</v>
      </c>
      <c r="AZ292" s="24">
        <f t="shared" si="18"/>
        <v>9.7770868347338933</v>
      </c>
      <c r="BA292" s="143">
        <f t="shared" si="19"/>
        <v>20</v>
      </c>
      <c r="BB292" s="138" t="e">
        <f t="shared" si="20"/>
        <v>#REF!</v>
      </c>
      <c r="BC292" s="154" t="str">
        <f t="shared" si="21"/>
        <v xml:space="preserve"> </v>
      </c>
    </row>
    <row r="293" spans="1:55" ht="13.5" customHeight="1">
      <c r="A293" s="153">
        <v>281</v>
      </c>
      <c r="B293" s="175">
        <v>1533014477</v>
      </c>
      <c r="C293" s="176" t="s">
        <v>687</v>
      </c>
      <c r="D293" s="177" t="s">
        <v>557</v>
      </c>
      <c r="E293" s="276" t="s">
        <v>1129</v>
      </c>
      <c r="F293" s="276" t="s">
        <v>810</v>
      </c>
      <c r="G293" s="303" t="s">
        <v>806</v>
      </c>
      <c r="H293" s="117" t="s">
        <v>429</v>
      </c>
      <c r="I293" s="157">
        <v>7.6835294117647059</v>
      </c>
      <c r="J293" s="162">
        <f>Maths2!J293</f>
        <v>10</v>
      </c>
      <c r="K293" s="84">
        <f>Maths2!K293</f>
        <v>6</v>
      </c>
      <c r="L293" s="135">
        <f>Maths2!M293</f>
        <v>1</v>
      </c>
      <c r="M293" s="85">
        <f>Phys2!J293</f>
        <v>4.3499999999999996</v>
      </c>
      <c r="N293" s="84">
        <f>Phys2!K293</f>
        <v>0</v>
      </c>
      <c r="O293" s="135" t="e">
        <f>Phys2!#REF!</f>
        <v>#REF!</v>
      </c>
      <c r="P293" s="85">
        <f>Chim2!J293</f>
        <v>14</v>
      </c>
      <c r="Q293" s="84">
        <f>Chim2!K293</f>
        <v>6</v>
      </c>
      <c r="R293" s="135">
        <f>Chim2!M293</f>
        <v>1</v>
      </c>
      <c r="S293" s="136">
        <f>'UEF12'!P293</f>
        <v>9.4499999999999993</v>
      </c>
      <c r="T293" s="163">
        <f>'UEF12'!Q293</f>
        <v>12</v>
      </c>
      <c r="U293" s="165" t="e">
        <f>'UEF12'!S293</f>
        <v>#REF!</v>
      </c>
      <c r="V293" s="166">
        <f>TPPhys2!H293</f>
        <v>13.91</v>
      </c>
      <c r="W293" s="84">
        <f>TPPhys2!I293</f>
        <v>2</v>
      </c>
      <c r="X293" s="135">
        <f>TPPhys2!K293</f>
        <v>1</v>
      </c>
      <c r="Y293" s="86">
        <f>TPChim2!H293</f>
        <v>12.888888888888891</v>
      </c>
      <c r="Z293" s="84">
        <f>TPChim2!I293</f>
        <v>2</v>
      </c>
      <c r="AA293" s="135">
        <f>TPChim2!K293</f>
        <v>1</v>
      </c>
      <c r="AB293" s="86">
        <f>Info2!J293</f>
        <v>7.6</v>
      </c>
      <c r="AC293" s="84">
        <f>Info2!K293</f>
        <v>0</v>
      </c>
      <c r="AD293" s="135">
        <f>Info2!M293</f>
        <v>1</v>
      </c>
      <c r="AE293" s="86">
        <f>MP!I293</f>
        <v>8</v>
      </c>
      <c r="AF293" s="84">
        <f>MP!J293</f>
        <v>0</v>
      </c>
      <c r="AG293" s="135">
        <f>MP!L293</f>
        <v>1</v>
      </c>
      <c r="AH293" s="139">
        <f>'UEM12'!S293</f>
        <v>9.9997777777777763</v>
      </c>
      <c r="AI293" s="163">
        <f>'UEM12'!T293</f>
        <v>9</v>
      </c>
      <c r="AJ293" s="165">
        <f>'UEM12'!V293</f>
        <v>1</v>
      </c>
      <c r="AK293" s="166">
        <f>'MST2'!I293</f>
        <v>11</v>
      </c>
      <c r="AL293" s="84">
        <f>'MST2'!J293</f>
        <v>1</v>
      </c>
      <c r="AM293" s="135">
        <f>'MST2'!L293</f>
        <v>1</v>
      </c>
      <c r="AN293" s="139">
        <f>'UED12'!J293</f>
        <v>11</v>
      </c>
      <c r="AO293" s="163">
        <f>'UED12'!K293</f>
        <v>1</v>
      </c>
      <c r="AP293" s="165">
        <f>'UED12'!M293</f>
        <v>1</v>
      </c>
      <c r="AQ293" s="166">
        <f>Fran2!I293</f>
        <v>10.5</v>
      </c>
      <c r="AR293" s="84">
        <f>Fran2!J293</f>
        <v>1</v>
      </c>
      <c r="AS293" s="135">
        <f>Fran2!L293</f>
        <v>1</v>
      </c>
      <c r="AT293" s="86">
        <f>Angl2!I293</f>
        <v>13</v>
      </c>
      <c r="AU293" s="84">
        <f>Angl2!J293</f>
        <v>1</v>
      </c>
      <c r="AV293" s="135">
        <f>Angl2!L293</f>
        <v>1</v>
      </c>
      <c r="AW293" s="139">
        <f>'UET12'!M293</f>
        <v>11.75</v>
      </c>
      <c r="AX293" s="163">
        <f>'UET12'!N293</f>
        <v>2</v>
      </c>
      <c r="AY293" s="159">
        <f>'UET12'!P293</f>
        <v>1</v>
      </c>
      <c r="AZ293" s="24">
        <f t="shared" si="18"/>
        <v>9.9734640522875821</v>
      </c>
      <c r="BA293" s="143">
        <f t="shared" si="19"/>
        <v>24</v>
      </c>
      <c r="BB293" s="138" t="e">
        <f t="shared" si="20"/>
        <v>#REF!</v>
      </c>
      <c r="BC293" s="154" t="str">
        <f t="shared" si="21"/>
        <v xml:space="preserve"> </v>
      </c>
    </row>
    <row r="294" spans="1:55" ht="13.5" customHeight="1">
      <c r="A294" s="153">
        <v>282</v>
      </c>
      <c r="B294" s="181">
        <v>123005441</v>
      </c>
      <c r="C294" s="182" t="s">
        <v>664</v>
      </c>
      <c r="D294" s="183" t="s">
        <v>665</v>
      </c>
      <c r="E294" s="276" t="s">
        <v>1130</v>
      </c>
      <c r="F294" s="276" t="s">
        <v>1131</v>
      </c>
      <c r="G294" s="303" t="s">
        <v>806</v>
      </c>
      <c r="H294" s="117" t="s">
        <v>428</v>
      </c>
      <c r="I294" s="156">
        <v>9.5245098039215694</v>
      </c>
      <c r="J294" s="162">
        <f>Maths2!J294</f>
        <v>6.4</v>
      </c>
      <c r="K294" s="84">
        <f>Maths2!K294</f>
        <v>0</v>
      </c>
      <c r="L294" s="135">
        <f>Maths2!M294</f>
        <v>1</v>
      </c>
      <c r="M294" s="85">
        <f>Phys2!J294</f>
        <v>5.75</v>
      </c>
      <c r="N294" s="84">
        <f>Phys2!K294</f>
        <v>0</v>
      </c>
      <c r="O294" s="135" t="e">
        <f>Phys2!#REF!</f>
        <v>#REF!</v>
      </c>
      <c r="P294" s="85">
        <f>Chim2!J294</f>
        <v>13</v>
      </c>
      <c r="Q294" s="84">
        <f>Chim2!K294</f>
        <v>6</v>
      </c>
      <c r="R294" s="135">
        <f>Chim2!M294</f>
        <v>1</v>
      </c>
      <c r="S294" s="136">
        <f>'UEF12'!P294</f>
        <v>8.3833333333333329</v>
      </c>
      <c r="T294" s="163">
        <f>'UEF12'!Q294</f>
        <v>6</v>
      </c>
      <c r="U294" s="165" t="e">
        <f>'UEF12'!S294</f>
        <v>#REF!</v>
      </c>
      <c r="V294" s="166">
        <f>TPPhys2!H294</f>
        <v>11.09</v>
      </c>
      <c r="W294" s="84">
        <f>TPPhys2!I294</f>
        <v>2</v>
      </c>
      <c r="X294" s="135">
        <f>TPPhys2!K294</f>
        <v>1</v>
      </c>
      <c r="Y294" s="86">
        <f>TPChim2!H294</f>
        <v>12.33</v>
      </c>
      <c r="Z294" s="84">
        <f>TPChim2!I294</f>
        <v>2</v>
      </c>
      <c r="AA294" s="135">
        <f>TPChim2!K294</f>
        <v>1</v>
      </c>
      <c r="AB294" s="86">
        <f>Info2!J294</f>
        <v>9.5616666666666674</v>
      </c>
      <c r="AC294" s="84">
        <f>Info2!K294</f>
        <v>0</v>
      </c>
      <c r="AD294" s="135">
        <f>Info2!M294</f>
        <v>1</v>
      </c>
      <c r="AE294" s="86">
        <f>MP!I294</f>
        <v>10</v>
      </c>
      <c r="AF294" s="84">
        <f>MP!J294</f>
        <v>1</v>
      </c>
      <c r="AG294" s="135">
        <f>MP!L294</f>
        <v>1</v>
      </c>
      <c r="AH294" s="139">
        <f>'UEM12'!S294</f>
        <v>10.508666666666667</v>
      </c>
      <c r="AI294" s="163">
        <f>'UEM12'!T294</f>
        <v>9</v>
      </c>
      <c r="AJ294" s="165">
        <f>'UEM12'!V294</f>
        <v>1</v>
      </c>
      <c r="AK294" s="166">
        <f>'MST2'!I294</f>
        <v>10</v>
      </c>
      <c r="AL294" s="84">
        <f>'MST2'!J294</f>
        <v>1</v>
      </c>
      <c r="AM294" s="135">
        <f>'MST2'!L294</f>
        <v>1</v>
      </c>
      <c r="AN294" s="139">
        <f>'UED12'!J294</f>
        <v>10</v>
      </c>
      <c r="AO294" s="163">
        <f>'UED12'!K294</f>
        <v>1</v>
      </c>
      <c r="AP294" s="165">
        <f>'UED12'!M294</f>
        <v>1</v>
      </c>
      <c r="AQ294" s="166">
        <f>Fran2!I294</f>
        <v>13</v>
      </c>
      <c r="AR294" s="84">
        <f>Fran2!J294</f>
        <v>1</v>
      </c>
      <c r="AS294" s="135">
        <f>Fran2!L294</f>
        <v>1</v>
      </c>
      <c r="AT294" s="86">
        <f>Angl2!I294</f>
        <v>10</v>
      </c>
      <c r="AU294" s="84">
        <f>Angl2!J294</f>
        <v>1</v>
      </c>
      <c r="AV294" s="135">
        <f>Angl2!L294</f>
        <v>1</v>
      </c>
      <c r="AW294" s="139">
        <f>'UET12'!M294</f>
        <v>11.5</v>
      </c>
      <c r="AX294" s="163">
        <f>'UET12'!N294</f>
        <v>2</v>
      </c>
      <c r="AY294" s="159">
        <f>'UET12'!P294</f>
        <v>1</v>
      </c>
      <c r="AZ294" s="24">
        <f t="shared" si="18"/>
        <v>9.470196078431373</v>
      </c>
      <c r="BA294" s="143">
        <f t="shared" si="19"/>
        <v>18</v>
      </c>
      <c r="BB294" s="138" t="e">
        <f t="shared" si="20"/>
        <v>#REF!</v>
      </c>
      <c r="BC294" s="154" t="str">
        <f t="shared" si="21"/>
        <v xml:space="preserve"> </v>
      </c>
    </row>
    <row r="295" spans="1:55" ht="13.5" customHeight="1">
      <c r="A295" s="153">
        <v>283</v>
      </c>
      <c r="B295" s="291" t="s">
        <v>771</v>
      </c>
      <c r="C295" s="291" t="s">
        <v>772</v>
      </c>
      <c r="D295" s="318" t="s">
        <v>278</v>
      </c>
      <c r="E295" s="293" t="s">
        <v>1132</v>
      </c>
      <c r="F295" s="284" t="s">
        <v>994</v>
      </c>
      <c r="G295" s="307" t="s">
        <v>827</v>
      </c>
      <c r="H295" s="239" t="s">
        <v>1681</v>
      </c>
      <c r="I295" s="156">
        <v>8.9766666666666683</v>
      </c>
      <c r="J295" s="162">
        <f>Maths2!J295</f>
        <v>10</v>
      </c>
      <c r="K295" s="84">
        <f>Maths2!K295</f>
        <v>6</v>
      </c>
      <c r="L295" s="135">
        <f>Maths2!M295</f>
        <v>1</v>
      </c>
      <c r="M295" s="85">
        <f>Phys2!J295</f>
        <v>5.083333333333333</v>
      </c>
      <c r="N295" s="84">
        <f>Phys2!K295</f>
        <v>0</v>
      </c>
      <c r="O295" s="135" t="e">
        <f>Phys2!#REF!</f>
        <v>#REF!</v>
      </c>
      <c r="P295" s="85">
        <f>Chim2!J295</f>
        <v>10</v>
      </c>
      <c r="Q295" s="84">
        <f>Chim2!K295</f>
        <v>6</v>
      </c>
      <c r="R295" s="135">
        <f>Chim2!M295</f>
        <v>1</v>
      </c>
      <c r="S295" s="136">
        <f>'UEF12'!P295</f>
        <v>8.3611111111111107</v>
      </c>
      <c r="T295" s="163">
        <f>'UEF12'!Q295</f>
        <v>12</v>
      </c>
      <c r="U295" s="165" t="e">
        <f>'UEF12'!S295</f>
        <v>#REF!</v>
      </c>
      <c r="V295" s="166">
        <f>TPPhys2!H295</f>
        <v>11.16</v>
      </c>
      <c r="W295" s="84">
        <f>TPPhys2!I295</f>
        <v>2</v>
      </c>
      <c r="X295" s="135">
        <f>TPPhys2!K295</f>
        <v>1</v>
      </c>
      <c r="Y295" s="86">
        <f>TPChim2!H295</f>
        <v>12.85</v>
      </c>
      <c r="Z295" s="84">
        <f>TPChim2!I295</f>
        <v>2</v>
      </c>
      <c r="AA295" s="135">
        <f>TPChim2!K295</f>
        <v>1</v>
      </c>
      <c r="AB295" s="86">
        <f>Info2!J295</f>
        <v>11.6875</v>
      </c>
      <c r="AC295" s="84">
        <f>Info2!K295</f>
        <v>4</v>
      </c>
      <c r="AD295" s="135">
        <f>Info2!M295</f>
        <v>1</v>
      </c>
      <c r="AE295" s="86">
        <f>MP!I295</f>
        <v>11.5</v>
      </c>
      <c r="AF295" s="84">
        <f>MP!J295</f>
        <v>1</v>
      </c>
      <c r="AG295" s="135">
        <f>MP!L295</f>
        <v>1</v>
      </c>
      <c r="AH295" s="139">
        <f>'UEM12'!S295</f>
        <v>11.776999999999999</v>
      </c>
      <c r="AI295" s="163">
        <f>'UEM12'!T295</f>
        <v>9</v>
      </c>
      <c r="AJ295" s="165">
        <f>'UEM12'!V295</f>
        <v>1</v>
      </c>
      <c r="AK295" s="166">
        <f>'MST2'!I295</f>
        <v>11</v>
      </c>
      <c r="AL295" s="84">
        <f>'MST2'!J295</f>
        <v>1</v>
      </c>
      <c r="AM295" s="135">
        <f>'MST2'!L295</f>
        <v>1</v>
      </c>
      <c r="AN295" s="139">
        <f>'UED12'!J295</f>
        <v>11</v>
      </c>
      <c r="AO295" s="163">
        <f>'UED12'!K295</f>
        <v>1</v>
      </c>
      <c r="AP295" s="165">
        <f>'UED12'!M295</f>
        <v>1</v>
      </c>
      <c r="AQ295" s="166">
        <f>Fran2!I295</f>
        <v>11.5</v>
      </c>
      <c r="AR295" s="84">
        <f>Fran2!J295</f>
        <v>1</v>
      </c>
      <c r="AS295" s="135">
        <f>Fran2!L295</f>
        <v>1</v>
      </c>
      <c r="AT295" s="86">
        <f>Angl2!I295</f>
        <v>11.5</v>
      </c>
      <c r="AU295" s="84">
        <f>Angl2!J295</f>
        <v>1</v>
      </c>
      <c r="AV295" s="135">
        <f>Angl2!L295</f>
        <v>1</v>
      </c>
      <c r="AW295" s="139">
        <f>'UET12'!M295</f>
        <v>11.5</v>
      </c>
      <c r="AX295" s="163">
        <f>'UET12'!N295</f>
        <v>2</v>
      </c>
      <c r="AY295" s="159">
        <f>'UET12'!P295</f>
        <v>1</v>
      </c>
      <c r="AZ295" s="24">
        <f t="shared" si="18"/>
        <v>9.8902941176470591</v>
      </c>
      <c r="BA295" s="143">
        <f t="shared" si="19"/>
        <v>24</v>
      </c>
      <c r="BB295" s="138" t="e">
        <f t="shared" si="20"/>
        <v>#REF!</v>
      </c>
      <c r="BC295" s="154" t="str">
        <f t="shared" si="21"/>
        <v xml:space="preserve"> </v>
      </c>
    </row>
    <row r="296" spans="1:55" ht="13.5" customHeight="1">
      <c r="A296" s="153">
        <v>284</v>
      </c>
      <c r="B296" s="289">
        <v>1333012996</v>
      </c>
      <c r="C296" s="277" t="s">
        <v>227</v>
      </c>
      <c r="D296" s="99" t="s">
        <v>228</v>
      </c>
      <c r="E296" s="277" t="s">
        <v>1133</v>
      </c>
      <c r="F296" s="277" t="s">
        <v>805</v>
      </c>
      <c r="G296" s="302" t="s">
        <v>811</v>
      </c>
      <c r="H296" s="119" t="s">
        <v>432</v>
      </c>
      <c r="I296" s="156">
        <v>9.9117647058823533</v>
      </c>
      <c r="J296" s="162">
        <f>Maths2!J296</f>
        <v>13.666666666666666</v>
      </c>
      <c r="K296" s="84">
        <f>Maths2!K296</f>
        <v>6</v>
      </c>
      <c r="L296" s="135">
        <f>Maths2!M296</f>
        <v>1</v>
      </c>
      <c r="M296" s="85">
        <f>Phys2!J296</f>
        <v>7.166666666666667</v>
      </c>
      <c r="N296" s="84">
        <f>Phys2!K296</f>
        <v>0</v>
      </c>
      <c r="O296" s="135" t="e">
        <f>Phys2!#REF!</f>
        <v>#REF!</v>
      </c>
      <c r="P296" s="85">
        <f>Chim2!J296</f>
        <v>4.166666666666667</v>
      </c>
      <c r="Q296" s="84">
        <f>Chim2!K296</f>
        <v>0</v>
      </c>
      <c r="R296" s="135">
        <f>Chim2!M296</f>
        <v>1</v>
      </c>
      <c r="S296" s="136">
        <f>'UEF12'!P296</f>
        <v>8.3333333333333339</v>
      </c>
      <c r="T296" s="163">
        <f>'UEF12'!Q296</f>
        <v>6</v>
      </c>
      <c r="U296" s="165" t="e">
        <f>'UEF12'!S296</f>
        <v>#REF!</v>
      </c>
      <c r="V296" s="166">
        <f>TPPhys2!H296</f>
        <v>14</v>
      </c>
      <c r="W296" s="84">
        <f>TPPhys2!I296</f>
        <v>2</v>
      </c>
      <c r="X296" s="135">
        <f>TPPhys2!K296</f>
        <v>1</v>
      </c>
      <c r="Y296" s="86">
        <f>TPChim2!H296</f>
        <v>12.91</v>
      </c>
      <c r="Z296" s="84">
        <f>TPChim2!I296</f>
        <v>2</v>
      </c>
      <c r="AA296" s="135">
        <f>TPChim2!K296</f>
        <v>1</v>
      </c>
      <c r="AB296" s="86">
        <f>Info2!J296</f>
        <v>6.5</v>
      </c>
      <c r="AC296" s="84">
        <f>Info2!K296</f>
        <v>0</v>
      </c>
      <c r="AD296" s="135">
        <f>Info2!M296</f>
        <v>1</v>
      </c>
      <c r="AE296" s="86">
        <f>MP!I296</f>
        <v>11.25</v>
      </c>
      <c r="AF296" s="84">
        <f>MP!J296</f>
        <v>1</v>
      </c>
      <c r="AG296" s="135">
        <f>MP!L296</f>
        <v>1</v>
      </c>
      <c r="AH296" s="139">
        <f>'UEM12'!S296</f>
        <v>10.231999999999999</v>
      </c>
      <c r="AI296" s="163">
        <f>'UEM12'!T296</f>
        <v>9</v>
      </c>
      <c r="AJ296" s="165">
        <f>'UEM12'!V296</f>
        <v>1</v>
      </c>
      <c r="AK296" s="166">
        <f>'MST2'!I296</f>
        <v>15</v>
      </c>
      <c r="AL296" s="84">
        <f>'MST2'!J296</f>
        <v>1</v>
      </c>
      <c r="AM296" s="135">
        <f>'MST2'!L296</f>
        <v>1</v>
      </c>
      <c r="AN296" s="139">
        <f>'UED12'!J296</f>
        <v>15</v>
      </c>
      <c r="AO296" s="163">
        <f>'UED12'!K296</f>
        <v>1</v>
      </c>
      <c r="AP296" s="165">
        <f>'UED12'!M296</f>
        <v>1</v>
      </c>
      <c r="AQ296" s="166">
        <f>Fran2!I296</f>
        <v>13.5</v>
      </c>
      <c r="AR296" s="84">
        <f>Fran2!J296</f>
        <v>1</v>
      </c>
      <c r="AS296" s="135">
        <f>Fran2!L296</f>
        <v>1</v>
      </c>
      <c r="AT296" s="86">
        <f>Angl2!I296</f>
        <v>13.5</v>
      </c>
      <c r="AU296" s="84">
        <f>Angl2!J296</f>
        <v>1</v>
      </c>
      <c r="AV296" s="135">
        <f>Angl2!L296</f>
        <v>1</v>
      </c>
      <c r="AW296" s="139">
        <f>'UET12'!M296</f>
        <v>13.5</v>
      </c>
      <c r="AX296" s="163">
        <f>'UET12'!N296</f>
        <v>2</v>
      </c>
      <c r="AY296" s="159">
        <f>'UET12'!P296</f>
        <v>1</v>
      </c>
      <c r="AZ296" s="24">
        <f t="shared" si="18"/>
        <v>9.8917647058823519</v>
      </c>
      <c r="BA296" s="143">
        <f t="shared" si="19"/>
        <v>18</v>
      </c>
      <c r="BB296" s="138" t="e">
        <f t="shared" si="20"/>
        <v>#REF!</v>
      </c>
      <c r="BC296" s="154" t="str">
        <f t="shared" si="21"/>
        <v xml:space="preserve"> </v>
      </c>
    </row>
    <row r="297" spans="1:55" ht="13.5" customHeight="1">
      <c r="A297" s="153">
        <v>285</v>
      </c>
      <c r="B297" s="175">
        <v>1533015476</v>
      </c>
      <c r="C297" s="176" t="s">
        <v>528</v>
      </c>
      <c r="D297" s="177" t="s">
        <v>311</v>
      </c>
      <c r="E297" s="276" t="s">
        <v>1134</v>
      </c>
      <c r="F297" s="276" t="s">
        <v>1135</v>
      </c>
      <c r="G297" s="303" t="s">
        <v>806</v>
      </c>
      <c r="H297" s="117" t="s">
        <v>429</v>
      </c>
      <c r="I297" s="156">
        <v>8.7109803921568627</v>
      </c>
      <c r="J297" s="162">
        <f>Maths2!J297</f>
        <v>10.6</v>
      </c>
      <c r="K297" s="84">
        <f>Maths2!K297</f>
        <v>6</v>
      </c>
      <c r="L297" s="135">
        <f>Maths2!M297</f>
        <v>1</v>
      </c>
      <c r="M297" s="85">
        <f>Phys2!J297</f>
        <v>6.8</v>
      </c>
      <c r="N297" s="84">
        <f>Phys2!K297</f>
        <v>0</v>
      </c>
      <c r="O297" s="135" t="e">
        <f>Phys2!#REF!</f>
        <v>#REF!</v>
      </c>
      <c r="P297" s="85">
        <f>Chim2!J297</f>
        <v>14</v>
      </c>
      <c r="Q297" s="84">
        <f>Chim2!K297</f>
        <v>6</v>
      </c>
      <c r="R297" s="135">
        <f>Chim2!M297</f>
        <v>1</v>
      </c>
      <c r="S297" s="136">
        <f>'UEF12'!P297</f>
        <v>10.466666666666665</v>
      </c>
      <c r="T297" s="163">
        <f>'UEF12'!Q297</f>
        <v>18</v>
      </c>
      <c r="U297" s="165" t="e">
        <f>'UEF12'!S297</f>
        <v>#REF!</v>
      </c>
      <c r="V297" s="166">
        <f>TPPhys2!H297</f>
        <v>9.84</v>
      </c>
      <c r="W297" s="84">
        <f>TPPhys2!I297</f>
        <v>0</v>
      </c>
      <c r="X297" s="135">
        <f>TPPhys2!K297</f>
        <v>1</v>
      </c>
      <c r="Y297" s="86">
        <f>TPChim2!H297</f>
        <v>11.583333333333332</v>
      </c>
      <c r="Z297" s="84">
        <f>TPChim2!I297</f>
        <v>2</v>
      </c>
      <c r="AA297" s="135">
        <f>TPChim2!K297</f>
        <v>1</v>
      </c>
      <c r="AB297" s="86">
        <f>Info2!J297</f>
        <v>9</v>
      </c>
      <c r="AC297" s="84">
        <f>Info2!K297</f>
        <v>0</v>
      </c>
      <c r="AD297" s="135">
        <f>Info2!M297</f>
        <v>1</v>
      </c>
      <c r="AE297" s="86">
        <f>MP!I297</f>
        <v>13</v>
      </c>
      <c r="AF297" s="84">
        <f>MP!J297</f>
        <v>1</v>
      </c>
      <c r="AG297" s="135">
        <f>MP!L297</f>
        <v>1</v>
      </c>
      <c r="AH297" s="139">
        <f>'UEM12'!S297</f>
        <v>10.484666666666666</v>
      </c>
      <c r="AI297" s="163">
        <f>'UEM12'!T297</f>
        <v>9</v>
      </c>
      <c r="AJ297" s="165">
        <f>'UEM12'!V297</f>
        <v>1</v>
      </c>
      <c r="AK297" s="166">
        <f>'MST2'!I297</f>
        <v>9</v>
      </c>
      <c r="AL297" s="84">
        <f>'MST2'!J297</f>
        <v>0</v>
      </c>
      <c r="AM297" s="135">
        <f>'MST2'!L297</f>
        <v>1</v>
      </c>
      <c r="AN297" s="139">
        <f>'UED12'!J297</f>
        <v>9</v>
      </c>
      <c r="AO297" s="163">
        <f>'UED12'!K297</f>
        <v>0</v>
      </c>
      <c r="AP297" s="165">
        <f>'UED12'!M297</f>
        <v>1</v>
      </c>
      <c r="AQ297" s="166">
        <f>Fran2!I297</f>
        <v>11.5</v>
      </c>
      <c r="AR297" s="84">
        <f>Fran2!J297</f>
        <v>1</v>
      </c>
      <c r="AS297" s="135">
        <f>Fran2!L297</f>
        <v>1</v>
      </c>
      <c r="AT297" s="86">
        <f>Angl2!I297</f>
        <v>11.75</v>
      </c>
      <c r="AU297" s="84">
        <f>Angl2!J297</f>
        <v>1</v>
      </c>
      <c r="AV297" s="135">
        <f>Angl2!L297</f>
        <v>1</v>
      </c>
      <c r="AW297" s="139">
        <f>'UET12'!M297</f>
        <v>11.625</v>
      </c>
      <c r="AX297" s="163">
        <f>'UET12'!N297</f>
        <v>2</v>
      </c>
      <c r="AY297" s="159">
        <f>'UET12'!P297</f>
        <v>1</v>
      </c>
      <c r="AZ297" s="24">
        <f t="shared" si="18"/>
        <v>10.521960784313725</v>
      </c>
      <c r="BA297" s="143">
        <f t="shared" si="19"/>
        <v>30</v>
      </c>
      <c r="BB297" s="138" t="e">
        <f t="shared" si="20"/>
        <v>#REF!</v>
      </c>
      <c r="BC297" s="154" t="str">
        <f t="shared" si="21"/>
        <v>S2 validé</v>
      </c>
    </row>
    <row r="298" spans="1:55" ht="13.5" customHeight="1">
      <c r="A298" s="153">
        <v>286</v>
      </c>
      <c r="B298" s="282" t="s">
        <v>773</v>
      </c>
      <c r="C298" s="305" t="s">
        <v>774</v>
      </c>
      <c r="D298" s="306" t="s">
        <v>111</v>
      </c>
      <c r="E298" s="295" t="s">
        <v>1136</v>
      </c>
      <c r="F298" s="284" t="s">
        <v>907</v>
      </c>
      <c r="G298" s="307" t="s">
        <v>827</v>
      </c>
      <c r="H298" s="247" t="s">
        <v>1677</v>
      </c>
      <c r="I298" s="156">
        <v>8.9447058823529417</v>
      </c>
      <c r="J298" s="162">
        <f>Maths2!J298</f>
        <v>8</v>
      </c>
      <c r="K298" s="84">
        <f>Maths2!K298</f>
        <v>0</v>
      </c>
      <c r="L298" s="135">
        <f>Maths2!M298</f>
        <v>1</v>
      </c>
      <c r="M298" s="85">
        <f>Phys2!J298</f>
        <v>3.8</v>
      </c>
      <c r="N298" s="84">
        <f>Phys2!K298</f>
        <v>0</v>
      </c>
      <c r="O298" s="135" t="e">
        <f>Phys2!#REF!</f>
        <v>#REF!</v>
      </c>
      <c r="P298" s="85">
        <f>Chim2!J298</f>
        <v>6.75</v>
      </c>
      <c r="Q298" s="84">
        <f>Chim2!K298</f>
        <v>0</v>
      </c>
      <c r="R298" s="135">
        <f>Chim2!M298</f>
        <v>1</v>
      </c>
      <c r="S298" s="136">
        <f>'UEF12'!P298</f>
        <v>6.1833333333333336</v>
      </c>
      <c r="T298" s="163">
        <f>'UEF12'!Q298</f>
        <v>0</v>
      </c>
      <c r="U298" s="165" t="e">
        <f>'UEF12'!S298</f>
        <v>#REF!</v>
      </c>
      <c r="V298" s="166">
        <f>TPPhys2!H298</f>
        <v>10.83</v>
      </c>
      <c r="W298" s="84">
        <f>TPPhys2!I298</f>
        <v>2</v>
      </c>
      <c r="X298" s="135">
        <f>TPPhys2!K298</f>
        <v>1</v>
      </c>
      <c r="Y298" s="86">
        <f>TPChim2!H298</f>
        <v>13.166666666666668</v>
      </c>
      <c r="Z298" s="84">
        <f>TPChim2!I298</f>
        <v>2</v>
      </c>
      <c r="AA298" s="135">
        <f>TPChim2!K298</f>
        <v>1</v>
      </c>
      <c r="AB298" s="86">
        <f>Info2!J298</f>
        <v>9.3762500000000006</v>
      </c>
      <c r="AC298" s="84">
        <f>Info2!K298</f>
        <v>0</v>
      </c>
      <c r="AD298" s="135">
        <f>Info2!M298</f>
        <v>1</v>
      </c>
      <c r="AE298" s="86">
        <f>MP!I298</f>
        <v>8.5</v>
      </c>
      <c r="AF298" s="84">
        <f>MP!J298</f>
        <v>0</v>
      </c>
      <c r="AG298" s="135">
        <f>MP!L298</f>
        <v>1</v>
      </c>
      <c r="AH298" s="139">
        <f>'UEM12'!S298</f>
        <v>10.249833333333333</v>
      </c>
      <c r="AI298" s="163">
        <f>'UEM12'!T298</f>
        <v>9</v>
      </c>
      <c r="AJ298" s="165">
        <f>'UEM12'!V298</f>
        <v>1</v>
      </c>
      <c r="AK298" s="166">
        <f>'MST2'!I298</f>
        <v>12</v>
      </c>
      <c r="AL298" s="84">
        <f>'MST2'!J298</f>
        <v>1</v>
      </c>
      <c r="AM298" s="135">
        <f>'MST2'!L298</f>
        <v>1</v>
      </c>
      <c r="AN298" s="139">
        <f>'UED12'!J298</f>
        <v>12</v>
      </c>
      <c r="AO298" s="163">
        <f>'UED12'!K298</f>
        <v>1</v>
      </c>
      <c r="AP298" s="165">
        <f>'UED12'!M298</f>
        <v>1</v>
      </c>
      <c r="AQ298" s="166">
        <f>Fran2!I298</f>
        <v>10</v>
      </c>
      <c r="AR298" s="84">
        <f>Fran2!J298</f>
        <v>1</v>
      </c>
      <c r="AS298" s="135">
        <f>Fran2!L298</f>
        <v>1</v>
      </c>
      <c r="AT298" s="86">
        <f>Angl2!I298</f>
        <v>10</v>
      </c>
      <c r="AU298" s="84">
        <f>Angl2!J298</f>
        <v>1</v>
      </c>
      <c r="AV298" s="135">
        <f>Angl2!L298</f>
        <v>1</v>
      </c>
      <c r="AW298" s="139">
        <f>'UET12'!M298</f>
        <v>10</v>
      </c>
      <c r="AX298" s="163">
        <f>'UET12'!N298</f>
        <v>2</v>
      </c>
      <c r="AY298" s="159">
        <f>'UET12'!P298</f>
        <v>1</v>
      </c>
      <c r="AZ298" s="24">
        <f t="shared" si="18"/>
        <v>8.1705392156862757</v>
      </c>
      <c r="BA298" s="143">
        <f t="shared" si="19"/>
        <v>12</v>
      </c>
      <c r="BB298" s="138" t="e">
        <f t="shared" si="20"/>
        <v>#REF!</v>
      </c>
      <c r="BC298" s="154" t="str">
        <f t="shared" si="21"/>
        <v xml:space="preserve"> </v>
      </c>
    </row>
    <row r="299" spans="1:55" ht="13.5" customHeight="1">
      <c r="A299" s="153">
        <v>287</v>
      </c>
      <c r="B299" s="279">
        <v>1333012855</v>
      </c>
      <c r="C299" s="301" t="s">
        <v>361</v>
      </c>
      <c r="D299" s="52" t="s">
        <v>137</v>
      </c>
      <c r="E299" s="280" t="s">
        <v>1137</v>
      </c>
      <c r="F299" s="280" t="s">
        <v>881</v>
      </c>
      <c r="G299" s="302" t="s">
        <v>811</v>
      </c>
      <c r="H299" s="122" t="s">
        <v>1683</v>
      </c>
      <c r="I299" s="156">
        <v>9.1101960784313718</v>
      </c>
      <c r="J299" s="162">
        <f>Maths2!J299</f>
        <v>12.25</v>
      </c>
      <c r="K299" s="84">
        <f>Maths2!K299</f>
        <v>6</v>
      </c>
      <c r="L299" s="135">
        <f>Maths2!M299</f>
        <v>1</v>
      </c>
      <c r="M299" s="85">
        <f>Phys2!J299</f>
        <v>7.6</v>
      </c>
      <c r="N299" s="84">
        <f>Phys2!K299</f>
        <v>0</v>
      </c>
      <c r="O299" s="135" t="e">
        <f>Phys2!#REF!</f>
        <v>#REF!</v>
      </c>
      <c r="P299" s="85">
        <f>Chim2!J299</f>
        <v>10.15</v>
      </c>
      <c r="Q299" s="84">
        <f>Chim2!K299</f>
        <v>6</v>
      </c>
      <c r="R299" s="135">
        <f>Chim2!M299</f>
        <v>1</v>
      </c>
      <c r="S299" s="136">
        <f>'UEF12'!P299</f>
        <v>10</v>
      </c>
      <c r="T299" s="163">
        <f>'UEF12'!Q299</f>
        <v>18</v>
      </c>
      <c r="U299" s="165" t="e">
        <f>'UEF12'!S299</f>
        <v>#REF!</v>
      </c>
      <c r="V299" s="166">
        <f>TPPhys2!H299</f>
        <v>10.75</v>
      </c>
      <c r="W299" s="84">
        <f>TPPhys2!I299</f>
        <v>2</v>
      </c>
      <c r="X299" s="135">
        <f>TPPhys2!K299</f>
        <v>1</v>
      </c>
      <c r="Y299" s="86">
        <f>TPChim2!H299</f>
        <v>13.8</v>
      </c>
      <c r="Z299" s="84">
        <f>TPChim2!I299</f>
        <v>2</v>
      </c>
      <c r="AA299" s="135">
        <f>TPChim2!K299</f>
        <v>1</v>
      </c>
      <c r="AB299" s="86">
        <f>Info2!J299</f>
        <v>8.5</v>
      </c>
      <c r="AC299" s="84">
        <f>Info2!K299</f>
        <v>0</v>
      </c>
      <c r="AD299" s="135">
        <f>Info2!M299</f>
        <v>1</v>
      </c>
      <c r="AE299" s="86">
        <f>MP!I299</f>
        <v>10.25</v>
      </c>
      <c r="AF299" s="84">
        <f>MP!J299</f>
        <v>1</v>
      </c>
      <c r="AG299" s="135">
        <f>MP!L299</f>
        <v>1</v>
      </c>
      <c r="AH299" s="139">
        <f>'UEM12'!S299</f>
        <v>10.36</v>
      </c>
      <c r="AI299" s="163">
        <f>'UEM12'!T299</f>
        <v>9</v>
      </c>
      <c r="AJ299" s="165">
        <f>'UEM12'!V299</f>
        <v>1</v>
      </c>
      <c r="AK299" s="166">
        <f>'MST2'!I299</f>
        <v>15.5</v>
      </c>
      <c r="AL299" s="84">
        <f>'MST2'!J299</f>
        <v>1</v>
      </c>
      <c r="AM299" s="135">
        <f>'MST2'!L299</f>
        <v>1</v>
      </c>
      <c r="AN299" s="139">
        <f>'UED12'!J299</f>
        <v>15.5</v>
      </c>
      <c r="AO299" s="163">
        <f>'UED12'!K299</f>
        <v>1</v>
      </c>
      <c r="AP299" s="165">
        <f>'UED12'!M299</f>
        <v>1</v>
      </c>
      <c r="AQ299" s="166">
        <f>Fran2!I299</f>
        <v>14.5</v>
      </c>
      <c r="AR299" s="84">
        <f>Fran2!J299</f>
        <v>1</v>
      </c>
      <c r="AS299" s="135">
        <f>Fran2!L299</f>
        <v>1</v>
      </c>
      <c r="AT299" s="86">
        <f>Angl2!I299</f>
        <v>13</v>
      </c>
      <c r="AU299" s="84">
        <f>Angl2!J299</f>
        <v>1</v>
      </c>
      <c r="AV299" s="135">
        <f>Angl2!L299</f>
        <v>1</v>
      </c>
      <c r="AW299" s="139">
        <f>'UET12'!M299</f>
        <v>13.75</v>
      </c>
      <c r="AX299" s="163">
        <f>'UET12'!N299</f>
        <v>2</v>
      </c>
      <c r="AY299" s="159">
        <f>'UET12'!P299</f>
        <v>1</v>
      </c>
      <c r="AZ299" s="24">
        <f t="shared" si="18"/>
        <v>10.870588235294118</v>
      </c>
      <c r="BA299" s="143">
        <f t="shared" si="19"/>
        <v>30</v>
      </c>
      <c r="BB299" s="138" t="e">
        <f t="shared" si="20"/>
        <v>#REF!</v>
      </c>
      <c r="BC299" s="154" t="str">
        <f t="shared" si="21"/>
        <v>S2 validé</v>
      </c>
    </row>
    <row r="300" spans="1:55" ht="13.5" customHeight="1">
      <c r="A300" s="153">
        <v>288</v>
      </c>
      <c r="B300" s="279">
        <v>1433021773</v>
      </c>
      <c r="C300" s="301" t="s">
        <v>404</v>
      </c>
      <c r="D300" s="52" t="s">
        <v>135</v>
      </c>
      <c r="E300" s="280" t="s">
        <v>1138</v>
      </c>
      <c r="F300" s="280" t="s">
        <v>930</v>
      </c>
      <c r="G300" s="302" t="s">
        <v>811</v>
      </c>
      <c r="H300" s="117" t="s">
        <v>429</v>
      </c>
      <c r="I300" s="157">
        <v>9.6654248366013054</v>
      </c>
      <c r="J300" s="162">
        <f>Maths2!J300</f>
        <v>10.001999999999999</v>
      </c>
      <c r="K300" s="84">
        <f>Maths2!K300</f>
        <v>6</v>
      </c>
      <c r="L300" s="135">
        <f>Maths2!M300</f>
        <v>1</v>
      </c>
      <c r="M300" s="85">
        <f>Phys2!J300</f>
        <v>3.9</v>
      </c>
      <c r="N300" s="84">
        <f>Phys2!K300</f>
        <v>0</v>
      </c>
      <c r="O300" s="135" t="e">
        <f>Phys2!#REF!</f>
        <v>#REF!</v>
      </c>
      <c r="P300" s="85">
        <f>Chim2!J300</f>
        <v>8.0500000000000007</v>
      </c>
      <c r="Q300" s="84">
        <f>Chim2!K300</f>
        <v>0</v>
      </c>
      <c r="R300" s="135">
        <f>Chim2!M300</f>
        <v>1</v>
      </c>
      <c r="S300" s="136">
        <f>'UEF12'!P300</f>
        <v>7.317333333333333</v>
      </c>
      <c r="T300" s="163">
        <f>'UEF12'!Q300</f>
        <v>6</v>
      </c>
      <c r="U300" s="165" t="e">
        <f>'UEF12'!S300</f>
        <v>#REF!</v>
      </c>
      <c r="V300" s="166">
        <f>TPPhys2!H300</f>
        <v>10.49</v>
      </c>
      <c r="W300" s="84">
        <f>TPPhys2!I300</f>
        <v>2</v>
      </c>
      <c r="X300" s="135">
        <f>TPPhys2!K300</f>
        <v>1</v>
      </c>
      <c r="Y300" s="86">
        <f>TPChim2!H300</f>
        <v>12.5</v>
      </c>
      <c r="Z300" s="84">
        <f>TPChim2!I300</f>
        <v>2</v>
      </c>
      <c r="AA300" s="135">
        <f>TPChim2!K300</f>
        <v>1</v>
      </c>
      <c r="AB300" s="86">
        <f>Info2!J300</f>
        <v>5.0999999999999996</v>
      </c>
      <c r="AC300" s="84">
        <f>Info2!K300</f>
        <v>0</v>
      </c>
      <c r="AD300" s="135">
        <f>Info2!M300</f>
        <v>1</v>
      </c>
      <c r="AE300" s="86">
        <f>MP!I300</f>
        <v>17</v>
      </c>
      <c r="AF300" s="84">
        <f>MP!J300</f>
        <v>1</v>
      </c>
      <c r="AG300" s="135">
        <f>MP!L300</f>
        <v>1</v>
      </c>
      <c r="AH300" s="139">
        <f>'UEM12'!S300</f>
        <v>10.038</v>
      </c>
      <c r="AI300" s="163">
        <f>'UEM12'!T300</f>
        <v>9</v>
      </c>
      <c r="AJ300" s="165">
        <f>'UEM12'!V300</f>
        <v>1</v>
      </c>
      <c r="AK300" s="166">
        <f>'MST2'!I300</f>
        <v>10.5</v>
      </c>
      <c r="AL300" s="84">
        <f>'MST2'!J300</f>
        <v>1</v>
      </c>
      <c r="AM300" s="135">
        <f>'MST2'!L300</f>
        <v>1</v>
      </c>
      <c r="AN300" s="139">
        <f>'UED12'!J300</f>
        <v>10.5</v>
      </c>
      <c r="AO300" s="163">
        <f>'UED12'!K300</f>
        <v>1</v>
      </c>
      <c r="AP300" s="165">
        <f>'UED12'!M300</f>
        <v>1</v>
      </c>
      <c r="AQ300" s="166">
        <f>Fran2!I300</f>
        <v>10</v>
      </c>
      <c r="AR300" s="84">
        <f>Fran2!J300</f>
        <v>1</v>
      </c>
      <c r="AS300" s="135">
        <f>Fran2!L300</f>
        <v>1</v>
      </c>
      <c r="AT300" s="86">
        <f>Angl2!I300</f>
        <v>16.5</v>
      </c>
      <c r="AU300" s="84">
        <f>Angl2!J300</f>
        <v>1</v>
      </c>
      <c r="AV300" s="135">
        <f>Angl2!L300</f>
        <v>1</v>
      </c>
      <c r="AW300" s="139">
        <f>'UET12'!M300</f>
        <v>13.25</v>
      </c>
      <c r="AX300" s="163">
        <f>'UET12'!N300</f>
        <v>2</v>
      </c>
      <c r="AY300" s="159">
        <f>'UET12'!P300</f>
        <v>1</v>
      </c>
      <c r="AZ300" s="24">
        <f t="shared" si="18"/>
        <v>9.0027058823529416</v>
      </c>
      <c r="BA300" s="143">
        <f t="shared" si="19"/>
        <v>18</v>
      </c>
      <c r="BB300" s="138" t="e">
        <f t="shared" si="20"/>
        <v>#REF!</v>
      </c>
      <c r="BC300" s="154" t="str">
        <f t="shared" si="21"/>
        <v xml:space="preserve"> </v>
      </c>
    </row>
    <row r="301" spans="1:55" ht="13.5" customHeight="1">
      <c r="A301" s="153">
        <v>289</v>
      </c>
      <c r="B301" s="289">
        <v>1333009105</v>
      </c>
      <c r="C301" s="277" t="s">
        <v>229</v>
      </c>
      <c r="D301" s="99" t="s">
        <v>230</v>
      </c>
      <c r="E301" s="277" t="s">
        <v>1139</v>
      </c>
      <c r="F301" s="277" t="s">
        <v>977</v>
      </c>
      <c r="G301" s="302" t="s">
        <v>811</v>
      </c>
      <c r="H301" s="118" t="s">
        <v>428</v>
      </c>
      <c r="I301" s="157">
        <v>9.3854901960784307</v>
      </c>
      <c r="J301" s="162">
        <f>Maths2!J301</f>
        <v>10.333333333333334</v>
      </c>
      <c r="K301" s="84">
        <f>Maths2!K301</f>
        <v>6</v>
      </c>
      <c r="L301" s="135">
        <f>Maths2!M301</f>
        <v>1</v>
      </c>
      <c r="M301" s="85">
        <f>Phys2!J301</f>
        <v>4.5</v>
      </c>
      <c r="N301" s="84">
        <f>Phys2!K301</f>
        <v>0</v>
      </c>
      <c r="O301" s="135" t="e">
        <f>Phys2!#REF!</f>
        <v>#REF!</v>
      </c>
      <c r="P301" s="85">
        <f>Chim2!J301</f>
        <v>6.7</v>
      </c>
      <c r="Q301" s="84">
        <f>Chim2!K301</f>
        <v>0</v>
      </c>
      <c r="R301" s="135">
        <f>Chim2!M301</f>
        <v>1</v>
      </c>
      <c r="S301" s="136">
        <f>'UEF12'!P301</f>
        <v>7.1777777777777771</v>
      </c>
      <c r="T301" s="163">
        <f>'UEF12'!Q301</f>
        <v>6</v>
      </c>
      <c r="U301" s="165" t="e">
        <f>'UEF12'!S301</f>
        <v>#REF!</v>
      </c>
      <c r="V301" s="166">
        <f>TPPhys2!H301</f>
        <v>12</v>
      </c>
      <c r="W301" s="84">
        <f>TPPhys2!I301</f>
        <v>2</v>
      </c>
      <c r="X301" s="135">
        <f>TPPhys2!K301</f>
        <v>1</v>
      </c>
      <c r="Y301" s="86">
        <f>TPChim2!H301</f>
        <v>11</v>
      </c>
      <c r="Z301" s="84">
        <f>TPChim2!I301</f>
        <v>2</v>
      </c>
      <c r="AA301" s="135">
        <f>TPChim2!K301</f>
        <v>1</v>
      </c>
      <c r="AB301" s="86">
        <f>Info2!J301</f>
        <v>10</v>
      </c>
      <c r="AC301" s="84">
        <f>Info2!K301</f>
        <v>4</v>
      </c>
      <c r="AD301" s="135">
        <f>Info2!M301</f>
        <v>1</v>
      </c>
      <c r="AE301" s="86">
        <f>MP!I301</f>
        <v>11</v>
      </c>
      <c r="AF301" s="84">
        <f>MP!J301</f>
        <v>1</v>
      </c>
      <c r="AG301" s="135">
        <f>MP!L301</f>
        <v>1</v>
      </c>
      <c r="AH301" s="139">
        <f>'UEM12'!S301</f>
        <v>10.8</v>
      </c>
      <c r="AI301" s="163">
        <f>'UEM12'!T301</f>
        <v>9</v>
      </c>
      <c r="AJ301" s="165">
        <f>'UEM12'!V301</f>
        <v>1</v>
      </c>
      <c r="AK301" s="166">
        <f>'MST2'!I301</f>
        <v>10</v>
      </c>
      <c r="AL301" s="84">
        <f>'MST2'!J301</f>
        <v>1</v>
      </c>
      <c r="AM301" s="135">
        <f>'MST2'!L301</f>
        <v>1</v>
      </c>
      <c r="AN301" s="139">
        <f>'UED12'!J301</f>
        <v>10</v>
      </c>
      <c r="AO301" s="163">
        <f>'UED12'!K301</f>
        <v>1</v>
      </c>
      <c r="AP301" s="165">
        <f>'UED12'!M301</f>
        <v>1</v>
      </c>
      <c r="AQ301" s="166">
        <f>Fran2!I301</f>
        <v>14</v>
      </c>
      <c r="AR301" s="84">
        <f>Fran2!J301</f>
        <v>1</v>
      </c>
      <c r="AS301" s="135">
        <f>Fran2!L301</f>
        <v>1</v>
      </c>
      <c r="AT301" s="86">
        <f>Angl2!I301</f>
        <v>12.5</v>
      </c>
      <c r="AU301" s="84">
        <f>Angl2!J301</f>
        <v>1</v>
      </c>
      <c r="AV301" s="135">
        <f>Angl2!L301</f>
        <v>1</v>
      </c>
      <c r="AW301" s="139">
        <f>'UET12'!M301</f>
        <v>13.25</v>
      </c>
      <c r="AX301" s="163">
        <f>'UET12'!N301</f>
        <v>2</v>
      </c>
      <c r="AY301" s="159">
        <f>'UET12'!P301</f>
        <v>1</v>
      </c>
      <c r="AZ301" s="24">
        <f t="shared" si="18"/>
        <v>9.1235294117647054</v>
      </c>
      <c r="BA301" s="143">
        <f t="shared" si="19"/>
        <v>18</v>
      </c>
      <c r="BB301" s="138" t="e">
        <f t="shared" si="20"/>
        <v>#REF!</v>
      </c>
      <c r="BC301" s="154" t="str">
        <f t="shared" si="21"/>
        <v xml:space="preserve"> </v>
      </c>
    </row>
    <row r="302" spans="1:55" ht="13.5" customHeight="1">
      <c r="A302" s="153">
        <v>290</v>
      </c>
      <c r="B302" s="279">
        <v>123009246</v>
      </c>
      <c r="C302" s="301" t="s">
        <v>229</v>
      </c>
      <c r="D302" s="52" t="s">
        <v>354</v>
      </c>
      <c r="E302" s="280" t="s">
        <v>1140</v>
      </c>
      <c r="F302" s="280" t="s">
        <v>1006</v>
      </c>
      <c r="G302" s="302" t="s">
        <v>811</v>
      </c>
      <c r="H302" s="118" t="s">
        <v>428</v>
      </c>
      <c r="I302" s="156">
        <v>10.485098039215686</v>
      </c>
      <c r="J302" s="162">
        <f>Maths2!J302</f>
        <v>4.5999999999999996</v>
      </c>
      <c r="K302" s="84">
        <f>Maths2!K302</f>
        <v>0</v>
      </c>
      <c r="L302" s="135">
        <f>Maths2!M302</f>
        <v>1</v>
      </c>
      <c r="M302" s="85">
        <f>Phys2!J302</f>
        <v>1.8</v>
      </c>
      <c r="N302" s="84">
        <f>Phys2!K302</f>
        <v>0</v>
      </c>
      <c r="O302" s="135" t="e">
        <f>Phys2!#REF!</f>
        <v>#REF!</v>
      </c>
      <c r="P302" s="85">
        <f>Chim2!J302</f>
        <v>6</v>
      </c>
      <c r="Q302" s="84">
        <f>Chim2!K302</f>
        <v>0</v>
      </c>
      <c r="R302" s="135">
        <f>Chim2!M302</f>
        <v>1</v>
      </c>
      <c r="S302" s="136">
        <f>'UEF12'!P302</f>
        <v>4.1333333333333337</v>
      </c>
      <c r="T302" s="163">
        <f>'UEF12'!Q302</f>
        <v>0</v>
      </c>
      <c r="U302" s="165" t="e">
        <f>'UEF12'!S302</f>
        <v>#REF!</v>
      </c>
      <c r="V302" s="166">
        <f>TPPhys2!H302</f>
        <v>11.5</v>
      </c>
      <c r="W302" s="84">
        <f>TPPhys2!I302</f>
        <v>2</v>
      </c>
      <c r="X302" s="135">
        <f>TPPhys2!K302</f>
        <v>1</v>
      </c>
      <c r="Y302" s="86">
        <f>TPChim2!H302</f>
        <v>14.75</v>
      </c>
      <c r="Z302" s="84">
        <f>TPChim2!I302</f>
        <v>2</v>
      </c>
      <c r="AA302" s="135">
        <f>TPChim2!K302</f>
        <v>1</v>
      </c>
      <c r="AB302" s="86">
        <f>Info2!J302</f>
        <v>10</v>
      </c>
      <c r="AC302" s="84">
        <f>Info2!K302</f>
        <v>4</v>
      </c>
      <c r="AD302" s="135">
        <f>Info2!M302</f>
        <v>1</v>
      </c>
      <c r="AE302" s="86">
        <f>MP!I302</f>
        <v>10</v>
      </c>
      <c r="AF302" s="84">
        <f>MP!J302</f>
        <v>1</v>
      </c>
      <c r="AG302" s="135">
        <f>MP!L302</f>
        <v>1</v>
      </c>
      <c r="AH302" s="139">
        <f>'UEM12'!S302</f>
        <v>11.25</v>
      </c>
      <c r="AI302" s="163">
        <f>'UEM12'!T302</f>
        <v>9</v>
      </c>
      <c r="AJ302" s="165">
        <f>'UEM12'!V302</f>
        <v>1</v>
      </c>
      <c r="AK302" s="166">
        <f>'MST2'!I302</f>
        <v>10</v>
      </c>
      <c r="AL302" s="84">
        <f>'MST2'!J302</f>
        <v>1</v>
      </c>
      <c r="AM302" s="135">
        <f>'MST2'!L302</f>
        <v>1</v>
      </c>
      <c r="AN302" s="139">
        <f>'UED12'!J302</f>
        <v>10</v>
      </c>
      <c r="AO302" s="163">
        <f>'UED12'!K302</f>
        <v>1</v>
      </c>
      <c r="AP302" s="165">
        <f>'UED12'!M302</f>
        <v>1</v>
      </c>
      <c r="AQ302" s="166">
        <f>Fran2!I302</f>
        <v>11</v>
      </c>
      <c r="AR302" s="84">
        <f>Fran2!J302</f>
        <v>1</v>
      </c>
      <c r="AS302" s="135">
        <f>Fran2!L302</f>
        <v>1</v>
      </c>
      <c r="AT302" s="86">
        <f>Angl2!I302</f>
        <v>10.5</v>
      </c>
      <c r="AU302" s="84">
        <f>Angl2!J302</f>
        <v>1</v>
      </c>
      <c r="AV302" s="135">
        <f>Angl2!L302</f>
        <v>1</v>
      </c>
      <c r="AW302" s="139">
        <f>'UET12'!M302</f>
        <v>10.75</v>
      </c>
      <c r="AX302" s="163">
        <f>'UET12'!N302</f>
        <v>2</v>
      </c>
      <c r="AY302" s="159">
        <f>'UET12'!P302</f>
        <v>1</v>
      </c>
      <c r="AZ302" s="24">
        <f t="shared" si="18"/>
        <v>7.3500000000000005</v>
      </c>
      <c r="BA302" s="143">
        <f t="shared" si="19"/>
        <v>12</v>
      </c>
      <c r="BB302" s="138" t="e">
        <f t="shared" si="20"/>
        <v>#REF!</v>
      </c>
      <c r="BC302" s="154" t="str">
        <f t="shared" si="21"/>
        <v xml:space="preserve"> </v>
      </c>
    </row>
    <row r="303" spans="1:55" ht="13.5" customHeight="1">
      <c r="A303" s="153">
        <v>291</v>
      </c>
      <c r="B303" s="279">
        <v>123007362</v>
      </c>
      <c r="C303" s="301" t="s">
        <v>405</v>
      </c>
      <c r="D303" s="52" t="s">
        <v>111</v>
      </c>
      <c r="E303" s="280" t="s">
        <v>1141</v>
      </c>
      <c r="F303" s="280" t="s">
        <v>870</v>
      </c>
      <c r="G303" s="302" t="s">
        <v>811</v>
      </c>
      <c r="H303" s="118" t="s">
        <v>428</v>
      </c>
      <c r="I303" s="156">
        <v>8.3427450980392148</v>
      </c>
      <c r="J303" s="162">
        <f>Maths2!J303</f>
        <v>10.001999999999999</v>
      </c>
      <c r="K303" s="84">
        <f>Maths2!K303</f>
        <v>6</v>
      </c>
      <c r="L303" s="135">
        <f>Maths2!M303</f>
        <v>1</v>
      </c>
      <c r="M303" s="85">
        <f>Phys2!J303</f>
        <v>8.4</v>
      </c>
      <c r="N303" s="84">
        <f>Phys2!K303</f>
        <v>0</v>
      </c>
      <c r="O303" s="135" t="e">
        <f>Phys2!#REF!</f>
        <v>#REF!</v>
      </c>
      <c r="P303" s="85">
        <f>Chim2!J303</f>
        <v>5.25</v>
      </c>
      <c r="Q303" s="84">
        <f>Chim2!K303</f>
        <v>0</v>
      </c>
      <c r="R303" s="135">
        <f>Chim2!M303</f>
        <v>1</v>
      </c>
      <c r="S303" s="136">
        <f>'UEF12'!P303</f>
        <v>7.8840000000000003</v>
      </c>
      <c r="T303" s="163">
        <f>'UEF12'!Q303</f>
        <v>6</v>
      </c>
      <c r="U303" s="165" t="e">
        <f>'UEF12'!S303</f>
        <v>#REF!</v>
      </c>
      <c r="V303" s="166">
        <f>TPPhys2!H303</f>
        <v>8.8099999999999987</v>
      </c>
      <c r="W303" s="84">
        <f>TPPhys2!I303</f>
        <v>0</v>
      </c>
      <c r="X303" s="135">
        <f>TPPhys2!K303</f>
        <v>1</v>
      </c>
      <c r="Y303" s="86">
        <f>TPChim2!H303</f>
        <v>10</v>
      </c>
      <c r="Z303" s="84">
        <f>TPChim2!I303</f>
        <v>2</v>
      </c>
      <c r="AA303" s="135">
        <f>TPChim2!K303</f>
        <v>1</v>
      </c>
      <c r="AB303" s="86">
        <f>Info2!J303</f>
        <v>10</v>
      </c>
      <c r="AC303" s="84">
        <f>Info2!K303</f>
        <v>4</v>
      </c>
      <c r="AD303" s="135">
        <f>Info2!M303</f>
        <v>1</v>
      </c>
      <c r="AE303" s="86">
        <f>MP!I303</f>
        <v>11.25</v>
      </c>
      <c r="AF303" s="84">
        <f>MP!J303</f>
        <v>1</v>
      </c>
      <c r="AG303" s="135">
        <f>MP!L303</f>
        <v>1</v>
      </c>
      <c r="AH303" s="139">
        <f>'UEM12'!S303</f>
        <v>10.012</v>
      </c>
      <c r="AI303" s="163">
        <f>'UEM12'!T303</f>
        <v>9</v>
      </c>
      <c r="AJ303" s="165">
        <f>'UEM12'!V303</f>
        <v>1</v>
      </c>
      <c r="AK303" s="166">
        <f>'MST2'!I303</f>
        <v>11</v>
      </c>
      <c r="AL303" s="84">
        <f>'MST2'!J303</f>
        <v>1</v>
      </c>
      <c r="AM303" s="135">
        <f>'MST2'!L303</f>
        <v>1</v>
      </c>
      <c r="AN303" s="139">
        <f>'UED12'!J303</f>
        <v>11</v>
      </c>
      <c r="AO303" s="163">
        <f>'UED12'!K303</f>
        <v>1</v>
      </c>
      <c r="AP303" s="165">
        <f>'UED12'!M303</f>
        <v>1</v>
      </c>
      <c r="AQ303" s="166">
        <f>Fran2!I303</f>
        <v>10</v>
      </c>
      <c r="AR303" s="84">
        <f>Fran2!J303</f>
        <v>1</v>
      </c>
      <c r="AS303" s="135">
        <f>Fran2!L303</f>
        <v>1</v>
      </c>
      <c r="AT303" s="86">
        <f>Angl2!I303</f>
        <v>13</v>
      </c>
      <c r="AU303" s="84">
        <f>Angl2!J303</f>
        <v>1</v>
      </c>
      <c r="AV303" s="135">
        <f>Angl2!L303</f>
        <v>1</v>
      </c>
      <c r="AW303" s="139">
        <f>'UET12'!M303</f>
        <v>11.5</v>
      </c>
      <c r="AX303" s="163">
        <f>'UET12'!N303</f>
        <v>2</v>
      </c>
      <c r="AY303" s="159">
        <f>'UET12'!P303</f>
        <v>1</v>
      </c>
      <c r="AZ303" s="24">
        <f t="shared" si="18"/>
        <v>9.1185882352941192</v>
      </c>
      <c r="BA303" s="143">
        <f t="shared" si="19"/>
        <v>18</v>
      </c>
      <c r="BB303" s="138" t="e">
        <f t="shared" si="20"/>
        <v>#REF!</v>
      </c>
      <c r="BC303" s="154" t="str">
        <f t="shared" si="21"/>
        <v xml:space="preserve"> </v>
      </c>
    </row>
    <row r="304" spans="1:55" ht="13.5" customHeight="1">
      <c r="A304" s="153">
        <v>292</v>
      </c>
      <c r="B304" s="279">
        <v>1433003099</v>
      </c>
      <c r="C304" s="301" t="s">
        <v>406</v>
      </c>
      <c r="D304" s="52" t="s">
        <v>160</v>
      </c>
      <c r="E304" s="280" t="s">
        <v>1142</v>
      </c>
      <c r="F304" s="280" t="s">
        <v>1143</v>
      </c>
      <c r="G304" s="302" t="s">
        <v>811</v>
      </c>
      <c r="H304" s="118" t="s">
        <v>428</v>
      </c>
      <c r="I304" s="156">
        <v>9.3108823529411762</v>
      </c>
      <c r="J304" s="162">
        <f>Maths2!J304</f>
        <v>10</v>
      </c>
      <c r="K304" s="84">
        <f>Maths2!K304</f>
        <v>6</v>
      </c>
      <c r="L304" s="135">
        <f>Maths2!M304</f>
        <v>1</v>
      </c>
      <c r="M304" s="85">
        <f>Phys2!J304</f>
        <v>10</v>
      </c>
      <c r="N304" s="84">
        <f>Phys2!K304</f>
        <v>6</v>
      </c>
      <c r="O304" s="135" t="e">
        <f>Phys2!#REF!</f>
        <v>#REF!</v>
      </c>
      <c r="P304" s="85">
        <f>Chim2!J304</f>
        <v>10</v>
      </c>
      <c r="Q304" s="84">
        <f>Chim2!K304</f>
        <v>6</v>
      </c>
      <c r="R304" s="135">
        <f>Chim2!M304</f>
        <v>1</v>
      </c>
      <c r="S304" s="136">
        <f>'UEF12'!P304</f>
        <v>10</v>
      </c>
      <c r="T304" s="163">
        <f>'UEF12'!Q304</f>
        <v>18</v>
      </c>
      <c r="U304" s="165" t="e">
        <f>'UEF12'!S304</f>
        <v>#REF!</v>
      </c>
      <c r="V304" s="166">
        <f>TPPhys2!H304</f>
        <v>8.83</v>
      </c>
      <c r="W304" s="84">
        <f>TPPhys2!I304</f>
        <v>0</v>
      </c>
      <c r="X304" s="135">
        <f>TPPhys2!K304</f>
        <v>1</v>
      </c>
      <c r="Y304" s="86">
        <f>TPChim2!H304</f>
        <v>13.5</v>
      </c>
      <c r="Z304" s="84">
        <f>TPChim2!I304</f>
        <v>2</v>
      </c>
      <c r="AA304" s="135">
        <f>TPChim2!K304</f>
        <v>1</v>
      </c>
      <c r="AB304" s="86">
        <f>Info2!J304</f>
        <v>8.4</v>
      </c>
      <c r="AC304" s="84">
        <f>Info2!K304</f>
        <v>0</v>
      </c>
      <c r="AD304" s="135">
        <f>Info2!M304</f>
        <v>1</v>
      </c>
      <c r="AE304" s="86">
        <f>MP!I304</f>
        <v>12.5</v>
      </c>
      <c r="AF304" s="84">
        <f>MP!J304</f>
        <v>1</v>
      </c>
      <c r="AG304" s="135">
        <f>MP!L304</f>
        <v>1</v>
      </c>
      <c r="AH304" s="139">
        <f>'UEM12'!S304</f>
        <v>10.325999999999999</v>
      </c>
      <c r="AI304" s="163">
        <f>'UEM12'!T304</f>
        <v>9</v>
      </c>
      <c r="AJ304" s="165">
        <f>'UEM12'!V304</f>
        <v>1</v>
      </c>
      <c r="AK304" s="166">
        <f>'MST2'!I304</f>
        <v>8</v>
      </c>
      <c r="AL304" s="84">
        <f>'MST2'!J304</f>
        <v>0</v>
      </c>
      <c r="AM304" s="135">
        <f>'MST2'!L304</f>
        <v>1</v>
      </c>
      <c r="AN304" s="139">
        <f>'UED12'!J304</f>
        <v>8</v>
      </c>
      <c r="AO304" s="163">
        <f>'UED12'!K304</f>
        <v>0</v>
      </c>
      <c r="AP304" s="165">
        <f>'UED12'!M304</f>
        <v>1</v>
      </c>
      <c r="AQ304" s="166">
        <f>Fran2!I304</f>
        <v>13</v>
      </c>
      <c r="AR304" s="84">
        <f>Fran2!J304</f>
        <v>1</v>
      </c>
      <c r="AS304" s="135">
        <f>Fran2!L304</f>
        <v>1</v>
      </c>
      <c r="AT304" s="86">
        <f>Angl2!I304</f>
        <v>10</v>
      </c>
      <c r="AU304" s="84">
        <f>Angl2!J304</f>
        <v>1</v>
      </c>
      <c r="AV304" s="135">
        <f>Angl2!L304</f>
        <v>1</v>
      </c>
      <c r="AW304" s="139">
        <f>'UET12'!M304</f>
        <v>11.5</v>
      </c>
      <c r="AX304" s="163">
        <f>'UET12'!N304</f>
        <v>2</v>
      </c>
      <c r="AY304" s="159">
        <f>'UET12'!P304</f>
        <v>1</v>
      </c>
      <c r="AZ304" s="24">
        <f t="shared" si="18"/>
        <v>10.154705882352941</v>
      </c>
      <c r="BA304" s="143">
        <f t="shared" si="19"/>
        <v>30</v>
      </c>
      <c r="BB304" s="138" t="e">
        <f t="shared" si="20"/>
        <v>#REF!</v>
      </c>
      <c r="BC304" s="154" t="str">
        <f t="shared" si="21"/>
        <v>S2 validé</v>
      </c>
    </row>
    <row r="305" spans="1:55" ht="13.5" customHeight="1">
      <c r="A305" s="153">
        <v>293</v>
      </c>
      <c r="B305" s="178">
        <v>1433013959</v>
      </c>
      <c r="C305" s="179" t="s">
        <v>520</v>
      </c>
      <c r="D305" s="180" t="s">
        <v>69</v>
      </c>
      <c r="E305" s="276" t="s">
        <v>1144</v>
      </c>
      <c r="F305" s="276" t="s">
        <v>805</v>
      </c>
      <c r="G305" s="303" t="s">
        <v>806</v>
      </c>
      <c r="H305" s="117" t="s">
        <v>429</v>
      </c>
      <c r="I305" s="156">
        <v>8.3382352941176467</v>
      </c>
      <c r="J305" s="162">
        <f>Maths2!J305</f>
        <v>10.001999999999999</v>
      </c>
      <c r="K305" s="84">
        <f>Maths2!K305</f>
        <v>6</v>
      </c>
      <c r="L305" s="135">
        <f>Maths2!M305</f>
        <v>1</v>
      </c>
      <c r="M305" s="85">
        <f>Phys2!J305</f>
        <v>7.3</v>
      </c>
      <c r="N305" s="84">
        <f>Phys2!K305</f>
        <v>0</v>
      </c>
      <c r="O305" s="135" t="e">
        <f>Phys2!#REF!</f>
        <v>#REF!</v>
      </c>
      <c r="P305" s="85">
        <f>Chim2!J305</f>
        <v>5.35</v>
      </c>
      <c r="Q305" s="84">
        <f>Chim2!K305</f>
        <v>0</v>
      </c>
      <c r="R305" s="135">
        <f>Chim2!M305</f>
        <v>1</v>
      </c>
      <c r="S305" s="136">
        <f>'UEF12'!P305</f>
        <v>7.5506666666666655</v>
      </c>
      <c r="T305" s="163">
        <f>'UEF12'!Q305</f>
        <v>6</v>
      </c>
      <c r="U305" s="165" t="e">
        <f>'UEF12'!S305</f>
        <v>#REF!</v>
      </c>
      <c r="V305" s="166">
        <f>TPPhys2!H305</f>
        <v>10.17</v>
      </c>
      <c r="W305" s="84">
        <f>TPPhys2!I305</f>
        <v>2</v>
      </c>
      <c r="X305" s="135">
        <f>TPPhys2!K305</f>
        <v>1</v>
      </c>
      <c r="Y305" s="86">
        <f>TPChim2!H305</f>
        <v>15.5</v>
      </c>
      <c r="Z305" s="84">
        <f>TPChim2!I305</f>
        <v>2</v>
      </c>
      <c r="AA305" s="135">
        <f>TPChim2!K305</f>
        <v>1</v>
      </c>
      <c r="AB305" s="86">
        <f>Info2!J305</f>
        <v>6.4</v>
      </c>
      <c r="AC305" s="84">
        <f>Info2!K305</f>
        <v>0</v>
      </c>
      <c r="AD305" s="135">
        <f>Info2!M305</f>
        <v>1</v>
      </c>
      <c r="AE305" s="86">
        <f>MP!I305</f>
        <v>12</v>
      </c>
      <c r="AF305" s="84">
        <f>MP!J305</f>
        <v>1</v>
      </c>
      <c r="AG305" s="135">
        <f>MP!L305</f>
        <v>1</v>
      </c>
      <c r="AH305" s="139">
        <f>'UEM12'!S305</f>
        <v>10.093999999999999</v>
      </c>
      <c r="AI305" s="163">
        <f>'UEM12'!T305</f>
        <v>9</v>
      </c>
      <c r="AJ305" s="165">
        <f>'UEM12'!V305</f>
        <v>1</v>
      </c>
      <c r="AK305" s="166">
        <f>'MST2'!I305</f>
        <v>8.5</v>
      </c>
      <c r="AL305" s="84">
        <f>'MST2'!J305</f>
        <v>0</v>
      </c>
      <c r="AM305" s="135">
        <f>'MST2'!L305</f>
        <v>1</v>
      </c>
      <c r="AN305" s="139">
        <f>'UED12'!J305</f>
        <v>8.5</v>
      </c>
      <c r="AO305" s="163">
        <f>'UED12'!K305</f>
        <v>0</v>
      </c>
      <c r="AP305" s="165">
        <f>'UED12'!M305</f>
        <v>1</v>
      </c>
      <c r="AQ305" s="166">
        <f>Fran2!I305</f>
        <v>13.75</v>
      </c>
      <c r="AR305" s="84">
        <f>Fran2!J305</f>
        <v>1</v>
      </c>
      <c r="AS305" s="135">
        <f>Fran2!L305</f>
        <v>1</v>
      </c>
      <c r="AT305" s="86">
        <f>Angl2!I305</f>
        <v>10.5</v>
      </c>
      <c r="AU305" s="84">
        <f>Angl2!J305</f>
        <v>1</v>
      </c>
      <c r="AV305" s="135">
        <f>Angl2!L305</f>
        <v>1</v>
      </c>
      <c r="AW305" s="139">
        <f>'UET12'!M305</f>
        <v>12.125</v>
      </c>
      <c r="AX305" s="163">
        <f>'UET12'!N305</f>
        <v>2</v>
      </c>
      <c r="AY305" s="159">
        <f>'UET12'!P305</f>
        <v>1</v>
      </c>
      <c r="AZ305" s="24">
        <f t="shared" si="18"/>
        <v>8.8927058823529403</v>
      </c>
      <c r="BA305" s="143">
        <f t="shared" si="19"/>
        <v>17</v>
      </c>
      <c r="BB305" s="138" t="e">
        <f t="shared" si="20"/>
        <v>#REF!</v>
      </c>
      <c r="BC305" s="154" t="str">
        <f t="shared" si="21"/>
        <v xml:space="preserve"> </v>
      </c>
    </row>
    <row r="306" spans="1:55" ht="13.5" customHeight="1">
      <c r="A306" s="153">
        <v>294</v>
      </c>
      <c r="B306" s="178">
        <v>1433014047</v>
      </c>
      <c r="C306" s="179" t="s">
        <v>520</v>
      </c>
      <c r="D306" s="180" t="s">
        <v>541</v>
      </c>
      <c r="E306" s="276" t="s">
        <v>911</v>
      </c>
      <c r="F306" s="276" t="s">
        <v>805</v>
      </c>
      <c r="G306" s="303" t="s">
        <v>806</v>
      </c>
      <c r="H306" s="117" t="s">
        <v>428</v>
      </c>
      <c r="I306" s="156">
        <v>9.2745098039215694</v>
      </c>
      <c r="J306" s="162">
        <f>Maths2!J306</f>
        <v>5.8</v>
      </c>
      <c r="K306" s="84">
        <f>Maths2!K306</f>
        <v>0</v>
      </c>
      <c r="L306" s="135">
        <f>Maths2!M306</f>
        <v>1</v>
      </c>
      <c r="M306" s="85">
        <f>Phys2!J306</f>
        <v>3.1</v>
      </c>
      <c r="N306" s="84">
        <f>Phys2!K306</f>
        <v>0</v>
      </c>
      <c r="O306" s="135" t="e">
        <f>Phys2!#REF!</f>
        <v>#REF!</v>
      </c>
      <c r="P306" s="85">
        <f>Chim2!J306</f>
        <v>13.75</v>
      </c>
      <c r="Q306" s="84">
        <f>Chim2!K306</f>
        <v>6</v>
      </c>
      <c r="R306" s="135">
        <f>Chim2!M306</f>
        <v>1</v>
      </c>
      <c r="S306" s="136">
        <f>'UEF12'!P306</f>
        <v>7.5500000000000007</v>
      </c>
      <c r="T306" s="163">
        <f>'UEF12'!Q306</f>
        <v>6</v>
      </c>
      <c r="U306" s="165" t="e">
        <f>'UEF12'!S306</f>
        <v>#REF!</v>
      </c>
      <c r="V306" s="166">
        <f>TPPhys2!H306</f>
        <v>10.5</v>
      </c>
      <c r="W306" s="84">
        <f>TPPhys2!I306</f>
        <v>2</v>
      </c>
      <c r="X306" s="135">
        <f>TPPhys2!K306</f>
        <v>1</v>
      </c>
      <c r="Y306" s="86">
        <f>TPChim2!H306</f>
        <v>11.66</v>
      </c>
      <c r="Z306" s="84">
        <f>TPChim2!I306</f>
        <v>2</v>
      </c>
      <c r="AA306" s="135">
        <f>TPChim2!K306</f>
        <v>1</v>
      </c>
      <c r="AB306" s="86">
        <f>Info2!J306</f>
        <v>6.55</v>
      </c>
      <c r="AC306" s="84">
        <f>Info2!K306</f>
        <v>0</v>
      </c>
      <c r="AD306" s="135">
        <f>Info2!M306</f>
        <v>1</v>
      </c>
      <c r="AE306" s="86">
        <f>MP!I306</f>
        <v>17</v>
      </c>
      <c r="AF306" s="84">
        <f>MP!J306</f>
        <v>1</v>
      </c>
      <c r="AG306" s="135">
        <f>MP!L306</f>
        <v>1</v>
      </c>
      <c r="AH306" s="139">
        <f>'UEM12'!S306</f>
        <v>10.452</v>
      </c>
      <c r="AI306" s="163">
        <f>'UEM12'!T306</f>
        <v>9</v>
      </c>
      <c r="AJ306" s="165">
        <f>'UEM12'!V306</f>
        <v>1</v>
      </c>
      <c r="AK306" s="166">
        <f>'MST2'!I306</f>
        <v>11</v>
      </c>
      <c r="AL306" s="84">
        <f>'MST2'!J306</f>
        <v>1</v>
      </c>
      <c r="AM306" s="135">
        <f>'MST2'!L306</f>
        <v>1</v>
      </c>
      <c r="AN306" s="139">
        <f>'UED12'!J306</f>
        <v>11</v>
      </c>
      <c r="AO306" s="163">
        <f>'UED12'!K306</f>
        <v>1</v>
      </c>
      <c r="AP306" s="165">
        <f>'UED12'!M306</f>
        <v>1</v>
      </c>
      <c r="AQ306" s="166">
        <f>Fran2!I306</f>
        <v>14.25</v>
      </c>
      <c r="AR306" s="84">
        <f>Fran2!J306</f>
        <v>1</v>
      </c>
      <c r="AS306" s="135">
        <f>Fran2!L306</f>
        <v>1</v>
      </c>
      <c r="AT306" s="86">
        <f>Angl2!I306</f>
        <v>13.5</v>
      </c>
      <c r="AU306" s="84">
        <f>Angl2!J306</f>
        <v>1</v>
      </c>
      <c r="AV306" s="135">
        <f>Angl2!L306</f>
        <v>1</v>
      </c>
      <c r="AW306" s="139">
        <f>'UET12'!M306</f>
        <v>13.875</v>
      </c>
      <c r="AX306" s="163">
        <f>'UET12'!N306</f>
        <v>2</v>
      </c>
      <c r="AY306" s="159">
        <f>'UET12'!P306</f>
        <v>1</v>
      </c>
      <c r="AZ306" s="24">
        <f t="shared" si="18"/>
        <v>9.3505882352941185</v>
      </c>
      <c r="BA306" s="143">
        <f t="shared" si="19"/>
        <v>18</v>
      </c>
      <c r="BB306" s="138" t="e">
        <f t="shared" si="20"/>
        <v>#REF!</v>
      </c>
      <c r="BC306" s="154" t="str">
        <f t="shared" si="21"/>
        <v xml:space="preserve"> </v>
      </c>
    </row>
    <row r="307" spans="1:55" ht="13.5" customHeight="1">
      <c r="A307" s="153">
        <v>295</v>
      </c>
      <c r="B307" s="175">
        <v>1533005864</v>
      </c>
      <c r="C307" s="176" t="s">
        <v>546</v>
      </c>
      <c r="D307" s="177" t="s">
        <v>328</v>
      </c>
      <c r="E307" s="276" t="s">
        <v>1145</v>
      </c>
      <c r="F307" s="276" t="s">
        <v>907</v>
      </c>
      <c r="G307" s="303" t="s">
        <v>806</v>
      </c>
      <c r="H307" s="117" t="s">
        <v>428</v>
      </c>
      <c r="I307" s="157">
        <v>8.8135294117647067</v>
      </c>
      <c r="J307" s="162">
        <f>Maths2!J307</f>
        <v>5.2</v>
      </c>
      <c r="K307" s="84">
        <f>Maths2!K307</f>
        <v>0</v>
      </c>
      <c r="L307" s="135">
        <f>Maths2!M307</f>
        <v>1</v>
      </c>
      <c r="M307" s="85">
        <f>Phys2!J307</f>
        <v>6.8</v>
      </c>
      <c r="N307" s="84">
        <f>Phys2!K307</f>
        <v>0</v>
      </c>
      <c r="O307" s="135" t="e">
        <f>Phys2!#REF!</f>
        <v>#REF!</v>
      </c>
      <c r="P307" s="85">
        <f>Chim2!J307</f>
        <v>10.5</v>
      </c>
      <c r="Q307" s="84">
        <f>Chim2!K307</f>
        <v>6</v>
      </c>
      <c r="R307" s="135">
        <f>Chim2!M307</f>
        <v>1</v>
      </c>
      <c r="S307" s="136">
        <f>'UEF12'!P307</f>
        <v>7.5</v>
      </c>
      <c r="T307" s="163">
        <f>'UEF12'!Q307</f>
        <v>6</v>
      </c>
      <c r="U307" s="165" t="e">
        <f>'UEF12'!S307</f>
        <v>#REF!</v>
      </c>
      <c r="V307" s="166">
        <f>TPPhys2!H307</f>
        <v>10.91</v>
      </c>
      <c r="W307" s="84">
        <f>TPPhys2!I307</f>
        <v>2</v>
      </c>
      <c r="X307" s="135">
        <f>TPPhys2!K307</f>
        <v>1</v>
      </c>
      <c r="Y307" s="86">
        <f>TPChim2!H307</f>
        <v>11.29</v>
      </c>
      <c r="Z307" s="84">
        <f>TPChim2!I307</f>
        <v>2</v>
      </c>
      <c r="AA307" s="135">
        <f>TPChim2!K307</f>
        <v>1</v>
      </c>
      <c r="AB307" s="86">
        <f>Info2!J307</f>
        <v>10.1</v>
      </c>
      <c r="AC307" s="84">
        <f>Info2!K307</f>
        <v>4</v>
      </c>
      <c r="AD307" s="135">
        <f>Info2!M307</f>
        <v>1</v>
      </c>
      <c r="AE307" s="86">
        <f>MP!I307</f>
        <v>7</v>
      </c>
      <c r="AF307" s="84">
        <f>MP!J307</f>
        <v>0</v>
      </c>
      <c r="AG307" s="135">
        <f>MP!L307</f>
        <v>1</v>
      </c>
      <c r="AH307" s="139">
        <f>'UEM12'!S307</f>
        <v>9.879999999999999</v>
      </c>
      <c r="AI307" s="163">
        <f>'UEM12'!T307</f>
        <v>8</v>
      </c>
      <c r="AJ307" s="165">
        <f>'UEM12'!V307</f>
        <v>1</v>
      </c>
      <c r="AK307" s="166">
        <f>'MST2'!I307</f>
        <v>7</v>
      </c>
      <c r="AL307" s="84">
        <f>'MST2'!J307</f>
        <v>0</v>
      </c>
      <c r="AM307" s="135">
        <f>'MST2'!L307</f>
        <v>1</v>
      </c>
      <c r="AN307" s="139">
        <f>'UED12'!J307</f>
        <v>7</v>
      </c>
      <c r="AO307" s="163">
        <f>'UED12'!K307</f>
        <v>0</v>
      </c>
      <c r="AP307" s="165">
        <f>'UED12'!M307</f>
        <v>1</v>
      </c>
      <c r="AQ307" s="166">
        <f>Fran2!I307</f>
        <v>7</v>
      </c>
      <c r="AR307" s="84">
        <f>Fran2!J307</f>
        <v>0</v>
      </c>
      <c r="AS307" s="135">
        <f>Fran2!L307</f>
        <v>1</v>
      </c>
      <c r="AT307" s="86">
        <f>Angl2!I307</f>
        <v>10</v>
      </c>
      <c r="AU307" s="84">
        <f>Angl2!J307</f>
        <v>1</v>
      </c>
      <c r="AV307" s="135">
        <f>Angl2!L307</f>
        <v>1</v>
      </c>
      <c r="AW307" s="139">
        <f>'UET12'!M307</f>
        <v>8.5</v>
      </c>
      <c r="AX307" s="163">
        <f>'UET12'!N307</f>
        <v>1</v>
      </c>
      <c r="AY307" s="159">
        <f>'UET12'!P307</f>
        <v>1</v>
      </c>
      <c r="AZ307" s="24">
        <f t="shared" si="18"/>
        <v>8.288235294117646</v>
      </c>
      <c r="BA307" s="143">
        <f t="shared" si="19"/>
        <v>15</v>
      </c>
      <c r="BB307" s="138" t="e">
        <f t="shared" si="20"/>
        <v>#REF!</v>
      </c>
      <c r="BC307" s="154" t="str">
        <f t="shared" si="21"/>
        <v xml:space="preserve"> </v>
      </c>
    </row>
    <row r="308" spans="1:55" ht="13.5" customHeight="1">
      <c r="A308" s="153">
        <v>296</v>
      </c>
      <c r="B308" s="294">
        <v>123009044</v>
      </c>
      <c r="C308" s="305" t="s">
        <v>775</v>
      </c>
      <c r="D308" s="306" t="s">
        <v>776</v>
      </c>
      <c r="E308" s="295" t="s">
        <v>1146</v>
      </c>
      <c r="F308" s="284" t="s">
        <v>1006</v>
      </c>
      <c r="G308" s="307" t="s">
        <v>827</v>
      </c>
      <c r="H308" s="247" t="s">
        <v>1677</v>
      </c>
      <c r="I308" s="156">
        <v>8.9400000000000013</v>
      </c>
      <c r="J308" s="162">
        <f>Maths2!J308</f>
        <v>10</v>
      </c>
      <c r="K308" s="84">
        <f>Maths2!K308</f>
        <v>6</v>
      </c>
      <c r="L308" s="135">
        <f>Maths2!M308</f>
        <v>1</v>
      </c>
      <c r="M308" s="85">
        <f>Phys2!J308</f>
        <v>5.333333333333333</v>
      </c>
      <c r="N308" s="84">
        <f>Phys2!K308</f>
        <v>0</v>
      </c>
      <c r="O308" s="135" t="e">
        <f>Phys2!#REF!</f>
        <v>#REF!</v>
      </c>
      <c r="P308" s="85">
        <f>Chim2!J308</f>
        <v>8.8333333333333339</v>
      </c>
      <c r="Q308" s="84">
        <f>Chim2!K308</f>
        <v>0</v>
      </c>
      <c r="R308" s="135">
        <f>Chim2!M308</f>
        <v>1</v>
      </c>
      <c r="S308" s="136">
        <f>'UEF12'!P308</f>
        <v>8.0555555555555554</v>
      </c>
      <c r="T308" s="163">
        <f>'UEF12'!Q308</f>
        <v>6</v>
      </c>
      <c r="U308" s="165" t="e">
        <f>'UEF12'!S308</f>
        <v>#REF!</v>
      </c>
      <c r="V308" s="166">
        <f>TPPhys2!H308</f>
        <v>10.5</v>
      </c>
      <c r="W308" s="84">
        <f>TPPhys2!I308</f>
        <v>2</v>
      </c>
      <c r="X308" s="135">
        <f>TPPhys2!K308</f>
        <v>1</v>
      </c>
      <c r="Y308" s="86">
        <f>TPChim2!H308</f>
        <v>12.91</v>
      </c>
      <c r="Z308" s="84">
        <f>TPChim2!I308</f>
        <v>2</v>
      </c>
      <c r="AA308" s="135">
        <f>TPChim2!K308</f>
        <v>1</v>
      </c>
      <c r="AB308" s="86">
        <f>Info2!J308</f>
        <v>11</v>
      </c>
      <c r="AC308" s="84">
        <f>Info2!K308</f>
        <v>4</v>
      </c>
      <c r="AD308" s="135">
        <f>Info2!M308</f>
        <v>1</v>
      </c>
      <c r="AE308" s="86">
        <f>MP!I308</f>
        <v>13</v>
      </c>
      <c r="AF308" s="84">
        <f>MP!J308</f>
        <v>1</v>
      </c>
      <c r="AG308" s="135">
        <f>MP!L308</f>
        <v>1</v>
      </c>
      <c r="AH308" s="139">
        <f>'UEM12'!S308</f>
        <v>11.681999999999999</v>
      </c>
      <c r="AI308" s="163">
        <f>'UEM12'!T308</f>
        <v>9</v>
      </c>
      <c r="AJ308" s="165">
        <f>'UEM12'!V308</f>
        <v>1</v>
      </c>
      <c r="AK308" s="166">
        <f>'MST2'!I308</f>
        <v>8.5</v>
      </c>
      <c r="AL308" s="84">
        <f>'MST2'!J308</f>
        <v>0</v>
      </c>
      <c r="AM308" s="135">
        <f>'MST2'!L308</f>
        <v>1</v>
      </c>
      <c r="AN308" s="139">
        <f>'UED12'!J308</f>
        <v>8.5</v>
      </c>
      <c r="AO308" s="163">
        <f>'UED12'!K308</f>
        <v>0</v>
      </c>
      <c r="AP308" s="165">
        <f>'UED12'!M308</f>
        <v>1</v>
      </c>
      <c r="AQ308" s="166">
        <f>Fran2!I308</f>
        <v>13</v>
      </c>
      <c r="AR308" s="84">
        <f>Fran2!J308</f>
        <v>1</v>
      </c>
      <c r="AS308" s="135">
        <f>Fran2!L308</f>
        <v>1</v>
      </c>
      <c r="AT308" s="86">
        <f>Angl2!I308</f>
        <v>0</v>
      </c>
      <c r="AU308" s="84">
        <f>Angl2!J308</f>
        <v>0</v>
      </c>
      <c r="AV308" s="135">
        <f>Angl2!L308</f>
        <v>1</v>
      </c>
      <c r="AW308" s="139">
        <f>'UET12'!M308</f>
        <v>6.5</v>
      </c>
      <c r="AX308" s="163">
        <f>'UET12'!N308</f>
        <v>1</v>
      </c>
      <c r="AY308" s="159">
        <f>'UET12'!P308</f>
        <v>1</v>
      </c>
      <c r="AZ308" s="24">
        <f t="shared" si="18"/>
        <v>8.9652941176470584</v>
      </c>
      <c r="BA308" s="143">
        <f t="shared" si="19"/>
        <v>16</v>
      </c>
      <c r="BB308" s="138" t="e">
        <f t="shared" si="20"/>
        <v>#REF!</v>
      </c>
      <c r="BC308" s="154" t="str">
        <f t="shared" si="21"/>
        <v xml:space="preserve"> </v>
      </c>
    </row>
    <row r="309" spans="1:55" ht="13.5" customHeight="1">
      <c r="A309" s="153">
        <v>297</v>
      </c>
      <c r="B309" s="175">
        <v>1533009707</v>
      </c>
      <c r="C309" s="176" t="s">
        <v>684</v>
      </c>
      <c r="D309" s="177" t="s">
        <v>95</v>
      </c>
      <c r="E309" s="276" t="s">
        <v>1147</v>
      </c>
      <c r="F309" s="276" t="s">
        <v>870</v>
      </c>
      <c r="G309" s="303" t="s">
        <v>806</v>
      </c>
      <c r="H309" s="117" t="s">
        <v>428</v>
      </c>
      <c r="I309" s="156">
        <v>9.4709803921568625</v>
      </c>
      <c r="J309" s="162">
        <f>Maths2!J309</f>
        <v>7.1</v>
      </c>
      <c r="K309" s="84">
        <f>Maths2!K309</f>
        <v>0</v>
      </c>
      <c r="L309" s="135">
        <f>Maths2!M309</f>
        <v>1</v>
      </c>
      <c r="M309" s="85">
        <f>Phys2!J309</f>
        <v>5.0999999999999996</v>
      </c>
      <c r="N309" s="84">
        <f>Phys2!K309</f>
        <v>0</v>
      </c>
      <c r="O309" s="135" t="e">
        <f>Phys2!#REF!</f>
        <v>#REF!</v>
      </c>
      <c r="P309" s="85">
        <f>Chim2!J309</f>
        <v>11.35</v>
      </c>
      <c r="Q309" s="84">
        <f>Chim2!K309</f>
        <v>6</v>
      </c>
      <c r="R309" s="135">
        <f>Chim2!M309</f>
        <v>1</v>
      </c>
      <c r="S309" s="136">
        <f>'UEF12'!P309</f>
        <v>7.8499999999999988</v>
      </c>
      <c r="T309" s="163">
        <f>'UEF12'!Q309</f>
        <v>6</v>
      </c>
      <c r="U309" s="165" t="e">
        <f>'UEF12'!S309</f>
        <v>#REF!</v>
      </c>
      <c r="V309" s="166">
        <f>TPPhys2!H309</f>
        <v>12.58</v>
      </c>
      <c r="W309" s="84">
        <f>TPPhys2!I309</f>
        <v>2</v>
      </c>
      <c r="X309" s="135">
        <f>TPPhys2!K309</f>
        <v>1</v>
      </c>
      <c r="Y309" s="86">
        <f>TPChim2!H309</f>
        <v>12.33</v>
      </c>
      <c r="Z309" s="84">
        <f>TPChim2!I309</f>
        <v>2</v>
      </c>
      <c r="AA309" s="135">
        <f>TPChim2!K309</f>
        <v>1</v>
      </c>
      <c r="AB309" s="86">
        <f>Info2!J309</f>
        <v>8.4</v>
      </c>
      <c r="AC309" s="84">
        <f>Info2!K309</f>
        <v>0</v>
      </c>
      <c r="AD309" s="135">
        <f>Info2!M309</f>
        <v>1</v>
      </c>
      <c r="AE309" s="86">
        <f>MP!I309</f>
        <v>9</v>
      </c>
      <c r="AF309" s="84">
        <f>MP!J309</f>
        <v>0</v>
      </c>
      <c r="AG309" s="135">
        <f>MP!L309</f>
        <v>1</v>
      </c>
      <c r="AH309" s="139">
        <f>'UEM12'!S309</f>
        <v>10.141999999999999</v>
      </c>
      <c r="AI309" s="163">
        <f>'UEM12'!T309</f>
        <v>9</v>
      </c>
      <c r="AJ309" s="165">
        <f>'UEM12'!V309</f>
        <v>1</v>
      </c>
      <c r="AK309" s="166">
        <f>'MST2'!I309</f>
        <v>10</v>
      </c>
      <c r="AL309" s="84">
        <f>'MST2'!J309</f>
        <v>1</v>
      </c>
      <c r="AM309" s="135">
        <f>'MST2'!L309</f>
        <v>1</v>
      </c>
      <c r="AN309" s="139">
        <f>'UED12'!J309</f>
        <v>10</v>
      </c>
      <c r="AO309" s="163">
        <f>'UED12'!K309</f>
        <v>1</v>
      </c>
      <c r="AP309" s="165">
        <f>'UED12'!M309</f>
        <v>1</v>
      </c>
      <c r="AQ309" s="166">
        <f>Fran2!I309</f>
        <v>7.5</v>
      </c>
      <c r="AR309" s="84">
        <f>Fran2!J309</f>
        <v>0</v>
      </c>
      <c r="AS309" s="135">
        <f>Fran2!L309</f>
        <v>1</v>
      </c>
      <c r="AT309" s="86">
        <f>Angl2!I309</f>
        <v>14</v>
      </c>
      <c r="AU309" s="84">
        <f>Angl2!J309</f>
        <v>1</v>
      </c>
      <c r="AV309" s="135">
        <f>Angl2!L309</f>
        <v>1</v>
      </c>
      <c r="AW309" s="139">
        <f>'UET12'!M309</f>
        <v>10.75</v>
      </c>
      <c r="AX309" s="163">
        <f>'UET12'!N309</f>
        <v>2</v>
      </c>
      <c r="AY309" s="159">
        <f>'UET12'!P309</f>
        <v>1</v>
      </c>
      <c r="AZ309" s="24">
        <f t="shared" si="18"/>
        <v>8.9917647058823515</v>
      </c>
      <c r="BA309" s="143">
        <f t="shared" si="19"/>
        <v>18</v>
      </c>
      <c r="BB309" s="138" t="e">
        <f t="shared" si="20"/>
        <v>#REF!</v>
      </c>
      <c r="BC309" s="154" t="str">
        <f t="shared" si="21"/>
        <v xml:space="preserve"> </v>
      </c>
    </row>
    <row r="310" spans="1:55" ht="13.5" customHeight="1">
      <c r="A310" s="153">
        <v>298</v>
      </c>
      <c r="B310" s="175">
        <v>1533009375</v>
      </c>
      <c r="C310" s="176" t="s">
        <v>670</v>
      </c>
      <c r="D310" s="177" t="s">
        <v>671</v>
      </c>
      <c r="E310" s="276" t="s">
        <v>1148</v>
      </c>
      <c r="F310" s="276" t="s">
        <v>870</v>
      </c>
      <c r="G310" s="303" t="s">
        <v>806</v>
      </c>
      <c r="H310" s="117" t="s">
        <v>428</v>
      </c>
      <c r="I310" s="156">
        <v>8.9313725490196081</v>
      </c>
      <c r="J310" s="162">
        <f>Maths2!J310</f>
        <v>6.1</v>
      </c>
      <c r="K310" s="84">
        <f>Maths2!K310</f>
        <v>0</v>
      </c>
      <c r="L310" s="135">
        <f>Maths2!M310</f>
        <v>1</v>
      </c>
      <c r="M310" s="85">
        <f>Phys2!J310</f>
        <v>6.1</v>
      </c>
      <c r="N310" s="84">
        <f>Phys2!K310</f>
        <v>0</v>
      </c>
      <c r="O310" s="135" t="e">
        <f>Phys2!#REF!</f>
        <v>#REF!</v>
      </c>
      <c r="P310" s="85">
        <f>Chim2!J310</f>
        <v>10</v>
      </c>
      <c r="Q310" s="84">
        <f>Chim2!K310</f>
        <v>6</v>
      </c>
      <c r="R310" s="135">
        <f>Chim2!M310</f>
        <v>1</v>
      </c>
      <c r="S310" s="136">
        <f>'UEF12'!P310</f>
        <v>7.3999999999999995</v>
      </c>
      <c r="T310" s="163">
        <f>'UEF12'!Q310</f>
        <v>6</v>
      </c>
      <c r="U310" s="165" t="e">
        <f>'UEF12'!S310</f>
        <v>#REF!</v>
      </c>
      <c r="V310" s="166">
        <f>TPPhys2!H310</f>
        <v>11.91</v>
      </c>
      <c r="W310" s="84">
        <f>TPPhys2!I310</f>
        <v>2</v>
      </c>
      <c r="X310" s="135">
        <f>TPPhys2!K310</f>
        <v>1</v>
      </c>
      <c r="Y310" s="86">
        <f>TPChim2!H310</f>
        <v>11.402777777777777</v>
      </c>
      <c r="Z310" s="84">
        <f>TPChim2!I310</f>
        <v>2</v>
      </c>
      <c r="AA310" s="135">
        <f>TPChim2!K310</f>
        <v>1</v>
      </c>
      <c r="AB310" s="86">
        <f>Info2!J310</f>
        <v>5.8</v>
      </c>
      <c r="AC310" s="84">
        <f>Info2!K310</f>
        <v>0</v>
      </c>
      <c r="AD310" s="135">
        <f>Info2!M310</f>
        <v>1</v>
      </c>
      <c r="AE310" s="86">
        <f>MP!I310</f>
        <v>8</v>
      </c>
      <c r="AF310" s="84">
        <f>MP!J310</f>
        <v>0</v>
      </c>
      <c r="AG310" s="135">
        <f>MP!L310</f>
        <v>1</v>
      </c>
      <c r="AH310" s="139">
        <f>'UEM12'!S310</f>
        <v>8.5825555555555546</v>
      </c>
      <c r="AI310" s="163">
        <f>'UEM12'!T310</f>
        <v>4</v>
      </c>
      <c r="AJ310" s="165">
        <f>'UEM12'!V310</f>
        <v>1</v>
      </c>
      <c r="AK310" s="166">
        <f>'MST2'!I310</f>
        <v>8.5</v>
      </c>
      <c r="AL310" s="84">
        <f>'MST2'!J310</f>
        <v>0</v>
      </c>
      <c r="AM310" s="135">
        <f>'MST2'!L310</f>
        <v>1</v>
      </c>
      <c r="AN310" s="139">
        <f>'UED12'!J310</f>
        <v>8.5</v>
      </c>
      <c r="AO310" s="163">
        <f>'UED12'!K310</f>
        <v>0</v>
      </c>
      <c r="AP310" s="165">
        <f>'UED12'!M310</f>
        <v>1</v>
      </c>
      <c r="AQ310" s="166">
        <f>Fran2!I310</f>
        <v>12</v>
      </c>
      <c r="AR310" s="84">
        <f>Fran2!J310</f>
        <v>1</v>
      </c>
      <c r="AS310" s="135">
        <f>Fran2!L310</f>
        <v>1</v>
      </c>
      <c r="AT310" s="86">
        <f>Angl2!I310</f>
        <v>10</v>
      </c>
      <c r="AU310" s="84">
        <f>Angl2!J310</f>
        <v>1</v>
      </c>
      <c r="AV310" s="135">
        <f>Angl2!L310</f>
        <v>1</v>
      </c>
      <c r="AW310" s="139">
        <f>'UET12'!M310</f>
        <v>11</v>
      </c>
      <c r="AX310" s="163">
        <f>'UET12'!N310</f>
        <v>2</v>
      </c>
      <c r="AY310" s="159">
        <f>'UET12'!P310</f>
        <v>1</v>
      </c>
      <c r="AZ310" s="24">
        <f t="shared" si="18"/>
        <v>8.2360457516339878</v>
      </c>
      <c r="BA310" s="143">
        <f t="shared" si="19"/>
        <v>12</v>
      </c>
      <c r="BB310" s="138" t="e">
        <f t="shared" si="20"/>
        <v>#REF!</v>
      </c>
      <c r="BC310" s="154" t="str">
        <f t="shared" si="21"/>
        <v xml:space="preserve"> </v>
      </c>
    </row>
    <row r="311" spans="1:55" ht="13.5" customHeight="1">
      <c r="A311" s="153">
        <v>299</v>
      </c>
      <c r="B311" s="294" t="s">
        <v>777</v>
      </c>
      <c r="C311" s="305" t="s">
        <v>612</v>
      </c>
      <c r="D311" s="306" t="s">
        <v>778</v>
      </c>
      <c r="E311" s="295" t="s">
        <v>1149</v>
      </c>
      <c r="F311" s="284" t="s">
        <v>864</v>
      </c>
      <c r="G311" s="307" t="s">
        <v>827</v>
      </c>
      <c r="H311" s="247" t="s">
        <v>1678</v>
      </c>
      <c r="I311" s="156">
        <v>9.1247058823529414</v>
      </c>
      <c r="J311" s="162">
        <f>Maths2!J311</f>
        <v>8.3333333333333339</v>
      </c>
      <c r="K311" s="84">
        <f>Maths2!K311</f>
        <v>0</v>
      </c>
      <c r="L311" s="135">
        <f>Maths2!M311</f>
        <v>1</v>
      </c>
      <c r="M311" s="85">
        <f>Phys2!J311</f>
        <v>3.5</v>
      </c>
      <c r="N311" s="84">
        <f>Phys2!K311</f>
        <v>0</v>
      </c>
      <c r="O311" s="135" t="e">
        <f>Phys2!#REF!</f>
        <v>#REF!</v>
      </c>
      <c r="P311" s="85">
        <f>Chim2!J311</f>
        <v>10</v>
      </c>
      <c r="Q311" s="84">
        <f>Chim2!K311</f>
        <v>6</v>
      </c>
      <c r="R311" s="135">
        <f>Chim2!M311</f>
        <v>1</v>
      </c>
      <c r="S311" s="136">
        <f>'UEF12'!P311</f>
        <v>7.2777777777777777</v>
      </c>
      <c r="T311" s="163">
        <f>'UEF12'!Q311</f>
        <v>6</v>
      </c>
      <c r="U311" s="165" t="e">
        <f>'UEF12'!S311</f>
        <v>#REF!</v>
      </c>
      <c r="V311" s="166">
        <f>TPPhys2!H311</f>
        <v>11.91</v>
      </c>
      <c r="W311" s="84">
        <f>TPPhys2!I311</f>
        <v>2</v>
      </c>
      <c r="X311" s="135">
        <f>TPPhys2!K311</f>
        <v>1</v>
      </c>
      <c r="Y311" s="86">
        <f>TPChim2!H311</f>
        <v>14.666666666666666</v>
      </c>
      <c r="Z311" s="84">
        <f>TPChim2!I311</f>
        <v>2</v>
      </c>
      <c r="AA311" s="135">
        <f>TPChim2!K311</f>
        <v>1</v>
      </c>
      <c r="AB311" s="86">
        <f>Info2!J311</f>
        <v>10.8925</v>
      </c>
      <c r="AC311" s="84">
        <f>Info2!K311</f>
        <v>4</v>
      </c>
      <c r="AD311" s="135">
        <f>Info2!M311</f>
        <v>1</v>
      </c>
      <c r="AE311" s="86">
        <f>MP!I311</f>
        <v>15.5</v>
      </c>
      <c r="AF311" s="84">
        <f>MP!J311</f>
        <v>1</v>
      </c>
      <c r="AG311" s="135">
        <f>MP!L311</f>
        <v>1</v>
      </c>
      <c r="AH311" s="139">
        <f>'UEM12'!S311</f>
        <v>12.772333333333332</v>
      </c>
      <c r="AI311" s="163">
        <f>'UEM12'!T311</f>
        <v>9</v>
      </c>
      <c r="AJ311" s="165">
        <f>'UEM12'!V311</f>
        <v>1</v>
      </c>
      <c r="AK311" s="166">
        <f>'MST2'!I311</f>
        <v>15</v>
      </c>
      <c r="AL311" s="84">
        <f>'MST2'!J311</f>
        <v>1</v>
      </c>
      <c r="AM311" s="135">
        <f>'MST2'!L311</f>
        <v>1</v>
      </c>
      <c r="AN311" s="139">
        <f>'UED12'!J311</f>
        <v>15</v>
      </c>
      <c r="AO311" s="163">
        <f>'UED12'!K311</f>
        <v>1</v>
      </c>
      <c r="AP311" s="165">
        <f>'UED12'!M311</f>
        <v>1</v>
      </c>
      <c r="AQ311" s="166">
        <f>Fran2!I311</f>
        <v>15.5</v>
      </c>
      <c r="AR311" s="84">
        <f>Fran2!J311</f>
        <v>1</v>
      </c>
      <c r="AS311" s="135">
        <f>Fran2!L311</f>
        <v>1</v>
      </c>
      <c r="AT311" s="86">
        <f>Angl2!I311</f>
        <v>15.5</v>
      </c>
      <c r="AU311" s="84">
        <f>Angl2!J311</f>
        <v>1</v>
      </c>
      <c r="AV311" s="135">
        <f>Angl2!L311</f>
        <v>1</v>
      </c>
      <c r="AW311" s="139">
        <f>'UET12'!M311</f>
        <v>15.5</v>
      </c>
      <c r="AX311" s="163">
        <f>'UET12'!N311</f>
        <v>2</v>
      </c>
      <c r="AY311" s="159">
        <f>'UET12'!P311</f>
        <v>1</v>
      </c>
      <c r="AZ311" s="24">
        <f t="shared" si="18"/>
        <v>10.315392156862746</v>
      </c>
      <c r="BA311" s="143">
        <f t="shared" si="19"/>
        <v>30</v>
      </c>
      <c r="BB311" s="138" t="e">
        <f t="shared" si="20"/>
        <v>#REF!</v>
      </c>
      <c r="BC311" s="154" t="str">
        <f t="shared" si="21"/>
        <v>S2 validé</v>
      </c>
    </row>
    <row r="312" spans="1:55" ht="13.5" customHeight="1">
      <c r="A312" s="153">
        <v>300</v>
      </c>
      <c r="B312" s="175">
        <v>1533018497</v>
      </c>
      <c r="C312" s="176" t="s">
        <v>612</v>
      </c>
      <c r="D312" s="177" t="s">
        <v>613</v>
      </c>
      <c r="E312" s="276" t="s">
        <v>1150</v>
      </c>
      <c r="F312" s="276" t="s">
        <v>805</v>
      </c>
      <c r="G312" s="303" t="s">
        <v>806</v>
      </c>
      <c r="H312" s="117" t="s">
        <v>429</v>
      </c>
      <c r="I312" s="157">
        <v>9.6645882352941186</v>
      </c>
      <c r="J312" s="162">
        <f>Maths2!J312</f>
        <v>10.6</v>
      </c>
      <c r="K312" s="84">
        <f>Maths2!K312</f>
        <v>6</v>
      </c>
      <c r="L312" s="135">
        <f>Maths2!M312</f>
        <v>1</v>
      </c>
      <c r="M312" s="85">
        <f>Phys2!J312</f>
        <v>8.7519999999999989</v>
      </c>
      <c r="N312" s="84">
        <f>Phys2!K312</f>
        <v>0</v>
      </c>
      <c r="O312" s="135" t="e">
        <f>Phys2!#REF!</f>
        <v>#REF!</v>
      </c>
      <c r="P312" s="85">
        <f>Chim2!J312</f>
        <v>10.65</v>
      </c>
      <c r="Q312" s="84">
        <f>Chim2!K312</f>
        <v>6</v>
      </c>
      <c r="R312" s="135">
        <f>Chim2!M312</f>
        <v>1</v>
      </c>
      <c r="S312" s="136">
        <f>'UEF12'!P312</f>
        <v>10.000666666666667</v>
      </c>
      <c r="T312" s="163">
        <f>'UEF12'!Q312</f>
        <v>18</v>
      </c>
      <c r="U312" s="165" t="e">
        <f>'UEF12'!S312</f>
        <v>#REF!</v>
      </c>
      <c r="V312" s="166">
        <f>TPPhys2!H312</f>
        <v>10.5</v>
      </c>
      <c r="W312" s="84">
        <f>TPPhys2!I312</f>
        <v>2</v>
      </c>
      <c r="X312" s="135">
        <f>TPPhys2!K312</f>
        <v>1</v>
      </c>
      <c r="Y312" s="86">
        <f>TPChim2!H312</f>
        <v>13.42</v>
      </c>
      <c r="Z312" s="84">
        <f>TPChim2!I312</f>
        <v>2</v>
      </c>
      <c r="AA312" s="135">
        <f>TPChim2!K312</f>
        <v>1</v>
      </c>
      <c r="AB312" s="86">
        <f>Info2!J312</f>
        <v>11.9</v>
      </c>
      <c r="AC312" s="84">
        <f>Info2!K312</f>
        <v>4</v>
      </c>
      <c r="AD312" s="135">
        <f>Info2!M312</f>
        <v>1</v>
      </c>
      <c r="AE312" s="86">
        <f>MP!I312</f>
        <v>8.5</v>
      </c>
      <c r="AF312" s="84">
        <f>MP!J312</f>
        <v>0</v>
      </c>
      <c r="AG312" s="135">
        <f>MP!L312</f>
        <v>1</v>
      </c>
      <c r="AH312" s="139">
        <f>'UEM12'!S312</f>
        <v>11.244</v>
      </c>
      <c r="AI312" s="163">
        <f>'UEM12'!T312</f>
        <v>9</v>
      </c>
      <c r="AJ312" s="165">
        <f>'UEM12'!V312</f>
        <v>1</v>
      </c>
      <c r="AK312" s="166">
        <f>'MST2'!I312</f>
        <v>9</v>
      </c>
      <c r="AL312" s="84">
        <f>'MST2'!J312</f>
        <v>0</v>
      </c>
      <c r="AM312" s="135">
        <f>'MST2'!L312</f>
        <v>1</v>
      </c>
      <c r="AN312" s="139">
        <f>'UED12'!J312</f>
        <v>9</v>
      </c>
      <c r="AO312" s="163">
        <f>'UED12'!K312</f>
        <v>0</v>
      </c>
      <c r="AP312" s="165">
        <f>'UED12'!M312</f>
        <v>1</v>
      </c>
      <c r="AQ312" s="166">
        <f>Fran2!I312</f>
        <v>10</v>
      </c>
      <c r="AR312" s="84">
        <f>Fran2!J312</f>
        <v>1</v>
      </c>
      <c r="AS312" s="135">
        <f>Fran2!L312</f>
        <v>1</v>
      </c>
      <c r="AT312" s="86">
        <f>Angl2!I312</f>
        <v>10</v>
      </c>
      <c r="AU312" s="84">
        <f>Angl2!J312</f>
        <v>1</v>
      </c>
      <c r="AV312" s="135">
        <f>Angl2!L312</f>
        <v>1</v>
      </c>
      <c r="AW312" s="139">
        <f>'UET12'!M312</f>
        <v>10</v>
      </c>
      <c r="AX312" s="163">
        <f>'UET12'!N312</f>
        <v>2</v>
      </c>
      <c r="AY312" s="159">
        <f>'UET12'!P312</f>
        <v>1</v>
      </c>
      <c r="AZ312" s="24">
        <f t="shared" si="18"/>
        <v>10.307411764705883</v>
      </c>
      <c r="BA312" s="143">
        <f t="shared" si="19"/>
        <v>30</v>
      </c>
      <c r="BB312" s="138" t="e">
        <f t="shared" si="20"/>
        <v>#REF!</v>
      </c>
      <c r="BC312" s="154" t="str">
        <f t="shared" si="21"/>
        <v>S2 validé</v>
      </c>
    </row>
    <row r="313" spans="1:55" ht="13.5" customHeight="1">
      <c r="A313" s="153">
        <v>301</v>
      </c>
      <c r="B313" s="178">
        <v>1433000957</v>
      </c>
      <c r="C313" s="179" t="s">
        <v>532</v>
      </c>
      <c r="D313" s="180" t="s">
        <v>533</v>
      </c>
      <c r="E313" s="276" t="s">
        <v>1151</v>
      </c>
      <c r="F313" s="276" t="s">
        <v>808</v>
      </c>
      <c r="G313" s="303" t="s">
        <v>806</v>
      </c>
      <c r="H313" s="117" t="s">
        <v>1676</v>
      </c>
      <c r="I313" s="157">
        <v>8.1611764705882361</v>
      </c>
      <c r="J313" s="162">
        <f>Maths2!J313</f>
        <v>0</v>
      </c>
      <c r="K313" s="84">
        <f>Maths2!K313</f>
        <v>0</v>
      </c>
      <c r="L313" s="135">
        <f>Maths2!M313</f>
        <v>1</v>
      </c>
      <c r="M313" s="85">
        <f>Phys2!J313</f>
        <v>0</v>
      </c>
      <c r="N313" s="84">
        <f>Phys2!K313</f>
        <v>0</v>
      </c>
      <c r="O313" s="135" t="e">
        <f>Phys2!#REF!</f>
        <v>#REF!</v>
      </c>
      <c r="P313" s="85">
        <f>Chim2!J313</f>
        <v>0</v>
      </c>
      <c r="Q313" s="84">
        <f>Chim2!K313</f>
        <v>0</v>
      </c>
      <c r="R313" s="135">
        <f>Chim2!M313</f>
        <v>1</v>
      </c>
      <c r="S313" s="136">
        <f>'UEF12'!P313</f>
        <v>0</v>
      </c>
      <c r="T313" s="163">
        <f>'UEF12'!Q313</f>
        <v>0</v>
      </c>
      <c r="U313" s="165" t="e">
        <f>'UEF12'!S313</f>
        <v>#REF!</v>
      </c>
      <c r="V313" s="166">
        <f>TPPhys2!H313</f>
        <v>10</v>
      </c>
      <c r="W313" s="84">
        <f>TPPhys2!I313</f>
        <v>2</v>
      </c>
      <c r="X313" s="135">
        <f>TPPhys2!K313</f>
        <v>1</v>
      </c>
      <c r="Y313" s="86">
        <f>TPChim2!H313</f>
        <v>14.16</v>
      </c>
      <c r="Z313" s="84">
        <f>TPChim2!I313</f>
        <v>2</v>
      </c>
      <c r="AA313" s="135">
        <f>TPChim2!K313</f>
        <v>1</v>
      </c>
      <c r="AB313" s="86">
        <f>Info2!J313</f>
        <v>10.9</v>
      </c>
      <c r="AC313" s="84">
        <f>Info2!K313</f>
        <v>4</v>
      </c>
      <c r="AD313" s="135">
        <f>Info2!M313</f>
        <v>1</v>
      </c>
      <c r="AE313" s="86">
        <f>MP!I313</f>
        <v>10</v>
      </c>
      <c r="AF313" s="84">
        <f>MP!J313</f>
        <v>1</v>
      </c>
      <c r="AG313" s="135">
        <f>MP!L313</f>
        <v>1</v>
      </c>
      <c r="AH313" s="139">
        <f>'UEM12'!S313</f>
        <v>11.192</v>
      </c>
      <c r="AI313" s="163">
        <f>'UEM12'!T313</f>
        <v>9</v>
      </c>
      <c r="AJ313" s="165">
        <f>'UEM12'!V313</f>
        <v>1</v>
      </c>
      <c r="AK313" s="166">
        <f>'MST2'!I313</f>
        <v>0</v>
      </c>
      <c r="AL313" s="84">
        <f>'MST2'!J313</f>
        <v>0</v>
      </c>
      <c r="AM313" s="135">
        <f>'MST2'!L313</f>
        <v>1</v>
      </c>
      <c r="AN313" s="139">
        <f>'UED12'!J313</f>
        <v>0</v>
      </c>
      <c r="AO313" s="163">
        <f>'UED12'!K313</f>
        <v>0</v>
      </c>
      <c r="AP313" s="165">
        <f>'UED12'!M313</f>
        <v>1</v>
      </c>
      <c r="AQ313" s="166">
        <f>Fran2!I313</f>
        <v>12.5</v>
      </c>
      <c r="AR313" s="84">
        <f>Fran2!J313</f>
        <v>1</v>
      </c>
      <c r="AS313" s="135">
        <f>Fran2!L313</f>
        <v>1</v>
      </c>
      <c r="AT313" s="86">
        <f>Angl2!I313</f>
        <v>13.5</v>
      </c>
      <c r="AU313" s="84">
        <f>Angl2!J313</f>
        <v>1</v>
      </c>
      <c r="AV313" s="135">
        <f>Angl2!L313</f>
        <v>1</v>
      </c>
      <c r="AW313" s="139">
        <f>'UET12'!M313</f>
        <v>13</v>
      </c>
      <c r="AX313" s="163">
        <f>'UET12'!N313</f>
        <v>2</v>
      </c>
      <c r="AY313" s="159">
        <f>'UET12'!P313</f>
        <v>1</v>
      </c>
      <c r="AZ313" s="24">
        <f t="shared" si="18"/>
        <v>4.8211764705882354</v>
      </c>
      <c r="BA313" s="143">
        <f t="shared" si="19"/>
        <v>11</v>
      </c>
      <c r="BB313" s="138" t="e">
        <f t="shared" si="20"/>
        <v>#REF!</v>
      </c>
      <c r="BC313" s="154" t="str">
        <f t="shared" si="21"/>
        <v xml:space="preserve"> </v>
      </c>
    </row>
    <row r="314" spans="1:55" ht="13.5" customHeight="1">
      <c r="A314" s="153">
        <v>302</v>
      </c>
      <c r="B314" s="178">
        <v>1433006534</v>
      </c>
      <c r="C314" s="179" t="s">
        <v>362</v>
      </c>
      <c r="D314" s="180" t="s">
        <v>138</v>
      </c>
      <c r="E314" s="276" t="s">
        <v>1152</v>
      </c>
      <c r="F314" s="276" t="s">
        <v>1153</v>
      </c>
      <c r="G314" s="303" t="s">
        <v>806</v>
      </c>
      <c r="H314" s="117" t="s">
        <v>428</v>
      </c>
      <c r="I314" s="156">
        <v>8.4858169934640522</v>
      </c>
      <c r="J314" s="162">
        <f>Maths2!J314</f>
        <v>10</v>
      </c>
      <c r="K314" s="84">
        <f>Maths2!K314</f>
        <v>6</v>
      </c>
      <c r="L314" s="135">
        <f>Maths2!M314</f>
        <v>1</v>
      </c>
      <c r="M314" s="85">
        <f>Phys2!J314</f>
        <v>6</v>
      </c>
      <c r="N314" s="84">
        <f>Phys2!K314</f>
        <v>0</v>
      </c>
      <c r="O314" s="135" t="e">
        <f>Phys2!#REF!</f>
        <v>#REF!</v>
      </c>
      <c r="P314" s="85">
        <f>Chim2!J314</f>
        <v>10</v>
      </c>
      <c r="Q314" s="84">
        <f>Chim2!K314</f>
        <v>6</v>
      </c>
      <c r="R314" s="135">
        <f>Chim2!M314</f>
        <v>1</v>
      </c>
      <c r="S314" s="136">
        <f>'UEF12'!P314</f>
        <v>8.6666666666666661</v>
      </c>
      <c r="T314" s="163">
        <f>'UEF12'!Q314</f>
        <v>12</v>
      </c>
      <c r="U314" s="165" t="e">
        <f>'UEF12'!S314</f>
        <v>#REF!</v>
      </c>
      <c r="V314" s="166">
        <f>TPPhys2!H314</f>
        <v>7.5</v>
      </c>
      <c r="W314" s="84">
        <f>TPPhys2!I314</f>
        <v>0</v>
      </c>
      <c r="X314" s="135">
        <f>TPPhys2!K314</f>
        <v>1</v>
      </c>
      <c r="Y314" s="86">
        <f>TPChim2!H314</f>
        <v>10.370000000000001</v>
      </c>
      <c r="Z314" s="84">
        <f>TPChim2!I314</f>
        <v>2</v>
      </c>
      <c r="AA314" s="135">
        <f>TPChim2!K314</f>
        <v>1</v>
      </c>
      <c r="AB314" s="86">
        <f>Info2!J314</f>
        <v>10.8</v>
      </c>
      <c r="AC314" s="84">
        <f>Info2!K314</f>
        <v>4</v>
      </c>
      <c r="AD314" s="135">
        <f>Info2!M314</f>
        <v>1</v>
      </c>
      <c r="AE314" s="86">
        <f>MP!I314</f>
        <v>10.5</v>
      </c>
      <c r="AF314" s="84">
        <f>MP!J314</f>
        <v>1</v>
      </c>
      <c r="AG314" s="135">
        <f>MP!L314</f>
        <v>1</v>
      </c>
      <c r="AH314" s="139">
        <f>'UEM12'!S314</f>
        <v>9.9939999999999998</v>
      </c>
      <c r="AI314" s="163">
        <f>'UEM12'!T314</f>
        <v>7</v>
      </c>
      <c r="AJ314" s="165">
        <f>'UEM12'!V314</f>
        <v>1</v>
      </c>
      <c r="AK314" s="166">
        <f>'MST2'!I314</f>
        <v>13</v>
      </c>
      <c r="AL314" s="84">
        <f>'MST2'!J314</f>
        <v>1</v>
      </c>
      <c r="AM314" s="135">
        <f>'MST2'!L314</f>
        <v>1</v>
      </c>
      <c r="AN314" s="139">
        <f>'UED12'!J314</f>
        <v>13</v>
      </c>
      <c r="AO314" s="163">
        <f>'UED12'!K314</f>
        <v>1</v>
      </c>
      <c r="AP314" s="165">
        <f>'UED12'!M314</f>
        <v>1</v>
      </c>
      <c r="AQ314" s="166">
        <f>Fran2!I314</f>
        <v>12</v>
      </c>
      <c r="AR314" s="84">
        <f>Fran2!J314</f>
        <v>1</v>
      </c>
      <c r="AS314" s="135">
        <f>Fran2!L314</f>
        <v>1</v>
      </c>
      <c r="AT314" s="86">
        <f>Angl2!I314</f>
        <v>13</v>
      </c>
      <c r="AU314" s="84">
        <f>Angl2!J314</f>
        <v>1</v>
      </c>
      <c r="AV314" s="135">
        <f>Angl2!L314</f>
        <v>1</v>
      </c>
      <c r="AW314" s="139">
        <f>'UET12'!M314</f>
        <v>12.5</v>
      </c>
      <c r="AX314" s="163">
        <f>'UET12'!N314</f>
        <v>2</v>
      </c>
      <c r="AY314" s="159">
        <f>'UET12'!P314</f>
        <v>1</v>
      </c>
      <c r="AZ314" s="24">
        <f t="shared" si="18"/>
        <v>9.7629411764705889</v>
      </c>
      <c r="BA314" s="143">
        <f t="shared" si="19"/>
        <v>22</v>
      </c>
      <c r="BB314" s="138" t="e">
        <f t="shared" si="20"/>
        <v>#REF!</v>
      </c>
      <c r="BC314" s="154" t="str">
        <f t="shared" si="21"/>
        <v xml:space="preserve"> </v>
      </c>
    </row>
    <row r="315" spans="1:55" ht="13.5" customHeight="1">
      <c r="A315" s="153">
        <v>303</v>
      </c>
      <c r="B315" s="175">
        <v>1533004391</v>
      </c>
      <c r="C315" s="176" t="s">
        <v>592</v>
      </c>
      <c r="D315" s="177" t="s">
        <v>89</v>
      </c>
      <c r="E315" s="276" t="s">
        <v>1154</v>
      </c>
      <c r="F315" s="276" t="s">
        <v>994</v>
      </c>
      <c r="G315" s="303" t="s">
        <v>806</v>
      </c>
      <c r="H315" s="117" t="s">
        <v>428</v>
      </c>
      <c r="I315" s="156">
        <v>9.4803921568627452</v>
      </c>
      <c r="J315" s="162">
        <f>Maths2!J315</f>
        <v>9.9980000000000011</v>
      </c>
      <c r="K315" s="84">
        <f>Maths2!K315</f>
        <v>6</v>
      </c>
      <c r="L315" s="135">
        <f>Maths2!M315</f>
        <v>1</v>
      </c>
      <c r="M315" s="85">
        <f>Phys2!J315</f>
        <v>10.001999999999999</v>
      </c>
      <c r="N315" s="84">
        <f>Phys2!K315</f>
        <v>6</v>
      </c>
      <c r="O315" s="135" t="e">
        <f>Phys2!#REF!</f>
        <v>#REF!</v>
      </c>
      <c r="P315" s="85">
        <f>Chim2!J315</f>
        <v>8.25</v>
      </c>
      <c r="Q315" s="84">
        <f>Chim2!K315</f>
        <v>0</v>
      </c>
      <c r="R315" s="135">
        <f>Chim2!M315</f>
        <v>1</v>
      </c>
      <c r="S315" s="136">
        <f>'UEF12'!P315</f>
        <v>9.4166666666666661</v>
      </c>
      <c r="T315" s="163">
        <f>'UEF12'!Q315</f>
        <v>12</v>
      </c>
      <c r="U315" s="165" t="e">
        <f>'UEF12'!S315</f>
        <v>#REF!</v>
      </c>
      <c r="V315" s="166">
        <f>TPPhys2!H315</f>
        <v>8</v>
      </c>
      <c r="W315" s="84">
        <f>TPPhys2!I315</f>
        <v>0</v>
      </c>
      <c r="X315" s="135">
        <f>TPPhys2!K315</f>
        <v>1</v>
      </c>
      <c r="Y315" s="86">
        <f>TPChim2!H315</f>
        <v>11.83</v>
      </c>
      <c r="Z315" s="84">
        <f>TPChim2!I315</f>
        <v>2</v>
      </c>
      <c r="AA315" s="135">
        <f>TPChim2!K315</f>
        <v>1</v>
      </c>
      <c r="AB315" s="86">
        <f>Info2!J315</f>
        <v>10</v>
      </c>
      <c r="AC315" s="84">
        <f>Info2!K315</f>
        <v>4</v>
      </c>
      <c r="AD315" s="135">
        <f>Info2!M315</f>
        <v>1</v>
      </c>
      <c r="AE315" s="86">
        <f>MP!I315</f>
        <v>8</v>
      </c>
      <c r="AF315" s="84">
        <f>MP!J315</f>
        <v>0</v>
      </c>
      <c r="AG315" s="135">
        <f>MP!L315</f>
        <v>1</v>
      </c>
      <c r="AH315" s="139">
        <f>'UEM12'!S315</f>
        <v>9.5659999999999989</v>
      </c>
      <c r="AI315" s="163">
        <f>'UEM12'!T315</f>
        <v>6</v>
      </c>
      <c r="AJ315" s="165">
        <f>'UEM12'!V315</f>
        <v>1</v>
      </c>
      <c r="AK315" s="166">
        <f>'MST2'!I315</f>
        <v>7.5</v>
      </c>
      <c r="AL315" s="84">
        <f>'MST2'!J315</f>
        <v>0</v>
      </c>
      <c r="AM315" s="135">
        <f>'MST2'!L315</f>
        <v>1</v>
      </c>
      <c r="AN315" s="139">
        <f>'UED12'!J315</f>
        <v>7.5</v>
      </c>
      <c r="AO315" s="163">
        <f>'UED12'!K315</f>
        <v>0</v>
      </c>
      <c r="AP315" s="165">
        <f>'UED12'!M315</f>
        <v>1</v>
      </c>
      <c r="AQ315" s="166">
        <f>Fran2!I315</f>
        <v>4.25</v>
      </c>
      <c r="AR315" s="84">
        <f>Fran2!J315</f>
        <v>0</v>
      </c>
      <c r="AS315" s="135">
        <f>Fran2!L315</f>
        <v>1</v>
      </c>
      <c r="AT315" s="86">
        <f>Angl2!I315</f>
        <v>10</v>
      </c>
      <c r="AU315" s="84">
        <f>Angl2!J315</f>
        <v>1</v>
      </c>
      <c r="AV315" s="135">
        <f>Angl2!L315</f>
        <v>1</v>
      </c>
      <c r="AW315" s="139">
        <f>'UET12'!M315</f>
        <v>7.125</v>
      </c>
      <c r="AX315" s="163">
        <f>'UET12'!N315</f>
        <v>1</v>
      </c>
      <c r="AY315" s="159">
        <f>'UET12'!P315</f>
        <v>1</v>
      </c>
      <c r="AZ315" s="24">
        <f t="shared" si="18"/>
        <v>9.078235294117647</v>
      </c>
      <c r="BA315" s="143">
        <f t="shared" si="19"/>
        <v>19</v>
      </c>
      <c r="BB315" s="138" t="e">
        <f t="shared" si="20"/>
        <v>#REF!</v>
      </c>
      <c r="BC315" s="154" t="str">
        <f t="shared" si="21"/>
        <v xml:space="preserve"> </v>
      </c>
    </row>
    <row r="316" spans="1:55" ht="13.5" customHeight="1">
      <c r="A316" s="153">
        <v>304</v>
      </c>
      <c r="B316" s="279">
        <v>1433017795</v>
      </c>
      <c r="C316" s="301" t="s">
        <v>407</v>
      </c>
      <c r="D316" s="52" t="s">
        <v>408</v>
      </c>
      <c r="E316" s="280" t="s">
        <v>1155</v>
      </c>
      <c r="F316" s="280" t="s">
        <v>821</v>
      </c>
      <c r="G316" s="302" t="s">
        <v>811</v>
      </c>
      <c r="H316" s="118" t="s">
        <v>428</v>
      </c>
      <c r="I316" s="156">
        <v>9.7990196078431353</v>
      </c>
      <c r="J316" s="162">
        <f>Maths2!J316</f>
        <v>4.8499999999999996</v>
      </c>
      <c r="K316" s="84">
        <f>Maths2!K316</f>
        <v>0</v>
      </c>
      <c r="L316" s="135">
        <f>Maths2!M316</f>
        <v>1</v>
      </c>
      <c r="M316" s="85">
        <f>Phys2!J316</f>
        <v>7.5</v>
      </c>
      <c r="N316" s="84">
        <f>Phys2!K316</f>
        <v>0</v>
      </c>
      <c r="O316" s="135" t="e">
        <f>Phys2!#REF!</f>
        <v>#REF!</v>
      </c>
      <c r="P316" s="85">
        <f>Chim2!J316</f>
        <v>10.199999999999999</v>
      </c>
      <c r="Q316" s="84">
        <f>Chim2!K316</f>
        <v>6</v>
      </c>
      <c r="R316" s="135">
        <f>Chim2!M316</f>
        <v>1</v>
      </c>
      <c r="S316" s="136">
        <f>'UEF12'!P316</f>
        <v>7.5166666666666657</v>
      </c>
      <c r="T316" s="163">
        <f>'UEF12'!Q316</f>
        <v>6</v>
      </c>
      <c r="U316" s="165" t="e">
        <f>'UEF12'!S316</f>
        <v>#REF!</v>
      </c>
      <c r="V316" s="166">
        <f>TPPhys2!H316</f>
        <v>10</v>
      </c>
      <c r="W316" s="84">
        <f>TPPhys2!I316</f>
        <v>2</v>
      </c>
      <c r="X316" s="135">
        <f>TPPhys2!K316</f>
        <v>1</v>
      </c>
      <c r="Y316" s="86">
        <f>TPChim2!H316</f>
        <v>13.83</v>
      </c>
      <c r="Z316" s="84">
        <f>TPChim2!I316</f>
        <v>2</v>
      </c>
      <c r="AA316" s="135">
        <f>TPChim2!K316</f>
        <v>1</v>
      </c>
      <c r="AB316" s="86">
        <f>Info2!J316</f>
        <v>11.3</v>
      </c>
      <c r="AC316" s="84">
        <f>Info2!K316</f>
        <v>4</v>
      </c>
      <c r="AD316" s="135">
        <f>Info2!M316</f>
        <v>1</v>
      </c>
      <c r="AE316" s="86">
        <f>MP!I316</f>
        <v>10</v>
      </c>
      <c r="AF316" s="84">
        <f>MP!J316</f>
        <v>1</v>
      </c>
      <c r="AG316" s="135">
        <f>MP!L316</f>
        <v>1</v>
      </c>
      <c r="AH316" s="139">
        <f>'UEM12'!S316</f>
        <v>11.286</v>
      </c>
      <c r="AI316" s="163">
        <f>'UEM12'!T316</f>
        <v>9</v>
      </c>
      <c r="AJ316" s="165">
        <f>'UEM12'!V316</f>
        <v>1</v>
      </c>
      <c r="AK316" s="166">
        <f>'MST2'!I316</f>
        <v>10</v>
      </c>
      <c r="AL316" s="84">
        <f>'MST2'!J316</f>
        <v>1</v>
      </c>
      <c r="AM316" s="135">
        <f>'MST2'!L316</f>
        <v>1</v>
      </c>
      <c r="AN316" s="139">
        <f>'UED12'!J316</f>
        <v>10</v>
      </c>
      <c r="AO316" s="163">
        <f>'UED12'!K316</f>
        <v>1</v>
      </c>
      <c r="AP316" s="165">
        <f>'UED12'!M316</f>
        <v>1</v>
      </c>
      <c r="AQ316" s="166">
        <f>Fran2!I316</f>
        <v>10</v>
      </c>
      <c r="AR316" s="84">
        <f>Fran2!J316</f>
        <v>1</v>
      </c>
      <c r="AS316" s="135">
        <f>Fran2!L316</f>
        <v>1</v>
      </c>
      <c r="AT316" s="86">
        <f>Angl2!I316</f>
        <v>13.5</v>
      </c>
      <c r="AU316" s="84">
        <f>Angl2!J316</f>
        <v>1</v>
      </c>
      <c r="AV316" s="135">
        <f>Angl2!L316</f>
        <v>1</v>
      </c>
      <c r="AW316" s="139">
        <f>'UET12'!M316</f>
        <v>11.75</v>
      </c>
      <c r="AX316" s="163">
        <f>'UET12'!N316</f>
        <v>2</v>
      </c>
      <c r="AY316" s="159">
        <f>'UET12'!P316</f>
        <v>1</v>
      </c>
      <c r="AZ316" s="24">
        <f t="shared" si="18"/>
        <v>9.2694117647058807</v>
      </c>
      <c r="BA316" s="143">
        <f t="shared" si="19"/>
        <v>18</v>
      </c>
      <c r="BB316" s="138" t="e">
        <f t="shared" si="20"/>
        <v>#REF!</v>
      </c>
      <c r="BC316" s="154" t="str">
        <f t="shared" si="21"/>
        <v xml:space="preserve"> </v>
      </c>
    </row>
    <row r="317" spans="1:55" ht="13.5" customHeight="1">
      <c r="A317" s="153">
        <v>305</v>
      </c>
      <c r="B317" s="411">
        <v>123016324</v>
      </c>
      <c r="C317" s="277" t="s">
        <v>231</v>
      </c>
      <c r="D317" s="412" t="s">
        <v>232</v>
      </c>
      <c r="E317" s="277" t="s">
        <v>1031</v>
      </c>
      <c r="F317" s="277" t="s">
        <v>821</v>
      </c>
      <c r="G317" s="302" t="s">
        <v>811</v>
      </c>
      <c r="H317" s="121" t="s">
        <v>431</v>
      </c>
      <c r="I317" s="157">
        <v>9.7464705882352938</v>
      </c>
      <c r="J317" s="162">
        <f>Maths2!J317</f>
        <v>10.166666666666666</v>
      </c>
      <c r="K317" s="84">
        <f>Maths2!K317</f>
        <v>6</v>
      </c>
      <c r="L317" s="135">
        <f>Maths2!M317</f>
        <v>1</v>
      </c>
      <c r="M317" s="85">
        <f>Phys2!J317</f>
        <v>5.333333333333333</v>
      </c>
      <c r="N317" s="84">
        <f>Phys2!K317</f>
        <v>0</v>
      </c>
      <c r="O317" s="135" t="e">
        <f>Phys2!#REF!</f>
        <v>#REF!</v>
      </c>
      <c r="P317" s="85">
        <f>Chim2!J317</f>
        <v>7.25</v>
      </c>
      <c r="Q317" s="84">
        <f>Chim2!K317</f>
        <v>0</v>
      </c>
      <c r="R317" s="135">
        <f>Chim2!M317</f>
        <v>1</v>
      </c>
      <c r="S317" s="136">
        <f>'UEF12'!P317</f>
        <v>7.583333333333333</v>
      </c>
      <c r="T317" s="163">
        <f>'UEF12'!Q317</f>
        <v>6</v>
      </c>
      <c r="U317" s="165" t="e">
        <f>'UEF12'!S317</f>
        <v>#REF!</v>
      </c>
      <c r="V317" s="166">
        <f>TPPhys2!H317</f>
        <v>10.5</v>
      </c>
      <c r="W317" s="84">
        <f>TPPhys2!I317</f>
        <v>2</v>
      </c>
      <c r="X317" s="135">
        <f>TPPhys2!K317</f>
        <v>1</v>
      </c>
      <c r="Y317" s="86">
        <f>TPChim2!H317</f>
        <v>10.25</v>
      </c>
      <c r="Z317" s="84">
        <f>TPChim2!I317</f>
        <v>2</v>
      </c>
      <c r="AA317" s="135">
        <f>TPChim2!K317</f>
        <v>1</v>
      </c>
      <c r="AB317" s="86">
        <f>Info2!J317</f>
        <v>8.5</v>
      </c>
      <c r="AC317" s="84">
        <f>Info2!K317</f>
        <v>0</v>
      </c>
      <c r="AD317" s="135">
        <f>Info2!M317</f>
        <v>1</v>
      </c>
      <c r="AE317" s="86">
        <f>MP!I317</f>
        <v>13.5</v>
      </c>
      <c r="AF317" s="84">
        <f>MP!J317</f>
        <v>1</v>
      </c>
      <c r="AG317" s="135">
        <f>MP!L317</f>
        <v>1</v>
      </c>
      <c r="AH317" s="139">
        <f>'UEM12'!S317</f>
        <v>10.25</v>
      </c>
      <c r="AI317" s="163">
        <f>'UEM12'!T317</f>
        <v>9</v>
      </c>
      <c r="AJ317" s="165">
        <f>'UEM12'!V317</f>
        <v>1</v>
      </c>
      <c r="AK317" s="166">
        <f>'MST2'!I317</f>
        <v>13.5</v>
      </c>
      <c r="AL317" s="84">
        <f>'MST2'!J317</f>
        <v>1</v>
      </c>
      <c r="AM317" s="135">
        <f>'MST2'!L317</f>
        <v>1</v>
      </c>
      <c r="AN317" s="139">
        <f>'UED12'!J317</f>
        <v>13.5</v>
      </c>
      <c r="AO317" s="163">
        <f>'UED12'!K317</f>
        <v>1</v>
      </c>
      <c r="AP317" s="165">
        <f>'UED12'!M317</f>
        <v>1</v>
      </c>
      <c r="AQ317" s="166">
        <f>Fran2!I317</f>
        <v>14</v>
      </c>
      <c r="AR317" s="84">
        <f>Fran2!J317</f>
        <v>1</v>
      </c>
      <c r="AS317" s="135">
        <f>Fran2!L317</f>
        <v>1</v>
      </c>
      <c r="AT317" s="86">
        <f>Angl2!I317</f>
        <v>13</v>
      </c>
      <c r="AU317" s="84">
        <f>Angl2!J317</f>
        <v>1</v>
      </c>
      <c r="AV317" s="135">
        <f>Angl2!L317</f>
        <v>1</v>
      </c>
      <c r="AW317" s="139">
        <f>'UET12'!M317</f>
        <v>13.5</v>
      </c>
      <c r="AX317" s="163">
        <f>'UET12'!N317</f>
        <v>2</v>
      </c>
      <c r="AY317" s="159">
        <f>'UET12'!P317</f>
        <v>1</v>
      </c>
      <c r="AZ317" s="24">
        <f t="shared" si="18"/>
        <v>9.4117647058823533</v>
      </c>
      <c r="BA317" s="143">
        <f t="shared" si="19"/>
        <v>18</v>
      </c>
      <c r="BB317" s="138" t="e">
        <f t="shared" si="20"/>
        <v>#REF!</v>
      </c>
      <c r="BC317" s="154" t="str">
        <f t="shared" si="21"/>
        <v xml:space="preserve"> </v>
      </c>
    </row>
    <row r="318" spans="1:55" ht="13.5" customHeight="1">
      <c r="A318" s="153">
        <v>306</v>
      </c>
      <c r="B318" s="181">
        <v>1333004902</v>
      </c>
      <c r="C318" s="182" t="s">
        <v>574</v>
      </c>
      <c r="D318" s="183" t="s">
        <v>237</v>
      </c>
      <c r="E318" s="276" t="s">
        <v>967</v>
      </c>
      <c r="F318" s="276" t="s">
        <v>1156</v>
      </c>
      <c r="G318" s="303" t="s">
        <v>806</v>
      </c>
      <c r="H318" s="117" t="s">
        <v>428</v>
      </c>
      <c r="I318" s="156">
        <v>8.4998039215686276</v>
      </c>
      <c r="J318" s="162">
        <f>Maths2!J318</f>
        <v>5.5</v>
      </c>
      <c r="K318" s="84">
        <f>Maths2!K318</f>
        <v>0</v>
      </c>
      <c r="L318" s="135">
        <f>Maths2!M318</f>
        <v>1</v>
      </c>
      <c r="M318" s="85">
        <f>Phys2!J318</f>
        <v>6.1</v>
      </c>
      <c r="N318" s="84">
        <f>Phys2!K318</f>
        <v>0</v>
      </c>
      <c r="O318" s="135" t="e">
        <f>Phys2!#REF!</f>
        <v>#REF!</v>
      </c>
      <c r="P318" s="85">
        <f>Chim2!J318</f>
        <v>12.6</v>
      </c>
      <c r="Q318" s="84">
        <f>Chim2!K318</f>
        <v>6</v>
      </c>
      <c r="R318" s="135">
        <f>Chim2!M318</f>
        <v>1</v>
      </c>
      <c r="S318" s="136">
        <f>'UEF12'!P318</f>
        <v>8.0666666666666664</v>
      </c>
      <c r="T318" s="163">
        <f>'UEF12'!Q318</f>
        <v>6</v>
      </c>
      <c r="U318" s="165" t="e">
        <f>'UEF12'!S318</f>
        <v>#REF!</v>
      </c>
      <c r="V318" s="166">
        <f>TPPhys2!H318</f>
        <v>11.83</v>
      </c>
      <c r="W318" s="84">
        <f>TPPhys2!I318</f>
        <v>2</v>
      </c>
      <c r="X318" s="135">
        <f>TPPhys2!K318</f>
        <v>1</v>
      </c>
      <c r="Y318" s="86">
        <f>TPChim2!H318</f>
        <v>13.83</v>
      </c>
      <c r="Z318" s="84">
        <f>TPChim2!I318</f>
        <v>2</v>
      </c>
      <c r="AA318" s="135">
        <f>TPChim2!K318</f>
        <v>1</v>
      </c>
      <c r="AB318" s="86">
        <f>Info2!J318</f>
        <v>6.75</v>
      </c>
      <c r="AC318" s="84">
        <f>Info2!K318</f>
        <v>0</v>
      </c>
      <c r="AD318" s="135">
        <f>Info2!M318</f>
        <v>1</v>
      </c>
      <c r="AE318" s="86">
        <f>MP!I318</f>
        <v>11.5</v>
      </c>
      <c r="AF318" s="84">
        <f>MP!J318</f>
        <v>1</v>
      </c>
      <c r="AG318" s="135">
        <f>MP!L318</f>
        <v>1</v>
      </c>
      <c r="AH318" s="139">
        <f>'UEM12'!S318</f>
        <v>10.132</v>
      </c>
      <c r="AI318" s="163">
        <f>'UEM12'!T318</f>
        <v>9</v>
      </c>
      <c r="AJ318" s="165">
        <f>'UEM12'!V318</f>
        <v>1</v>
      </c>
      <c r="AK318" s="166">
        <f>'MST2'!I318</f>
        <v>10</v>
      </c>
      <c r="AL318" s="84">
        <f>'MST2'!J318</f>
        <v>1</v>
      </c>
      <c r="AM318" s="135">
        <f>'MST2'!L318</f>
        <v>1</v>
      </c>
      <c r="AN318" s="139">
        <f>'UED12'!J318</f>
        <v>10</v>
      </c>
      <c r="AO318" s="163">
        <f>'UED12'!K318</f>
        <v>1</v>
      </c>
      <c r="AP318" s="165">
        <f>'UED12'!M318</f>
        <v>1</v>
      </c>
      <c r="AQ318" s="166">
        <f>Fran2!I318</f>
        <v>11.5</v>
      </c>
      <c r="AR318" s="84">
        <f>Fran2!J318</f>
        <v>1</v>
      </c>
      <c r="AS318" s="135">
        <f>Fran2!L318</f>
        <v>1</v>
      </c>
      <c r="AT318" s="86">
        <f>Angl2!I318</f>
        <v>12.75</v>
      </c>
      <c r="AU318" s="84">
        <f>Angl2!J318</f>
        <v>1</v>
      </c>
      <c r="AV318" s="135">
        <f>Angl2!L318</f>
        <v>1</v>
      </c>
      <c r="AW318" s="139">
        <f>'UET12'!M318</f>
        <v>12.125</v>
      </c>
      <c r="AX318" s="163">
        <f>'UET12'!N318</f>
        <v>2</v>
      </c>
      <c r="AY318" s="159">
        <f>'UET12'!P318</f>
        <v>1</v>
      </c>
      <c r="AZ318" s="24">
        <f t="shared" si="18"/>
        <v>9.2652941176470591</v>
      </c>
      <c r="BA318" s="143">
        <f t="shared" si="19"/>
        <v>18</v>
      </c>
      <c r="BB318" s="138" t="e">
        <f t="shared" si="20"/>
        <v>#REF!</v>
      </c>
      <c r="BC318" s="154" t="str">
        <f t="shared" si="21"/>
        <v xml:space="preserve"> </v>
      </c>
    </row>
    <row r="319" spans="1:55" ht="13.5" customHeight="1">
      <c r="A319" s="153">
        <v>307</v>
      </c>
      <c r="B319" s="289">
        <v>1333005406</v>
      </c>
      <c r="C319" s="277" t="s">
        <v>235</v>
      </c>
      <c r="D319" s="99" t="s">
        <v>61</v>
      </c>
      <c r="E319" s="277" t="s">
        <v>1157</v>
      </c>
      <c r="F319" s="277" t="s">
        <v>1153</v>
      </c>
      <c r="G319" s="302" t="s">
        <v>811</v>
      </c>
      <c r="H319" s="118" t="s">
        <v>433</v>
      </c>
      <c r="I319" s="156">
        <v>9.514705882352942</v>
      </c>
      <c r="J319" s="162">
        <f>Maths2!J319</f>
        <v>10.333333333333334</v>
      </c>
      <c r="K319" s="84">
        <f>Maths2!K319</f>
        <v>6</v>
      </c>
      <c r="L319" s="135">
        <f>Maths2!M319</f>
        <v>1</v>
      </c>
      <c r="M319" s="85">
        <f>Phys2!J319</f>
        <v>5.75</v>
      </c>
      <c r="N319" s="84">
        <f>Phys2!K319</f>
        <v>0</v>
      </c>
      <c r="O319" s="135" t="e">
        <f>Phys2!#REF!</f>
        <v>#REF!</v>
      </c>
      <c r="P319" s="85">
        <f>Chim2!J319</f>
        <v>6.833333333333333</v>
      </c>
      <c r="Q319" s="84">
        <f>Chim2!K319</f>
        <v>0</v>
      </c>
      <c r="R319" s="135">
        <f>Chim2!M319</f>
        <v>1</v>
      </c>
      <c r="S319" s="136">
        <f>'UEF12'!P319</f>
        <v>7.6388888888888893</v>
      </c>
      <c r="T319" s="163">
        <f>'UEF12'!Q319</f>
        <v>6</v>
      </c>
      <c r="U319" s="165" t="e">
        <f>'UEF12'!S319</f>
        <v>#REF!</v>
      </c>
      <c r="V319" s="166">
        <f>TPPhys2!H319</f>
        <v>11.66</v>
      </c>
      <c r="W319" s="84">
        <f>TPPhys2!I319</f>
        <v>2</v>
      </c>
      <c r="X319" s="135">
        <f>TPPhys2!K319</f>
        <v>1</v>
      </c>
      <c r="Y319" s="86">
        <f>TPChim2!H319</f>
        <v>12.91</v>
      </c>
      <c r="Z319" s="84">
        <f>TPChim2!I319</f>
        <v>2</v>
      </c>
      <c r="AA319" s="135">
        <f>TPChim2!K319</f>
        <v>1</v>
      </c>
      <c r="AB319" s="86">
        <f>Info2!J319</f>
        <v>8.8333333333333339</v>
      </c>
      <c r="AC319" s="84">
        <f>Info2!K319</f>
        <v>0</v>
      </c>
      <c r="AD319" s="135">
        <f>Info2!M319</f>
        <v>1</v>
      </c>
      <c r="AE319" s="86">
        <f>MP!I319</f>
        <v>13.5</v>
      </c>
      <c r="AF319" s="84">
        <f>MP!J319</f>
        <v>1</v>
      </c>
      <c r="AG319" s="135">
        <f>MP!L319</f>
        <v>1</v>
      </c>
      <c r="AH319" s="139">
        <f>'UEM12'!S319</f>
        <v>11.147333333333332</v>
      </c>
      <c r="AI319" s="163">
        <f>'UEM12'!T319</f>
        <v>9</v>
      </c>
      <c r="AJ319" s="165">
        <f>'UEM12'!V319</f>
        <v>1</v>
      </c>
      <c r="AK319" s="166">
        <f>'MST2'!I319</f>
        <v>12</v>
      </c>
      <c r="AL319" s="84">
        <f>'MST2'!J319</f>
        <v>1</v>
      </c>
      <c r="AM319" s="135">
        <f>'MST2'!L319</f>
        <v>1</v>
      </c>
      <c r="AN319" s="139">
        <f>'UED12'!J319</f>
        <v>12</v>
      </c>
      <c r="AO319" s="163">
        <f>'UED12'!K319</f>
        <v>1</v>
      </c>
      <c r="AP319" s="165">
        <f>'UED12'!M319</f>
        <v>1</v>
      </c>
      <c r="AQ319" s="166">
        <f>Fran2!I319</f>
        <v>13</v>
      </c>
      <c r="AR319" s="84">
        <f>Fran2!J319</f>
        <v>1</v>
      </c>
      <c r="AS319" s="135">
        <f>Fran2!L319</f>
        <v>1</v>
      </c>
      <c r="AT319" s="86">
        <f>Angl2!I319</f>
        <v>10.5</v>
      </c>
      <c r="AU319" s="84">
        <f>Angl2!J319</f>
        <v>1</v>
      </c>
      <c r="AV319" s="135">
        <f>Angl2!L319</f>
        <v>1</v>
      </c>
      <c r="AW319" s="139">
        <f>'UET12'!M319</f>
        <v>11.75</v>
      </c>
      <c r="AX319" s="163">
        <f>'UET12'!N319</f>
        <v>2</v>
      </c>
      <c r="AY319" s="159">
        <f>'UET12'!P319</f>
        <v>1</v>
      </c>
      <c r="AZ319" s="24">
        <f t="shared" si="18"/>
        <v>9.4109803921568638</v>
      </c>
      <c r="BA319" s="143">
        <f t="shared" si="19"/>
        <v>18</v>
      </c>
      <c r="BB319" s="138" t="e">
        <f t="shared" si="20"/>
        <v>#REF!</v>
      </c>
      <c r="BC319" s="154" t="str">
        <f t="shared" si="21"/>
        <v xml:space="preserve"> </v>
      </c>
    </row>
    <row r="320" spans="1:55" ht="13.5" customHeight="1">
      <c r="A320" s="153">
        <v>308</v>
      </c>
      <c r="B320" s="178">
        <v>1433007106</v>
      </c>
      <c r="C320" s="179" t="s">
        <v>593</v>
      </c>
      <c r="D320" s="180" t="s">
        <v>342</v>
      </c>
      <c r="E320" s="276" t="s">
        <v>1158</v>
      </c>
      <c r="F320" s="276" t="s">
        <v>810</v>
      </c>
      <c r="G320" s="303" t="s">
        <v>806</v>
      </c>
      <c r="H320" s="117" t="s">
        <v>428</v>
      </c>
      <c r="I320" s="157">
        <v>9.7368627450980387</v>
      </c>
      <c r="J320" s="162">
        <f>Maths2!J320</f>
        <v>8.5</v>
      </c>
      <c r="K320" s="84">
        <f>Maths2!K320</f>
        <v>0</v>
      </c>
      <c r="L320" s="135">
        <f>Maths2!M320</f>
        <v>1</v>
      </c>
      <c r="M320" s="85">
        <f>Phys2!J320</f>
        <v>5.0999999999999996</v>
      </c>
      <c r="N320" s="84">
        <f>Phys2!K320</f>
        <v>0</v>
      </c>
      <c r="O320" s="135" t="e">
        <f>Phys2!#REF!</f>
        <v>#REF!</v>
      </c>
      <c r="P320" s="85">
        <f>Chim2!J320</f>
        <v>7.6055555555555561</v>
      </c>
      <c r="Q320" s="84">
        <f>Chim2!K320</f>
        <v>0</v>
      </c>
      <c r="R320" s="135">
        <f>Chim2!M320</f>
        <v>1</v>
      </c>
      <c r="S320" s="136">
        <f>'UEF12'!P320</f>
        <v>7.0685185185185189</v>
      </c>
      <c r="T320" s="163">
        <f>'UEF12'!Q320</f>
        <v>0</v>
      </c>
      <c r="U320" s="165" t="e">
        <f>'UEF12'!S320</f>
        <v>#REF!</v>
      </c>
      <c r="V320" s="166">
        <f>TPPhys2!H320</f>
        <v>4.75</v>
      </c>
      <c r="W320" s="84">
        <f>TPPhys2!I320</f>
        <v>0</v>
      </c>
      <c r="X320" s="135">
        <f>TPPhys2!K320</f>
        <v>1</v>
      </c>
      <c r="Y320" s="86">
        <f>TPChim2!H320</f>
        <v>12.916666666666666</v>
      </c>
      <c r="Z320" s="84">
        <f>TPChim2!I320</f>
        <v>2</v>
      </c>
      <c r="AA320" s="135">
        <f>TPChim2!K320</f>
        <v>1</v>
      </c>
      <c r="AB320" s="86">
        <f>Info2!J320</f>
        <v>12.4</v>
      </c>
      <c r="AC320" s="84">
        <f>Info2!K320</f>
        <v>4</v>
      </c>
      <c r="AD320" s="135">
        <f>Info2!M320</f>
        <v>1</v>
      </c>
      <c r="AE320" s="86">
        <f>MP!I320</f>
        <v>9.5</v>
      </c>
      <c r="AF320" s="84">
        <f>MP!J320</f>
        <v>0</v>
      </c>
      <c r="AG320" s="135">
        <f>MP!L320</f>
        <v>1</v>
      </c>
      <c r="AH320" s="139">
        <f>'UEM12'!S320</f>
        <v>10.393333333333334</v>
      </c>
      <c r="AI320" s="163">
        <f>'UEM12'!T320</f>
        <v>9</v>
      </c>
      <c r="AJ320" s="165">
        <f>'UEM12'!V320</f>
        <v>1</v>
      </c>
      <c r="AK320" s="166">
        <f>'MST2'!I320</f>
        <v>10</v>
      </c>
      <c r="AL320" s="84">
        <f>'MST2'!J320</f>
        <v>1</v>
      </c>
      <c r="AM320" s="135">
        <f>'MST2'!L320</f>
        <v>1</v>
      </c>
      <c r="AN320" s="139">
        <f>'UED12'!J320</f>
        <v>10</v>
      </c>
      <c r="AO320" s="163">
        <f>'UED12'!K320</f>
        <v>1</v>
      </c>
      <c r="AP320" s="165">
        <f>'UED12'!M320</f>
        <v>1</v>
      </c>
      <c r="AQ320" s="166">
        <f>Fran2!I320</f>
        <v>11</v>
      </c>
      <c r="AR320" s="84">
        <f>Fran2!J320</f>
        <v>1</v>
      </c>
      <c r="AS320" s="135">
        <f>Fran2!L320</f>
        <v>1</v>
      </c>
      <c r="AT320" s="86">
        <f>Angl2!I320</f>
        <v>10</v>
      </c>
      <c r="AU320" s="84">
        <f>Angl2!J320</f>
        <v>1</v>
      </c>
      <c r="AV320" s="135">
        <f>Angl2!L320</f>
        <v>1</v>
      </c>
      <c r="AW320" s="139">
        <f>'UET12'!M320</f>
        <v>10.5</v>
      </c>
      <c r="AX320" s="163">
        <f>'UET12'!N320</f>
        <v>2</v>
      </c>
      <c r="AY320" s="159">
        <f>'UET12'!P320</f>
        <v>1</v>
      </c>
      <c r="AZ320" s="24">
        <f t="shared" si="18"/>
        <v>8.6225490196078436</v>
      </c>
      <c r="BA320" s="143">
        <f t="shared" si="19"/>
        <v>12</v>
      </c>
      <c r="BB320" s="138" t="e">
        <f t="shared" si="20"/>
        <v>#REF!</v>
      </c>
      <c r="BC320" s="154" t="str">
        <f t="shared" si="21"/>
        <v xml:space="preserve"> </v>
      </c>
    </row>
    <row r="321" spans="1:55" ht="13.5" customHeight="1">
      <c r="A321" s="153">
        <v>309</v>
      </c>
      <c r="B321" s="279">
        <v>1433014237</v>
      </c>
      <c r="C321" s="301" t="s">
        <v>363</v>
      </c>
      <c r="D321" s="52" t="s">
        <v>312</v>
      </c>
      <c r="E321" s="280" t="s">
        <v>1159</v>
      </c>
      <c r="F321" s="280" t="s">
        <v>930</v>
      </c>
      <c r="G321" s="302" t="s">
        <v>811</v>
      </c>
      <c r="H321" s="118" t="s">
        <v>433</v>
      </c>
      <c r="I321" s="157">
        <v>9.1958823529411777</v>
      </c>
      <c r="J321" s="162">
        <f>Maths2!J321</f>
        <v>7.6</v>
      </c>
      <c r="K321" s="84">
        <f>Maths2!K321</f>
        <v>0</v>
      </c>
      <c r="L321" s="135">
        <f>Maths2!M321</f>
        <v>1</v>
      </c>
      <c r="M321" s="85">
        <f>Phys2!J321</f>
        <v>10.8</v>
      </c>
      <c r="N321" s="84">
        <f>Phys2!K321</f>
        <v>6</v>
      </c>
      <c r="O321" s="135" t="e">
        <f>Phys2!#REF!</f>
        <v>#REF!</v>
      </c>
      <c r="P321" s="85">
        <f>Chim2!J321</f>
        <v>7.05</v>
      </c>
      <c r="Q321" s="84">
        <f>Chim2!K321</f>
        <v>0</v>
      </c>
      <c r="R321" s="135">
        <f>Chim2!M321</f>
        <v>1</v>
      </c>
      <c r="S321" s="136">
        <f>'UEF12'!P321</f>
        <v>8.4833333333333325</v>
      </c>
      <c r="T321" s="163">
        <f>'UEF12'!Q321</f>
        <v>6</v>
      </c>
      <c r="U321" s="165" t="e">
        <f>'UEF12'!S321</f>
        <v>#REF!</v>
      </c>
      <c r="V321" s="166">
        <f>TPPhys2!H321</f>
        <v>11.84</v>
      </c>
      <c r="W321" s="84">
        <f>TPPhys2!I321</f>
        <v>2</v>
      </c>
      <c r="X321" s="135">
        <f>TPPhys2!K321</f>
        <v>1</v>
      </c>
      <c r="Y321" s="86">
        <f>TPChim2!H321</f>
        <v>13.25</v>
      </c>
      <c r="Z321" s="84">
        <f>TPChim2!I321</f>
        <v>2</v>
      </c>
      <c r="AA321" s="135">
        <f>TPChim2!K321</f>
        <v>1</v>
      </c>
      <c r="AB321" s="86">
        <f>Info2!J321</f>
        <v>6.75</v>
      </c>
      <c r="AC321" s="84">
        <f>Info2!K321</f>
        <v>0</v>
      </c>
      <c r="AD321" s="135">
        <f>Info2!M321</f>
        <v>1</v>
      </c>
      <c r="AE321" s="86">
        <f>MP!I321</f>
        <v>13.5</v>
      </c>
      <c r="AF321" s="84">
        <f>MP!J321</f>
        <v>1</v>
      </c>
      <c r="AG321" s="135">
        <f>MP!L321</f>
        <v>1</v>
      </c>
      <c r="AH321" s="139">
        <f>'UEM12'!S321</f>
        <v>10.418000000000001</v>
      </c>
      <c r="AI321" s="163">
        <f>'UEM12'!T321</f>
        <v>9</v>
      </c>
      <c r="AJ321" s="165">
        <f>'UEM12'!V321</f>
        <v>1</v>
      </c>
      <c r="AK321" s="166">
        <f>'MST2'!I321</f>
        <v>17.5</v>
      </c>
      <c r="AL321" s="84">
        <f>'MST2'!J321</f>
        <v>1</v>
      </c>
      <c r="AM321" s="135">
        <f>'MST2'!L321</f>
        <v>1</v>
      </c>
      <c r="AN321" s="139">
        <f>'UED12'!J321</f>
        <v>17.5</v>
      </c>
      <c r="AO321" s="163">
        <f>'UED12'!K321</f>
        <v>1</v>
      </c>
      <c r="AP321" s="165">
        <f>'UED12'!M321</f>
        <v>1</v>
      </c>
      <c r="AQ321" s="166">
        <f>Fran2!I321</f>
        <v>14</v>
      </c>
      <c r="AR321" s="84">
        <f>Fran2!J321</f>
        <v>1</v>
      </c>
      <c r="AS321" s="135">
        <f>Fran2!L321</f>
        <v>1</v>
      </c>
      <c r="AT321" s="86">
        <f>Angl2!I321</f>
        <v>14.5</v>
      </c>
      <c r="AU321" s="84">
        <f>Angl2!J321</f>
        <v>1</v>
      </c>
      <c r="AV321" s="135">
        <f>Angl2!L321</f>
        <v>1</v>
      </c>
      <c r="AW321" s="139">
        <f>'UET12'!M321</f>
        <v>14.25</v>
      </c>
      <c r="AX321" s="163">
        <f>'UET12'!N321</f>
        <v>2</v>
      </c>
      <c r="AY321" s="159">
        <f>'UET12'!P321</f>
        <v>1</v>
      </c>
      <c r="AZ321" s="24">
        <f t="shared" si="18"/>
        <v>10.261176470588236</v>
      </c>
      <c r="BA321" s="143">
        <f t="shared" si="19"/>
        <v>30</v>
      </c>
      <c r="BB321" s="138" t="e">
        <f t="shared" si="20"/>
        <v>#REF!</v>
      </c>
      <c r="BC321" s="154" t="str">
        <f t="shared" si="21"/>
        <v>S2 validé</v>
      </c>
    </row>
    <row r="322" spans="1:55" ht="13.5" customHeight="1">
      <c r="A322" s="153">
        <v>310</v>
      </c>
      <c r="B322" s="294">
        <v>123004306</v>
      </c>
      <c r="C322" s="305" t="s">
        <v>779</v>
      </c>
      <c r="D322" s="306" t="s">
        <v>595</v>
      </c>
      <c r="E322" s="295" t="s">
        <v>1160</v>
      </c>
      <c r="F322" s="284" t="s">
        <v>838</v>
      </c>
      <c r="G322" s="307" t="s">
        <v>827</v>
      </c>
      <c r="H322" s="247" t="s">
        <v>1678</v>
      </c>
      <c r="I322" s="157">
        <v>9.8562352941176457</v>
      </c>
      <c r="J322" s="162">
        <f>Maths2!J322</f>
        <v>3.75</v>
      </c>
      <c r="K322" s="84">
        <f>Maths2!K322</f>
        <v>0</v>
      </c>
      <c r="L322" s="135">
        <f>Maths2!M322</f>
        <v>1</v>
      </c>
      <c r="M322" s="85">
        <f>Phys2!J322</f>
        <v>2.2000000000000002</v>
      </c>
      <c r="N322" s="84">
        <f>Phys2!K322</f>
        <v>0</v>
      </c>
      <c r="O322" s="135" t="e">
        <f>Phys2!#REF!</f>
        <v>#REF!</v>
      </c>
      <c r="P322" s="85">
        <f>Chim2!J322</f>
        <v>10</v>
      </c>
      <c r="Q322" s="84">
        <f>Chim2!K322</f>
        <v>6</v>
      </c>
      <c r="R322" s="135">
        <f>Chim2!M322</f>
        <v>1</v>
      </c>
      <c r="S322" s="136">
        <f>'UEF12'!P322</f>
        <v>5.3166666666666664</v>
      </c>
      <c r="T322" s="163">
        <f>'UEF12'!Q322</f>
        <v>6</v>
      </c>
      <c r="U322" s="165" t="e">
        <f>'UEF12'!S322</f>
        <v>#REF!</v>
      </c>
      <c r="V322" s="166">
        <f>TPPhys2!H322</f>
        <v>10.49</v>
      </c>
      <c r="W322" s="84">
        <f>TPPhys2!I322</f>
        <v>2</v>
      </c>
      <c r="X322" s="135">
        <f>TPPhys2!K322</f>
        <v>1</v>
      </c>
      <c r="Y322" s="86">
        <f>TPChim2!H322</f>
        <v>10.166666666666668</v>
      </c>
      <c r="Z322" s="84">
        <f>TPChim2!I322</f>
        <v>2</v>
      </c>
      <c r="AA322" s="135">
        <f>TPChim2!K322</f>
        <v>1</v>
      </c>
      <c r="AB322" s="86">
        <f>Info2!J322</f>
        <v>6.25</v>
      </c>
      <c r="AC322" s="84">
        <f>Info2!K322</f>
        <v>0</v>
      </c>
      <c r="AD322" s="135">
        <f>Info2!M322</f>
        <v>1</v>
      </c>
      <c r="AE322" s="86">
        <f>MP!I322</f>
        <v>13</v>
      </c>
      <c r="AF322" s="84">
        <f>MP!J322</f>
        <v>1</v>
      </c>
      <c r="AG322" s="135">
        <f>MP!L322</f>
        <v>1</v>
      </c>
      <c r="AH322" s="139">
        <f>'UEM12'!S322</f>
        <v>9.2313333333333336</v>
      </c>
      <c r="AI322" s="163">
        <f>'UEM12'!T322</f>
        <v>5</v>
      </c>
      <c r="AJ322" s="165">
        <f>'UEM12'!V322</f>
        <v>1</v>
      </c>
      <c r="AK322" s="166">
        <f>'MST2'!I322</f>
        <v>10</v>
      </c>
      <c r="AL322" s="84">
        <f>'MST2'!J322</f>
        <v>1</v>
      </c>
      <c r="AM322" s="135">
        <f>'MST2'!L322</f>
        <v>1</v>
      </c>
      <c r="AN322" s="139">
        <f>'UED12'!J322</f>
        <v>10</v>
      </c>
      <c r="AO322" s="163">
        <f>'UED12'!K322</f>
        <v>1</v>
      </c>
      <c r="AP322" s="165">
        <f>'UED12'!M322</f>
        <v>1</v>
      </c>
      <c r="AQ322" s="166">
        <f>Fran2!I322</f>
        <v>13</v>
      </c>
      <c r="AR322" s="84">
        <f>Fran2!J322</f>
        <v>1</v>
      </c>
      <c r="AS322" s="135">
        <f>Fran2!L322</f>
        <v>1</v>
      </c>
      <c r="AT322" s="86">
        <f>Angl2!I322</f>
        <v>13</v>
      </c>
      <c r="AU322" s="84">
        <f>Angl2!J322</f>
        <v>1</v>
      </c>
      <c r="AV322" s="135">
        <f>Angl2!L322</f>
        <v>1</v>
      </c>
      <c r="AW322" s="139">
        <f>'UET12'!M322</f>
        <v>13</v>
      </c>
      <c r="AX322" s="163">
        <f>'UET12'!N322</f>
        <v>2</v>
      </c>
      <c r="AY322" s="159">
        <f>'UET12'!P322</f>
        <v>1</v>
      </c>
      <c r="AZ322" s="24">
        <f t="shared" si="18"/>
        <v>7.6474509803921569</v>
      </c>
      <c r="BA322" s="143">
        <f t="shared" si="19"/>
        <v>14</v>
      </c>
      <c r="BB322" s="138" t="e">
        <f t="shared" si="20"/>
        <v>#REF!</v>
      </c>
      <c r="BC322" s="154" t="str">
        <f t="shared" si="21"/>
        <v xml:space="preserve"> </v>
      </c>
    </row>
    <row r="323" spans="1:55" ht="13.5" customHeight="1">
      <c r="A323" s="153">
        <v>311</v>
      </c>
      <c r="B323" s="175">
        <v>1533012483</v>
      </c>
      <c r="C323" s="176" t="s">
        <v>529</v>
      </c>
      <c r="D323" s="177" t="s">
        <v>530</v>
      </c>
      <c r="E323" s="276" t="s">
        <v>1161</v>
      </c>
      <c r="F323" s="276" t="s">
        <v>830</v>
      </c>
      <c r="G323" s="303" t="s">
        <v>806</v>
      </c>
      <c r="H323" s="117" t="s">
        <v>429</v>
      </c>
      <c r="I323" s="156">
        <v>9.2739215686274505</v>
      </c>
      <c r="J323" s="162">
        <f>Maths2!J323</f>
        <v>10.4</v>
      </c>
      <c r="K323" s="84">
        <f>Maths2!K323</f>
        <v>6</v>
      </c>
      <c r="L323" s="135">
        <f>Maths2!M323</f>
        <v>1</v>
      </c>
      <c r="M323" s="85">
        <f>Phys2!J323</f>
        <v>4.3</v>
      </c>
      <c r="N323" s="84">
        <f>Phys2!K323</f>
        <v>0</v>
      </c>
      <c r="O323" s="135" t="e">
        <f>Phys2!#REF!</f>
        <v>#REF!</v>
      </c>
      <c r="P323" s="85">
        <f>Chim2!J323</f>
        <v>10.199999999999999</v>
      </c>
      <c r="Q323" s="84">
        <f>Chim2!K323</f>
        <v>6</v>
      </c>
      <c r="R323" s="135">
        <f>Chim2!M323</f>
        <v>1</v>
      </c>
      <c r="S323" s="136">
        <f>'UEF12'!P323</f>
        <v>8.3000000000000007</v>
      </c>
      <c r="T323" s="163">
        <f>'UEF12'!Q323</f>
        <v>12</v>
      </c>
      <c r="U323" s="165" t="e">
        <f>'UEF12'!S323</f>
        <v>#REF!</v>
      </c>
      <c r="V323" s="166">
        <f>TPPhys2!H323</f>
        <v>9</v>
      </c>
      <c r="W323" s="84">
        <f>TPPhys2!I323</f>
        <v>0</v>
      </c>
      <c r="X323" s="135">
        <f>TPPhys2!K323</f>
        <v>1</v>
      </c>
      <c r="Y323" s="86">
        <f>TPChim2!H323</f>
        <v>12.496666666666666</v>
      </c>
      <c r="Z323" s="84">
        <f>TPChim2!I323</f>
        <v>2</v>
      </c>
      <c r="AA323" s="135">
        <f>TPChim2!K323</f>
        <v>1</v>
      </c>
      <c r="AB323" s="86">
        <f>Info2!J323</f>
        <v>11.4</v>
      </c>
      <c r="AC323" s="84">
        <f>Info2!K323</f>
        <v>4</v>
      </c>
      <c r="AD323" s="135">
        <f>Info2!M323</f>
        <v>1</v>
      </c>
      <c r="AE323" s="86">
        <f>MP!I323</f>
        <v>10</v>
      </c>
      <c r="AF323" s="84">
        <f>MP!J323</f>
        <v>1</v>
      </c>
      <c r="AG323" s="135">
        <f>MP!L323</f>
        <v>1</v>
      </c>
      <c r="AH323" s="139">
        <f>'UEM12'!S323</f>
        <v>10.859333333333334</v>
      </c>
      <c r="AI323" s="163">
        <f>'UEM12'!T323</f>
        <v>9</v>
      </c>
      <c r="AJ323" s="165">
        <f>'UEM12'!V323</f>
        <v>1</v>
      </c>
      <c r="AK323" s="166">
        <f>'MST2'!I323</f>
        <v>12</v>
      </c>
      <c r="AL323" s="84">
        <f>'MST2'!J323</f>
        <v>1</v>
      </c>
      <c r="AM323" s="135">
        <f>'MST2'!L323</f>
        <v>1</v>
      </c>
      <c r="AN323" s="139">
        <f>'UED12'!J323</f>
        <v>12</v>
      </c>
      <c r="AO323" s="163">
        <f>'UED12'!K323</f>
        <v>1</v>
      </c>
      <c r="AP323" s="165">
        <f>'UED12'!M323</f>
        <v>1</v>
      </c>
      <c r="AQ323" s="166">
        <f>Fran2!I323</f>
        <v>8.5</v>
      </c>
      <c r="AR323" s="84">
        <f>Fran2!J323</f>
        <v>0</v>
      </c>
      <c r="AS323" s="135">
        <f>Fran2!L323</f>
        <v>1</v>
      </c>
      <c r="AT323" s="86">
        <f>Angl2!I323</f>
        <v>10</v>
      </c>
      <c r="AU323" s="84">
        <f>Angl2!J323</f>
        <v>1</v>
      </c>
      <c r="AV323" s="135">
        <f>Angl2!L323</f>
        <v>1</v>
      </c>
      <c r="AW323" s="139">
        <f>'UET12'!M323</f>
        <v>9.25</v>
      </c>
      <c r="AX323" s="163">
        <f>'UET12'!N323</f>
        <v>1</v>
      </c>
      <c r="AY323" s="159">
        <f>'UET12'!P323</f>
        <v>1</v>
      </c>
      <c r="AZ323" s="24">
        <f t="shared" si="18"/>
        <v>9.3821568627450986</v>
      </c>
      <c r="BA323" s="143">
        <f t="shared" si="19"/>
        <v>23</v>
      </c>
      <c r="BB323" s="138" t="e">
        <f t="shared" si="20"/>
        <v>#REF!</v>
      </c>
      <c r="BC323" s="154" t="str">
        <f t="shared" si="21"/>
        <v xml:space="preserve"> </v>
      </c>
    </row>
    <row r="324" spans="1:55" ht="13.5" customHeight="1">
      <c r="A324" s="153">
        <v>312</v>
      </c>
      <c r="B324" s="289">
        <v>1333003260</v>
      </c>
      <c r="C324" s="277" t="s">
        <v>236</v>
      </c>
      <c r="D324" s="99" t="s">
        <v>160</v>
      </c>
      <c r="E324" s="277" t="s">
        <v>1162</v>
      </c>
      <c r="F324" s="277" t="s">
        <v>808</v>
      </c>
      <c r="G324" s="302" t="s">
        <v>811</v>
      </c>
      <c r="H324" s="121" t="s">
        <v>435</v>
      </c>
      <c r="I324" s="156">
        <v>9.1233333333333331</v>
      </c>
      <c r="J324" s="162">
        <f>Maths2!J324</f>
        <v>10</v>
      </c>
      <c r="K324" s="84">
        <f>Maths2!K324</f>
        <v>6</v>
      </c>
      <c r="L324" s="135">
        <f>Maths2!M324</f>
        <v>1</v>
      </c>
      <c r="M324" s="85">
        <f>Phys2!J324</f>
        <v>7.416666666666667</v>
      </c>
      <c r="N324" s="84">
        <f>Phys2!K324</f>
        <v>0</v>
      </c>
      <c r="O324" s="135" t="e">
        <f>Phys2!#REF!</f>
        <v>#REF!</v>
      </c>
      <c r="P324" s="85">
        <f>Chim2!J324</f>
        <v>11</v>
      </c>
      <c r="Q324" s="84">
        <f>Chim2!K324</f>
        <v>6</v>
      </c>
      <c r="R324" s="135">
        <f>Chim2!M324</f>
        <v>1</v>
      </c>
      <c r="S324" s="136">
        <f>'UEF12'!P324</f>
        <v>9.4722222222222214</v>
      </c>
      <c r="T324" s="163">
        <f>'UEF12'!Q324</f>
        <v>12</v>
      </c>
      <c r="U324" s="165" t="e">
        <f>'UEF12'!S324</f>
        <v>#REF!</v>
      </c>
      <c r="V324" s="166">
        <f>TPPhys2!H324</f>
        <v>10.91</v>
      </c>
      <c r="W324" s="84">
        <f>TPPhys2!I324</f>
        <v>2</v>
      </c>
      <c r="X324" s="135">
        <f>TPPhys2!K324</f>
        <v>1</v>
      </c>
      <c r="Y324" s="86">
        <f>TPChim2!H324</f>
        <v>12.67</v>
      </c>
      <c r="Z324" s="84">
        <f>TPChim2!I324</f>
        <v>2</v>
      </c>
      <c r="AA324" s="135">
        <f>TPChim2!K324</f>
        <v>1</v>
      </c>
      <c r="AB324" s="86">
        <f>Info2!J324</f>
        <v>10</v>
      </c>
      <c r="AC324" s="84">
        <f>Info2!K324</f>
        <v>4</v>
      </c>
      <c r="AD324" s="135">
        <f>Info2!M324</f>
        <v>1</v>
      </c>
      <c r="AE324" s="86">
        <f>MP!I324</f>
        <v>11.5</v>
      </c>
      <c r="AF324" s="84">
        <f>MP!J324</f>
        <v>1</v>
      </c>
      <c r="AG324" s="135">
        <f>MP!L324</f>
        <v>1</v>
      </c>
      <c r="AH324" s="139">
        <f>'UEM12'!S324</f>
        <v>11.016</v>
      </c>
      <c r="AI324" s="163">
        <f>'UEM12'!T324</f>
        <v>9</v>
      </c>
      <c r="AJ324" s="165">
        <f>'UEM12'!V324</f>
        <v>1</v>
      </c>
      <c r="AK324" s="166">
        <f>'MST2'!I324</f>
        <v>13</v>
      </c>
      <c r="AL324" s="84">
        <f>'MST2'!J324</f>
        <v>1</v>
      </c>
      <c r="AM324" s="135">
        <f>'MST2'!L324</f>
        <v>1</v>
      </c>
      <c r="AN324" s="139">
        <f>'UED12'!J324</f>
        <v>13</v>
      </c>
      <c r="AO324" s="163">
        <f>'UED12'!K324</f>
        <v>1</v>
      </c>
      <c r="AP324" s="165">
        <f>'UED12'!M324</f>
        <v>1</v>
      </c>
      <c r="AQ324" s="166">
        <f>Fran2!I324</f>
        <v>10</v>
      </c>
      <c r="AR324" s="84">
        <f>Fran2!J324</f>
        <v>1</v>
      </c>
      <c r="AS324" s="135">
        <f>Fran2!L324</f>
        <v>1</v>
      </c>
      <c r="AT324" s="86">
        <f>Angl2!I324</f>
        <v>9.75</v>
      </c>
      <c r="AU324" s="84">
        <f>Angl2!J324</f>
        <v>0</v>
      </c>
      <c r="AV324" s="135">
        <f>Angl2!L324</f>
        <v>1</v>
      </c>
      <c r="AW324" s="139">
        <f>'UET12'!M324</f>
        <v>9.875</v>
      </c>
      <c r="AX324" s="163">
        <f>'UET12'!N324</f>
        <v>1</v>
      </c>
      <c r="AY324" s="159">
        <f>'UET12'!P324</f>
        <v>1</v>
      </c>
      <c r="AZ324" s="24">
        <f t="shared" si="18"/>
        <v>10.181176470588234</v>
      </c>
      <c r="BA324" s="143">
        <f t="shared" si="19"/>
        <v>30</v>
      </c>
      <c r="BB324" s="138" t="e">
        <f t="shared" si="20"/>
        <v>#REF!</v>
      </c>
      <c r="BC324" s="154" t="str">
        <f t="shared" si="21"/>
        <v>S2 validé</v>
      </c>
    </row>
    <row r="325" spans="1:55" ht="13.5" customHeight="1">
      <c r="A325" s="153">
        <v>313</v>
      </c>
      <c r="B325" s="282" t="s">
        <v>780</v>
      </c>
      <c r="C325" s="305" t="s">
        <v>238</v>
      </c>
      <c r="D325" s="306" t="s">
        <v>327</v>
      </c>
      <c r="E325" s="295" t="s">
        <v>1163</v>
      </c>
      <c r="F325" s="284" t="s">
        <v>805</v>
      </c>
      <c r="G325" s="307" t="s">
        <v>827</v>
      </c>
      <c r="H325" s="247" t="s">
        <v>1677</v>
      </c>
      <c r="I325" s="157">
        <v>8.5576470588235303</v>
      </c>
      <c r="J325" s="162">
        <f>Maths2!J325</f>
        <v>11.166666666666666</v>
      </c>
      <c r="K325" s="84">
        <f>Maths2!K325</f>
        <v>6</v>
      </c>
      <c r="L325" s="135">
        <f>Maths2!M325</f>
        <v>1</v>
      </c>
      <c r="M325" s="85">
        <f>Phys2!J325</f>
        <v>3.5</v>
      </c>
      <c r="N325" s="84">
        <f>Phys2!K325</f>
        <v>0</v>
      </c>
      <c r="O325" s="135" t="e">
        <f>Phys2!#REF!</f>
        <v>#REF!</v>
      </c>
      <c r="P325" s="85">
        <f>Chim2!J325</f>
        <v>8.8333333333333339</v>
      </c>
      <c r="Q325" s="84">
        <f>Chim2!K325</f>
        <v>0</v>
      </c>
      <c r="R325" s="135">
        <f>Chim2!M325</f>
        <v>1</v>
      </c>
      <c r="S325" s="136">
        <f>'UEF12'!P325</f>
        <v>7.833333333333333</v>
      </c>
      <c r="T325" s="163">
        <f>'UEF12'!Q325</f>
        <v>6</v>
      </c>
      <c r="U325" s="165" t="e">
        <f>'UEF12'!S325</f>
        <v>#REF!</v>
      </c>
      <c r="V325" s="166">
        <f>TPPhys2!H325</f>
        <v>10</v>
      </c>
      <c r="W325" s="84">
        <f>TPPhys2!I325</f>
        <v>2</v>
      </c>
      <c r="X325" s="135">
        <f>TPPhys2!K325</f>
        <v>1</v>
      </c>
      <c r="Y325" s="86">
        <f>TPChim2!H325</f>
        <v>15.41</v>
      </c>
      <c r="Z325" s="84">
        <f>TPChim2!I325</f>
        <v>2</v>
      </c>
      <c r="AA325" s="135">
        <f>TPChim2!K325</f>
        <v>1</v>
      </c>
      <c r="AB325" s="86">
        <f>Info2!J325</f>
        <v>10.125</v>
      </c>
      <c r="AC325" s="84">
        <f>Info2!K325</f>
        <v>4</v>
      </c>
      <c r="AD325" s="135">
        <f>Info2!M325</f>
        <v>1</v>
      </c>
      <c r="AE325" s="86">
        <f>MP!I325</f>
        <v>8.5</v>
      </c>
      <c r="AF325" s="84">
        <f>MP!J325</f>
        <v>0</v>
      </c>
      <c r="AG325" s="135">
        <f>MP!L325</f>
        <v>1</v>
      </c>
      <c r="AH325" s="139">
        <f>'UEM12'!S325</f>
        <v>10.831999999999999</v>
      </c>
      <c r="AI325" s="163">
        <f>'UEM12'!T325</f>
        <v>9</v>
      </c>
      <c r="AJ325" s="165">
        <f>'UEM12'!V325</f>
        <v>1</v>
      </c>
      <c r="AK325" s="166">
        <f>'MST2'!I325</f>
        <v>13</v>
      </c>
      <c r="AL325" s="84">
        <f>'MST2'!J325</f>
        <v>1</v>
      </c>
      <c r="AM325" s="135">
        <f>'MST2'!L325</f>
        <v>1</v>
      </c>
      <c r="AN325" s="139">
        <f>'UED12'!J325</f>
        <v>13</v>
      </c>
      <c r="AO325" s="163">
        <f>'UED12'!K325</f>
        <v>1</v>
      </c>
      <c r="AP325" s="165">
        <f>'UED12'!M325</f>
        <v>1</v>
      </c>
      <c r="AQ325" s="166">
        <f>Fran2!I325</f>
        <v>8.5</v>
      </c>
      <c r="AR325" s="84">
        <f>Fran2!J325</f>
        <v>0</v>
      </c>
      <c r="AS325" s="135">
        <f>Fran2!L325</f>
        <v>1</v>
      </c>
      <c r="AT325" s="86">
        <f>Angl2!I325</f>
        <v>8.5</v>
      </c>
      <c r="AU325" s="84">
        <f>Angl2!J325</f>
        <v>0</v>
      </c>
      <c r="AV325" s="135">
        <f>Angl2!L325</f>
        <v>1</v>
      </c>
      <c r="AW325" s="139">
        <f>'UET12'!M325</f>
        <v>8.5</v>
      </c>
      <c r="AX325" s="163">
        <f>'UET12'!N325</f>
        <v>0</v>
      </c>
      <c r="AY325" s="159">
        <f>'UET12'!P325</f>
        <v>1</v>
      </c>
      <c r="AZ325" s="24">
        <f t="shared" si="18"/>
        <v>9.0976470588235294</v>
      </c>
      <c r="BA325" s="143">
        <f t="shared" si="19"/>
        <v>16</v>
      </c>
      <c r="BB325" s="138" t="e">
        <f t="shared" si="20"/>
        <v>#REF!</v>
      </c>
      <c r="BC325" s="154" t="str">
        <f t="shared" si="21"/>
        <v xml:space="preserve"> </v>
      </c>
    </row>
    <row r="326" spans="1:55" ht="13.5" customHeight="1">
      <c r="A326" s="153">
        <v>314</v>
      </c>
      <c r="B326" s="289">
        <v>123016472</v>
      </c>
      <c r="C326" s="277" t="s">
        <v>239</v>
      </c>
      <c r="D326" s="99" t="s">
        <v>86</v>
      </c>
      <c r="E326" s="277" t="s">
        <v>1164</v>
      </c>
      <c r="F326" s="277" t="s">
        <v>821</v>
      </c>
      <c r="G326" s="302" t="s">
        <v>811</v>
      </c>
      <c r="H326" s="118" t="s">
        <v>428</v>
      </c>
      <c r="I326" s="157">
        <v>8.1533333333333342</v>
      </c>
      <c r="J326" s="162">
        <f>Maths2!J326</f>
        <v>10.333333333333334</v>
      </c>
      <c r="K326" s="84">
        <f>Maths2!K326</f>
        <v>6</v>
      </c>
      <c r="L326" s="135">
        <f>Maths2!M326</f>
        <v>1</v>
      </c>
      <c r="M326" s="85">
        <f>Phys2!J326</f>
        <v>3.5833333333333335</v>
      </c>
      <c r="N326" s="84">
        <f>Phys2!K326</f>
        <v>0</v>
      </c>
      <c r="O326" s="135" t="e">
        <f>Phys2!#REF!</f>
        <v>#REF!</v>
      </c>
      <c r="P326" s="85">
        <f>Chim2!J326</f>
        <v>10</v>
      </c>
      <c r="Q326" s="84">
        <f>Chim2!K326</f>
        <v>6</v>
      </c>
      <c r="R326" s="135">
        <f>Chim2!M326</f>
        <v>1</v>
      </c>
      <c r="S326" s="136">
        <f>'UEF12'!P326</f>
        <v>7.9722222222222223</v>
      </c>
      <c r="T326" s="163">
        <f>'UEF12'!Q326</f>
        <v>12</v>
      </c>
      <c r="U326" s="165" t="e">
        <f>'UEF12'!S326</f>
        <v>#REF!</v>
      </c>
      <c r="V326" s="166">
        <f>TPPhys2!H326</f>
        <v>11.17</v>
      </c>
      <c r="W326" s="84">
        <f>TPPhys2!I326</f>
        <v>2</v>
      </c>
      <c r="X326" s="135">
        <f>TPPhys2!K326</f>
        <v>1</v>
      </c>
      <c r="Y326" s="86">
        <f>TPChim2!H326</f>
        <v>13</v>
      </c>
      <c r="Z326" s="84">
        <f>TPChim2!I326</f>
        <v>2</v>
      </c>
      <c r="AA326" s="135">
        <f>TPChim2!K326</f>
        <v>1</v>
      </c>
      <c r="AB326" s="86">
        <f>Info2!J326</f>
        <v>4.9000000000000004</v>
      </c>
      <c r="AC326" s="84">
        <f>Info2!K326</f>
        <v>0</v>
      </c>
      <c r="AD326" s="135">
        <f>Info2!M326</f>
        <v>1</v>
      </c>
      <c r="AE326" s="86">
        <f>MP!I326</f>
        <v>10</v>
      </c>
      <c r="AF326" s="84">
        <f>MP!J326</f>
        <v>1</v>
      </c>
      <c r="AG326" s="135">
        <f>MP!L326</f>
        <v>1</v>
      </c>
      <c r="AH326" s="139">
        <f>'UEM12'!S326</f>
        <v>8.7940000000000005</v>
      </c>
      <c r="AI326" s="163">
        <f>'UEM12'!T326</f>
        <v>5</v>
      </c>
      <c r="AJ326" s="165">
        <f>'UEM12'!V326</f>
        <v>1</v>
      </c>
      <c r="AK326" s="166">
        <f>'MST2'!I326</f>
        <v>14</v>
      </c>
      <c r="AL326" s="84">
        <f>'MST2'!J326</f>
        <v>1</v>
      </c>
      <c r="AM326" s="135">
        <f>'MST2'!L326</f>
        <v>1</v>
      </c>
      <c r="AN326" s="139">
        <f>'UED12'!J326</f>
        <v>14</v>
      </c>
      <c r="AO326" s="163">
        <f>'UED12'!K326</f>
        <v>1</v>
      </c>
      <c r="AP326" s="165">
        <f>'UED12'!M326</f>
        <v>1</v>
      </c>
      <c r="AQ326" s="166">
        <f>Fran2!I326</f>
        <v>10</v>
      </c>
      <c r="AR326" s="84">
        <f>Fran2!J326</f>
        <v>1</v>
      </c>
      <c r="AS326" s="135">
        <f>Fran2!L326</f>
        <v>1</v>
      </c>
      <c r="AT326" s="86">
        <f>Angl2!I326</f>
        <v>10</v>
      </c>
      <c r="AU326" s="84">
        <f>Angl2!J326</f>
        <v>1</v>
      </c>
      <c r="AV326" s="135">
        <f>Angl2!L326</f>
        <v>1</v>
      </c>
      <c r="AW326" s="139">
        <f>'UET12'!M326</f>
        <v>10</v>
      </c>
      <c r="AX326" s="163">
        <f>'UET12'!N326</f>
        <v>2</v>
      </c>
      <c r="AY326" s="159">
        <f>'UET12'!P326</f>
        <v>1</v>
      </c>
      <c r="AZ326" s="24">
        <f t="shared" si="18"/>
        <v>8.8070588235294114</v>
      </c>
      <c r="BA326" s="143">
        <f t="shared" si="19"/>
        <v>20</v>
      </c>
      <c r="BB326" s="138" t="e">
        <f t="shared" si="20"/>
        <v>#REF!</v>
      </c>
      <c r="BC326" s="154" t="str">
        <f t="shared" si="21"/>
        <v xml:space="preserve"> </v>
      </c>
    </row>
    <row r="327" spans="1:55" ht="13.5" customHeight="1">
      <c r="A327" s="153">
        <v>315</v>
      </c>
      <c r="B327" s="289">
        <v>1333010096</v>
      </c>
      <c r="C327" s="277" t="s">
        <v>240</v>
      </c>
      <c r="D327" s="99" t="s">
        <v>241</v>
      </c>
      <c r="E327" s="277" t="s">
        <v>1165</v>
      </c>
      <c r="F327" s="277" t="s">
        <v>830</v>
      </c>
      <c r="G327" s="302" t="s">
        <v>811</v>
      </c>
      <c r="H327" s="117" t="s">
        <v>434</v>
      </c>
      <c r="I327" s="157">
        <v>9.8951372549019609</v>
      </c>
      <c r="J327" s="162">
        <f>Maths2!J327</f>
        <v>10</v>
      </c>
      <c r="K327" s="84">
        <f>Maths2!K327</f>
        <v>6</v>
      </c>
      <c r="L327" s="135">
        <f>Maths2!M327</f>
        <v>1</v>
      </c>
      <c r="M327" s="85">
        <f>Phys2!J327</f>
        <v>3.8333333333333335</v>
      </c>
      <c r="N327" s="84">
        <f>Phys2!K327</f>
        <v>0</v>
      </c>
      <c r="O327" s="135" t="e">
        <f>Phys2!#REF!</f>
        <v>#REF!</v>
      </c>
      <c r="P327" s="85">
        <f>Chim2!J327</f>
        <v>10</v>
      </c>
      <c r="Q327" s="84">
        <f>Chim2!K327</f>
        <v>6</v>
      </c>
      <c r="R327" s="135">
        <f>Chim2!M327</f>
        <v>1</v>
      </c>
      <c r="S327" s="136">
        <f>'UEF12'!P327</f>
        <v>7.9444444444444446</v>
      </c>
      <c r="T327" s="163">
        <f>'UEF12'!Q327</f>
        <v>12</v>
      </c>
      <c r="U327" s="165" t="e">
        <f>'UEF12'!S327</f>
        <v>#REF!</v>
      </c>
      <c r="V327" s="166">
        <f>TPPhys2!H327</f>
        <v>10.16</v>
      </c>
      <c r="W327" s="84">
        <f>TPPhys2!I327</f>
        <v>2</v>
      </c>
      <c r="X327" s="135">
        <f>TPPhys2!K327</f>
        <v>1</v>
      </c>
      <c r="Y327" s="86">
        <f>TPChim2!H327</f>
        <v>13.33</v>
      </c>
      <c r="Z327" s="84">
        <f>TPChim2!I327</f>
        <v>2</v>
      </c>
      <c r="AA327" s="135">
        <f>TPChim2!K327</f>
        <v>1</v>
      </c>
      <c r="AB327" s="86">
        <f>Info2!J327</f>
        <v>8.0833333333333339</v>
      </c>
      <c r="AC327" s="84">
        <f>Info2!K327</f>
        <v>0</v>
      </c>
      <c r="AD327" s="135">
        <f>Info2!M327</f>
        <v>1</v>
      </c>
      <c r="AE327" s="86">
        <f>MP!I327</f>
        <v>12.5</v>
      </c>
      <c r="AF327" s="84">
        <f>MP!J327</f>
        <v>1</v>
      </c>
      <c r="AG327" s="135">
        <f>MP!L327</f>
        <v>1</v>
      </c>
      <c r="AH327" s="139">
        <f>'UEM12'!S327</f>
        <v>10.431333333333333</v>
      </c>
      <c r="AI327" s="163">
        <f>'UEM12'!T327</f>
        <v>9</v>
      </c>
      <c r="AJ327" s="165">
        <f>'UEM12'!V327</f>
        <v>1</v>
      </c>
      <c r="AK327" s="166">
        <f>'MST2'!I327</f>
        <v>14</v>
      </c>
      <c r="AL327" s="84">
        <f>'MST2'!J327</f>
        <v>1</v>
      </c>
      <c r="AM327" s="135">
        <f>'MST2'!L327</f>
        <v>1</v>
      </c>
      <c r="AN327" s="139">
        <f>'UED12'!J327</f>
        <v>14</v>
      </c>
      <c r="AO327" s="163">
        <f>'UED12'!K327</f>
        <v>1</v>
      </c>
      <c r="AP327" s="165">
        <f>'UED12'!M327</f>
        <v>1</v>
      </c>
      <c r="AQ327" s="166">
        <f>Fran2!I327</f>
        <v>12.5</v>
      </c>
      <c r="AR327" s="84">
        <f>Fran2!J327</f>
        <v>1</v>
      </c>
      <c r="AS327" s="135">
        <f>Fran2!L327</f>
        <v>1</v>
      </c>
      <c r="AT327" s="86">
        <f>Angl2!I327</f>
        <v>14</v>
      </c>
      <c r="AU327" s="84">
        <f>Angl2!J327</f>
        <v>1</v>
      </c>
      <c r="AV327" s="135">
        <f>Angl2!L327</f>
        <v>1</v>
      </c>
      <c r="AW327" s="139">
        <f>'UET12'!M327</f>
        <v>13.25</v>
      </c>
      <c r="AX327" s="163">
        <f>'UET12'!N327</f>
        <v>2</v>
      </c>
      <c r="AY327" s="159">
        <f>'UET12'!P327</f>
        <v>1</v>
      </c>
      <c r="AZ327" s="24">
        <f t="shared" si="18"/>
        <v>9.6562745098039215</v>
      </c>
      <c r="BA327" s="143">
        <f t="shared" si="19"/>
        <v>24</v>
      </c>
      <c r="BB327" s="138" t="e">
        <f t="shared" si="20"/>
        <v>#REF!</v>
      </c>
      <c r="BC327" s="154" t="str">
        <f t="shared" si="21"/>
        <v xml:space="preserve"> </v>
      </c>
    </row>
    <row r="328" spans="1:55" ht="13.5" customHeight="1">
      <c r="A328" s="153">
        <v>316</v>
      </c>
      <c r="B328" s="175">
        <v>1533003461</v>
      </c>
      <c r="C328" s="176" t="s">
        <v>409</v>
      </c>
      <c r="D328" s="177" t="s">
        <v>625</v>
      </c>
      <c r="E328" s="276" t="s">
        <v>1166</v>
      </c>
      <c r="F328" s="276" t="s">
        <v>808</v>
      </c>
      <c r="G328" s="303" t="s">
        <v>806</v>
      </c>
      <c r="H328" s="117" t="s">
        <v>429</v>
      </c>
      <c r="I328" s="157">
        <v>9.8514705882352942</v>
      </c>
      <c r="J328" s="162">
        <f>Maths2!J328</f>
        <v>10.199999999999999</v>
      </c>
      <c r="K328" s="84">
        <f>Maths2!K328</f>
        <v>6</v>
      </c>
      <c r="L328" s="135">
        <f>Maths2!M328</f>
        <v>1</v>
      </c>
      <c r="M328" s="85">
        <f>Phys2!J328</f>
        <v>7.55</v>
      </c>
      <c r="N328" s="84">
        <f>Phys2!K328</f>
        <v>0</v>
      </c>
      <c r="O328" s="135" t="e">
        <f>Phys2!#REF!</f>
        <v>#REF!</v>
      </c>
      <c r="P328" s="85">
        <f>Chim2!J328</f>
        <v>7.75</v>
      </c>
      <c r="Q328" s="84">
        <f>Chim2!K328</f>
        <v>0</v>
      </c>
      <c r="R328" s="135">
        <f>Chim2!M328</f>
        <v>1</v>
      </c>
      <c r="S328" s="136">
        <f>'UEF12'!P328</f>
        <v>8.5</v>
      </c>
      <c r="T328" s="163">
        <f>'UEF12'!Q328</f>
        <v>6</v>
      </c>
      <c r="U328" s="165" t="e">
        <f>'UEF12'!S328</f>
        <v>#REF!</v>
      </c>
      <c r="V328" s="166">
        <f>TPPhys2!H328</f>
        <v>10.83</v>
      </c>
      <c r="W328" s="84">
        <f>TPPhys2!I328</f>
        <v>2</v>
      </c>
      <c r="X328" s="135">
        <f>TPPhys2!K328</f>
        <v>1</v>
      </c>
      <c r="Y328" s="86">
        <f>TPChim2!H328</f>
        <v>10.75</v>
      </c>
      <c r="Z328" s="84">
        <f>TPChim2!I328</f>
        <v>2</v>
      </c>
      <c r="AA328" s="135">
        <f>TPChim2!K328</f>
        <v>1</v>
      </c>
      <c r="AB328" s="86">
        <f>Info2!J328</f>
        <v>10.001999999999999</v>
      </c>
      <c r="AC328" s="84">
        <f>Info2!K328</f>
        <v>4</v>
      </c>
      <c r="AD328" s="135">
        <f>Info2!M328</f>
        <v>1</v>
      </c>
      <c r="AE328" s="86">
        <f>MP!I328</f>
        <v>10</v>
      </c>
      <c r="AF328" s="84">
        <f>MP!J328</f>
        <v>1</v>
      </c>
      <c r="AG328" s="135">
        <f>MP!L328</f>
        <v>1</v>
      </c>
      <c r="AH328" s="139">
        <f>'UEM12'!S328</f>
        <v>10.316799999999999</v>
      </c>
      <c r="AI328" s="163">
        <f>'UEM12'!T328</f>
        <v>9</v>
      </c>
      <c r="AJ328" s="165">
        <f>'UEM12'!V328</f>
        <v>1</v>
      </c>
      <c r="AK328" s="166">
        <f>'MST2'!I328</f>
        <v>7.5</v>
      </c>
      <c r="AL328" s="84">
        <f>'MST2'!J328</f>
        <v>0</v>
      </c>
      <c r="AM328" s="135">
        <f>'MST2'!L328</f>
        <v>1</v>
      </c>
      <c r="AN328" s="139">
        <f>'UED12'!J328</f>
        <v>7.5</v>
      </c>
      <c r="AO328" s="163">
        <f>'UED12'!K328</f>
        <v>0</v>
      </c>
      <c r="AP328" s="165">
        <f>'UED12'!M328</f>
        <v>1</v>
      </c>
      <c r="AQ328" s="166">
        <f>Fran2!I328</f>
        <v>9</v>
      </c>
      <c r="AR328" s="84">
        <f>Fran2!J328</f>
        <v>0</v>
      </c>
      <c r="AS328" s="135">
        <f>Fran2!L328</f>
        <v>1</v>
      </c>
      <c r="AT328" s="86">
        <f>Angl2!I328</f>
        <v>14</v>
      </c>
      <c r="AU328" s="84">
        <f>Angl2!J328</f>
        <v>1</v>
      </c>
      <c r="AV328" s="135">
        <f>Angl2!L328</f>
        <v>1</v>
      </c>
      <c r="AW328" s="139">
        <f>'UET12'!M328</f>
        <v>11.5</v>
      </c>
      <c r="AX328" s="163">
        <f>'UET12'!N328</f>
        <v>2</v>
      </c>
      <c r="AY328" s="159">
        <f>'UET12'!P328</f>
        <v>1</v>
      </c>
      <c r="AZ328" s="24">
        <f t="shared" si="18"/>
        <v>9.3284705882352945</v>
      </c>
      <c r="BA328" s="143">
        <f t="shared" si="19"/>
        <v>17</v>
      </c>
      <c r="BB328" s="138" t="e">
        <f t="shared" si="20"/>
        <v>#REF!</v>
      </c>
      <c r="BC328" s="154" t="str">
        <f t="shared" si="21"/>
        <v xml:space="preserve"> </v>
      </c>
    </row>
    <row r="329" spans="1:55" ht="13.5" customHeight="1">
      <c r="A329" s="153">
        <v>317</v>
      </c>
      <c r="B329" s="279">
        <v>123004043</v>
      </c>
      <c r="C329" s="301" t="s">
        <v>409</v>
      </c>
      <c r="D329" s="52" t="s">
        <v>410</v>
      </c>
      <c r="E329" s="280" t="s">
        <v>1167</v>
      </c>
      <c r="F329" s="280" t="s">
        <v>1168</v>
      </c>
      <c r="G329" s="302" t="s">
        <v>811</v>
      </c>
      <c r="H329" s="117" t="s">
        <v>434</v>
      </c>
      <c r="I329" s="156">
        <v>9.8182352941176472</v>
      </c>
      <c r="J329" s="162">
        <f>Maths2!J329</f>
        <v>7.5</v>
      </c>
      <c r="K329" s="84">
        <f>Maths2!K329</f>
        <v>0</v>
      </c>
      <c r="L329" s="135">
        <f>Maths2!M329</f>
        <v>1</v>
      </c>
      <c r="M329" s="85">
        <f>Phys2!J329</f>
        <v>6.6</v>
      </c>
      <c r="N329" s="84">
        <f>Phys2!K329</f>
        <v>0</v>
      </c>
      <c r="O329" s="135" t="e">
        <f>Phys2!#REF!</f>
        <v>#REF!</v>
      </c>
      <c r="P329" s="85">
        <f>Chim2!J329</f>
        <v>10.001999999999999</v>
      </c>
      <c r="Q329" s="84">
        <f>Chim2!K329</f>
        <v>6</v>
      </c>
      <c r="R329" s="135">
        <f>Chim2!M329</f>
        <v>1</v>
      </c>
      <c r="S329" s="136">
        <f>'UEF12'!P329</f>
        <v>8.0339999999999989</v>
      </c>
      <c r="T329" s="163">
        <f>'UEF12'!Q329</f>
        <v>6</v>
      </c>
      <c r="U329" s="165" t="e">
        <f>'UEF12'!S329</f>
        <v>#REF!</v>
      </c>
      <c r="V329" s="166">
        <f>TPPhys2!H329</f>
        <v>11.5</v>
      </c>
      <c r="W329" s="84">
        <f>TPPhys2!I329</f>
        <v>2</v>
      </c>
      <c r="X329" s="135">
        <f>TPPhys2!K329</f>
        <v>1</v>
      </c>
      <c r="Y329" s="86">
        <f>TPChim2!H329</f>
        <v>12</v>
      </c>
      <c r="Z329" s="84">
        <f>TPChim2!I329</f>
        <v>2</v>
      </c>
      <c r="AA329" s="135">
        <f>TPChim2!K329</f>
        <v>1</v>
      </c>
      <c r="AB329" s="86">
        <f>Info2!J329</f>
        <v>10.7</v>
      </c>
      <c r="AC329" s="84">
        <f>Info2!K329</f>
        <v>4</v>
      </c>
      <c r="AD329" s="135">
        <f>Info2!M329</f>
        <v>1</v>
      </c>
      <c r="AE329" s="86">
        <f>MP!I329</f>
        <v>11</v>
      </c>
      <c r="AF329" s="84">
        <f>MP!J329</f>
        <v>1</v>
      </c>
      <c r="AG329" s="135">
        <f>MP!L329</f>
        <v>1</v>
      </c>
      <c r="AH329" s="139">
        <f>'UEM12'!S329</f>
        <v>11.18</v>
      </c>
      <c r="AI329" s="163">
        <f>'UEM12'!T329</f>
        <v>9</v>
      </c>
      <c r="AJ329" s="165">
        <f>'UEM12'!V329</f>
        <v>1</v>
      </c>
      <c r="AK329" s="166">
        <f>'MST2'!I329</f>
        <v>15</v>
      </c>
      <c r="AL329" s="84">
        <f>'MST2'!J329</f>
        <v>1</v>
      </c>
      <c r="AM329" s="135">
        <f>'MST2'!L329</f>
        <v>1</v>
      </c>
      <c r="AN329" s="139">
        <f>'UED12'!J329</f>
        <v>15</v>
      </c>
      <c r="AO329" s="163">
        <f>'UED12'!K329</f>
        <v>1</v>
      </c>
      <c r="AP329" s="165">
        <f>'UED12'!M329</f>
        <v>1</v>
      </c>
      <c r="AQ329" s="166">
        <f>Fran2!I329</f>
        <v>16.25</v>
      </c>
      <c r="AR329" s="84">
        <f>Fran2!J329</f>
        <v>1</v>
      </c>
      <c r="AS329" s="135">
        <f>Fran2!L329</f>
        <v>1</v>
      </c>
      <c r="AT329" s="86">
        <f>Angl2!I329</f>
        <v>16.5</v>
      </c>
      <c r="AU329" s="84">
        <f>Angl2!J329</f>
        <v>1</v>
      </c>
      <c r="AV329" s="135">
        <f>Angl2!L329</f>
        <v>1</v>
      </c>
      <c r="AW329" s="139">
        <f>'UET12'!M329</f>
        <v>16.375</v>
      </c>
      <c r="AX329" s="163">
        <f>'UET12'!N329</f>
        <v>2</v>
      </c>
      <c r="AY329" s="159">
        <f>'UET12'!P329</f>
        <v>1</v>
      </c>
      <c r="AZ329" s="24">
        <f t="shared" si="18"/>
        <v>10.350352941176469</v>
      </c>
      <c r="BA329" s="143">
        <f t="shared" si="19"/>
        <v>30</v>
      </c>
      <c r="BB329" s="138" t="e">
        <f t="shared" si="20"/>
        <v>#REF!</v>
      </c>
      <c r="BC329" s="154" t="str">
        <f t="shared" si="21"/>
        <v>S2 validé</v>
      </c>
    </row>
    <row r="330" spans="1:55" ht="13.5" customHeight="1">
      <c r="A330" s="153">
        <v>318</v>
      </c>
      <c r="B330" s="175">
        <v>1533004521</v>
      </c>
      <c r="C330" s="176" t="s">
        <v>627</v>
      </c>
      <c r="D330" s="177" t="s">
        <v>86</v>
      </c>
      <c r="E330" s="276" t="s">
        <v>1169</v>
      </c>
      <c r="F330" s="276" t="s">
        <v>808</v>
      </c>
      <c r="G330" s="303" t="s">
        <v>806</v>
      </c>
      <c r="H330" s="117" t="s">
        <v>428</v>
      </c>
      <c r="I330" s="157">
        <v>8.9911764705882344</v>
      </c>
      <c r="J330" s="162">
        <f>Maths2!J330</f>
        <v>5.7</v>
      </c>
      <c r="K330" s="84">
        <f>Maths2!K330</f>
        <v>0</v>
      </c>
      <c r="L330" s="135">
        <f>Maths2!M330</f>
        <v>1</v>
      </c>
      <c r="M330" s="85">
        <f>Phys2!J330</f>
        <v>6.9</v>
      </c>
      <c r="N330" s="84">
        <f>Phys2!K330</f>
        <v>0</v>
      </c>
      <c r="O330" s="135" t="e">
        <f>Phys2!#REF!</f>
        <v>#REF!</v>
      </c>
      <c r="P330" s="85">
        <f>Chim2!J330</f>
        <v>10.7</v>
      </c>
      <c r="Q330" s="84">
        <f>Chim2!K330</f>
        <v>6</v>
      </c>
      <c r="R330" s="135">
        <f>Chim2!M330</f>
        <v>1</v>
      </c>
      <c r="S330" s="136">
        <f>'UEF12'!P330</f>
        <v>7.7666666666666675</v>
      </c>
      <c r="T330" s="163">
        <f>'UEF12'!Q330</f>
        <v>6</v>
      </c>
      <c r="U330" s="165" t="e">
        <f>'UEF12'!S330</f>
        <v>#REF!</v>
      </c>
      <c r="V330" s="166">
        <f>TPPhys2!H330</f>
        <v>11.66</v>
      </c>
      <c r="W330" s="84">
        <f>TPPhys2!I330</f>
        <v>2</v>
      </c>
      <c r="X330" s="135">
        <f>TPPhys2!K330</f>
        <v>1</v>
      </c>
      <c r="Y330" s="86">
        <f>TPChim2!H330</f>
        <v>13.75</v>
      </c>
      <c r="Z330" s="84">
        <f>TPChim2!I330</f>
        <v>2</v>
      </c>
      <c r="AA330" s="135">
        <f>TPChim2!K330</f>
        <v>1</v>
      </c>
      <c r="AB330" s="86">
        <f>Info2!J330</f>
        <v>7.3</v>
      </c>
      <c r="AC330" s="84">
        <f>Info2!K330</f>
        <v>0</v>
      </c>
      <c r="AD330" s="135">
        <f>Info2!M330</f>
        <v>1</v>
      </c>
      <c r="AE330" s="86">
        <f>MP!I330</f>
        <v>14</v>
      </c>
      <c r="AF330" s="84">
        <f>MP!J330</f>
        <v>1</v>
      </c>
      <c r="AG330" s="135">
        <f>MP!L330</f>
        <v>1</v>
      </c>
      <c r="AH330" s="139">
        <f>'UEM12'!S330</f>
        <v>10.802</v>
      </c>
      <c r="AI330" s="163">
        <f>'UEM12'!T330</f>
        <v>9</v>
      </c>
      <c r="AJ330" s="165">
        <f>'UEM12'!V330</f>
        <v>1</v>
      </c>
      <c r="AK330" s="166">
        <f>'MST2'!I330</f>
        <v>13.5</v>
      </c>
      <c r="AL330" s="84">
        <f>'MST2'!J330</f>
        <v>1</v>
      </c>
      <c r="AM330" s="135">
        <f>'MST2'!L330</f>
        <v>1</v>
      </c>
      <c r="AN330" s="139">
        <f>'UED12'!J330</f>
        <v>13.5</v>
      </c>
      <c r="AO330" s="163">
        <f>'UED12'!K330</f>
        <v>1</v>
      </c>
      <c r="AP330" s="165">
        <f>'UED12'!M330</f>
        <v>1</v>
      </c>
      <c r="AQ330" s="166">
        <f>Fran2!I330</f>
        <v>11</v>
      </c>
      <c r="AR330" s="84">
        <f>Fran2!J330</f>
        <v>1</v>
      </c>
      <c r="AS330" s="135">
        <f>Fran2!L330</f>
        <v>1</v>
      </c>
      <c r="AT330" s="86">
        <f>Angl2!I330</f>
        <v>10</v>
      </c>
      <c r="AU330" s="84">
        <f>Angl2!J330</f>
        <v>1</v>
      </c>
      <c r="AV330" s="135">
        <f>Angl2!L330</f>
        <v>1</v>
      </c>
      <c r="AW330" s="139">
        <f>'UET12'!M330</f>
        <v>10.5</v>
      </c>
      <c r="AX330" s="163">
        <f>'UET12'!N330</f>
        <v>2</v>
      </c>
      <c r="AY330" s="159">
        <f>'UET12'!P330</f>
        <v>1</v>
      </c>
      <c r="AZ330" s="24">
        <f t="shared" si="18"/>
        <v>9.3182352941176472</v>
      </c>
      <c r="BA330" s="143">
        <f t="shared" si="19"/>
        <v>18</v>
      </c>
      <c r="BB330" s="138" t="e">
        <f t="shared" si="20"/>
        <v>#REF!</v>
      </c>
      <c r="BC330" s="154" t="str">
        <f t="shared" si="21"/>
        <v xml:space="preserve"> </v>
      </c>
    </row>
    <row r="331" spans="1:55" ht="13.5" customHeight="1">
      <c r="A331" s="153">
        <v>319</v>
      </c>
      <c r="B331" s="175">
        <v>1533004324</v>
      </c>
      <c r="C331" s="176" t="s">
        <v>243</v>
      </c>
      <c r="D331" s="177" t="s">
        <v>502</v>
      </c>
      <c r="E331" s="276" t="s">
        <v>942</v>
      </c>
      <c r="F331" s="276" t="s">
        <v>810</v>
      </c>
      <c r="G331" s="303" t="s">
        <v>806</v>
      </c>
      <c r="H331" s="117" t="s">
        <v>429</v>
      </c>
      <c r="I331" s="157">
        <v>9.0882352941176467</v>
      </c>
      <c r="J331" s="162">
        <f>Maths2!J331</f>
        <v>11.5</v>
      </c>
      <c r="K331" s="84">
        <f>Maths2!K331</f>
        <v>6</v>
      </c>
      <c r="L331" s="135">
        <f>Maths2!M331</f>
        <v>1</v>
      </c>
      <c r="M331" s="85">
        <f>Phys2!J331</f>
        <v>7.8960000000000008</v>
      </c>
      <c r="N331" s="84">
        <f>Phys2!K331</f>
        <v>0</v>
      </c>
      <c r="O331" s="135" t="e">
        <f>Phys2!#REF!</f>
        <v>#REF!</v>
      </c>
      <c r="P331" s="85">
        <f>Chim2!J331</f>
        <v>10.605555555555556</v>
      </c>
      <c r="Q331" s="84">
        <f>Chim2!K331</f>
        <v>6</v>
      </c>
      <c r="R331" s="135">
        <f>Chim2!M331</f>
        <v>1</v>
      </c>
      <c r="S331" s="136">
        <f>'UEF12'!P331</f>
        <v>10.00051851851852</v>
      </c>
      <c r="T331" s="163">
        <f>'UEF12'!Q331</f>
        <v>18</v>
      </c>
      <c r="U331" s="165" t="e">
        <f>'UEF12'!S331</f>
        <v>#REF!</v>
      </c>
      <c r="V331" s="166">
        <f>TPPhys2!H331</f>
        <v>10.5</v>
      </c>
      <c r="W331" s="84">
        <f>TPPhys2!I331</f>
        <v>2</v>
      </c>
      <c r="X331" s="135">
        <f>TPPhys2!K331</f>
        <v>1</v>
      </c>
      <c r="Y331" s="86">
        <f>TPChim2!H331</f>
        <v>12.66</v>
      </c>
      <c r="Z331" s="84">
        <f>TPChim2!I331</f>
        <v>2</v>
      </c>
      <c r="AA331" s="135">
        <f>TPChim2!K331</f>
        <v>1</v>
      </c>
      <c r="AB331" s="86">
        <f>Info2!J331</f>
        <v>7.05</v>
      </c>
      <c r="AC331" s="84">
        <f>Info2!K331</f>
        <v>0</v>
      </c>
      <c r="AD331" s="135">
        <f>Info2!M331</f>
        <v>1</v>
      </c>
      <c r="AE331" s="86">
        <f>MP!I331</f>
        <v>13</v>
      </c>
      <c r="AF331" s="84">
        <f>MP!J331</f>
        <v>1</v>
      </c>
      <c r="AG331" s="135">
        <f>MP!L331</f>
        <v>1</v>
      </c>
      <c r="AH331" s="139">
        <f>'UEM12'!S331</f>
        <v>10.052</v>
      </c>
      <c r="AI331" s="163">
        <f>'UEM12'!T331</f>
        <v>9</v>
      </c>
      <c r="AJ331" s="165">
        <f>'UEM12'!V331</f>
        <v>1</v>
      </c>
      <c r="AK331" s="166">
        <f>'MST2'!I331</f>
        <v>13</v>
      </c>
      <c r="AL331" s="84">
        <f>'MST2'!J331</f>
        <v>1</v>
      </c>
      <c r="AM331" s="135">
        <f>'MST2'!L331</f>
        <v>1</v>
      </c>
      <c r="AN331" s="139">
        <f>'UED12'!J331</f>
        <v>13</v>
      </c>
      <c r="AO331" s="163">
        <f>'UED12'!K331</f>
        <v>1</v>
      </c>
      <c r="AP331" s="165">
        <f>'UED12'!M331</f>
        <v>1</v>
      </c>
      <c r="AQ331" s="166">
        <f>Fran2!I331</f>
        <v>11</v>
      </c>
      <c r="AR331" s="84">
        <f>Fran2!J331</f>
        <v>1</v>
      </c>
      <c r="AS331" s="135">
        <f>Fran2!L331</f>
        <v>1</v>
      </c>
      <c r="AT331" s="86">
        <f>Angl2!I331</f>
        <v>5</v>
      </c>
      <c r="AU331" s="84">
        <f>Angl2!J331</f>
        <v>0</v>
      </c>
      <c r="AV331" s="135">
        <f>Angl2!L331</f>
        <v>1</v>
      </c>
      <c r="AW331" s="139">
        <f>'UET12'!M331</f>
        <v>8</v>
      </c>
      <c r="AX331" s="163">
        <f>'UET12'!N331</f>
        <v>1</v>
      </c>
      <c r="AY331" s="159">
        <f>'UET12'!P331</f>
        <v>1</v>
      </c>
      <c r="AZ331" s="24">
        <f t="shared" si="18"/>
        <v>9.9567450980392156</v>
      </c>
      <c r="BA331" s="143">
        <f t="shared" si="19"/>
        <v>29</v>
      </c>
      <c r="BB331" s="138" t="e">
        <f t="shared" si="20"/>
        <v>#REF!</v>
      </c>
      <c r="BC331" s="154" t="str">
        <f t="shared" si="21"/>
        <v xml:space="preserve"> </v>
      </c>
    </row>
    <row r="332" spans="1:55" ht="13.5" customHeight="1">
      <c r="A332" s="153">
        <v>320</v>
      </c>
      <c r="B332" s="277" t="s">
        <v>242</v>
      </c>
      <c r="C332" s="277" t="s">
        <v>243</v>
      </c>
      <c r="D332" s="99" t="s">
        <v>244</v>
      </c>
      <c r="E332" s="277" t="s">
        <v>1170</v>
      </c>
      <c r="F332" s="277" t="s">
        <v>930</v>
      </c>
      <c r="G332" s="302" t="s">
        <v>811</v>
      </c>
      <c r="H332" s="120" t="s">
        <v>434</v>
      </c>
      <c r="I332" s="156">
        <v>9.7336601307189543</v>
      </c>
      <c r="J332" s="162">
        <f>Maths2!J332</f>
        <v>10.083333333333334</v>
      </c>
      <c r="K332" s="84">
        <f>Maths2!K332</f>
        <v>6</v>
      </c>
      <c r="L332" s="135">
        <f>Maths2!M332</f>
        <v>1</v>
      </c>
      <c r="M332" s="85">
        <f>Phys2!J332</f>
        <v>1.6</v>
      </c>
      <c r="N332" s="84">
        <f>Phys2!K332</f>
        <v>0</v>
      </c>
      <c r="O332" s="135" t="e">
        <f>Phys2!#REF!</f>
        <v>#REF!</v>
      </c>
      <c r="P332" s="85">
        <f>Chim2!J332</f>
        <v>10</v>
      </c>
      <c r="Q332" s="84">
        <f>Chim2!K332</f>
        <v>6</v>
      </c>
      <c r="R332" s="135">
        <f>Chim2!M332</f>
        <v>1</v>
      </c>
      <c r="S332" s="136">
        <f>'UEF12'!P332</f>
        <v>7.2277777777777779</v>
      </c>
      <c r="T332" s="163">
        <f>'UEF12'!Q332</f>
        <v>12</v>
      </c>
      <c r="U332" s="165" t="e">
        <f>'UEF12'!S332</f>
        <v>#REF!</v>
      </c>
      <c r="V332" s="166">
        <f>TPPhys2!H332</f>
        <v>11</v>
      </c>
      <c r="W332" s="84">
        <f>TPPhys2!I332</f>
        <v>2</v>
      </c>
      <c r="X332" s="135">
        <f>TPPhys2!K332</f>
        <v>1</v>
      </c>
      <c r="Y332" s="86">
        <f>TPChim2!H332</f>
        <v>11.666666666666666</v>
      </c>
      <c r="Z332" s="84">
        <f>TPChim2!I332</f>
        <v>2</v>
      </c>
      <c r="AA332" s="135">
        <f>TPChim2!K332</f>
        <v>1</v>
      </c>
      <c r="AB332" s="86">
        <f>Info2!J332</f>
        <v>5.666666666666667</v>
      </c>
      <c r="AC332" s="84">
        <f>Info2!K332</f>
        <v>0</v>
      </c>
      <c r="AD332" s="135">
        <f>Info2!M332</f>
        <v>1</v>
      </c>
      <c r="AE332" s="86">
        <f>MP!I332</f>
        <v>11</v>
      </c>
      <c r="AF332" s="84">
        <f>MP!J332</f>
        <v>1</v>
      </c>
      <c r="AG332" s="135">
        <f>MP!L332</f>
        <v>1</v>
      </c>
      <c r="AH332" s="139">
        <f>'UEM12'!S332</f>
        <v>9</v>
      </c>
      <c r="AI332" s="163">
        <f>'UEM12'!T332</f>
        <v>5</v>
      </c>
      <c r="AJ332" s="165">
        <f>'UEM12'!V332</f>
        <v>1</v>
      </c>
      <c r="AK332" s="166">
        <f>'MST2'!I332</f>
        <v>13.5</v>
      </c>
      <c r="AL332" s="84">
        <f>'MST2'!J332</f>
        <v>1</v>
      </c>
      <c r="AM332" s="135">
        <f>'MST2'!L332</f>
        <v>1</v>
      </c>
      <c r="AN332" s="139">
        <f>'UED12'!J332</f>
        <v>13.5</v>
      </c>
      <c r="AO332" s="163">
        <f>'UED12'!K332</f>
        <v>1</v>
      </c>
      <c r="AP332" s="165">
        <f>'UED12'!M332</f>
        <v>1</v>
      </c>
      <c r="AQ332" s="166">
        <f>Fran2!I332</f>
        <v>11</v>
      </c>
      <c r="AR332" s="84">
        <f>Fran2!J332</f>
        <v>1</v>
      </c>
      <c r="AS332" s="135">
        <f>Fran2!L332</f>
        <v>1</v>
      </c>
      <c r="AT332" s="86">
        <f>Angl2!I332</f>
        <v>10</v>
      </c>
      <c r="AU332" s="84">
        <f>Angl2!J332</f>
        <v>1</v>
      </c>
      <c r="AV332" s="135">
        <f>Angl2!L332</f>
        <v>1</v>
      </c>
      <c r="AW332" s="139">
        <f>'UET12'!M332</f>
        <v>10.5</v>
      </c>
      <c r="AX332" s="163">
        <f>'UET12'!N332</f>
        <v>2</v>
      </c>
      <c r="AY332" s="159">
        <f>'UET12'!P332</f>
        <v>1</v>
      </c>
      <c r="AZ332" s="24">
        <f t="shared" si="18"/>
        <v>8.5029411764705891</v>
      </c>
      <c r="BA332" s="143">
        <f t="shared" si="19"/>
        <v>20</v>
      </c>
      <c r="BB332" s="138" t="e">
        <f t="shared" si="20"/>
        <v>#REF!</v>
      </c>
      <c r="BC332" s="154" t="str">
        <f t="shared" si="21"/>
        <v xml:space="preserve"> </v>
      </c>
    </row>
    <row r="333" spans="1:55" ht="13.5" customHeight="1">
      <c r="A333" s="153">
        <v>321</v>
      </c>
      <c r="B333" s="294">
        <v>123007577</v>
      </c>
      <c r="C333" s="305" t="s">
        <v>245</v>
      </c>
      <c r="D333" s="306" t="s">
        <v>781</v>
      </c>
      <c r="E333" s="295" t="s">
        <v>1171</v>
      </c>
      <c r="F333" s="284" t="s">
        <v>870</v>
      </c>
      <c r="G333" s="307" t="s">
        <v>827</v>
      </c>
      <c r="H333" s="247" t="s">
        <v>1677</v>
      </c>
      <c r="I333" s="156">
        <v>8.5780392156862746</v>
      </c>
      <c r="J333" s="162">
        <f>Maths2!J333</f>
        <v>10</v>
      </c>
      <c r="K333" s="84">
        <f>Maths2!K333</f>
        <v>6</v>
      </c>
      <c r="L333" s="135">
        <f>Maths2!M333</f>
        <v>1</v>
      </c>
      <c r="M333" s="85">
        <f>Phys2!J333</f>
        <v>5</v>
      </c>
      <c r="N333" s="84">
        <f>Phys2!K333</f>
        <v>0</v>
      </c>
      <c r="O333" s="135" t="e">
        <f>Phys2!#REF!</f>
        <v>#REF!</v>
      </c>
      <c r="P333" s="85">
        <f>Chim2!J333</f>
        <v>6.8</v>
      </c>
      <c r="Q333" s="84">
        <f>Chim2!K333</f>
        <v>0</v>
      </c>
      <c r="R333" s="135">
        <f>Chim2!M333</f>
        <v>1</v>
      </c>
      <c r="S333" s="136">
        <f>'UEF12'!P333</f>
        <v>7.2666666666666675</v>
      </c>
      <c r="T333" s="163">
        <f>'UEF12'!Q333</f>
        <v>6</v>
      </c>
      <c r="U333" s="165" t="e">
        <f>'UEF12'!S333</f>
        <v>#REF!</v>
      </c>
      <c r="V333" s="166">
        <f>TPPhys2!H333</f>
        <v>10.5</v>
      </c>
      <c r="W333" s="84">
        <f>TPPhys2!I333</f>
        <v>2</v>
      </c>
      <c r="X333" s="135">
        <f>TPPhys2!K333</f>
        <v>1</v>
      </c>
      <c r="Y333" s="86">
        <f>TPChim2!H333</f>
        <v>10.83</v>
      </c>
      <c r="Z333" s="84">
        <f>TPChim2!I333</f>
        <v>2</v>
      </c>
      <c r="AA333" s="135">
        <f>TPChim2!K333</f>
        <v>1</v>
      </c>
      <c r="AB333" s="86">
        <f>Info2!J333</f>
        <v>9.6875</v>
      </c>
      <c r="AC333" s="84">
        <f>Info2!K333</f>
        <v>0</v>
      </c>
      <c r="AD333" s="135">
        <f>Info2!M333</f>
        <v>1</v>
      </c>
      <c r="AE333" s="86">
        <f>MP!I333</f>
        <v>10</v>
      </c>
      <c r="AF333" s="84">
        <f>MP!J333</f>
        <v>1</v>
      </c>
      <c r="AG333" s="135">
        <f>MP!L333</f>
        <v>1</v>
      </c>
      <c r="AH333" s="139">
        <f>'UEM12'!S333</f>
        <v>10.141</v>
      </c>
      <c r="AI333" s="163">
        <f>'UEM12'!T333</f>
        <v>9</v>
      </c>
      <c r="AJ333" s="165">
        <f>'UEM12'!V333</f>
        <v>1</v>
      </c>
      <c r="AK333" s="166">
        <f>'MST2'!I333</f>
        <v>11.5</v>
      </c>
      <c r="AL333" s="84">
        <f>'MST2'!J333</f>
        <v>1</v>
      </c>
      <c r="AM333" s="135">
        <f>'MST2'!L333</f>
        <v>1</v>
      </c>
      <c r="AN333" s="139">
        <f>'UED12'!J333</f>
        <v>11.5</v>
      </c>
      <c r="AO333" s="163">
        <f>'UED12'!K333</f>
        <v>1</v>
      </c>
      <c r="AP333" s="165">
        <f>'UED12'!M333</f>
        <v>1</v>
      </c>
      <c r="AQ333" s="166">
        <f>Fran2!I333</f>
        <v>10</v>
      </c>
      <c r="AR333" s="84">
        <f>Fran2!J333</f>
        <v>1</v>
      </c>
      <c r="AS333" s="135">
        <f>Fran2!L333</f>
        <v>1</v>
      </c>
      <c r="AT333" s="86">
        <f>Angl2!I333</f>
        <v>10</v>
      </c>
      <c r="AU333" s="84">
        <f>Angl2!J333</f>
        <v>1</v>
      </c>
      <c r="AV333" s="135">
        <f>Angl2!L333</f>
        <v>1</v>
      </c>
      <c r="AW333" s="139">
        <f>'UET12'!M333</f>
        <v>10</v>
      </c>
      <c r="AX333" s="163">
        <f>'UET12'!N333</f>
        <v>2</v>
      </c>
      <c r="AY333" s="159">
        <f>'UET12'!P333</f>
        <v>1</v>
      </c>
      <c r="AZ333" s="24">
        <f t="shared" si="18"/>
        <v>8.6826470588235303</v>
      </c>
      <c r="BA333" s="143">
        <f t="shared" si="19"/>
        <v>18</v>
      </c>
      <c r="BB333" s="138" t="e">
        <f t="shared" si="20"/>
        <v>#REF!</v>
      </c>
      <c r="BC333" s="154" t="str">
        <f t="shared" si="21"/>
        <v xml:space="preserve"> </v>
      </c>
    </row>
    <row r="334" spans="1:55" ht="13.5" customHeight="1">
      <c r="A334" s="153">
        <v>322</v>
      </c>
      <c r="B334" s="175">
        <v>1533009699</v>
      </c>
      <c r="C334" s="176" t="s">
        <v>245</v>
      </c>
      <c r="D334" s="177" t="s">
        <v>118</v>
      </c>
      <c r="E334" s="276" t="s">
        <v>1172</v>
      </c>
      <c r="F334" s="276" t="s">
        <v>870</v>
      </c>
      <c r="G334" s="303" t="s">
        <v>806</v>
      </c>
      <c r="H334" s="117" t="s">
        <v>429</v>
      </c>
      <c r="I334" s="157">
        <v>9.16396732026144</v>
      </c>
      <c r="J334" s="162">
        <f>Maths2!J334</f>
        <v>9.4</v>
      </c>
      <c r="K334" s="84">
        <f>Maths2!K334</f>
        <v>0</v>
      </c>
      <c r="L334" s="135">
        <f>Maths2!M334</f>
        <v>1</v>
      </c>
      <c r="M334" s="85">
        <f>Phys2!J334</f>
        <v>6.3</v>
      </c>
      <c r="N334" s="84">
        <f>Phys2!K334</f>
        <v>0</v>
      </c>
      <c r="O334" s="135" t="e">
        <f>Phys2!#REF!</f>
        <v>#REF!</v>
      </c>
      <c r="P334" s="85">
        <f>Chim2!J334</f>
        <v>10.6</v>
      </c>
      <c r="Q334" s="84">
        <f>Chim2!K334</f>
        <v>6</v>
      </c>
      <c r="R334" s="135">
        <f>Chim2!M334</f>
        <v>1</v>
      </c>
      <c r="S334" s="136">
        <f>'UEF12'!P334</f>
        <v>8.7666666666666675</v>
      </c>
      <c r="T334" s="163">
        <f>'UEF12'!Q334</f>
        <v>6</v>
      </c>
      <c r="U334" s="165" t="e">
        <f>'UEF12'!S334</f>
        <v>#REF!</v>
      </c>
      <c r="V334" s="166">
        <f>TPPhys2!H334</f>
        <v>12.08</v>
      </c>
      <c r="W334" s="84">
        <f>TPPhys2!I334</f>
        <v>2</v>
      </c>
      <c r="X334" s="135">
        <f>TPPhys2!K334</f>
        <v>1</v>
      </c>
      <c r="Y334" s="86">
        <f>TPChim2!H334</f>
        <v>13.652777777777777</v>
      </c>
      <c r="Z334" s="84">
        <f>TPChim2!I334</f>
        <v>2</v>
      </c>
      <c r="AA334" s="135">
        <f>TPChim2!K334</f>
        <v>1</v>
      </c>
      <c r="AB334" s="86">
        <f>Info2!J334</f>
        <v>9.5</v>
      </c>
      <c r="AC334" s="84">
        <f>Info2!K334</f>
        <v>0</v>
      </c>
      <c r="AD334" s="135">
        <f>Info2!M334</f>
        <v>1</v>
      </c>
      <c r="AE334" s="86">
        <f>MP!I334</f>
        <v>8</v>
      </c>
      <c r="AF334" s="84">
        <f>MP!J334</f>
        <v>0</v>
      </c>
      <c r="AG334" s="135">
        <f>MP!L334</f>
        <v>1</v>
      </c>
      <c r="AH334" s="139">
        <f>'UEM12'!S334</f>
        <v>10.546555555555555</v>
      </c>
      <c r="AI334" s="163">
        <f>'UEM12'!T334</f>
        <v>9</v>
      </c>
      <c r="AJ334" s="165">
        <f>'UEM12'!V334</f>
        <v>1</v>
      </c>
      <c r="AK334" s="166">
        <f>'MST2'!I334</f>
        <v>7.5</v>
      </c>
      <c r="AL334" s="84">
        <f>'MST2'!J334</f>
        <v>0</v>
      </c>
      <c r="AM334" s="135">
        <f>'MST2'!L334</f>
        <v>1</v>
      </c>
      <c r="AN334" s="139">
        <f>'UED12'!J334</f>
        <v>7.5</v>
      </c>
      <c r="AO334" s="163">
        <f>'UED12'!K334</f>
        <v>0</v>
      </c>
      <c r="AP334" s="165">
        <f>'UED12'!M334</f>
        <v>1</v>
      </c>
      <c r="AQ334" s="166">
        <f>Fran2!I334</f>
        <v>5</v>
      </c>
      <c r="AR334" s="84">
        <f>Fran2!J334</f>
        <v>0</v>
      </c>
      <c r="AS334" s="135">
        <f>Fran2!L334</f>
        <v>1</v>
      </c>
      <c r="AT334" s="86">
        <f>Angl2!I334</f>
        <v>11</v>
      </c>
      <c r="AU334" s="84">
        <f>Angl2!J334</f>
        <v>1</v>
      </c>
      <c r="AV334" s="135">
        <f>Angl2!L334</f>
        <v>1</v>
      </c>
      <c r="AW334" s="139">
        <f>'UET12'!M334</f>
        <v>8</v>
      </c>
      <c r="AX334" s="163">
        <f>'UET12'!N334</f>
        <v>1</v>
      </c>
      <c r="AY334" s="159">
        <f>'UET12'!P334</f>
        <v>1</v>
      </c>
      <c r="AZ334" s="24">
        <f t="shared" ref="AZ334:AZ397" si="22">(S334*9+AH334*5+AN334+AW334*2)/17</f>
        <v>9.1254575163398695</v>
      </c>
      <c r="BA334" s="143">
        <f t="shared" ref="BA334:BA397" si="23">IF(AZ334&gt;=9.995,30,T334+AI334+AO334+AX334)</f>
        <v>16</v>
      </c>
      <c r="BB334" s="138" t="e">
        <f t="shared" ref="BB334:BB397" si="24">IF(OR(U334=2,AJ334=2,AP334=2,AY334=2),2,1)</f>
        <v>#REF!</v>
      </c>
      <c r="BC334" s="154" t="str">
        <f t="shared" ref="BC334:BC397" si="25">IF(BA334=30,"S2 validé"," ")</f>
        <v xml:space="preserve"> </v>
      </c>
    </row>
    <row r="335" spans="1:55" ht="13.5" customHeight="1">
      <c r="A335" s="153">
        <v>323</v>
      </c>
      <c r="B335" s="175">
        <v>1533010446</v>
      </c>
      <c r="C335" s="176" t="s">
        <v>506</v>
      </c>
      <c r="D335" s="177" t="s">
        <v>507</v>
      </c>
      <c r="E335" s="276" t="s">
        <v>1173</v>
      </c>
      <c r="F335" s="276" t="s">
        <v>808</v>
      </c>
      <c r="G335" s="303" t="s">
        <v>806</v>
      </c>
      <c r="H335" s="117" t="s">
        <v>428</v>
      </c>
      <c r="I335" s="156">
        <v>9.0441176470588243</v>
      </c>
      <c r="J335" s="162">
        <f>Maths2!J335</f>
        <v>10.001999999999999</v>
      </c>
      <c r="K335" s="84">
        <f>Maths2!K335</f>
        <v>6</v>
      </c>
      <c r="L335" s="135">
        <f>Maths2!M335</f>
        <v>1</v>
      </c>
      <c r="M335" s="85">
        <f>Phys2!J335</f>
        <v>4.5999999999999996</v>
      </c>
      <c r="N335" s="84">
        <f>Phys2!K335</f>
        <v>0</v>
      </c>
      <c r="O335" s="135" t="e">
        <f>Phys2!#REF!</f>
        <v>#REF!</v>
      </c>
      <c r="P335" s="85">
        <f>Chim2!J335</f>
        <v>10</v>
      </c>
      <c r="Q335" s="84">
        <f>Chim2!K335</f>
        <v>6</v>
      </c>
      <c r="R335" s="135">
        <f>Chim2!M335</f>
        <v>1</v>
      </c>
      <c r="S335" s="136">
        <f>'UEF12'!P335</f>
        <v>8.2006666666666668</v>
      </c>
      <c r="T335" s="163">
        <f>'UEF12'!Q335</f>
        <v>12</v>
      </c>
      <c r="U335" s="165" t="e">
        <f>'UEF12'!S335</f>
        <v>#REF!</v>
      </c>
      <c r="V335" s="166">
        <f>TPPhys2!H335</f>
        <v>9.75</v>
      </c>
      <c r="W335" s="84">
        <f>TPPhys2!I335</f>
        <v>0</v>
      </c>
      <c r="X335" s="135">
        <f>TPPhys2!K335</f>
        <v>1</v>
      </c>
      <c r="Y335" s="86">
        <f>TPChim2!H335</f>
        <v>13.75</v>
      </c>
      <c r="Z335" s="84">
        <f>TPChim2!I335</f>
        <v>2</v>
      </c>
      <c r="AA335" s="135">
        <f>TPChim2!K335</f>
        <v>1</v>
      </c>
      <c r="AB335" s="86">
        <f>Info2!J335</f>
        <v>7.2</v>
      </c>
      <c r="AC335" s="84">
        <f>Info2!K335</f>
        <v>0</v>
      </c>
      <c r="AD335" s="135">
        <f>Info2!M335</f>
        <v>1</v>
      </c>
      <c r="AE335" s="86">
        <f>MP!I335</f>
        <v>9</v>
      </c>
      <c r="AF335" s="84">
        <f>MP!J335</f>
        <v>0</v>
      </c>
      <c r="AG335" s="135">
        <f>MP!L335</f>
        <v>1</v>
      </c>
      <c r="AH335" s="139">
        <f>'UEM12'!S335</f>
        <v>9.379999999999999</v>
      </c>
      <c r="AI335" s="163">
        <f>'UEM12'!T335</f>
        <v>2</v>
      </c>
      <c r="AJ335" s="165">
        <f>'UEM12'!V335</f>
        <v>1</v>
      </c>
      <c r="AK335" s="166">
        <f>'MST2'!I335</f>
        <v>11</v>
      </c>
      <c r="AL335" s="84">
        <f>'MST2'!J335</f>
        <v>1</v>
      </c>
      <c r="AM335" s="135">
        <f>'MST2'!L335</f>
        <v>1</v>
      </c>
      <c r="AN335" s="139">
        <f>'UED12'!J335</f>
        <v>11</v>
      </c>
      <c r="AO335" s="163">
        <f>'UED12'!K335</f>
        <v>1</v>
      </c>
      <c r="AP335" s="165">
        <f>'UED12'!M335</f>
        <v>1</v>
      </c>
      <c r="AQ335" s="166">
        <f>Fran2!I335</f>
        <v>5.5</v>
      </c>
      <c r="AR335" s="84">
        <f>Fran2!J335</f>
        <v>0</v>
      </c>
      <c r="AS335" s="135">
        <f>Fran2!L335</f>
        <v>1</v>
      </c>
      <c r="AT335" s="86">
        <f>Angl2!I335</f>
        <v>12.5</v>
      </c>
      <c r="AU335" s="84">
        <f>Angl2!J335</f>
        <v>1</v>
      </c>
      <c r="AV335" s="135">
        <f>Angl2!L335</f>
        <v>1</v>
      </c>
      <c r="AW335" s="139">
        <f>'UET12'!M335</f>
        <v>9</v>
      </c>
      <c r="AX335" s="163">
        <f>'UET12'!N335</f>
        <v>1</v>
      </c>
      <c r="AY335" s="159">
        <f>'UET12'!P335</f>
        <v>1</v>
      </c>
      <c r="AZ335" s="24">
        <f t="shared" si="22"/>
        <v>8.8062352941176467</v>
      </c>
      <c r="BA335" s="143">
        <f t="shared" si="23"/>
        <v>16</v>
      </c>
      <c r="BB335" s="138" t="e">
        <f t="shared" si="24"/>
        <v>#REF!</v>
      </c>
      <c r="BC335" s="154" t="str">
        <f t="shared" si="25"/>
        <v xml:space="preserve"> </v>
      </c>
    </row>
    <row r="336" spans="1:55" ht="13.5" customHeight="1">
      <c r="A336" s="153">
        <v>324</v>
      </c>
      <c r="B336" s="175">
        <v>1533014382</v>
      </c>
      <c r="C336" s="176" t="s">
        <v>606</v>
      </c>
      <c r="D336" s="177" t="s">
        <v>138</v>
      </c>
      <c r="E336" s="276" t="s">
        <v>1174</v>
      </c>
      <c r="F336" s="276" t="s">
        <v>810</v>
      </c>
      <c r="G336" s="303" t="s">
        <v>806</v>
      </c>
      <c r="H336" s="117" t="s">
        <v>428</v>
      </c>
      <c r="I336" s="156">
        <v>9.3627450980392162</v>
      </c>
      <c r="J336" s="162">
        <f>Maths2!J336</f>
        <v>10</v>
      </c>
      <c r="K336" s="84">
        <f>Maths2!K336</f>
        <v>6</v>
      </c>
      <c r="L336" s="135">
        <f>Maths2!M336</f>
        <v>1</v>
      </c>
      <c r="M336" s="85">
        <f>Phys2!J336</f>
        <v>4.0999999999999996</v>
      </c>
      <c r="N336" s="84">
        <f>Phys2!K336</f>
        <v>0</v>
      </c>
      <c r="O336" s="135" t="e">
        <f>Phys2!#REF!</f>
        <v>#REF!</v>
      </c>
      <c r="P336" s="85">
        <f>Chim2!J336</f>
        <v>12.7</v>
      </c>
      <c r="Q336" s="84">
        <f>Chim2!K336</f>
        <v>6</v>
      </c>
      <c r="R336" s="135">
        <f>Chim2!M336</f>
        <v>1</v>
      </c>
      <c r="S336" s="136">
        <f>'UEF12'!P336</f>
        <v>8.9333333333333318</v>
      </c>
      <c r="T336" s="163">
        <f>'UEF12'!Q336</f>
        <v>12</v>
      </c>
      <c r="U336" s="165" t="e">
        <f>'UEF12'!S336</f>
        <v>#REF!</v>
      </c>
      <c r="V336" s="166">
        <f>TPPhys2!H336</f>
        <v>10.666666666666666</v>
      </c>
      <c r="W336" s="84">
        <f>TPPhys2!I336</f>
        <v>2</v>
      </c>
      <c r="X336" s="135">
        <f>TPPhys2!K336</f>
        <v>1</v>
      </c>
      <c r="Y336" s="86">
        <f>TPChim2!H336</f>
        <v>14.163333333333334</v>
      </c>
      <c r="Z336" s="84">
        <f>TPChim2!I336</f>
        <v>2</v>
      </c>
      <c r="AA336" s="135">
        <f>TPChim2!K336</f>
        <v>1</v>
      </c>
      <c r="AB336" s="86">
        <f>Info2!J336</f>
        <v>8.4</v>
      </c>
      <c r="AC336" s="84">
        <f>Info2!K336</f>
        <v>0</v>
      </c>
      <c r="AD336" s="135">
        <f>Info2!M336</f>
        <v>1</v>
      </c>
      <c r="AE336" s="86">
        <f>MP!I336</f>
        <v>8.75</v>
      </c>
      <c r="AF336" s="84">
        <f>MP!J336</f>
        <v>0</v>
      </c>
      <c r="AG336" s="135">
        <f>MP!L336</f>
        <v>1</v>
      </c>
      <c r="AH336" s="139">
        <f>'UEM12'!S336</f>
        <v>10.075999999999999</v>
      </c>
      <c r="AI336" s="163">
        <f>'UEM12'!T336</f>
        <v>9</v>
      </c>
      <c r="AJ336" s="165">
        <f>'UEM12'!V336</f>
        <v>1</v>
      </c>
      <c r="AK336" s="166">
        <f>'MST2'!I336</f>
        <v>10</v>
      </c>
      <c r="AL336" s="84">
        <f>'MST2'!J336</f>
        <v>1</v>
      </c>
      <c r="AM336" s="135">
        <f>'MST2'!L336</f>
        <v>1</v>
      </c>
      <c r="AN336" s="139">
        <f>'UED12'!J336</f>
        <v>10</v>
      </c>
      <c r="AO336" s="163">
        <f>'UED12'!K336</f>
        <v>1</v>
      </c>
      <c r="AP336" s="165">
        <f>'UED12'!M336</f>
        <v>1</v>
      </c>
      <c r="AQ336" s="166">
        <f>Fran2!I336</f>
        <v>10.5</v>
      </c>
      <c r="AR336" s="84">
        <f>Fran2!J336</f>
        <v>1</v>
      </c>
      <c r="AS336" s="135">
        <f>Fran2!L336</f>
        <v>1</v>
      </c>
      <c r="AT336" s="86">
        <f>Angl2!I336</f>
        <v>11.5</v>
      </c>
      <c r="AU336" s="84">
        <f>Angl2!J336</f>
        <v>1</v>
      </c>
      <c r="AV336" s="135">
        <f>Angl2!L336</f>
        <v>1</v>
      </c>
      <c r="AW336" s="139">
        <f>'UET12'!M336</f>
        <v>11</v>
      </c>
      <c r="AX336" s="163">
        <f>'UET12'!N336</f>
        <v>2</v>
      </c>
      <c r="AY336" s="159">
        <f>'UET12'!P336</f>
        <v>1</v>
      </c>
      <c r="AZ336" s="24">
        <f t="shared" si="22"/>
        <v>9.5752941176470578</v>
      </c>
      <c r="BA336" s="143">
        <f t="shared" si="23"/>
        <v>24</v>
      </c>
      <c r="BB336" s="138" t="e">
        <f t="shared" si="24"/>
        <v>#REF!</v>
      </c>
      <c r="BC336" s="154" t="str">
        <f t="shared" si="25"/>
        <v xml:space="preserve"> </v>
      </c>
    </row>
    <row r="337" spans="1:55" ht="13.5" customHeight="1">
      <c r="A337" s="153">
        <v>325</v>
      </c>
      <c r="B337" s="313" t="s">
        <v>782</v>
      </c>
      <c r="C337" s="313" t="s">
        <v>249</v>
      </c>
      <c r="D337" s="314" t="s">
        <v>135</v>
      </c>
      <c r="E337" s="288">
        <v>33181</v>
      </c>
      <c r="F337" s="284" t="s">
        <v>832</v>
      </c>
      <c r="G337" s="307" t="s">
        <v>827</v>
      </c>
      <c r="H337" s="248" t="s">
        <v>433</v>
      </c>
      <c r="I337" s="157">
        <v>8.7708235294117642</v>
      </c>
      <c r="J337" s="162">
        <f>Maths2!J337</f>
        <v>3.3333333333333335</v>
      </c>
      <c r="K337" s="84">
        <f>Maths2!K337</f>
        <v>0</v>
      </c>
      <c r="L337" s="135">
        <f>Maths2!M337</f>
        <v>1</v>
      </c>
      <c r="M337" s="85">
        <f>Phys2!J337</f>
        <v>1</v>
      </c>
      <c r="N337" s="84">
        <f>Phys2!K337</f>
        <v>0</v>
      </c>
      <c r="O337" s="135" t="e">
        <f>Phys2!#REF!</f>
        <v>#REF!</v>
      </c>
      <c r="P337" s="85">
        <f>Chim2!J337</f>
        <v>11</v>
      </c>
      <c r="Q337" s="84">
        <f>Chim2!K337</f>
        <v>6</v>
      </c>
      <c r="R337" s="135">
        <f>Chim2!M337</f>
        <v>1</v>
      </c>
      <c r="S337" s="136">
        <f>'UEF12'!P337</f>
        <v>5.1111111111111107</v>
      </c>
      <c r="T337" s="163">
        <f>'UEF12'!Q337</f>
        <v>6</v>
      </c>
      <c r="U337" s="165" t="e">
        <f>'UEF12'!S337</f>
        <v>#REF!</v>
      </c>
      <c r="V337" s="166">
        <f>TPPhys2!H337</f>
        <v>12.5</v>
      </c>
      <c r="W337" s="84">
        <f>TPPhys2!I337</f>
        <v>2</v>
      </c>
      <c r="X337" s="135">
        <f>TPPhys2!K337</f>
        <v>1</v>
      </c>
      <c r="Y337" s="86">
        <f>TPChim2!H337</f>
        <v>14.25</v>
      </c>
      <c r="Z337" s="84">
        <f>TPChim2!I337</f>
        <v>2</v>
      </c>
      <c r="AA337" s="135">
        <f>TPChim2!K337</f>
        <v>1</v>
      </c>
      <c r="AB337" s="86">
        <f>Info2!J337</f>
        <v>8.625</v>
      </c>
      <c r="AC337" s="84">
        <f>Info2!K337</f>
        <v>0</v>
      </c>
      <c r="AD337" s="135">
        <f>Info2!M337</f>
        <v>1</v>
      </c>
      <c r="AE337" s="86">
        <f>MP!I337</f>
        <v>11</v>
      </c>
      <c r="AF337" s="84">
        <f>MP!J337</f>
        <v>1</v>
      </c>
      <c r="AG337" s="135">
        <f>MP!L337</f>
        <v>1</v>
      </c>
      <c r="AH337" s="139">
        <f>'UEM12'!S337</f>
        <v>11</v>
      </c>
      <c r="AI337" s="163">
        <f>'UEM12'!T337</f>
        <v>9</v>
      </c>
      <c r="AJ337" s="165">
        <f>'UEM12'!V337</f>
        <v>1</v>
      </c>
      <c r="AK337" s="166">
        <f>'MST2'!I337</f>
        <v>11</v>
      </c>
      <c r="AL337" s="84">
        <f>'MST2'!J337</f>
        <v>1</v>
      </c>
      <c r="AM337" s="135">
        <f>'MST2'!L337</f>
        <v>1</v>
      </c>
      <c r="AN337" s="139">
        <f>'UED12'!J337</f>
        <v>11</v>
      </c>
      <c r="AO337" s="163">
        <f>'UED12'!K337</f>
        <v>1</v>
      </c>
      <c r="AP337" s="165">
        <f>'UED12'!M337</f>
        <v>1</v>
      </c>
      <c r="AQ337" s="166">
        <f>Fran2!I337</f>
        <v>11</v>
      </c>
      <c r="AR337" s="84">
        <f>Fran2!J337</f>
        <v>1</v>
      </c>
      <c r="AS337" s="135">
        <f>Fran2!L337</f>
        <v>1</v>
      </c>
      <c r="AT337" s="86">
        <f>Angl2!I337</f>
        <v>11</v>
      </c>
      <c r="AU337" s="84">
        <f>Angl2!J337</f>
        <v>1</v>
      </c>
      <c r="AV337" s="135">
        <f>Angl2!L337</f>
        <v>1</v>
      </c>
      <c r="AW337" s="139">
        <f>'UET12'!M337</f>
        <v>11</v>
      </c>
      <c r="AX337" s="163">
        <f>'UET12'!N337</f>
        <v>2</v>
      </c>
      <c r="AY337" s="159">
        <f>'UET12'!P337</f>
        <v>1</v>
      </c>
      <c r="AZ337" s="24">
        <f t="shared" si="22"/>
        <v>7.882352941176471</v>
      </c>
      <c r="BA337" s="143">
        <f t="shared" si="23"/>
        <v>18</v>
      </c>
      <c r="BB337" s="138" t="e">
        <f t="shared" si="24"/>
        <v>#REF!</v>
      </c>
      <c r="BC337" s="154" t="str">
        <f t="shared" si="25"/>
        <v xml:space="preserve"> </v>
      </c>
    </row>
    <row r="338" spans="1:55" ht="13.5" customHeight="1">
      <c r="A338" s="153">
        <v>326</v>
      </c>
      <c r="B338" s="178">
        <v>1433003587</v>
      </c>
      <c r="C338" s="179" t="s">
        <v>567</v>
      </c>
      <c r="D338" s="180" t="s">
        <v>173</v>
      </c>
      <c r="E338" s="276" t="s">
        <v>1175</v>
      </c>
      <c r="F338" s="276" t="s">
        <v>994</v>
      </c>
      <c r="G338" s="303" t="s">
        <v>806</v>
      </c>
      <c r="H338" s="117" t="s">
        <v>1676</v>
      </c>
      <c r="I338" s="156">
        <v>9.3706442577030806</v>
      </c>
      <c r="J338" s="162">
        <f>Maths2!J338</f>
        <v>10</v>
      </c>
      <c r="K338" s="84">
        <f>Maths2!K338</f>
        <v>6</v>
      </c>
      <c r="L338" s="135">
        <f>Maths2!M338</f>
        <v>1</v>
      </c>
      <c r="M338" s="85">
        <f>Phys2!J338</f>
        <v>9.3000000000000007</v>
      </c>
      <c r="N338" s="84">
        <f>Phys2!K338</f>
        <v>0</v>
      </c>
      <c r="O338" s="135" t="e">
        <f>Phys2!#REF!</f>
        <v>#REF!</v>
      </c>
      <c r="P338" s="85">
        <f>Chim2!J338</f>
        <v>10.7</v>
      </c>
      <c r="Q338" s="84">
        <f>Chim2!K338</f>
        <v>6</v>
      </c>
      <c r="R338" s="135">
        <f>Chim2!M338</f>
        <v>1</v>
      </c>
      <c r="S338" s="136">
        <f>'UEF12'!P338</f>
        <v>10</v>
      </c>
      <c r="T338" s="163">
        <f>'UEF12'!Q338</f>
        <v>18</v>
      </c>
      <c r="U338" s="165" t="e">
        <f>'UEF12'!S338</f>
        <v>#REF!</v>
      </c>
      <c r="V338" s="166">
        <f>TPPhys2!H338</f>
        <v>0</v>
      </c>
      <c r="W338" s="84">
        <f>TPPhys2!I338</f>
        <v>0</v>
      </c>
      <c r="X338" s="135">
        <f>TPPhys2!K338</f>
        <v>1</v>
      </c>
      <c r="Y338" s="86">
        <f>TPChim2!H338</f>
        <v>10</v>
      </c>
      <c r="Z338" s="84">
        <f>TPChim2!I338</f>
        <v>2</v>
      </c>
      <c r="AA338" s="135">
        <f>TPChim2!K338</f>
        <v>1</v>
      </c>
      <c r="AB338" s="86">
        <f>Info2!J338</f>
        <v>9.1999999999999993</v>
      </c>
      <c r="AC338" s="84">
        <f>Info2!K338</f>
        <v>0</v>
      </c>
      <c r="AD338" s="135">
        <f>Info2!M338</f>
        <v>1</v>
      </c>
      <c r="AE338" s="86">
        <f>MP!I338</f>
        <v>14</v>
      </c>
      <c r="AF338" s="84">
        <f>MP!J338</f>
        <v>1</v>
      </c>
      <c r="AG338" s="135">
        <f>MP!L338</f>
        <v>1</v>
      </c>
      <c r="AH338" s="139">
        <f>'UEM12'!S338</f>
        <v>8.48</v>
      </c>
      <c r="AI338" s="163">
        <f>'UEM12'!T338</f>
        <v>3</v>
      </c>
      <c r="AJ338" s="165">
        <f>'UEM12'!V338</f>
        <v>1</v>
      </c>
      <c r="AK338" s="166">
        <f>'MST2'!I338</f>
        <v>11</v>
      </c>
      <c r="AL338" s="84">
        <f>'MST2'!J338</f>
        <v>1</v>
      </c>
      <c r="AM338" s="135">
        <f>'MST2'!L338</f>
        <v>1</v>
      </c>
      <c r="AN338" s="139">
        <f>'UED12'!J338</f>
        <v>11</v>
      </c>
      <c r="AO338" s="163">
        <f>'UED12'!K338</f>
        <v>1</v>
      </c>
      <c r="AP338" s="165">
        <f>'UED12'!M338</f>
        <v>1</v>
      </c>
      <c r="AQ338" s="166">
        <f>Fran2!I338</f>
        <v>13</v>
      </c>
      <c r="AR338" s="84">
        <f>Fran2!J338</f>
        <v>1</v>
      </c>
      <c r="AS338" s="135">
        <f>Fran2!L338</f>
        <v>1</v>
      </c>
      <c r="AT338" s="86">
        <f>Angl2!I338</f>
        <v>10</v>
      </c>
      <c r="AU338" s="84">
        <f>Angl2!J338</f>
        <v>1</v>
      </c>
      <c r="AV338" s="135">
        <f>Angl2!L338</f>
        <v>1</v>
      </c>
      <c r="AW338" s="139">
        <f>'UET12'!M338</f>
        <v>11.5</v>
      </c>
      <c r="AX338" s="163">
        <f>'UET12'!N338</f>
        <v>2</v>
      </c>
      <c r="AY338" s="159">
        <f>'UET12'!P338</f>
        <v>1</v>
      </c>
      <c r="AZ338" s="24">
        <f t="shared" si="22"/>
        <v>9.7882352941176478</v>
      </c>
      <c r="BA338" s="143">
        <f t="shared" si="23"/>
        <v>24</v>
      </c>
      <c r="BB338" s="138" t="e">
        <f t="shared" si="24"/>
        <v>#REF!</v>
      </c>
      <c r="BC338" s="154" t="str">
        <f t="shared" si="25"/>
        <v xml:space="preserve"> </v>
      </c>
    </row>
    <row r="339" spans="1:55" ht="13.5" customHeight="1">
      <c r="A339" s="153">
        <v>327</v>
      </c>
      <c r="B339" s="289">
        <v>1333013902</v>
      </c>
      <c r="C339" s="277" t="s">
        <v>251</v>
      </c>
      <c r="D339" s="99" t="s">
        <v>252</v>
      </c>
      <c r="E339" s="277" t="s">
        <v>1176</v>
      </c>
      <c r="F339" s="277" t="s">
        <v>805</v>
      </c>
      <c r="G339" s="302" t="s">
        <v>811</v>
      </c>
      <c r="H339" s="117" t="s">
        <v>434</v>
      </c>
      <c r="I339" s="156">
        <v>9.8917647058823519</v>
      </c>
      <c r="J339" s="162">
        <f>Maths2!J339</f>
        <v>9.5</v>
      </c>
      <c r="K339" s="84">
        <f>Maths2!K339</f>
        <v>0</v>
      </c>
      <c r="L339" s="135">
        <f>Maths2!M339</f>
        <v>1</v>
      </c>
      <c r="M339" s="85">
        <f>Phys2!J339</f>
        <v>10</v>
      </c>
      <c r="N339" s="84">
        <f>Phys2!K339</f>
        <v>6</v>
      </c>
      <c r="O339" s="135" t="e">
        <f>Phys2!#REF!</f>
        <v>#REF!</v>
      </c>
      <c r="P339" s="85">
        <f>Chim2!J339</f>
        <v>10.5</v>
      </c>
      <c r="Q339" s="84">
        <f>Chim2!K339</f>
        <v>6</v>
      </c>
      <c r="R339" s="135">
        <f>Chim2!M339</f>
        <v>1</v>
      </c>
      <c r="S339" s="136">
        <f>'UEF12'!P339</f>
        <v>10</v>
      </c>
      <c r="T339" s="163">
        <f>'UEF12'!Q339</f>
        <v>18</v>
      </c>
      <c r="U339" s="165" t="e">
        <f>'UEF12'!S339</f>
        <v>#REF!</v>
      </c>
      <c r="V339" s="166">
        <f>TPPhys2!H339</f>
        <v>11.16</v>
      </c>
      <c r="W339" s="84">
        <f>TPPhys2!I339</f>
        <v>2</v>
      </c>
      <c r="X339" s="135">
        <f>TPPhys2!K339</f>
        <v>1</v>
      </c>
      <c r="Y339" s="86">
        <f>TPChim2!H339</f>
        <v>15.66</v>
      </c>
      <c r="Z339" s="84">
        <f>TPChim2!I339</f>
        <v>2</v>
      </c>
      <c r="AA339" s="135">
        <f>TPChim2!K339</f>
        <v>1</v>
      </c>
      <c r="AB339" s="86">
        <f>Info2!J339</f>
        <v>8.1666666666666661</v>
      </c>
      <c r="AC339" s="84">
        <f>Info2!K339</f>
        <v>0</v>
      </c>
      <c r="AD339" s="135">
        <f>Info2!M339</f>
        <v>1</v>
      </c>
      <c r="AE339" s="86">
        <f>MP!I339</f>
        <v>10</v>
      </c>
      <c r="AF339" s="84">
        <f>MP!J339</f>
        <v>1</v>
      </c>
      <c r="AG339" s="135">
        <f>MP!L339</f>
        <v>1</v>
      </c>
      <c r="AH339" s="139">
        <f>'UEM12'!S339</f>
        <v>10.630666666666666</v>
      </c>
      <c r="AI339" s="163">
        <f>'UEM12'!T339</f>
        <v>9</v>
      </c>
      <c r="AJ339" s="165">
        <f>'UEM12'!V339</f>
        <v>1</v>
      </c>
      <c r="AK339" s="166">
        <f>'MST2'!I339</f>
        <v>14</v>
      </c>
      <c r="AL339" s="84">
        <f>'MST2'!J339</f>
        <v>1</v>
      </c>
      <c r="AM339" s="135">
        <f>'MST2'!L339</f>
        <v>1</v>
      </c>
      <c r="AN339" s="139">
        <f>'UED12'!J339</f>
        <v>14</v>
      </c>
      <c r="AO339" s="163">
        <f>'UED12'!K339</f>
        <v>1</v>
      </c>
      <c r="AP339" s="165">
        <f>'UED12'!M339</f>
        <v>1</v>
      </c>
      <c r="AQ339" s="166">
        <f>Fran2!I339</f>
        <v>12.5</v>
      </c>
      <c r="AR339" s="84">
        <f>Fran2!J339</f>
        <v>1</v>
      </c>
      <c r="AS339" s="135">
        <f>Fran2!L339</f>
        <v>1</v>
      </c>
      <c r="AT339" s="86">
        <f>Angl2!I339</f>
        <v>5</v>
      </c>
      <c r="AU339" s="84">
        <f>Angl2!J339</f>
        <v>0</v>
      </c>
      <c r="AV339" s="135">
        <f>Angl2!L339</f>
        <v>1</v>
      </c>
      <c r="AW339" s="139">
        <f>'UET12'!M339</f>
        <v>8.75</v>
      </c>
      <c r="AX339" s="163">
        <f>'UET12'!N339</f>
        <v>1</v>
      </c>
      <c r="AY339" s="159">
        <f>'UET12'!P339</f>
        <v>1</v>
      </c>
      <c r="AZ339" s="24">
        <f t="shared" si="22"/>
        <v>10.273725490196078</v>
      </c>
      <c r="BA339" s="143">
        <f t="shared" si="23"/>
        <v>30</v>
      </c>
      <c r="BB339" s="138" t="e">
        <f t="shared" si="24"/>
        <v>#REF!</v>
      </c>
      <c r="BC339" s="154" t="str">
        <f t="shared" si="25"/>
        <v>S2 validé</v>
      </c>
    </row>
    <row r="340" spans="1:55" ht="13.5" customHeight="1">
      <c r="A340" s="153">
        <v>328</v>
      </c>
      <c r="B340" s="294">
        <v>123004080</v>
      </c>
      <c r="C340" s="305" t="s">
        <v>783</v>
      </c>
      <c r="D340" s="306" t="s">
        <v>784</v>
      </c>
      <c r="E340" s="283" t="s">
        <v>1177</v>
      </c>
      <c r="F340" s="284" t="s">
        <v>907</v>
      </c>
      <c r="G340" s="307" t="s">
        <v>827</v>
      </c>
      <c r="H340" s="239" t="s">
        <v>431</v>
      </c>
      <c r="I340" s="157">
        <v>10.5</v>
      </c>
      <c r="J340" s="162">
        <f>Maths2!J340</f>
        <v>10</v>
      </c>
      <c r="K340" s="84">
        <f>Maths2!K340</f>
        <v>6</v>
      </c>
      <c r="L340" s="135">
        <f>Maths2!M340</f>
        <v>1</v>
      </c>
      <c r="M340" s="85">
        <f>Phys2!J340</f>
        <v>3.2</v>
      </c>
      <c r="N340" s="84">
        <f>Phys2!K340</f>
        <v>0</v>
      </c>
      <c r="O340" s="135" t="e">
        <f>Phys2!#REF!</f>
        <v>#REF!</v>
      </c>
      <c r="P340" s="85">
        <f>Chim2!J340</f>
        <v>2.2000000000000002</v>
      </c>
      <c r="Q340" s="84">
        <f>Chim2!K340</f>
        <v>0</v>
      </c>
      <c r="R340" s="135">
        <f>Chim2!M340</f>
        <v>1</v>
      </c>
      <c r="S340" s="136">
        <f>'UEF12'!P340</f>
        <v>5.1333333333333337</v>
      </c>
      <c r="T340" s="163">
        <f>'UEF12'!Q340</f>
        <v>6</v>
      </c>
      <c r="U340" s="165" t="e">
        <f>'UEF12'!S340</f>
        <v>#REF!</v>
      </c>
      <c r="V340" s="166">
        <f>TPPhys2!H340</f>
        <v>10.66</v>
      </c>
      <c r="W340" s="84">
        <f>TPPhys2!I340</f>
        <v>2</v>
      </c>
      <c r="X340" s="135">
        <f>TPPhys2!K340</f>
        <v>1</v>
      </c>
      <c r="Y340" s="86">
        <f>TPChim2!H340</f>
        <v>14.66</v>
      </c>
      <c r="Z340" s="84">
        <f>TPChim2!I340</f>
        <v>2</v>
      </c>
      <c r="AA340" s="135">
        <f>TPChim2!K340</f>
        <v>1</v>
      </c>
      <c r="AB340" s="86">
        <f>Info2!J340</f>
        <v>7.875</v>
      </c>
      <c r="AC340" s="84">
        <f>Info2!K340</f>
        <v>0</v>
      </c>
      <c r="AD340" s="135">
        <f>Info2!M340</f>
        <v>1</v>
      </c>
      <c r="AE340" s="86">
        <f>MP!I340</f>
        <v>10</v>
      </c>
      <c r="AF340" s="84">
        <f>MP!J340</f>
        <v>1</v>
      </c>
      <c r="AG340" s="135">
        <f>MP!L340</f>
        <v>1</v>
      </c>
      <c r="AH340" s="139">
        <f>'UEM12'!S340</f>
        <v>10.214</v>
      </c>
      <c r="AI340" s="163">
        <f>'UEM12'!T340</f>
        <v>9</v>
      </c>
      <c r="AJ340" s="165">
        <f>'UEM12'!V340</f>
        <v>1</v>
      </c>
      <c r="AK340" s="166">
        <f>'MST2'!I340</f>
        <v>13</v>
      </c>
      <c r="AL340" s="84">
        <f>'MST2'!J340</f>
        <v>1</v>
      </c>
      <c r="AM340" s="135">
        <f>'MST2'!L340</f>
        <v>1</v>
      </c>
      <c r="AN340" s="139">
        <f>'UED12'!J340</f>
        <v>13</v>
      </c>
      <c r="AO340" s="163">
        <f>'UED12'!K340</f>
        <v>1</v>
      </c>
      <c r="AP340" s="165">
        <f>'UED12'!M340</f>
        <v>1</v>
      </c>
      <c r="AQ340" s="166">
        <f>Fran2!I340</f>
        <v>10</v>
      </c>
      <c r="AR340" s="84">
        <f>Fran2!J340</f>
        <v>1</v>
      </c>
      <c r="AS340" s="135">
        <f>Fran2!L340</f>
        <v>1</v>
      </c>
      <c r="AT340" s="86">
        <f>Angl2!I340</f>
        <v>10</v>
      </c>
      <c r="AU340" s="84">
        <f>Angl2!J340</f>
        <v>1</v>
      </c>
      <c r="AV340" s="135">
        <f>Angl2!L340</f>
        <v>1</v>
      </c>
      <c r="AW340" s="139">
        <f>'UET12'!M340</f>
        <v>10</v>
      </c>
      <c r="AX340" s="163">
        <f>'UET12'!N340</f>
        <v>2</v>
      </c>
      <c r="AY340" s="159">
        <f>'UET12'!P340</f>
        <v>1</v>
      </c>
      <c r="AZ340" s="24">
        <f t="shared" si="22"/>
        <v>7.6629411764705893</v>
      </c>
      <c r="BA340" s="143">
        <f t="shared" si="23"/>
        <v>18</v>
      </c>
      <c r="BB340" s="138" t="e">
        <f t="shared" si="24"/>
        <v>#REF!</v>
      </c>
      <c r="BC340" s="154" t="str">
        <f t="shared" si="25"/>
        <v xml:space="preserve"> </v>
      </c>
    </row>
    <row r="341" spans="1:55" ht="13.5" customHeight="1">
      <c r="A341" s="153">
        <v>329</v>
      </c>
      <c r="B341" s="178">
        <v>1433016355</v>
      </c>
      <c r="C341" s="179" t="s">
        <v>411</v>
      </c>
      <c r="D341" s="180" t="s">
        <v>360</v>
      </c>
      <c r="E341" s="276" t="s">
        <v>1178</v>
      </c>
      <c r="F341" s="276" t="s">
        <v>805</v>
      </c>
      <c r="G341" s="303" t="s">
        <v>806</v>
      </c>
      <c r="H341" s="117" t="s">
        <v>1676</v>
      </c>
      <c r="I341" s="157">
        <v>9.9807843137254917</v>
      </c>
      <c r="J341" s="162">
        <f>Maths2!J341</f>
        <v>4.4000000000000004</v>
      </c>
      <c r="K341" s="84">
        <f>Maths2!K341</f>
        <v>0</v>
      </c>
      <c r="L341" s="135">
        <f>Maths2!M341</f>
        <v>1</v>
      </c>
      <c r="M341" s="85">
        <f>Phys2!J341</f>
        <v>3.6</v>
      </c>
      <c r="N341" s="84">
        <f>Phys2!K341</f>
        <v>0</v>
      </c>
      <c r="O341" s="135" t="e">
        <f>Phys2!#REF!</f>
        <v>#REF!</v>
      </c>
      <c r="P341" s="85">
        <f>Chim2!J341</f>
        <v>8.4</v>
      </c>
      <c r="Q341" s="84">
        <f>Chim2!K341</f>
        <v>0</v>
      </c>
      <c r="R341" s="135">
        <f>Chim2!M341</f>
        <v>1</v>
      </c>
      <c r="S341" s="136">
        <f>'UEF12'!P341</f>
        <v>5.4666666666666668</v>
      </c>
      <c r="T341" s="163">
        <f>'UEF12'!Q341</f>
        <v>0</v>
      </c>
      <c r="U341" s="165" t="e">
        <f>'UEF12'!S341</f>
        <v>#REF!</v>
      </c>
      <c r="V341" s="166">
        <f>TPPhys2!H341</f>
        <v>9.16</v>
      </c>
      <c r="W341" s="84">
        <f>TPPhys2!I341</f>
        <v>0</v>
      </c>
      <c r="X341" s="135">
        <f>TPPhys2!K341</f>
        <v>1</v>
      </c>
      <c r="Y341" s="86">
        <f>TPChim2!H341</f>
        <v>13.91</v>
      </c>
      <c r="Z341" s="84">
        <f>TPChim2!I341</f>
        <v>2</v>
      </c>
      <c r="AA341" s="135">
        <f>TPChim2!K341</f>
        <v>1</v>
      </c>
      <c r="AB341" s="86">
        <f>Info2!J341</f>
        <v>9.8000000000000007</v>
      </c>
      <c r="AC341" s="84">
        <f>Info2!K341</f>
        <v>0</v>
      </c>
      <c r="AD341" s="135">
        <f>Info2!M341</f>
        <v>1</v>
      </c>
      <c r="AE341" s="86">
        <f>MP!I341</f>
        <v>13.5</v>
      </c>
      <c r="AF341" s="84">
        <f>MP!J341</f>
        <v>1</v>
      </c>
      <c r="AG341" s="135">
        <f>MP!L341</f>
        <v>1</v>
      </c>
      <c r="AH341" s="139">
        <f>'UEM12'!S341</f>
        <v>11.234</v>
      </c>
      <c r="AI341" s="163">
        <f>'UEM12'!T341</f>
        <v>9</v>
      </c>
      <c r="AJ341" s="165">
        <f>'UEM12'!V341</f>
        <v>1</v>
      </c>
      <c r="AK341" s="166">
        <f>'MST2'!I341</f>
        <v>10.5</v>
      </c>
      <c r="AL341" s="84">
        <f>'MST2'!J341</f>
        <v>1</v>
      </c>
      <c r="AM341" s="135">
        <f>'MST2'!L341</f>
        <v>1</v>
      </c>
      <c r="AN341" s="139">
        <f>'UED12'!J341</f>
        <v>10.5</v>
      </c>
      <c r="AO341" s="163">
        <f>'UED12'!K341</f>
        <v>1</v>
      </c>
      <c r="AP341" s="165">
        <f>'UED12'!M341</f>
        <v>1</v>
      </c>
      <c r="AQ341" s="166">
        <f>Fran2!I341</f>
        <v>14.5</v>
      </c>
      <c r="AR341" s="84">
        <f>Fran2!J341</f>
        <v>1</v>
      </c>
      <c r="AS341" s="135">
        <f>Fran2!L341</f>
        <v>1</v>
      </c>
      <c r="AT341" s="86">
        <f>Angl2!I341</f>
        <v>16.5</v>
      </c>
      <c r="AU341" s="84">
        <f>Angl2!J341</f>
        <v>1</v>
      </c>
      <c r="AV341" s="135">
        <f>Angl2!L341</f>
        <v>1</v>
      </c>
      <c r="AW341" s="139">
        <f>'UET12'!M341</f>
        <v>15.5</v>
      </c>
      <c r="AX341" s="163">
        <f>'UET12'!N341</f>
        <v>2</v>
      </c>
      <c r="AY341" s="159">
        <f>'UET12'!P341</f>
        <v>1</v>
      </c>
      <c r="AZ341" s="24">
        <f t="shared" si="22"/>
        <v>8.6394117647058835</v>
      </c>
      <c r="BA341" s="143">
        <f t="shared" si="23"/>
        <v>12</v>
      </c>
      <c r="BB341" s="138" t="e">
        <f t="shared" si="24"/>
        <v>#REF!</v>
      </c>
      <c r="BC341" s="154" t="str">
        <f t="shared" si="25"/>
        <v xml:space="preserve"> </v>
      </c>
    </row>
    <row r="342" spans="1:55" ht="13.5" customHeight="1">
      <c r="A342" s="153">
        <v>330</v>
      </c>
      <c r="B342" s="289">
        <v>1333015242</v>
      </c>
      <c r="C342" s="277" t="s">
        <v>253</v>
      </c>
      <c r="D342" s="99" t="s">
        <v>128</v>
      </c>
      <c r="E342" s="277" t="s">
        <v>1179</v>
      </c>
      <c r="F342" s="277" t="s">
        <v>805</v>
      </c>
      <c r="G342" s="302" t="s">
        <v>811</v>
      </c>
      <c r="H342" s="118" t="s">
        <v>433</v>
      </c>
      <c r="I342" s="157">
        <v>9.7576470588235296</v>
      </c>
      <c r="J342" s="162">
        <f>Maths2!J342</f>
        <v>5.416666666666667</v>
      </c>
      <c r="K342" s="84">
        <f>Maths2!K342</f>
        <v>0</v>
      </c>
      <c r="L342" s="135">
        <f>Maths2!M342</f>
        <v>1</v>
      </c>
      <c r="M342" s="85">
        <f>Phys2!J342</f>
        <v>7.416666666666667</v>
      </c>
      <c r="N342" s="84">
        <f>Phys2!K342</f>
        <v>0</v>
      </c>
      <c r="O342" s="135" t="e">
        <f>Phys2!#REF!</f>
        <v>#REF!</v>
      </c>
      <c r="P342" s="85">
        <f>Chim2!J342</f>
        <v>10.5</v>
      </c>
      <c r="Q342" s="84">
        <f>Chim2!K342</f>
        <v>6</v>
      </c>
      <c r="R342" s="135">
        <f>Chim2!M342</f>
        <v>1</v>
      </c>
      <c r="S342" s="136">
        <f>'UEF12'!P342</f>
        <v>7.7777777777777777</v>
      </c>
      <c r="T342" s="163">
        <f>'UEF12'!Q342</f>
        <v>6</v>
      </c>
      <c r="U342" s="165" t="e">
        <f>'UEF12'!S342</f>
        <v>#REF!</v>
      </c>
      <c r="V342" s="166">
        <f>TPPhys2!H342</f>
        <v>10</v>
      </c>
      <c r="W342" s="84">
        <f>TPPhys2!I342</f>
        <v>2</v>
      </c>
      <c r="X342" s="135">
        <f>TPPhys2!K342</f>
        <v>1</v>
      </c>
      <c r="Y342" s="86">
        <f>TPChim2!H342</f>
        <v>11</v>
      </c>
      <c r="Z342" s="84">
        <f>TPChim2!I342</f>
        <v>2</v>
      </c>
      <c r="AA342" s="135">
        <f>TPChim2!K342</f>
        <v>1</v>
      </c>
      <c r="AB342" s="86">
        <f>Info2!J342</f>
        <v>8.3333333333333339</v>
      </c>
      <c r="AC342" s="84">
        <f>Info2!K342</f>
        <v>0</v>
      </c>
      <c r="AD342" s="135">
        <f>Info2!M342</f>
        <v>1</v>
      </c>
      <c r="AE342" s="86">
        <f>MP!I342</f>
        <v>13</v>
      </c>
      <c r="AF342" s="84">
        <f>MP!J342</f>
        <v>1</v>
      </c>
      <c r="AG342" s="135">
        <f>MP!L342</f>
        <v>1</v>
      </c>
      <c r="AH342" s="139">
        <f>'UEM12'!S342</f>
        <v>10.133333333333335</v>
      </c>
      <c r="AI342" s="163">
        <f>'UEM12'!T342</f>
        <v>9</v>
      </c>
      <c r="AJ342" s="165">
        <f>'UEM12'!V342</f>
        <v>1</v>
      </c>
      <c r="AK342" s="166">
        <f>'MST2'!I342</f>
        <v>14.5</v>
      </c>
      <c r="AL342" s="84">
        <f>'MST2'!J342</f>
        <v>1</v>
      </c>
      <c r="AM342" s="135">
        <f>'MST2'!L342</f>
        <v>1</v>
      </c>
      <c r="AN342" s="139">
        <f>'UED12'!J342</f>
        <v>14.5</v>
      </c>
      <c r="AO342" s="163">
        <f>'UED12'!K342</f>
        <v>1</v>
      </c>
      <c r="AP342" s="165">
        <f>'UED12'!M342</f>
        <v>1</v>
      </c>
      <c r="AQ342" s="166">
        <f>Fran2!I342</f>
        <v>15.5</v>
      </c>
      <c r="AR342" s="84">
        <f>Fran2!J342</f>
        <v>1</v>
      </c>
      <c r="AS342" s="135">
        <f>Fran2!L342</f>
        <v>1</v>
      </c>
      <c r="AT342" s="86">
        <f>Angl2!I342</f>
        <v>15</v>
      </c>
      <c r="AU342" s="84">
        <f>Angl2!J342</f>
        <v>1</v>
      </c>
      <c r="AV342" s="135">
        <f>Angl2!L342</f>
        <v>1</v>
      </c>
      <c r="AW342" s="139">
        <f>'UET12'!M342</f>
        <v>15.25</v>
      </c>
      <c r="AX342" s="163">
        <f>'UET12'!N342</f>
        <v>2</v>
      </c>
      <c r="AY342" s="159">
        <f>'UET12'!P342</f>
        <v>1</v>
      </c>
      <c r="AZ342" s="24">
        <f t="shared" si="22"/>
        <v>9.7450980392156872</v>
      </c>
      <c r="BA342" s="143">
        <f t="shared" si="23"/>
        <v>18</v>
      </c>
      <c r="BB342" s="138" t="e">
        <f t="shared" si="24"/>
        <v>#REF!</v>
      </c>
      <c r="BC342" s="154" t="str">
        <f t="shared" si="25"/>
        <v xml:space="preserve"> </v>
      </c>
    </row>
    <row r="343" spans="1:55" ht="13.5" customHeight="1">
      <c r="A343" s="153">
        <v>331</v>
      </c>
      <c r="B343" s="175">
        <v>1533017488</v>
      </c>
      <c r="C343" s="176" t="s">
        <v>253</v>
      </c>
      <c r="D343" s="177" t="s">
        <v>278</v>
      </c>
      <c r="E343" s="276" t="s">
        <v>1180</v>
      </c>
      <c r="F343" s="276" t="s">
        <v>805</v>
      </c>
      <c r="G343" s="303" t="s">
        <v>806</v>
      </c>
      <c r="H343" s="117" t="s">
        <v>1676</v>
      </c>
      <c r="I343" s="157">
        <v>9.0027058823529416</v>
      </c>
      <c r="J343" s="162">
        <f>Maths2!J343</f>
        <v>3.4</v>
      </c>
      <c r="K343" s="84">
        <f>Maths2!K343</f>
        <v>0</v>
      </c>
      <c r="L343" s="135">
        <f>Maths2!M343</f>
        <v>1</v>
      </c>
      <c r="M343" s="85">
        <f>Phys2!J343</f>
        <v>4.9000000000000004</v>
      </c>
      <c r="N343" s="84">
        <f>Phys2!K343</f>
        <v>0</v>
      </c>
      <c r="O343" s="135" t="e">
        <f>Phys2!#REF!</f>
        <v>#REF!</v>
      </c>
      <c r="P343" s="85">
        <f>Chim2!J343</f>
        <v>10</v>
      </c>
      <c r="Q343" s="84">
        <f>Chim2!K343</f>
        <v>6</v>
      </c>
      <c r="R343" s="135">
        <f>Chim2!M343</f>
        <v>1</v>
      </c>
      <c r="S343" s="136">
        <f>'UEF12'!P343</f>
        <v>6.1</v>
      </c>
      <c r="T343" s="163">
        <f>'UEF12'!Q343</f>
        <v>6</v>
      </c>
      <c r="U343" s="165" t="e">
        <f>'UEF12'!S343</f>
        <v>#REF!</v>
      </c>
      <c r="V343" s="166">
        <f>TPPhys2!H343</f>
        <v>10.91</v>
      </c>
      <c r="W343" s="84">
        <f>TPPhys2!I343</f>
        <v>2</v>
      </c>
      <c r="X343" s="135">
        <f>TPPhys2!K343</f>
        <v>1</v>
      </c>
      <c r="Y343" s="86">
        <f>TPChim2!H343</f>
        <v>13</v>
      </c>
      <c r="Z343" s="84">
        <f>TPChim2!I343</f>
        <v>2</v>
      </c>
      <c r="AA343" s="135">
        <f>TPChim2!K343</f>
        <v>1</v>
      </c>
      <c r="AB343" s="86">
        <f>Info2!J343</f>
        <v>5.6</v>
      </c>
      <c r="AC343" s="84">
        <f>Info2!K343</f>
        <v>0</v>
      </c>
      <c r="AD343" s="135">
        <f>Info2!M343</f>
        <v>1</v>
      </c>
      <c r="AE343" s="86">
        <f>MP!I343</f>
        <v>15.5</v>
      </c>
      <c r="AF343" s="84">
        <f>MP!J343</f>
        <v>1</v>
      </c>
      <c r="AG343" s="135">
        <f>MP!L343</f>
        <v>1</v>
      </c>
      <c r="AH343" s="139">
        <f>'UEM12'!S343</f>
        <v>10.122</v>
      </c>
      <c r="AI343" s="163">
        <f>'UEM12'!T343</f>
        <v>9</v>
      </c>
      <c r="AJ343" s="165">
        <f>'UEM12'!V343</f>
        <v>1</v>
      </c>
      <c r="AK343" s="166">
        <f>'MST2'!I343</f>
        <v>15</v>
      </c>
      <c r="AL343" s="84">
        <f>'MST2'!J343</f>
        <v>1</v>
      </c>
      <c r="AM343" s="135">
        <f>'MST2'!L343</f>
        <v>1</v>
      </c>
      <c r="AN343" s="139">
        <f>'UED12'!J343</f>
        <v>15</v>
      </c>
      <c r="AO343" s="163">
        <f>'UED12'!K343</f>
        <v>1</v>
      </c>
      <c r="AP343" s="165">
        <f>'UED12'!M343</f>
        <v>1</v>
      </c>
      <c r="AQ343" s="166">
        <f>Fran2!I343</f>
        <v>13</v>
      </c>
      <c r="AR343" s="84">
        <f>Fran2!J343</f>
        <v>1</v>
      </c>
      <c r="AS343" s="135">
        <f>Fran2!L343</f>
        <v>1</v>
      </c>
      <c r="AT343" s="86">
        <f>Angl2!I343</f>
        <v>14.5</v>
      </c>
      <c r="AU343" s="84">
        <f>Angl2!J343</f>
        <v>1</v>
      </c>
      <c r="AV343" s="135">
        <f>Angl2!L343</f>
        <v>1</v>
      </c>
      <c r="AW343" s="139">
        <f>'UET12'!M343</f>
        <v>13.75</v>
      </c>
      <c r="AX343" s="163">
        <f>'UET12'!N343</f>
        <v>2</v>
      </c>
      <c r="AY343" s="159">
        <f>'UET12'!P343</f>
        <v>1</v>
      </c>
      <c r="AZ343" s="24">
        <f t="shared" si="22"/>
        <v>8.7064705882352929</v>
      </c>
      <c r="BA343" s="143">
        <f t="shared" si="23"/>
        <v>18</v>
      </c>
      <c r="BB343" s="138" t="e">
        <f t="shared" si="24"/>
        <v>#REF!</v>
      </c>
      <c r="BC343" s="154" t="str">
        <f t="shared" si="25"/>
        <v xml:space="preserve"> </v>
      </c>
    </row>
    <row r="344" spans="1:55" ht="13.5" customHeight="1">
      <c r="A344" s="153">
        <v>332</v>
      </c>
      <c r="B344" s="277" t="s">
        <v>254</v>
      </c>
      <c r="C344" s="277" t="s">
        <v>255</v>
      </c>
      <c r="D344" s="99" t="s">
        <v>256</v>
      </c>
      <c r="E344" s="277" t="s">
        <v>1181</v>
      </c>
      <c r="F344" s="277" t="s">
        <v>810</v>
      </c>
      <c r="G344" s="302" t="s">
        <v>811</v>
      </c>
      <c r="H344" s="117" t="s">
        <v>429</v>
      </c>
      <c r="I344" s="156">
        <v>9</v>
      </c>
      <c r="J344" s="162">
        <f>Maths2!J344</f>
        <v>10.666666666666666</v>
      </c>
      <c r="K344" s="84">
        <f>Maths2!K344</f>
        <v>6</v>
      </c>
      <c r="L344" s="135">
        <f>Maths2!M344</f>
        <v>1</v>
      </c>
      <c r="M344" s="85">
        <f>Phys2!J344</f>
        <v>5.5</v>
      </c>
      <c r="N344" s="84">
        <f>Phys2!K344</f>
        <v>0</v>
      </c>
      <c r="O344" s="135" t="e">
        <f>Phys2!#REF!</f>
        <v>#REF!</v>
      </c>
      <c r="P344" s="85">
        <f>Chim2!J344</f>
        <v>10</v>
      </c>
      <c r="Q344" s="84">
        <f>Chim2!K344</f>
        <v>6</v>
      </c>
      <c r="R344" s="135">
        <f>Chim2!M344</f>
        <v>1</v>
      </c>
      <c r="S344" s="136">
        <f>'UEF12'!P344</f>
        <v>8.7222222222222214</v>
      </c>
      <c r="T344" s="163">
        <f>'UEF12'!Q344</f>
        <v>12</v>
      </c>
      <c r="U344" s="165" t="e">
        <f>'UEF12'!S344</f>
        <v>#REF!</v>
      </c>
      <c r="V344" s="166">
        <f>TPPhys2!H344</f>
        <v>8.75</v>
      </c>
      <c r="W344" s="84">
        <f>TPPhys2!I344</f>
        <v>0</v>
      </c>
      <c r="X344" s="135">
        <f>TPPhys2!K344</f>
        <v>1</v>
      </c>
      <c r="Y344" s="86">
        <f>TPChim2!H344</f>
        <v>12.08</v>
      </c>
      <c r="Z344" s="84">
        <f>TPChim2!I344</f>
        <v>2</v>
      </c>
      <c r="AA344" s="135">
        <f>TPChim2!K344</f>
        <v>1</v>
      </c>
      <c r="AB344" s="86">
        <f>Info2!J344</f>
        <v>1.8</v>
      </c>
      <c r="AC344" s="84">
        <f>Info2!K344</f>
        <v>0</v>
      </c>
      <c r="AD344" s="135">
        <f>Info2!M344</f>
        <v>1</v>
      </c>
      <c r="AE344" s="86">
        <f>MP!I344</f>
        <v>13</v>
      </c>
      <c r="AF344" s="84">
        <f>MP!J344</f>
        <v>1</v>
      </c>
      <c r="AG344" s="135">
        <f>MP!L344</f>
        <v>1</v>
      </c>
      <c r="AH344" s="139">
        <f>'UEM12'!S344</f>
        <v>7.4859999999999998</v>
      </c>
      <c r="AI344" s="163">
        <f>'UEM12'!T344</f>
        <v>3</v>
      </c>
      <c r="AJ344" s="165">
        <f>'UEM12'!V344</f>
        <v>1</v>
      </c>
      <c r="AK344" s="166">
        <f>'MST2'!I344</f>
        <v>13.5</v>
      </c>
      <c r="AL344" s="84">
        <f>'MST2'!J344</f>
        <v>1</v>
      </c>
      <c r="AM344" s="135">
        <f>'MST2'!L344</f>
        <v>1</v>
      </c>
      <c r="AN344" s="139">
        <f>'UED12'!J344</f>
        <v>13.5</v>
      </c>
      <c r="AO344" s="163">
        <f>'UED12'!K344</f>
        <v>1</v>
      </c>
      <c r="AP344" s="165">
        <f>'UED12'!M344</f>
        <v>1</v>
      </c>
      <c r="AQ344" s="166">
        <f>Fran2!I344</f>
        <v>14.5</v>
      </c>
      <c r="AR344" s="84">
        <f>Fran2!J344</f>
        <v>1</v>
      </c>
      <c r="AS344" s="135">
        <f>Fran2!L344</f>
        <v>1</v>
      </c>
      <c r="AT344" s="86">
        <f>Angl2!I344</f>
        <v>17.5</v>
      </c>
      <c r="AU344" s="84">
        <f>Angl2!J344</f>
        <v>1</v>
      </c>
      <c r="AV344" s="135">
        <f>Angl2!L344</f>
        <v>1</v>
      </c>
      <c r="AW344" s="139">
        <f>'UET12'!M344</f>
        <v>16</v>
      </c>
      <c r="AX344" s="163">
        <f>'UET12'!N344</f>
        <v>2</v>
      </c>
      <c r="AY344" s="159">
        <f>'UET12'!P344</f>
        <v>1</v>
      </c>
      <c r="AZ344" s="24">
        <f t="shared" si="22"/>
        <v>9.4958823529411767</v>
      </c>
      <c r="BA344" s="143">
        <f t="shared" si="23"/>
        <v>18</v>
      </c>
      <c r="BB344" s="138" t="e">
        <f t="shared" si="24"/>
        <v>#REF!</v>
      </c>
      <c r="BC344" s="154" t="str">
        <f t="shared" si="25"/>
        <v xml:space="preserve"> </v>
      </c>
    </row>
    <row r="345" spans="1:55" ht="13.5" customHeight="1">
      <c r="A345" s="153">
        <v>333</v>
      </c>
      <c r="B345" s="279">
        <v>1433005926</v>
      </c>
      <c r="C345" s="301" t="s">
        <v>413</v>
      </c>
      <c r="D345" s="52" t="s">
        <v>341</v>
      </c>
      <c r="E345" s="280" t="s">
        <v>1182</v>
      </c>
      <c r="F345" s="280" t="s">
        <v>1183</v>
      </c>
      <c r="G345" s="302" t="s">
        <v>811</v>
      </c>
      <c r="H345" s="118" t="s">
        <v>433</v>
      </c>
      <c r="I345" s="157">
        <v>7.2441176470588236</v>
      </c>
      <c r="J345" s="162">
        <f>Maths2!J345</f>
        <v>7.8</v>
      </c>
      <c r="K345" s="84">
        <f>Maths2!K345</f>
        <v>0</v>
      </c>
      <c r="L345" s="135">
        <f>Maths2!M345</f>
        <v>1</v>
      </c>
      <c r="M345" s="85">
        <f>Phys2!J345</f>
        <v>5.4</v>
      </c>
      <c r="N345" s="84">
        <f>Phys2!K345</f>
        <v>0</v>
      </c>
      <c r="O345" s="135" t="e">
        <f>Phys2!#REF!</f>
        <v>#REF!</v>
      </c>
      <c r="P345" s="85">
        <f>Chim2!J345</f>
        <v>10</v>
      </c>
      <c r="Q345" s="84">
        <f>Chim2!K345</f>
        <v>6</v>
      </c>
      <c r="R345" s="135">
        <f>Chim2!M345</f>
        <v>1</v>
      </c>
      <c r="S345" s="136">
        <f>'UEF12'!P345</f>
        <v>7.7333333333333325</v>
      </c>
      <c r="T345" s="163">
        <f>'UEF12'!Q345</f>
        <v>6</v>
      </c>
      <c r="U345" s="165" t="e">
        <f>'UEF12'!S345</f>
        <v>#REF!</v>
      </c>
      <c r="V345" s="166">
        <f>TPPhys2!H345</f>
        <v>12</v>
      </c>
      <c r="W345" s="84">
        <f>TPPhys2!I345</f>
        <v>2</v>
      </c>
      <c r="X345" s="135">
        <f>TPPhys2!K345</f>
        <v>1</v>
      </c>
      <c r="Y345" s="86">
        <f>TPChim2!H345</f>
        <v>15.5</v>
      </c>
      <c r="Z345" s="84">
        <f>TPChim2!I345</f>
        <v>2</v>
      </c>
      <c r="AA345" s="135">
        <f>TPChim2!K345</f>
        <v>1</v>
      </c>
      <c r="AB345" s="86">
        <f>Info2!J345</f>
        <v>7.4</v>
      </c>
      <c r="AC345" s="84">
        <f>Info2!K345</f>
        <v>0</v>
      </c>
      <c r="AD345" s="135">
        <f>Info2!M345</f>
        <v>1</v>
      </c>
      <c r="AE345" s="86">
        <f>MP!I345</f>
        <v>9</v>
      </c>
      <c r="AF345" s="84">
        <f>MP!J345</f>
        <v>0</v>
      </c>
      <c r="AG345" s="135">
        <f>MP!L345</f>
        <v>1</v>
      </c>
      <c r="AH345" s="139">
        <f>'UEM12'!S345</f>
        <v>10.26</v>
      </c>
      <c r="AI345" s="163">
        <f>'UEM12'!T345</f>
        <v>9</v>
      </c>
      <c r="AJ345" s="165">
        <f>'UEM12'!V345</f>
        <v>1</v>
      </c>
      <c r="AK345" s="166">
        <f>'MST2'!I345</f>
        <v>13</v>
      </c>
      <c r="AL345" s="84">
        <f>'MST2'!J345</f>
        <v>1</v>
      </c>
      <c r="AM345" s="135">
        <f>'MST2'!L345</f>
        <v>1</v>
      </c>
      <c r="AN345" s="139">
        <f>'UED12'!J345</f>
        <v>13</v>
      </c>
      <c r="AO345" s="163">
        <f>'UED12'!K345</f>
        <v>1</v>
      </c>
      <c r="AP345" s="165">
        <f>'UED12'!M345</f>
        <v>1</v>
      </c>
      <c r="AQ345" s="166">
        <f>Fran2!I345</f>
        <v>15.5</v>
      </c>
      <c r="AR345" s="84">
        <f>Fran2!J345</f>
        <v>1</v>
      </c>
      <c r="AS345" s="135">
        <f>Fran2!L345</f>
        <v>1</v>
      </c>
      <c r="AT345" s="86">
        <f>Angl2!I345</f>
        <v>13.5</v>
      </c>
      <c r="AU345" s="84">
        <f>Angl2!J345</f>
        <v>1</v>
      </c>
      <c r="AV345" s="135">
        <f>Angl2!L345</f>
        <v>1</v>
      </c>
      <c r="AW345" s="139">
        <f>'UET12'!M345</f>
        <v>14.5</v>
      </c>
      <c r="AX345" s="163">
        <f>'UET12'!N345</f>
        <v>2</v>
      </c>
      <c r="AY345" s="159">
        <f>'UET12'!P345</f>
        <v>1</v>
      </c>
      <c r="AZ345" s="24">
        <f t="shared" si="22"/>
        <v>9.5823529411764685</v>
      </c>
      <c r="BA345" s="143">
        <f t="shared" si="23"/>
        <v>18</v>
      </c>
      <c r="BB345" s="138" t="e">
        <f t="shared" si="24"/>
        <v>#REF!</v>
      </c>
      <c r="BC345" s="154" t="str">
        <f t="shared" si="25"/>
        <v xml:space="preserve"> </v>
      </c>
    </row>
    <row r="346" spans="1:55" ht="13.5" customHeight="1">
      <c r="A346" s="153">
        <v>334</v>
      </c>
      <c r="B346" s="175">
        <v>1533019174</v>
      </c>
      <c r="C346" s="176" t="s">
        <v>508</v>
      </c>
      <c r="D346" s="177" t="s">
        <v>509</v>
      </c>
      <c r="E346" s="276" t="s">
        <v>1184</v>
      </c>
      <c r="F346" s="276" t="s">
        <v>805</v>
      </c>
      <c r="G346" s="303" t="s">
        <v>806</v>
      </c>
      <c r="H346" s="117" t="s">
        <v>428</v>
      </c>
      <c r="I346" s="157">
        <v>9.1154509803921577</v>
      </c>
      <c r="J346" s="162">
        <f>Maths2!J346</f>
        <v>8.6</v>
      </c>
      <c r="K346" s="84">
        <f>Maths2!K346</f>
        <v>0</v>
      </c>
      <c r="L346" s="135">
        <f>Maths2!M346</f>
        <v>1</v>
      </c>
      <c r="M346" s="85">
        <f>Phys2!J346</f>
        <v>4.5999999999999996</v>
      </c>
      <c r="N346" s="84">
        <f>Phys2!K346</f>
        <v>0</v>
      </c>
      <c r="O346" s="135" t="e">
        <f>Phys2!#REF!</f>
        <v>#REF!</v>
      </c>
      <c r="P346" s="85">
        <f>Chim2!J346</f>
        <v>13.5</v>
      </c>
      <c r="Q346" s="84">
        <f>Chim2!K346</f>
        <v>6</v>
      </c>
      <c r="R346" s="135">
        <f>Chim2!M346</f>
        <v>1</v>
      </c>
      <c r="S346" s="136">
        <f>'UEF12'!P346</f>
        <v>8.8999999999999986</v>
      </c>
      <c r="T346" s="163">
        <f>'UEF12'!Q346</f>
        <v>6</v>
      </c>
      <c r="U346" s="165" t="e">
        <f>'UEF12'!S346</f>
        <v>#REF!</v>
      </c>
      <c r="V346" s="166">
        <f>TPPhys2!H346</f>
        <v>9.25</v>
      </c>
      <c r="W346" s="84">
        <f>TPPhys2!I346</f>
        <v>0</v>
      </c>
      <c r="X346" s="135">
        <f>TPPhys2!K346</f>
        <v>1</v>
      </c>
      <c r="Y346" s="86">
        <f>TPChim2!H346</f>
        <v>15</v>
      </c>
      <c r="Z346" s="84">
        <f>TPChim2!I346</f>
        <v>2</v>
      </c>
      <c r="AA346" s="135">
        <f>TPChim2!K346</f>
        <v>1</v>
      </c>
      <c r="AB346" s="86">
        <f>Info2!J346</f>
        <v>10.1</v>
      </c>
      <c r="AC346" s="84">
        <f>Info2!K346</f>
        <v>4</v>
      </c>
      <c r="AD346" s="135">
        <f>Info2!M346</f>
        <v>1</v>
      </c>
      <c r="AE346" s="86">
        <f>MP!I346</f>
        <v>11.5</v>
      </c>
      <c r="AF346" s="84">
        <f>MP!J346</f>
        <v>1</v>
      </c>
      <c r="AG346" s="135">
        <f>MP!L346</f>
        <v>1</v>
      </c>
      <c r="AH346" s="139">
        <f>'UEM12'!S346</f>
        <v>11.190000000000001</v>
      </c>
      <c r="AI346" s="163">
        <f>'UEM12'!T346</f>
        <v>9</v>
      </c>
      <c r="AJ346" s="165">
        <f>'UEM12'!V346</f>
        <v>1</v>
      </c>
      <c r="AK346" s="166">
        <f>'MST2'!I346</f>
        <v>4</v>
      </c>
      <c r="AL346" s="84">
        <f>'MST2'!J346</f>
        <v>0</v>
      </c>
      <c r="AM346" s="135">
        <f>'MST2'!L346</f>
        <v>1</v>
      </c>
      <c r="AN346" s="139">
        <f>'UED12'!J346</f>
        <v>4</v>
      </c>
      <c r="AO346" s="163">
        <f>'UED12'!K346</f>
        <v>0</v>
      </c>
      <c r="AP346" s="165">
        <f>'UED12'!M346</f>
        <v>1</v>
      </c>
      <c r="AQ346" s="166">
        <f>Fran2!I346</f>
        <v>12.5</v>
      </c>
      <c r="AR346" s="84">
        <f>Fran2!J346</f>
        <v>1</v>
      </c>
      <c r="AS346" s="135">
        <f>Fran2!L346</f>
        <v>1</v>
      </c>
      <c r="AT346" s="86">
        <f>Angl2!I346</f>
        <v>13.5</v>
      </c>
      <c r="AU346" s="84">
        <f>Angl2!J346</f>
        <v>1</v>
      </c>
      <c r="AV346" s="135">
        <f>Angl2!L346</f>
        <v>1</v>
      </c>
      <c r="AW346" s="139">
        <f>'UET12'!M346</f>
        <v>13</v>
      </c>
      <c r="AX346" s="163">
        <f>'UET12'!N346</f>
        <v>2</v>
      </c>
      <c r="AY346" s="159">
        <f>'UET12'!P346</f>
        <v>1</v>
      </c>
      <c r="AZ346" s="24">
        <f t="shared" si="22"/>
        <v>9.7676470588235293</v>
      </c>
      <c r="BA346" s="143">
        <f t="shared" si="23"/>
        <v>17</v>
      </c>
      <c r="BB346" s="138" t="e">
        <f t="shared" si="24"/>
        <v>#REF!</v>
      </c>
      <c r="BC346" s="154" t="str">
        <f t="shared" si="25"/>
        <v xml:space="preserve"> </v>
      </c>
    </row>
    <row r="347" spans="1:55" ht="13.5" customHeight="1">
      <c r="A347" s="153">
        <v>335</v>
      </c>
      <c r="B347" s="175">
        <v>1533006852</v>
      </c>
      <c r="C347" s="176" t="s">
        <v>570</v>
      </c>
      <c r="D347" s="177" t="s">
        <v>228</v>
      </c>
      <c r="E347" s="276" t="s">
        <v>1185</v>
      </c>
      <c r="F347" s="276" t="s">
        <v>810</v>
      </c>
      <c r="G347" s="303" t="s">
        <v>806</v>
      </c>
      <c r="H347" s="117" t="s">
        <v>429</v>
      </c>
      <c r="I347" s="157">
        <v>8.626078431372548</v>
      </c>
      <c r="J347" s="162">
        <f>Maths2!J347</f>
        <v>10.6</v>
      </c>
      <c r="K347" s="84">
        <f>Maths2!K347</f>
        <v>6</v>
      </c>
      <c r="L347" s="135">
        <f>Maths2!M347</f>
        <v>1</v>
      </c>
      <c r="M347" s="85">
        <f>Phys2!J347</f>
        <v>5.4</v>
      </c>
      <c r="N347" s="84">
        <f>Phys2!K347</f>
        <v>0</v>
      </c>
      <c r="O347" s="135" t="e">
        <f>Phys2!#REF!</f>
        <v>#REF!</v>
      </c>
      <c r="P347" s="85">
        <f>Chim2!J347</f>
        <v>7.6</v>
      </c>
      <c r="Q347" s="84">
        <f>Chim2!K347</f>
        <v>0</v>
      </c>
      <c r="R347" s="135">
        <f>Chim2!M347</f>
        <v>1</v>
      </c>
      <c r="S347" s="136">
        <f>'UEF12'!P347</f>
        <v>7.8666666666666663</v>
      </c>
      <c r="T347" s="163">
        <f>'UEF12'!Q347</f>
        <v>6</v>
      </c>
      <c r="U347" s="165" t="e">
        <f>'UEF12'!S347</f>
        <v>#REF!</v>
      </c>
      <c r="V347" s="166">
        <f>TPPhys2!H347</f>
        <v>10.58</v>
      </c>
      <c r="W347" s="84">
        <f>TPPhys2!I347</f>
        <v>2</v>
      </c>
      <c r="X347" s="135">
        <f>TPPhys2!K347</f>
        <v>1</v>
      </c>
      <c r="Y347" s="86">
        <f>TPChim2!H347</f>
        <v>10.75</v>
      </c>
      <c r="Z347" s="84">
        <f>TPChim2!I347</f>
        <v>2</v>
      </c>
      <c r="AA347" s="135">
        <f>TPChim2!K347</f>
        <v>1</v>
      </c>
      <c r="AB347" s="86">
        <f>Info2!J347</f>
        <v>4.95</v>
      </c>
      <c r="AC347" s="84">
        <f>Info2!K347</f>
        <v>0</v>
      </c>
      <c r="AD347" s="135">
        <f>Info2!M347</f>
        <v>1</v>
      </c>
      <c r="AE347" s="86">
        <f>MP!I347</f>
        <v>10.5</v>
      </c>
      <c r="AF347" s="84">
        <f>MP!J347</f>
        <v>1</v>
      </c>
      <c r="AG347" s="135">
        <f>MP!L347</f>
        <v>1</v>
      </c>
      <c r="AH347" s="139">
        <f>'UEM12'!S347</f>
        <v>8.3460000000000001</v>
      </c>
      <c r="AI347" s="163">
        <f>'UEM12'!T347</f>
        <v>5</v>
      </c>
      <c r="AJ347" s="165">
        <f>'UEM12'!V347</f>
        <v>1</v>
      </c>
      <c r="AK347" s="166">
        <f>'MST2'!I347</f>
        <v>10</v>
      </c>
      <c r="AL347" s="84">
        <f>'MST2'!J347</f>
        <v>1</v>
      </c>
      <c r="AM347" s="135">
        <f>'MST2'!L347</f>
        <v>1</v>
      </c>
      <c r="AN347" s="139">
        <f>'UED12'!J347</f>
        <v>10</v>
      </c>
      <c r="AO347" s="163">
        <f>'UED12'!K347</f>
        <v>1</v>
      </c>
      <c r="AP347" s="165">
        <f>'UED12'!M347</f>
        <v>1</v>
      </c>
      <c r="AQ347" s="166">
        <f>Fran2!I347</f>
        <v>12</v>
      </c>
      <c r="AR347" s="84">
        <f>Fran2!J347</f>
        <v>1</v>
      </c>
      <c r="AS347" s="135">
        <f>Fran2!L347</f>
        <v>1</v>
      </c>
      <c r="AT347" s="86">
        <f>Angl2!I347</f>
        <v>10</v>
      </c>
      <c r="AU347" s="84">
        <f>Angl2!J347</f>
        <v>1</v>
      </c>
      <c r="AV347" s="135">
        <f>Angl2!L347</f>
        <v>1</v>
      </c>
      <c r="AW347" s="139">
        <f>'UET12'!M347</f>
        <v>11</v>
      </c>
      <c r="AX347" s="163">
        <f>'UET12'!N347</f>
        <v>2</v>
      </c>
      <c r="AY347" s="159">
        <f>'UET12'!P347</f>
        <v>1</v>
      </c>
      <c r="AZ347" s="24">
        <f t="shared" si="22"/>
        <v>8.5017647058823531</v>
      </c>
      <c r="BA347" s="143">
        <f t="shared" si="23"/>
        <v>14</v>
      </c>
      <c r="BB347" s="138" t="e">
        <f t="shared" si="24"/>
        <v>#REF!</v>
      </c>
      <c r="BC347" s="154" t="str">
        <f t="shared" si="25"/>
        <v xml:space="preserve"> </v>
      </c>
    </row>
    <row r="348" spans="1:55" ht="13.5" customHeight="1">
      <c r="A348" s="153">
        <v>336</v>
      </c>
      <c r="B348" s="175">
        <v>1533014057</v>
      </c>
      <c r="C348" s="176" t="s">
        <v>570</v>
      </c>
      <c r="D348" s="177" t="s">
        <v>86</v>
      </c>
      <c r="E348" s="276" t="s">
        <v>1186</v>
      </c>
      <c r="F348" s="276" t="s">
        <v>1045</v>
      </c>
      <c r="G348" s="303" t="s">
        <v>806</v>
      </c>
      <c r="H348" s="117" t="s">
        <v>428</v>
      </c>
      <c r="I348" s="157">
        <v>9.7311764705882364</v>
      </c>
      <c r="J348" s="162">
        <f>Maths2!J348</f>
        <v>10.001999999999999</v>
      </c>
      <c r="K348" s="84">
        <f>Maths2!K348</f>
        <v>6</v>
      </c>
      <c r="L348" s="135">
        <f>Maths2!M348</f>
        <v>1</v>
      </c>
      <c r="M348" s="85">
        <f>Phys2!J348</f>
        <v>6.8</v>
      </c>
      <c r="N348" s="84">
        <f>Phys2!K348</f>
        <v>0</v>
      </c>
      <c r="O348" s="135" t="e">
        <f>Phys2!#REF!</f>
        <v>#REF!</v>
      </c>
      <c r="P348" s="85">
        <f>Chim2!J348</f>
        <v>10.8</v>
      </c>
      <c r="Q348" s="84">
        <f>Chim2!K348</f>
        <v>6</v>
      </c>
      <c r="R348" s="135">
        <f>Chim2!M348</f>
        <v>1</v>
      </c>
      <c r="S348" s="136">
        <f>'UEF12'!P348</f>
        <v>9.2006666666666668</v>
      </c>
      <c r="T348" s="163">
        <f>'UEF12'!Q348</f>
        <v>12</v>
      </c>
      <c r="U348" s="165" t="e">
        <f>'UEF12'!S348</f>
        <v>#REF!</v>
      </c>
      <c r="V348" s="166">
        <f>TPPhys2!H348</f>
        <v>9.75</v>
      </c>
      <c r="W348" s="84">
        <f>TPPhys2!I348</f>
        <v>0</v>
      </c>
      <c r="X348" s="135">
        <f>TPPhys2!K348</f>
        <v>1</v>
      </c>
      <c r="Y348" s="86">
        <f>TPChim2!H348</f>
        <v>10.4</v>
      </c>
      <c r="Z348" s="84">
        <f>TPChim2!I348</f>
        <v>2</v>
      </c>
      <c r="AA348" s="135">
        <f>TPChim2!K348</f>
        <v>1</v>
      </c>
      <c r="AB348" s="86">
        <f>Info2!J348</f>
        <v>7</v>
      </c>
      <c r="AC348" s="84">
        <f>Info2!K348</f>
        <v>0</v>
      </c>
      <c r="AD348" s="135">
        <f>Info2!M348</f>
        <v>1</v>
      </c>
      <c r="AE348" s="86">
        <f>MP!I348</f>
        <v>10</v>
      </c>
      <c r="AF348" s="84">
        <f>MP!J348</f>
        <v>1</v>
      </c>
      <c r="AG348" s="135">
        <f>MP!L348</f>
        <v>1</v>
      </c>
      <c r="AH348" s="139">
        <f>'UEM12'!S348</f>
        <v>8.83</v>
      </c>
      <c r="AI348" s="163">
        <f>'UEM12'!T348</f>
        <v>3</v>
      </c>
      <c r="AJ348" s="165">
        <f>'UEM12'!V348</f>
        <v>1</v>
      </c>
      <c r="AK348" s="166">
        <f>'MST2'!I348</f>
        <v>11</v>
      </c>
      <c r="AL348" s="84">
        <f>'MST2'!J348</f>
        <v>1</v>
      </c>
      <c r="AM348" s="135">
        <f>'MST2'!L348</f>
        <v>1</v>
      </c>
      <c r="AN348" s="139">
        <f>'UED12'!J348</f>
        <v>11</v>
      </c>
      <c r="AO348" s="163">
        <f>'UED12'!K348</f>
        <v>1</v>
      </c>
      <c r="AP348" s="165">
        <f>'UED12'!M348</f>
        <v>1</v>
      </c>
      <c r="AQ348" s="166">
        <f>Fran2!I348</f>
        <v>12</v>
      </c>
      <c r="AR348" s="84">
        <f>Fran2!J348</f>
        <v>1</v>
      </c>
      <c r="AS348" s="135">
        <f>Fran2!L348</f>
        <v>1</v>
      </c>
      <c r="AT348" s="86">
        <f>Angl2!I348</f>
        <v>15.5</v>
      </c>
      <c r="AU348" s="84">
        <f>Angl2!J348</f>
        <v>1</v>
      </c>
      <c r="AV348" s="135">
        <f>Angl2!L348</f>
        <v>1</v>
      </c>
      <c r="AW348" s="139">
        <f>'UET12'!M348</f>
        <v>13.75</v>
      </c>
      <c r="AX348" s="163">
        <f>'UET12'!N348</f>
        <v>2</v>
      </c>
      <c r="AY348" s="159">
        <f>'UET12'!P348</f>
        <v>1</v>
      </c>
      <c r="AZ348" s="24">
        <f t="shared" si="22"/>
        <v>9.7327058823529402</v>
      </c>
      <c r="BA348" s="143">
        <f t="shared" si="23"/>
        <v>18</v>
      </c>
      <c r="BB348" s="138" t="e">
        <f t="shared" si="24"/>
        <v>#REF!</v>
      </c>
      <c r="BC348" s="154" t="str">
        <f t="shared" si="25"/>
        <v xml:space="preserve"> </v>
      </c>
    </row>
    <row r="349" spans="1:55" ht="13.5" customHeight="1">
      <c r="A349" s="153">
        <v>337</v>
      </c>
      <c r="B349" s="279">
        <v>1433007673</v>
      </c>
      <c r="C349" s="301" t="s">
        <v>364</v>
      </c>
      <c r="D349" s="52" t="s">
        <v>247</v>
      </c>
      <c r="E349" s="280" t="s">
        <v>1187</v>
      </c>
      <c r="F349" s="280" t="s">
        <v>907</v>
      </c>
      <c r="G349" s="302" t="s">
        <v>811</v>
      </c>
      <c r="H349" s="118" t="s">
        <v>428</v>
      </c>
      <c r="I349" s="157">
        <v>8.4321568627450976</v>
      </c>
      <c r="J349" s="162">
        <f>Maths2!J349</f>
        <v>10.199999999999999</v>
      </c>
      <c r="K349" s="84">
        <f>Maths2!K349</f>
        <v>6</v>
      </c>
      <c r="L349" s="135">
        <f>Maths2!M349</f>
        <v>1</v>
      </c>
      <c r="M349" s="85">
        <f>Phys2!J349</f>
        <v>5.0999999999999996</v>
      </c>
      <c r="N349" s="84">
        <f>Phys2!K349</f>
        <v>0</v>
      </c>
      <c r="O349" s="135" t="e">
        <f>Phys2!#REF!</f>
        <v>#REF!</v>
      </c>
      <c r="P349" s="85">
        <f>Chim2!J349</f>
        <v>3.1</v>
      </c>
      <c r="Q349" s="84">
        <f>Chim2!K349</f>
        <v>0</v>
      </c>
      <c r="R349" s="135">
        <f>Chim2!M349</f>
        <v>1</v>
      </c>
      <c r="S349" s="136">
        <f>'UEF12'!P349</f>
        <v>6.1333333333333337</v>
      </c>
      <c r="T349" s="163">
        <f>'UEF12'!Q349</f>
        <v>6</v>
      </c>
      <c r="U349" s="165" t="e">
        <f>'UEF12'!S349</f>
        <v>#REF!</v>
      </c>
      <c r="V349" s="166">
        <f>TPPhys2!H349</f>
        <v>8</v>
      </c>
      <c r="W349" s="84">
        <f>TPPhys2!I349</f>
        <v>0</v>
      </c>
      <c r="X349" s="135">
        <f>TPPhys2!K349</f>
        <v>1</v>
      </c>
      <c r="Y349" s="86">
        <f>TPChim2!H349</f>
        <v>14.5</v>
      </c>
      <c r="Z349" s="84">
        <f>TPChim2!I349</f>
        <v>2</v>
      </c>
      <c r="AA349" s="135">
        <f>TPChim2!K349</f>
        <v>1</v>
      </c>
      <c r="AB349" s="86">
        <f>Info2!J349</f>
        <v>13.3</v>
      </c>
      <c r="AC349" s="84">
        <f>Info2!K349</f>
        <v>4</v>
      </c>
      <c r="AD349" s="135">
        <f>Info2!M349</f>
        <v>1</v>
      </c>
      <c r="AE349" s="86">
        <f>MP!I349</f>
        <v>10</v>
      </c>
      <c r="AF349" s="84">
        <f>MP!J349</f>
        <v>1</v>
      </c>
      <c r="AG349" s="135">
        <f>MP!L349</f>
        <v>1</v>
      </c>
      <c r="AH349" s="139">
        <f>'UEM12'!S349</f>
        <v>11.82</v>
      </c>
      <c r="AI349" s="163">
        <f>'UEM12'!T349</f>
        <v>9</v>
      </c>
      <c r="AJ349" s="165">
        <f>'UEM12'!V349</f>
        <v>1</v>
      </c>
      <c r="AK349" s="166">
        <f>'MST2'!I349</f>
        <v>8</v>
      </c>
      <c r="AL349" s="84">
        <f>'MST2'!J349</f>
        <v>0</v>
      </c>
      <c r="AM349" s="135">
        <f>'MST2'!L349</f>
        <v>1</v>
      </c>
      <c r="AN349" s="139">
        <f>'UED12'!J349</f>
        <v>8</v>
      </c>
      <c r="AO349" s="163">
        <f>'UED12'!K349</f>
        <v>0</v>
      </c>
      <c r="AP349" s="165">
        <f>'UED12'!M349</f>
        <v>1</v>
      </c>
      <c r="AQ349" s="166">
        <f>Fran2!I349</f>
        <v>5.5</v>
      </c>
      <c r="AR349" s="84">
        <f>Fran2!J349</f>
        <v>0</v>
      </c>
      <c r="AS349" s="135">
        <f>Fran2!L349</f>
        <v>1</v>
      </c>
      <c r="AT349" s="86">
        <f>Angl2!I349</f>
        <v>0</v>
      </c>
      <c r="AU349" s="84">
        <f>Angl2!J349</f>
        <v>0</v>
      </c>
      <c r="AV349" s="135">
        <f>Angl2!L349</f>
        <v>1</v>
      </c>
      <c r="AW349" s="139">
        <f>'UET12'!M349</f>
        <v>2.75</v>
      </c>
      <c r="AX349" s="163">
        <f>'UET12'!N349</f>
        <v>0</v>
      </c>
      <c r="AY349" s="159">
        <f>'UET12'!P349</f>
        <v>1</v>
      </c>
      <c r="AZ349" s="24">
        <f t="shared" si="22"/>
        <v>7.5176470588235302</v>
      </c>
      <c r="BA349" s="143">
        <f t="shared" si="23"/>
        <v>15</v>
      </c>
      <c r="BB349" s="138" t="e">
        <f t="shared" si="24"/>
        <v>#REF!</v>
      </c>
      <c r="BC349" s="154" t="str">
        <f t="shared" si="25"/>
        <v xml:space="preserve"> </v>
      </c>
    </row>
    <row r="350" spans="1:55" ht="13.5" customHeight="1">
      <c r="A350" s="153">
        <v>338</v>
      </c>
      <c r="B350" s="279">
        <v>1433021345</v>
      </c>
      <c r="C350" s="301" t="s">
        <v>414</v>
      </c>
      <c r="D350" s="52" t="s">
        <v>415</v>
      </c>
      <c r="E350" s="280" t="s">
        <v>1142</v>
      </c>
      <c r="F350" s="280" t="s">
        <v>994</v>
      </c>
      <c r="G350" s="302" t="s">
        <v>811</v>
      </c>
      <c r="H350" s="117" t="s">
        <v>434</v>
      </c>
      <c r="I350" s="156">
        <v>9.7841176470588227</v>
      </c>
      <c r="J350" s="162">
        <f>Maths2!J350</f>
        <v>10.9</v>
      </c>
      <c r="K350" s="84">
        <f>Maths2!K350</f>
        <v>6</v>
      </c>
      <c r="L350" s="135">
        <f>Maths2!M350</f>
        <v>1</v>
      </c>
      <c r="M350" s="85">
        <f>Phys2!J350</f>
        <v>4.5999999999999996</v>
      </c>
      <c r="N350" s="84">
        <f>Phys2!K350</f>
        <v>0</v>
      </c>
      <c r="O350" s="135" t="e">
        <f>Phys2!#REF!</f>
        <v>#REF!</v>
      </c>
      <c r="P350" s="85">
        <f>Chim2!J350</f>
        <v>8.4</v>
      </c>
      <c r="Q350" s="84">
        <f>Chim2!K350</f>
        <v>0</v>
      </c>
      <c r="R350" s="135">
        <f>Chim2!M350</f>
        <v>1</v>
      </c>
      <c r="S350" s="136">
        <f>'UEF12'!P350</f>
        <v>7.9666666666666668</v>
      </c>
      <c r="T350" s="163">
        <f>'UEF12'!Q350</f>
        <v>6</v>
      </c>
      <c r="U350" s="165" t="e">
        <f>'UEF12'!S350</f>
        <v>#REF!</v>
      </c>
      <c r="V350" s="166">
        <f>TPPhys2!H350</f>
        <v>8.870000000000001</v>
      </c>
      <c r="W350" s="84">
        <f>TPPhys2!I350</f>
        <v>0</v>
      </c>
      <c r="X350" s="135">
        <f>TPPhys2!K350</f>
        <v>1</v>
      </c>
      <c r="Y350" s="86">
        <f>TPChim2!H350</f>
        <v>14.33</v>
      </c>
      <c r="Z350" s="84">
        <f>TPChim2!I350</f>
        <v>2</v>
      </c>
      <c r="AA350" s="135">
        <f>TPChim2!K350</f>
        <v>1</v>
      </c>
      <c r="AB350" s="86">
        <f>Info2!J350</f>
        <v>5.4</v>
      </c>
      <c r="AC350" s="84">
        <f>Info2!K350</f>
        <v>0</v>
      </c>
      <c r="AD350" s="135">
        <f>Info2!M350</f>
        <v>1</v>
      </c>
      <c r="AE350" s="86">
        <f>MP!I350</f>
        <v>10</v>
      </c>
      <c r="AF350" s="84">
        <f>MP!J350</f>
        <v>1</v>
      </c>
      <c r="AG350" s="135">
        <f>MP!L350</f>
        <v>1</v>
      </c>
      <c r="AH350" s="139">
        <f>'UEM12'!S350</f>
        <v>8.8000000000000007</v>
      </c>
      <c r="AI350" s="163">
        <f>'UEM12'!T350</f>
        <v>3</v>
      </c>
      <c r="AJ350" s="165">
        <f>'UEM12'!V350</f>
        <v>1</v>
      </c>
      <c r="AK350" s="166">
        <f>'MST2'!I350</f>
        <v>11</v>
      </c>
      <c r="AL350" s="84">
        <f>'MST2'!J350</f>
        <v>1</v>
      </c>
      <c r="AM350" s="135">
        <f>'MST2'!L350</f>
        <v>1</v>
      </c>
      <c r="AN350" s="139">
        <f>'UED12'!J350</f>
        <v>11</v>
      </c>
      <c r="AO350" s="163">
        <f>'UED12'!K350</f>
        <v>1</v>
      </c>
      <c r="AP350" s="165">
        <f>'UED12'!M350</f>
        <v>1</v>
      </c>
      <c r="AQ350" s="166">
        <f>Fran2!I350</f>
        <v>15</v>
      </c>
      <c r="AR350" s="84">
        <f>Fran2!J350</f>
        <v>1</v>
      </c>
      <c r="AS350" s="135">
        <f>Fran2!L350</f>
        <v>1</v>
      </c>
      <c r="AT350" s="86">
        <f>Angl2!I350</f>
        <v>14</v>
      </c>
      <c r="AU350" s="84">
        <f>Angl2!J350</f>
        <v>1</v>
      </c>
      <c r="AV350" s="135">
        <f>Angl2!L350</f>
        <v>1</v>
      </c>
      <c r="AW350" s="139">
        <f>'UET12'!M350</f>
        <v>14.5</v>
      </c>
      <c r="AX350" s="163">
        <f>'UET12'!N350</f>
        <v>2</v>
      </c>
      <c r="AY350" s="159">
        <f>'UET12'!P350</f>
        <v>1</v>
      </c>
      <c r="AZ350" s="24">
        <f t="shared" si="22"/>
        <v>9.1588235294117641</v>
      </c>
      <c r="BA350" s="143">
        <f t="shared" si="23"/>
        <v>12</v>
      </c>
      <c r="BB350" s="138" t="e">
        <f t="shared" si="24"/>
        <v>#REF!</v>
      </c>
      <c r="BC350" s="154" t="str">
        <f t="shared" si="25"/>
        <v xml:space="preserve"> </v>
      </c>
    </row>
    <row r="351" spans="1:55" ht="13.5" customHeight="1">
      <c r="A351" s="153">
        <v>339</v>
      </c>
      <c r="B351" s="279">
        <v>1433010963</v>
      </c>
      <c r="C351" s="301" t="s">
        <v>416</v>
      </c>
      <c r="D351" s="52" t="s">
        <v>417</v>
      </c>
      <c r="E351" s="280" t="s">
        <v>1188</v>
      </c>
      <c r="F351" s="280" t="s">
        <v>830</v>
      </c>
      <c r="G351" s="302" t="s">
        <v>811</v>
      </c>
      <c r="H351" s="118" t="s">
        <v>433</v>
      </c>
      <c r="I351" s="156">
        <v>9.7466666666666661</v>
      </c>
      <c r="J351" s="162">
        <f>Maths2!J351</f>
        <v>10.1</v>
      </c>
      <c r="K351" s="84">
        <f>Maths2!K351</f>
        <v>6</v>
      </c>
      <c r="L351" s="135">
        <f>Maths2!M351</f>
        <v>1</v>
      </c>
      <c r="M351" s="85">
        <f>Phys2!J351</f>
        <v>4.8</v>
      </c>
      <c r="N351" s="84">
        <f>Phys2!K351</f>
        <v>0</v>
      </c>
      <c r="O351" s="135" t="e">
        <f>Phys2!#REF!</f>
        <v>#REF!</v>
      </c>
      <c r="P351" s="85">
        <f>Chim2!J351</f>
        <v>10.85</v>
      </c>
      <c r="Q351" s="84">
        <f>Chim2!K351</f>
        <v>6</v>
      </c>
      <c r="R351" s="135">
        <f>Chim2!M351</f>
        <v>1</v>
      </c>
      <c r="S351" s="136">
        <f>'UEF12'!P351</f>
        <v>8.5833333333333339</v>
      </c>
      <c r="T351" s="163">
        <f>'UEF12'!Q351</f>
        <v>12</v>
      </c>
      <c r="U351" s="165" t="e">
        <f>'UEF12'!S351</f>
        <v>#REF!</v>
      </c>
      <c r="V351" s="166">
        <f>TPPhys2!H351</f>
        <v>10</v>
      </c>
      <c r="W351" s="84">
        <f>TPPhys2!I351</f>
        <v>2</v>
      </c>
      <c r="X351" s="135">
        <f>TPPhys2!K351</f>
        <v>1</v>
      </c>
      <c r="Y351" s="86">
        <f>TPChim2!H351</f>
        <v>14.25</v>
      </c>
      <c r="Z351" s="84">
        <f>TPChim2!I351</f>
        <v>2</v>
      </c>
      <c r="AA351" s="135">
        <f>TPChim2!K351</f>
        <v>1</v>
      </c>
      <c r="AB351" s="86">
        <f>Info2!J351</f>
        <v>10</v>
      </c>
      <c r="AC351" s="84">
        <f>Info2!K351</f>
        <v>4</v>
      </c>
      <c r="AD351" s="135">
        <f>Info2!M351</f>
        <v>1</v>
      </c>
      <c r="AE351" s="86">
        <f>MP!I351</f>
        <v>8.5</v>
      </c>
      <c r="AF351" s="84">
        <f>MP!J351</f>
        <v>0</v>
      </c>
      <c r="AG351" s="135">
        <f>MP!L351</f>
        <v>1</v>
      </c>
      <c r="AH351" s="139">
        <f>'UEM12'!S351</f>
        <v>10.55</v>
      </c>
      <c r="AI351" s="163">
        <f>'UEM12'!T351</f>
        <v>9</v>
      </c>
      <c r="AJ351" s="165">
        <f>'UEM12'!V351</f>
        <v>1</v>
      </c>
      <c r="AK351" s="166">
        <f>'MST2'!I351</f>
        <v>11</v>
      </c>
      <c r="AL351" s="84">
        <f>'MST2'!J351</f>
        <v>1</v>
      </c>
      <c r="AM351" s="135">
        <f>'MST2'!L351</f>
        <v>1</v>
      </c>
      <c r="AN351" s="139">
        <f>'UED12'!J351</f>
        <v>11</v>
      </c>
      <c r="AO351" s="163">
        <f>'UED12'!K351</f>
        <v>1</v>
      </c>
      <c r="AP351" s="165">
        <f>'UED12'!M351</f>
        <v>1</v>
      </c>
      <c r="AQ351" s="166">
        <f>Fran2!I351</f>
        <v>10</v>
      </c>
      <c r="AR351" s="84">
        <f>Fran2!J351</f>
        <v>1</v>
      </c>
      <c r="AS351" s="135">
        <f>Fran2!L351</f>
        <v>1</v>
      </c>
      <c r="AT351" s="86">
        <f>Angl2!I351</f>
        <v>11</v>
      </c>
      <c r="AU351" s="84">
        <f>Angl2!J351</f>
        <v>1</v>
      </c>
      <c r="AV351" s="135">
        <f>Angl2!L351</f>
        <v>1</v>
      </c>
      <c r="AW351" s="139">
        <f>'UET12'!M351</f>
        <v>10.5</v>
      </c>
      <c r="AX351" s="163">
        <f>'UET12'!N351</f>
        <v>2</v>
      </c>
      <c r="AY351" s="159">
        <f>'UET12'!P351</f>
        <v>1</v>
      </c>
      <c r="AZ351" s="24">
        <f t="shared" si="22"/>
        <v>9.5294117647058822</v>
      </c>
      <c r="BA351" s="143">
        <f t="shared" si="23"/>
        <v>24</v>
      </c>
      <c r="BB351" s="138" t="e">
        <f t="shared" si="24"/>
        <v>#REF!</v>
      </c>
      <c r="BC351" s="154" t="str">
        <f t="shared" si="25"/>
        <v xml:space="preserve"> </v>
      </c>
    </row>
    <row r="352" spans="1:55" ht="13.5" customHeight="1">
      <c r="A352" s="153">
        <v>340</v>
      </c>
      <c r="B352" s="282">
        <v>123009958</v>
      </c>
      <c r="C352" s="305" t="s">
        <v>416</v>
      </c>
      <c r="D352" s="306" t="s">
        <v>385</v>
      </c>
      <c r="E352" s="283" t="s">
        <v>1189</v>
      </c>
      <c r="F352" s="284" t="s">
        <v>1190</v>
      </c>
      <c r="G352" s="307" t="s">
        <v>827</v>
      </c>
      <c r="H352" s="247" t="s">
        <v>1678</v>
      </c>
      <c r="I352" s="157">
        <v>9.4076470588235299</v>
      </c>
      <c r="J352" s="162">
        <f>Maths2!J352</f>
        <v>10.166666666666666</v>
      </c>
      <c r="K352" s="84">
        <f>Maths2!K352</f>
        <v>6</v>
      </c>
      <c r="L352" s="135">
        <f>Maths2!M352</f>
        <v>1</v>
      </c>
      <c r="M352" s="85">
        <f>Phys2!J352</f>
        <v>5.333333333333333</v>
      </c>
      <c r="N352" s="84">
        <f>Phys2!K352</f>
        <v>0</v>
      </c>
      <c r="O352" s="135" t="e">
        <f>Phys2!#REF!</f>
        <v>#REF!</v>
      </c>
      <c r="P352" s="85">
        <f>Chim2!J352</f>
        <v>4.333333333333333</v>
      </c>
      <c r="Q352" s="84">
        <f>Chim2!K352</f>
        <v>0</v>
      </c>
      <c r="R352" s="135">
        <f>Chim2!M352</f>
        <v>1</v>
      </c>
      <c r="S352" s="136">
        <f>'UEF12'!P352</f>
        <v>6.6111111111111107</v>
      </c>
      <c r="T352" s="163">
        <f>'UEF12'!Q352</f>
        <v>6</v>
      </c>
      <c r="U352" s="165" t="e">
        <f>'UEF12'!S352</f>
        <v>#REF!</v>
      </c>
      <c r="V352" s="166">
        <f>TPPhys2!H352</f>
        <v>10.83</v>
      </c>
      <c r="W352" s="84">
        <f>TPPhys2!I352</f>
        <v>2</v>
      </c>
      <c r="X352" s="135">
        <f>TPPhys2!K352</f>
        <v>1</v>
      </c>
      <c r="Y352" s="86">
        <f>TPChim2!H352</f>
        <v>11.583333333333332</v>
      </c>
      <c r="Z352" s="84">
        <f>TPChim2!I352</f>
        <v>2</v>
      </c>
      <c r="AA352" s="135">
        <f>TPChim2!K352</f>
        <v>1</v>
      </c>
      <c r="AB352" s="86">
        <f>Info2!J352</f>
        <v>10.375</v>
      </c>
      <c r="AC352" s="84">
        <f>Info2!K352</f>
        <v>4</v>
      </c>
      <c r="AD352" s="135">
        <f>Info2!M352</f>
        <v>1</v>
      </c>
      <c r="AE352" s="86">
        <f>MP!I352</f>
        <v>12</v>
      </c>
      <c r="AF352" s="84">
        <f>MP!J352</f>
        <v>1</v>
      </c>
      <c r="AG352" s="135">
        <f>MP!L352</f>
        <v>1</v>
      </c>
      <c r="AH352" s="139">
        <f>'UEM12'!S352</f>
        <v>11.032666666666668</v>
      </c>
      <c r="AI352" s="163">
        <f>'UEM12'!T352</f>
        <v>9</v>
      </c>
      <c r="AJ352" s="165">
        <f>'UEM12'!V352</f>
        <v>1</v>
      </c>
      <c r="AK352" s="166">
        <f>'MST2'!I352</f>
        <v>13</v>
      </c>
      <c r="AL352" s="84">
        <f>'MST2'!J352</f>
        <v>1</v>
      </c>
      <c r="AM352" s="135">
        <f>'MST2'!L352</f>
        <v>1</v>
      </c>
      <c r="AN352" s="139">
        <f>'UED12'!J352</f>
        <v>13</v>
      </c>
      <c r="AO352" s="163">
        <f>'UED12'!K352</f>
        <v>1</v>
      </c>
      <c r="AP352" s="165">
        <f>'UED12'!M352</f>
        <v>1</v>
      </c>
      <c r="AQ352" s="166">
        <f>Fran2!I352</f>
        <v>12</v>
      </c>
      <c r="AR352" s="84">
        <f>Fran2!J352</f>
        <v>1</v>
      </c>
      <c r="AS352" s="135">
        <f>Fran2!L352</f>
        <v>1</v>
      </c>
      <c r="AT352" s="86">
        <f>Angl2!I352</f>
        <v>12</v>
      </c>
      <c r="AU352" s="84">
        <f>Angl2!J352</f>
        <v>1</v>
      </c>
      <c r="AV352" s="135">
        <f>Angl2!L352</f>
        <v>1</v>
      </c>
      <c r="AW352" s="139">
        <f>'UET12'!M352</f>
        <v>12</v>
      </c>
      <c r="AX352" s="163">
        <f>'UET12'!N352</f>
        <v>2</v>
      </c>
      <c r="AY352" s="159">
        <f>'UET12'!P352</f>
        <v>1</v>
      </c>
      <c r="AZ352" s="24">
        <f t="shared" si="22"/>
        <v>8.9213725490196083</v>
      </c>
      <c r="BA352" s="143">
        <f t="shared" si="23"/>
        <v>18</v>
      </c>
      <c r="BB352" s="138" t="e">
        <f t="shared" si="24"/>
        <v>#REF!</v>
      </c>
      <c r="BC352" s="154" t="str">
        <f t="shared" si="25"/>
        <v xml:space="preserve"> </v>
      </c>
    </row>
    <row r="353" spans="1:55" ht="13.5" customHeight="1">
      <c r="A353" s="153">
        <v>341</v>
      </c>
      <c r="B353" s="279">
        <v>1433003831</v>
      </c>
      <c r="C353" s="301" t="s">
        <v>257</v>
      </c>
      <c r="D353" s="52" t="s">
        <v>365</v>
      </c>
      <c r="E353" s="280" t="s">
        <v>1191</v>
      </c>
      <c r="F353" s="280" t="s">
        <v>808</v>
      </c>
      <c r="G353" s="302" t="s">
        <v>811</v>
      </c>
      <c r="H353" s="118" t="s">
        <v>433</v>
      </c>
      <c r="I353" s="157">
        <v>9.2694117647058807</v>
      </c>
      <c r="J353" s="162">
        <f>Maths2!J353</f>
        <v>6</v>
      </c>
      <c r="K353" s="84">
        <f>Maths2!K353</f>
        <v>0</v>
      </c>
      <c r="L353" s="135">
        <f>Maths2!M353</f>
        <v>1</v>
      </c>
      <c r="M353" s="85">
        <f>Phys2!J353</f>
        <v>5.4</v>
      </c>
      <c r="N353" s="84">
        <f>Phys2!K353</f>
        <v>0</v>
      </c>
      <c r="O353" s="135" t="e">
        <f>Phys2!#REF!</f>
        <v>#REF!</v>
      </c>
      <c r="P353" s="85">
        <f>Chim2!J353</f>
        <v>11.8</v>
      </c>
      <c r="Q353" s="84">
        <f>Chim2!K353</f>
        <v>6</v>
      </c>
      <c r="R353" s="135">
        <f>Chim2!M353</f>
        <v>1</v>
      </c>
      <c r="S353" s="136">
        <f>'UEF12'!P353</f>
        <v>7.7333333333333343</v>
      </c>
      <c r="T353" s="163">
        <f>'UEF12'!Q353</f>
        <v>6</v>
      </c>
      <c r="U353" s="165" t="e">
        <f>'UEF12'!S353</f>
        <v>#REF!</v>
      </c>
      <c r="V353" s="166">
        <f>TPPhys2!H353</f>
        <v>12.83</v>
      </c>
      <c r="W353" s="84">
        <f>TPPhys2!I353</f>
        <v>2</v>
      </c>
      <c r="X353" s="135">
        <f>TPPhys2!K353</f>
        <v>1</v>
      </c>
      <c r="Y353" s="86">
        <f>TPChim2!H353</f>
        <v>14.75</v>
      </c>
      <c r="Z353" s="84">
        <f>TPChim2!I353</f>
        <v>2</v>
      </c>
      <c r="AA353" s="135">
        <f>TPChim2!K353</f>
        <v>1</v>
      </c>
      <c r="AB353" s="86">
        <f>Info2!J353</f>
        <v>12.1</v>
      </c>
      <c r="AC353" s="84">
        <f>Info2!K353</f>
        <v>4</v>
      </c>
      <c r="AD353" s="135">
        <f>Info2!M353</f>
        <v>1</v>
      </c>
      <c r="AE353" s="86">
        <f>MP!I353</f>
        <v>8</v>
      </c>
      <c r="AF353" s="84">
        <f>MP!J353</f>
        <v>0</v>
      </c>
      <c r="AG353" s="135">
        <f>MP!L353</f>
        <v>1</v>
      </c>
      <c r="AH353" s="139">
        <f>'UEM12'!S353</f>
        <v>11.956</v>
      </c>
      <c r="AI353" s="163">
        <f>'UEM12'!T353</f>
        <v>9</v>
      </c>
      <c r="AJ353" s="165">
        <f>'UEM12'!V353</f>
        <v>1</v>
      </c>
      <c r="AK353" s="166">
        <f>'MST2'!I353</f>
        <v>14</v>
      </c>
      <c r="AL353" s="84">
        <f>'MST2'!J353</f>
        <v>1</v>
      </c>
      <c r="AM353" s="135">
        <f>'MST2'!L353</f>
        <v>1</v>
      </c>
      <c r="AN353" s="139">
        <f>'UED12'!J353</f>
        <v>14</v>
      </c>
      <c r="AO353" s="163">
        <f>'UED12'!K353</f>
        <v>1</v>
      </c>
      <c r="AP353" s="165">
        <f>'UED12'!M353</f>
        <v>1</v>
      </c>
      <c r="AQ353" s="166">
        <f>Fran2!I353</f>
        <v>15.25</v>
      </c>
      <c r="AR353" s="84">
        <f>Fran2!J353</f>
        <v>1</v>
      </c>
      <c r="AS353" s="135">
        <f>Fran2!L353</f>
        <v>1</v>
      </c>
      <c r="AT353" s="86">
        <f>Angl2!I353</f>
        <v>10</v>
      </c>
      <c r="AU353" s="84">
        <f>Angl2!J353</f>
        <v>1</v>
      </c>
      <c r="AV353" s="135">
        <f>Angl2!L353</f>
        <v>1</v>
      </c>
      <c r="AW353" s="139">
        <f>'UET12'!M353</f>
        <v>12.625</v>
      </c>
      <c r="AX353" s="163">
        <f>'UET12'!N353</f>
        <v>2</v>
      </c>
      <c r="AY353" s="159">
        <f>'UET12'!P353</f>
        <v>1</v>
      </c>
      <c r="AZ353" s="24">
        <f t="shared" si="22"/>
        <v>9.9194117647058828</v>
      </c>
      <c r="BA353" s="143">
        <f t="shared" si="23"/>
        <v>18</v>
      </c>
      <c r="BB353" s="138" t="e">
        <f t="shared" si="24"/>
        <v>#REF!</v>
      </c>
      <c r="BC353" s="154" t="str">
        <f t="shared" si="25"/>
        <v xml:space="preserve"> </v>
      </c>
    </row>
    <row r="354" spans="1:55" ht="13.5" customHeight="1">
      <c r="A354" s="153">
        <v>342</v>
      </c>
      <c r="B354" s="175">
        <v>1533011580</v>
      </c>
      <c r="C354" s="176" t="s">
        <v>696</v>
      </c>
      <c r="D354" s="177" t="s">
        <v>384</v>
      </c>
      <c r="E354" s="276" t="s">
        <v>1192</v>
      </c>
      <c r="F354" s="276" t="s">
        <v>854</v>
      </c>
      <c r="G354" s="303" t="s">
        <v>806</v>
      </c>
      <c r="H354" s="117" t="s">
        <v>428</v>
      </c>
      <c r="I354" s="156">
        <v>9.4117647058823533</v>
      </c>
      <c r="J354" s="162">
        <f>Maths2!J354</f>
        <v>5.5</v>
      </c>
      <c r="K354" s="84">
        <f>Maths2!K354</f>
        <v>0</v>
      </c>
      <c r="L354" s="135">
        <f>Maths2!M354</f>
        <v>1</v>
      </c>
      <c r="M354" s="85">
        <f>Phys2!J354</f>
        <v>3.5</v>
      </c>
      <c r="N354" s="84">
        <f>Phys2!K354</f>
        <v>0</v>
      </c>
      <c r="O354" s="135" t="e">
        <f>Phys2!#REF!</f>
        <v>#REF!</v>
      </c>
      <c r="P354" s="85">
        <f>Chim2!J354</f>
        <v>8.3000000000000007</v>
      </c>
      <c r="Q354" s="84">
        <f>Chim2!K354</f>
        <v>0</v>
      </c>
      <c r="R354" s="135">
        <f>Chim2!M354</f>
        <v>1</v>
      </c>
      <c r="S354" s="136">
        <f>'UEF12'!P354</f>
        <v>5.7666666666666675</v>
      </c>
      <c r="T354" s="163">
        <f>'UEF12'!Q354</f>
        <v>0</v>
      </c>
      <c r="U354" s="165" t="e">
        <f>'UEF12'!S354</f>
        <v>#REF!</v>
      </c>
      <c r="V354" s="166">
        <f>TPPhys2!H354</f>
        <v>10.5</v>
      </c>
      <c r="W354" s="84">
        <f>TPPhys2!I354</f>
        <v>2</v>
      </c>
      <c r="X354" s="135">
        <f>TPPhys2!K354</f>
        <v>1</v>
      </c>
      <c r="Y354" s="86">
        <f>TPChim2!H354</f>
        <v>12.222222222222223</v>
      </c>
      <c r="Z354" s="84">
        <f>TPChim2!I354</f>
        <v>2</v>
      </c>
      <c r="AA354" s="135">
        <f>TPChim2!K354</f>
        <v>1</v>
      </c>
      <c r="AB354" s="86">
        <f>Info2!J354</f>
        <v>10.6</v>
      </c>
      <c r="AC354" s="84">
        <f>Info2!K354</f>
        <v>4</v>
      </c>
      <c r="AD354" s="135">
        <f>Info2!M354</f>
        <v>1</v>
      </c>
      <c r="AE354" s="86">
        <f>MP!I354</f>
        <v>11.5</v>
      </c>
      <c r="AF354" s="84">
        <f>MP!J354</f>
        <v>1</v>
      </c>
      <c r="AG354" s="135">
        <f>MP!L354</f>
        <v>1</v>
      </c>
      <c r="AH354" s="139">
        <f>'UEM12'!S354</f>
        <v>11.084444444444443</v>
      </c>
      <c r="AI354" s="163">
        <f>'UEM12'!T354</f>
        <v>9</v>
      </c>
      <c r="AJ354" s="165">
        <f>'UEM12'!V354</f>
        <v>1</v>
      </c>
      <c r="AK354" s="166">
        <f>'MST2'!I354</f>
        <v>9</v>
      </c>
      <c r="AL354" s="84">
        <f>'MST2'!J354</f>
        <v>0</v>
      </c>
      <c r="AM354" s="135">
        <f>'MST2'!L354</f>
        <v>1</v>
      </c>
      <c r="AN354" s="139">
        <f>'UED12'!J354</f>
        <v>9</v>
      </c>
      <c r="AO354" s="163">
        <f>'UED12'!K354</f>
        <v>0</v>
      </c>
      <c r="AP354" s="165">
        <f>'UED12'!M354</f>
        <v>1</v>
      </c>
      <c r="AQ354" s="166">
        <f>Fran2!I354</f>
        <v>10</v>
      </c>
      <c r="AR354" s="84">
        <f>Fran2!J354</f>
        <v>1</v>
      </c>
      <c r="AS354" s="135">
        <f>Fran2!L354</f>
        <v>1</v>
      </c>
      <c r="AT354" s="86">
        <f>Angl2!I354</f>
        <v>14.5</v>
      </c>
      <c r="AU354" s="84">
        <f>Angl2!J354</f>
        <v>1</v>
      </c>
      <c r="AV354" s="135">
        <f>Angl2!L354</f>
        <v>1</v>
      </c>
      <c r="AW354" s="139">
        <f>'UET12'!M354</f>
        <v>12.25</v>
      </c>
      <c r="AX354" s="163">
        <f>'UET12'!N354</f>
        <v>2</v>
      </c>
      <c r="AY354" s="159">
        <f>'UET12'!P354</f>
        <v>1</v>
      </c>
      <c r="AZ354" s="24">
        <f t="shared" si="22"/>
        <v>8.283660130718955</v>
      </c>
      <c r="BA354" s="143">
        <f t="shared" si="23"/>
        <v>11</v>
      </c>
      <c r="BB354" s="138" t="e">
        <f t="shared" si="24"/>
        <v>#REF!</v>
      </c>
      <c r="BC354" s="154" t="str">
        <f t="shared" si="25"/>
        <v xml:space="preserve"> </v>
      </c>
    </row>
    <row r="355" spans="1:55" ht="13.5" customHeight="1">
      <c r="A355" s="153">
        <v>343</v>
      </c>
      <c r="B355" s="181">
        <v>1333009337</v>
      </c>
      <c r="C355" s="182" t="s">
        <v>547</v>
      </c>
      <c r="D355" s="183" t="s">
        <v>548</v>
      </c>
      <c r="E355" s="276" t="s">
        <v>1193</v>
      </c>
      <c r="F355" s="276" t="s">
        <v>854</v>
      </c>
      <c r="G355" s="303" t="s">
        <v>806</v>
      </c>
      <c r="H355" s="117" t="s">
        <v>1676</v>
      </c>
      <c r="I355" s="156">
        <v>9.2645098039215696</v>
      </c>
      <c r="J355" s="162">
        <f>Maths2!J355</f>
        <v>10</v>
      </c>
      <c r="K355" s="84">
        <f>Maths2!K355</f>
        <v>6</v>
      </c>
      <c r="L355" s="135">
        <f>Maths2!M355</f>
        <v>1</v>
      </c>
      <c r="M355" s="85">
        <f>Phys2!J355</f>
        <v>8.4</v>
      </c>
      <c r="N355" s="84">
        <f>Phys2!K355</f>
        <v>0</v>
      </c>
      <c r="O355" s="135" t="e">
        <f>Phys2!#REF!</f>
        <v>#REF!</v>
      </c>
      <c r="P355" s="85">
        <f>Chim2!J355</f>
        <v>6.6</v>
      </c>
      <c r="Q355" s="84">
        <f>Chim2!K355</f>
        <v>0</v>
      </c>
      <c r="R355" s="135">
        <f>Chim2!M355</f>
        <v>1</v>
      </c>
      <c r="S355" s="136">
        <f>'UEF12'!P355</f>
        <v>8.3333333333333339</v>
      </c>
      <c r="T355" s="163">
        <f>'UEF12'!Q355</f>
        <v>6</v>
      </c>
      <c r="U355" s="165" t="e">
        <f>'UEF12'!S355</f>
        <v>#REF!</v>
      </c>
      <c r="V355" s="166">
        <f>TPPhys2!H355</f>
        <v>11.09</v>
      </c>
      <c r="W355" s="84">
        <f>TPPhys2!I355</f>
        <v>2</v>
      </c>
      <c r="X355" s="135">
        <f>TPPhys2!K355</f>
        <v>1</v>
      </c>
      <c r="Y355" s="86">
        <f>TPChim2!H355</f>
        <v>12.16</v>
      </c>
      <c r="Z355" s="84">
        <f>TPChim2!I355</f>
        <v>2</v>
      </c>
      <c r="AA355" s="135">
        <f>TPChim2!K355</f>
        <v>1</v>
      </c>
      <c r="AB355" s="86">
        <f>Info2!J355</f>
        <v>10</v>
      </c>
      <c r="AC355" s="84">
        <f>Info2!K355</f>
        <v>4</v>
      </c>
      <c r="AD355" s="135">
        <f>Info2!M355</f>
        <v>1</v>
      </c>
      <c r="AE355" s="86">
        <f>MP!I355</f>
        <v>11</v>
      </c>
      <c r="AF355" s="84">
        <f>MP!J355</f>
        <v>1</v>
      </c>
      <c r="AG355" s="135">
        <f>MP!L355</f>
        <v>1</v>
      </c>
      <c r="AH355" s="139">
        <f>'UEM12'!S355</f>
        <v>10.85</v>
      </c>
      <c r="AI355" s="163">
        <f>'UEM12'!T355</f>
        <v>9</v>
      </c>
      <c r="AJ355" s="165">
        <f>'UEM12'!V355</f>
        <v>1</v>
      </c>
      <c r="AK355" s="166">
        <f>'MST2'!I355</f>
        <v>11</v>
      </c>
      <c r="AL355" s="84">
        <f>'MST2'!J355</f>
        <v>1</v>
      </c>
      <c r="AM355" s="135">
        <f>'MST2'!L355</f>
        <v>1</v>
      </c>
      <c r="AN355" s="139">
        <f>'UED12'!J355</f>
        <v>11</v>
      </c>
      <c r="AO355" s="163">
        <f>'UED12'!K355</f>
        <v>1</v>
      </c>
      <c r="AP355" s="165">
        <f>'UED12'!M355</f>
        <v>1</v>
      </c>
      <c r="AQ355" s="166">
        <f>Fran2!I355</f>
        <v>9</v>
      </c>
      <c r="AR355" s="84">
        <f>Fran2!J355</f>
        <v>0</v>
      </c>
      <c r="AS355" s="135">
        <f>Fran2!L355</f>
        <v>1</v>
      </c>
      <c r="AT355" s="86">
        <f>Angl2!I355</f>
        <v>12</v>
      </c>
      <c r="AU355" s="84">
        <f>Angl2!J355</f>
        <v>1</v>
      </c>
      <c r="AV355" s="135">
        <f>Angl2!L355</f>
        <v>1</v>
      </c>
      <c r="AW355" s="139">
        <f>'UET12'!M355</f>
        <v>10.5</v>
      </c>
      <c r="AX355" s="163">
        <f>'UET12'!N355</f>
        <v>2</v>
      </c>
      <c r="AY355" s="159">
        <f>'UET12'!P355</f>
        <v>1</v>
      </c>
      <c r="AZ355" s="24">
        <f t="shared" si="22"/>
        <v>9.485294117647058</v>
      </c>
      <c r="BA355" s="143">
        <f t="shared" si="23"/>
        <v>18</v>
      </c>
      <c r="BB355" s="138" t="e">
        <f t="shared" si="24"/>
        <v>#REF!</v>
      </c>
      <c r="BC355" s="154" t="str">
        <f t="shared" si="25"/>
        <v xml:space="preserve"> </v>
      </c>
    </row>
    <row r="356" spans="1:55" ht="13.5" customHeight="1">
      <c r="A356" s="153">
        <v>344</v>
      </c>
      <c r="B356" s="175">
        <v>1533012451</v>
      </c>
      <c r="C356" s="176" t="s">
        <v>258</v>
      </c>
      <c r="D356" s="177" t="s">
        <v>393</v>
      </c>
      <c r="E356" s="276" t="s">
        <v>1194</v>
      </c>
      <c r="F356" s="276" t="s">
        <v>830</v>
      </c>
      <c r="G356" s="303" t="s">
        <v>806</v>
      </c>
      <c r="H356" s="117" t="s">
        <v>1676</v>
      </c>
      <c r="I356" s="157">
        <v>9.3247058823529407</v>
      </c>
      <c r="J356" s="162">
        <f>Maths2!J356</f>
        <v>9.9980000000000011</v>
      </c>
      <c r="K356" s="84">
        <f>Maths2!K356</f>
        <v>6</v>
      </c>
      <c r="L356" s="135">
        <f>Maths2!M356</f>
        <v>1</v>
      </c>
      <c r="M356" s="85">
        <f>Phys2!J356</f>
        <v>5.6</v>
      </c>
      <c r="N356" s="84">
        <f>Phys2!K356</f>
        <v>0</v>
      </c>
      <c r="O356" s="135" t="e">
        <f>Phys2!#REF!</f>
        <v>#REF!</v>
      </c>
      <c r="P356" s="85">
        <f>Chim2!J356</f>
        <v>10</v>
      </c>
      <c r="Q356" s="84">
        <f>Chim2!K356</f>
        <v>6</v>
      </c>
      <c r="R356" s="135">
        <f>Chim2!M356</f>
        <v>1</v>
      </c>
      <c r="S356" s="136">
        <f>'UEF12'!P356</f>
        <v>8.5326666666666657</v>
      </c>
      <c r="T356" s="163">
        <f>'UEF12'!Q356</f>
        <v>12</v>
      </c>
      <c r="U356" s="165" t="e">
        <f>'UEF12'!S356</f>
        <v>#REF!</v>
      </c>
      <c r="V356" s="166">
        <f>TPPhys2!H356</f>
        <v>10.91</v>
      </c>
      <c r="W356" s="84">
        <f>TPPhys2!I356</f>
        <v>2</v>
      </c>
      <c r="X356" s="135">
        <f>TPPhys2!K356</f>
        <v>1</v>
      </c>
      <c r="Y356" s="86">
        <f>TPChim2!H356</f>
        <v>10.32</v>
      </c>
      <c r="Z356" s="84">
        <f>TPChim2!I356</f>
        <v>2</v>
      </c>
      <c r="AA356" s="135">
        <f>TPChim2!K356</f>
        <v>1</v>
      </c>
      <c r="AB356" s="86">
        <f>Info2!J356</f>
        <v>6.4</v>
      </c>
      <c r="AC356" s="84">
        <f>Info2!K356</f>
        <v>0</v>
      </c>
      <c r="AD356" s="135">
        <f>Info2!M356</f>
        <v>1</v>
      </c>
      <c r="AE356" s="86">
        <f>MP!I356</f>
        <v>9</v>
      </c>
      <c r="AF356" s="84">
        <f>MP!J356</f>
        <v>0</v>
      </c>
      <c r="AG356" s="135">
        <f>MP!L356</f>
        <v>1</v>
      </c>
      <c r="AH356" s="139">
        <f>'UEM12'!S356</f>
        <v>8.6059999999999999</v>
      </c>
      <c r="AI356" s="163">
        <f>'UEM12'!T356</f>
        <v>4</v>
      </c>
      <c r="AJ356" s="165">
        <f>'UEM12'!V356</f>
        <v>1</v>
      </c>
      <c r="AK356" s="166">
        <f>'MST2'!I356</f>
        <v>4</v>
      </c>
      <c r="AL356" s="84">
        <f>'MST2'!J356</f>
        <v>0</v>
      </c>
      <c r="AM356" s="135">
        <f>'MST2'!L356</f>
        <v>1</v>
      </c>
      <c r="AN356" s="139">
        <f>'UED12'!J356</f>
        <v>4</v>
      </c>
      <c r="AO356" s="163">
        <f>'UED12'!K356</f>
        <v>0</v>
      </c>
      <c r="AP356" s="165">
        <f>'UED12'!M356</f>
        <v>1</v>
      </c>
      <c r="AQ356" s="166">
        <f>Fran2!I356</f>
        <v>10</v>
      </c>
      <c r="AR356" s="84">
        <f>Fran2!J356</f>
        <v>1</v>
      </c>
      <c r="AS356" s="135">
        <f>Fran2!L356</f>
        <v>1</v>
      </c>
      <c r="AT356" s="86">
        <f>Angl2!I356</f>
        <v>5</v>
      </c>
      <c r="AU356" s="84">
        <f>Angl2!J356</f>
        <v>0</v>
      </c>
      <c r="AV356" s="135">
        <f>Angl2!L356</f>
        <v>1</v>
      </c>
      <c r="AW356" s="139">
        <f>'UET12'!M356</f>
        <v>7.5</v>
      </c>
      <c r="AX356" s="163">
        <f>'UET12'!N356</f>
        <v>1</v>
      </c>
      <c r="AY356" s="159">
        <f>'UET12'!P356</f>
        <v>1</v>
      </c>
      <c r="AZ356" s="24">
        <f t="shared" si="22"/>
        <v>8.1661176470588241</v>
      </c>
      <c r="BA356" s="143">
        <f t="shared" si="23"/>
        <v>17</v>
      </c>
      <c r="BB356" s="138" t="e">
        <f t="shared" si="24"/>
        <v>#REF!</v>
      </c>
      <c r="BC356" s="154" t="str">
        <f t="shared" si="25"/>
        <v xml:space="preserve"> </v>
      </c>
    </row>
    <row r="357" spans="1:55" ht="13.5" customHeight="1">
      <c r="A357" s="153">
        <v>345</v>
      </c>
      <c r="B357" s="175">
        <v>1533025182</v>
      </c>
      <c r="C357" s="176" t="s">
        <v>637</v>
      </c>
      <c r="D357" s="177" t="s">
        <v>638</v>
      </c>
      <c r="E357" s="276" t="s">
        <v>1096</v>
      </c>
      <c r="F357" s="276" t="s">
        <v>1195</v>
      </c>
      <c r="G357" s="303" t="s">
        <v>806</v>
      </c>
      <c r="H357" s="117" t="s">
        <v>1676</v>
      </c>
      <c r="I357" s="156">
        <v>8.5249019607843142</v>
      </c>
      <c r="J357" s="162">
        <f>Maths2!J357</f>
        <v>10.001999999999999</v>
      </c>
      <c r="K357" s="84">
        <f>Maths2!K357</f>
        <v>6</v>
      </c>
      <c r="L357" s="135">
        <f>Maths2!M357</f>
        <v>1</v>
      </c>
      <c r="M357" s="85">
        <f>Phys2!J357</f>
        <v>4.8</v>
      </c>
      <c r="N357" s="84">
        <f>Phys2!K357</f>
        <v>0</v>
      </c>
      <c r="O357" s="135" t="e">
        <f>Phys2!#REF!</f>
        <v>#REF!</v>
      </c>
      <c r="P357" s="85">
        <f>Chim2!J357</f>
        <v>6</v>
      </c>
      <c r="Q357" s="84">
        <f>Chim2!K357</f>
        <v>0</v>
      </c>
      <c r="R357" s="135">
        <f>Chim2!M357</f>
        <v>1</v>
      </c>
      <c r="S357" s="136">
        <f>'UEF12'!P357</f>
        <v>6.9339999999999993</v>
      </c>
      <c r="T357" s="163">
        <f>'UEF12'!Q357</f>
        <v>6</v>
      </c>
      <c r="U357" s="165" t="e">
        <f>'UEF12'!S357</f>
        <v>#REF!</v>
      </c>
      <c r="V357" s="166">
        <f>TPPhys2!H357</f>
        <v>10.08</v>
      </c>
      <c r="W357" s="84">
        <f>TPPhys2!I357</f>
        <v>2</v>
      </c>
      <c r="X357" s="135">
        <f>TPPhys2!K357</f>
        <v>1</v>
      </c>
      <c r="Y357" s="86">
        <f>TPChim2!H357</f>
        <v>13</v>
      </c>
      <c r="Z357" s="84">
        <f>TPChim2!I357</f>
        <v>2</v>
      </c>
      <c r="AA357" s="135">
        <f>TPChim2!K357</f>
        <v>1</v>
      </c>
      <c r="AB357" s="86">
        <f>Info2!J357</f>
        <v>7.3</v>
      </c>
      <c r="AC357" s="84">
        <f>Info2!K357</f>
        <v>0</v>
      </c>
      <c r="AD357" s="135">
        <f>Info2!M357</f>
        <v>1</v>
      </c>
      <c r="AE357" s="86">
        <f>MP!I357</f>
        <v>12</v>
      </c>
      <c r="AF357" s="84">
        <f>MP!J357</f>
        <v>1</v>
      </c>
      <c r="AG357" s="135">
        <f>MP!L357</f>
        <v>1</v>
      </c>
      <c r="AH357" s="139">
        <f>'UEM12'!S357</f>
        <v>9.9359999999999999</v>
      </c>
      <c r="AI357" s="163">
        <f>'UEM12'!T357</f>
        <v>5</v>
      </c>
      <c r="AJ357" s="165">
        <f>'UEM12'!V357</f>
        <v>1</v>
      </c>
      <c r="AK357" s="166">
        <f>'MST2'!I357</f>
        <v>6.5</v>
      </c>
      <c r="AL357" s="84">
        <f>'MST2'!J357</f>
        <v>0</v>
      </c>
      <c r="AM357" s="135">
        <f>'MST2'!L357</f>
        <v>1</v>
      </c>
      <c r="AN357" s="139">
        <f>'UED12'!J357</f>
        <v>6.5</v>
      </c>
      <c r="AO357" s="163">
        <f>'UED12'!K357</f>
        <v>0</v>
      </c>
      <c r="AP357" s="165">
        <f>'UED12'!M357</f>
        <v>1</v>
      </c>
      <c r="AQ357" s="166">
        <f>Fran2!I357</f>
        <v>7</v>
      </c>
      <c r="AR357" s="84">
        <f>Fran2!J357</f>
        <v>0</v>
      </c>
      <c r="AS357" s="135">
        <f>Fran2!L357</f>
        <v>1</v>
      </c>
      <c r="AT357" s="86">
        <f>Angl2!I357</f>
        <v>14.5</v>
      </c>
      <c r="AU357" s="84">
        <f>Angl2!J357</f>
        <v>1</v>
      </c>
      <c r="AV357" s="135">
        <f>Angl2!L357</f>
        <v>1</v>
      </c>
      <c r="AW357" s="139">
        <f>'UET12'!M357</f>
        <v>10.75</v>
      </c>
      <c r="AX357" s="163">
        <f>'UET12'!N357</f>
        <v>2</v>
      </c>
      <c r="AY357" s="159">
        <f>'UET12'!P357</f>
        <v>1</v>
      </c>
      <c r="AZ357" s="24">
        <f t="shared" si="22"/>
        <v>8.2403529411764698</v>
      </c>
      <c r="BA357" s="143">
        <f t="shared" si="23"/>
        <v>13</v>
      </c>
      <c r="BB357" s="138" t="e">
        <f t="shared" si="24"/>
        <v>#REF!</v>
      </c>
      <c r="BC357" s="154" t="str">
        <f t="shared" si="25"/>
        <v xml:space="preserve"> </v>
      </c>
    </row>
    <row r="358" spans="1:55" ht="13.5" customHeight="1">
      <c r="A358" s="153">
        <v>346</v>
      </c>
      <c r="B358" s="291" t="s">
        <v>785</v>
      </c>
      <c r="C358" s="291" t="s">
        <v>786</v>
      </c>
      <c r="D358" s="318" t="s">
        <v>354</v>
      </c>
      <c r="E358" s="293" t="s">
        <v>1196</v>
      </c>
      <c r="F358" s="284" t="s">
        <v>1197</v>
      </c>
      <c r="G358" s="307" t="s">
        <v>827</v>
      </c>
      <c r="H358" s="204" t="s">
        <v>436</v>
      </c>
      <c r="I358" s="156">
        <v>9.1178431372549014</v>
      </c>
      <c r="J358" s="162">
        <f>Maths2!J358</f>
        <v>0.33333333333333331</v>
      </c>
      <c r="K358" s="84">
        <f>Maths2!K358</f>
        <v>0</v>
      </c>
      <c r="L358" s="135">
        <f>Maths2!M358</f>
        <v>1</v>
      </c>
      <c r="M358" s="85">
        <f>Phys2!J358</f>
        <v>3.1</v>
      </c>
      <c r="N358" s="84">
        <f>Phys2!K358</f>
        <v>0</v>
      </c>
      <c r="O358" s="135" t="e">
        <f>Phys2!#REF!</f>
        <v>#REF!</v>
      </c>
      <c r="P358" s="85">
        <f>Chim2!J358</f>
        <v>10.083333333333334</v>
      </c>
      <c r="Q358" s="84">
        <f>Chim2!K358</f>
        <v>6</v>
      </c>
      <c r="R358" s="135">
        <f>Chim2!M358</f>
        <v>1</v>
      </c>
      <c r="S358" s="136">
        <f>'UEF12'!P358</f>
        <v>4.5055555555555555</v>
      </c>
      <c r="T358" s="163">
        <f>'UEF12'!Q358</f>
        <v>6</v>
      </c>
      <c r="U358" s="165" t="e">
        <f>'UEF12'!S358</f>
        <v>#REF!</v>
      </c>
      <c r="V358" s="166">
        <f>TPPhys2!H358</f>
        <v>9.08</v>
      </c>
      <c r="W358" s="84">
        <f>TPPhys2!I358</f>
        <v>0</v>
      </c>
      <c r="X358" s="135">
        <f>TPPhys2!K358</f>
        <v>1</v>
      </c>
      <c r="Y358" s="86">
        <f>TPChim2!H358</f>
        <v>10.33</v>
      </c>
      <c r="Z358" s="84">
        <f>TPChim2!I358</f>
        <v>2</v>
      </c>
      <c r="AA358" s="135">
        <f>TPChim2!K358</f>
        <v>1</v>
      </c>
      <c r="AB358" s="86">
        <f>Info2!J358</f>
        <v>10.25</v>
      </c>
      <c r="AC358" s="84">
        <f>Info2!K358</f>
        <v>4</v>
      </c>
      <c r="AD358" s="135">
        <f>Info2!M358</f>
        <v>1</v>
      </c>
      <c r="AE358" s="86">
        <f>MP!I358</f>
        <v>11.75</v>
      </c>
      <c r="AF358" s="84">
        <f>MP!J358</f>
        <v>1</v>
      </c>
      <c r="AG358" s="135">
        <f>MP!L358</f>
        <v>1</v>
      </c>
      <c r="AH358" s="139">
        <f>'UEM12'!S358</f>
        <v>10.331999999999999</v>
      </c>
      <c r="AI358" s="163">
        <f>'UEM12'!T358</f>
        <v>9</v>
      </c>
      <c r="AJ358" s="165">
        <f>'UEM12'!V358</f>
        <v>1</v>
      </c>
      <c r="AK358" s="166">
        <f>'MST2'!I358</f>
        <v>9</v>
      </c>
      <c r="AL358" s="84">
        <f>'MST2'!J358</f>
        <v>0</v>
      </c>
      <c r="AM358" s="135">
        <f>'MST2'!L358</f>
        <v>1</v>
      </c>
      <c r="AN358" s="139">
        <f>'UED12'!J358</f>
        <v>9</v>
      </c>
      <c r="AO358" s="163">
        <f>'UED12'!K358</f>
        <v>0</v>
      </c>
      <c r="AP358" s="165">
        <f>'UED12'!M358</f>
        <v>1</v>
      </c>
      <c r="AQ358" s="166">
        <f>Fran2!I358</f>
        <v>11.75</v>
      </c>
      <c r="AR358" s="84">
        <f>Fran2!J358</f>
        <v>1</v>
      </c>
      <c r="AS358" s="135">
        <f>Fran2!L358</f>
        <v>1</v>
      </c>
      <c r="AT358" s="86">
        <f>Angl2!I358</f>
        <v>11.75</v>
      </c>
      <c r="AU358" s="84">
        <f>Angl2!J358</f>
        <v>1</v>
      </c>
      <c r="AV358" s="135">
        <f>Angl2!L358</f>
        <v>1</v>
      </c>
      <c r="AW358" s="139">
        <f>'UET12'!M358</f>
        <v>11.75</v>
      </c>
      <c r="AX358" s="163">
        <f>'UET12'!N358</f>
        <v>2</v>
      </c>
      <c r="AY358" s="159">
        <f>'UET12'!P358</f>
        <v>1</v>
      </c>
      <c r="AZ358" s="24">
        <f t="shared" si="22"/>
        <v>7.3358823529411765</v>
      </c>
      <c r="BA358" s="143">
        <f t="shared" si="23"/>
        <v>17</v>
      </c>
      <c r="BB358" s="138" t="e">
        <f t="shared" si="24"/>
        <v>#REF!</v>
      </c>
      <c r="BC358" s="154" t="str">
        <f t="shared" si="25"/>
        <v xml:space="preserve"> </v>
      </c>
    </row>
    <row r="359" spans="1:55" ht="13.5" customHeight="1">
      <c r="A359" s="153">
        <v>347</v>
      </c>
      <c r="B359" s="289">
        <v>1333013857</v>
      </c>
      <c r="C359" s="277" t="s">
        <v>259</v>
      </c>
      <c r="D359" s="99" t="s">
        <v>209</v>
      </c>
      <c r="E359" s="277" t="s">
        <v>1198</v>
      </c>
      <c r="F359" s="277" t="s">
        <v>1000</v>
      </c>
      <c r="G359" s="302" t="s">
        <v>811</v>
      </c>
      <c r="H359" s="118" t="s">
        <v>433</v>
      </c>
      <c r="I359" s="156">
        <v>9.5098039215686292</v>
      </c>
      <c r="J359" s="162">
        <f>Maths2!J359</f>
        <v>12</v>
      </c>
      <c r="K359" s="84">
        <f>Maths2!K359</f>
        <v>6</v>
      </c>
      <c r="L359" s="135">
        <f>Maths2!M359</f>
        <v>1</v>
      </c>
      <c r="M359" s="85">
        <f>Phys2!J359</f>
        <v>5</v>
      </c>
      <c r="N359" s="84">
        <f>Phys2!K359</f>
        <v>0</v>
      </c>
      <c r="O359" s="135" t="e">
        <f>Phys2!#REF!</f>
        <v>#REF!</v>
      </c>
      <c r="P359" s="85">
        <f>Chim2!J359</f>
        <v>8.1666666666666661</v>
      </c>
      <c r="Q359" s="84">
        <f>Chim2!K359</f>
        <v>0</v>
      </c>
      <c r="R359" s="135">
        <f>Chim2!M359</f>
        <v>1</v>
      </c>
      <c r="S359" s="136">
        <f>'UEF12'!P359</f>
        <v>8.3888888888888893</v>
      </c>
      <c r="T359" s="163">
        <f>'UEF12'!Q359</f>
        <v>6</v>
      </c>
      <c r="U359" s="165" t="e">
        <f>'UEF12'!S359</f>
        <v>#REF!</v>
      </c>
      <c r="V359" s="166">
        <f>TPPhys2!H359</f>
        <v>11</v>
      </c>
      <c r="W359" s="84">
        <f>TPPhys2!I359</f>
        <v>2</v>
      </c>
      <c r="X359" s="135">
        <f>TPPhys2!K359</f>
        <v>1</v>
      </c>
      <c r="Y359" s="86">
        <f>TPChim2!H359</f>
        <v>10.083333333333332</v>
      </c>
      <c r="Z359" s="84">
        <f>TPChim2!I359</f>
        <v>2</v>
      </c>
      <c r="AA359" s="135">
        <f>TPChim2!K359</f>
        <v>1</v>
      </c>
      <c r="AB359" s="86">
        <f>Info2!J359</f>
        <v>8.5</v>
      </c>
      <c r="AC359" s="84">
        <f>Info2!K359</f>
        <v>0</v>
      </c>
      <c r="AD359" s="135">
        <f>Info2!M359</f>
        <v>1</v>
      </c>
      <c r="AE359" s="86">
        <f>MP!I359</f>
        <v>10</v>
      </c>
      <c r="AF359" s="84">
        <f>MP!J359</f>
        <v>1</v>
      </c>
      <c r="AG359" s="135">
        <f>MP!L359</f>
        <v>1</v>
      </c>
      <c r="AH359" s="139">
        <f>'UEM12'!S359</f>
        <v>9.6166666666666654</v>
      </c>
      <c r="AI359" s="163">
        <f>'UEM12'!T359</f>
        <v>5</v>
      </c>
      <c r="AJ359" s="165">
        <f>'UEM12'!V359</f>
        <v>1</v>
      </c>
      <c r="AK359" s="166">
        <f>'MST2'!I359</f>
        <v>7</v>
      </c>
      <c r="AL359" s="84">
        <f>'MST2'!J359</f>
        <v>0</v>
      </c>
      <c r="AM359" s="135">
        <f>'MST2'!L359</f>
        <v>1</v>
      </c>
      <c r="AN359" s="139">
        <f>'UED12'!J359</f>
        <v>7</v>
      </c>
      <c r="AO359" s="163">
        <f>'UED12'!K359</f>
        <v>0</v>
      </c>
      <c r="AP359" s="165">
        <f>'UED12'!M359</f>
        <v>1</v>
      </c>
      <c r="AQ359" s="166">
        <f>Fran2!I359</f>
        <v>12</v>
      </c>
      <c r="AR359" s="84">
        <f>Fran2!J359</f>
        <v>1</v>
      </c>
      <c r="AS359" s="135">
        <f>Fran2!L359</f>
        <v>1</v>
      </c>
      <c r="AT359" s="86">
        <f>Angl2!I359</f>
        <v>10</v>
      </c>
      <c r="AU359" s="84">
        <f>Angl2!J359</f>
        <v>1</v>
      </c>
      <c r="AV359" s="135">
        <f>Angl2!L359</f>
        <v>1</v>
      </c>
      <c r="AW359" s="139">
        <f>'UET12'!M359</f>
        <v>11</v>
      </c>
      <c r="AX359" s="163">
        <f>'UET12'!N359</f>
        <v>2</v>
      </c>
      <c r="AY359" s="159">
        <f>'UET12'!P359</f>
        <v>1</v>
      </c>
      <c r="AZ359" s="24">
        <f t="shared" si="22"/>
        <v>8.9754901960784306</v>
      </c>
      <c r="BA359" s="143">
        <f t="shared" si="23"/>
        <v>13</v>
      </c>
      <c r="BB359" s="138" t="e">
        <f t="shared" si="24"/>
        <v>#REF!</v>
      </c>
      <c r="BC359" s="154" t="str">
        <f t="shared" si="25"/>
        <v xml:space="preserve"> </v>
      </c>
    </row>
    <row r="360" spans="1:55" ht="13.5" customHeight="1">
      <c r="A360" s="153">
        <v>348</v>
      </c>
      <c r="B360" s="279" t="s">
        <v>418</v>
      </c>
      <c r="C360" s="52" t="s">
        <v>259</v>
      </c>
      <c r="D360" s="51" t="s">
        <v>419</v>
      </c>
      <c r="E360" s="280" t="s">
        <v>1199</v>
      </c>
      <c r="F360" s="280" t="s">
        <v>913</v>
      </c>
      <c r="G360" s="323" t="s">
        <v>811</v>
      </c>
      <c r="H360" s="117" t="s">
        <v>429</v>
      </c>
      <c r="I360" s="157">
        <v>9.224117647058824</v>
      </c>
      <c r="J360" s="162">
        <f>Maths2!J360</f>
        <v>10</v>
      </c>
      <c r="K360" s="84">
        <f>Maths2!K360</f>
        <v>6</v>
      </c>
      <c r="L360" s="135">
        <f>Maths2!M360</f>
        <v>1</v>
      </c>
      <c r="M360" s="85">
        <f>Phys2!J360</f>
        <v>1.4</v>
      </c>
      <c r="N360" s="84">
        <f>Phys2!K360</f>
        <v>0</v>
      </c>
      <c r="O360" s="135" t="e">
        <f>Phys2!#REF!</f>
        <v>#REF!</v>
      </c>
      <c r="P360" s="85">
        <f>Chim2!J360</f>
        <v>3.5</v>
      </c>
      <c r="Q360" s="84">
        <f>Chim2!K360</f>
        <v>0</v>
      </c>
      <c r="R360" s="135">
        <f>Chim2!M360</f>
        <v>1</v>
      </c>
      <c r="S360" s="136">
        <f>'UEF12'!P360</f>
        <v>4.9666666666666668</v>
      </c>
      <c r="T360" s="163">
        <f>'UEF12'!Q360</f>
        <v>6</v>
      </c>
      <c r="U360" s="165" t="e">
        <f>'UEF12'!S360</f>
        <v>#REF!</v>
      </c>
      <c r="V360" s="166">
        <f>TPPhys2!H360</f>
        <v>10</v>
      </c>
      <c r="W360" s="84">
        <f>TPPhys2!I360</f>
        <v>2</v>
      </c>
      <c r="X360" s="135">
        <f>TPPhys2!K360</f>
        <v>1</v>
      </c>
      <c r="Y360" s="86">
        <f>TPChim2!H360</f>
        <v>10</v>
      </c>
      <c r="Z360" s="84">
        <f>TPChim2!I360</f>
        <v>2</v>
      </c>
      <c r="AA360" s="135">
        <f>TPChim2!K360</f>
        <v>1</v>
      </c>
      <c r="AB360" s="86">
        <f>Info2!J360</f>
        <v>10.311666666666667</v>
      </c>
      <c r="AC360" s="84">
        <f>Info2!K360</f>
        <v>4</v>
      </c>
      <c r="AD360" s="135">
        <f>Info2!M360</f>
        <v>1</v>
      </c>
      <c r="AE360" s="86">
        <f>MP!I360</f>
        <v>10</v>
      </c>
      <c r="AF360" s="84">
        <f>MP!J360</f>
        <v>1</v>
      </c>
      <c r="AG360" s="135">
        <f>MP!L360</f>
        <v>1</v>
      </c>
      <c r="AH360" s="139">
        <f>'UEM12'!S360</f>
        <v>10.124666666666666</v>
      </c>
      <c r="AI360" s="163">
        <f>'UEM12'!T360</f>
        <v>9</v>
      </c>
      <c r="AJ360" s="165">
        <f>'UEM12'!V360</f>
        <v>1</v>
      </c>
      <c r="AK360" s="166">
        <f>'MST2'!I360</f>
        <v>10</v>
      </c>
      <c r="AL360" s="84">
        <f>'MST2'!J360</f>
        <v>1</v>
      </c>
      <c r="AM360" s="135">
        <f>'MST2'!L360</f>
        <v>1</v>
      </c>
      <c r="AN360" s="139">
        <f>'UED12'!J360</f>
        <v>10</v>
      </c>
      <c r="AO360" s="163">
        <f>'UED12'!K360</f>
        <v>1</v>
      </c>
      <c r="AP360" s="165">
        <f>'UED12'!M360</f>
        <v>1</v>
      </c>
      <c r="AQ360" s="166">
        <f>Fran2!I360</f>
        <v>10</v>
      </c>
      <c r="AR360" s="84">
        <f>Fran2!J360</f>
        <v>1</v>
      </c>
      <c r="AS360" s="135">
        <f>Fran2!L360</f>
        <v>1</v>
      </c>
      <c r="AT360" s="86">
        <f>Angl2!I360</f>
        <v>10</v>
      </c>
      <c r="AU360" s="84">
        <f>Angl2!J360</f>
        <v>1</v>
      </c>
      <c r="AV360" s="135">
        <f>Angl2!L360</f>
        <v>1</v>
      </c>
      <c r="AW360" s="139">
        <f>'UET12'!M360</f>
        <v>10</v>
      </c>
      <c r="AX360" s="163">
        <f>'UET12'!N360</f>
        <v>2</v>
      </c>
      <c r="AY360" s="159">
        <f>'UET12'!P360</f>
        <v>1</v>
      </c>
      <c r="AZ360" s="24">
        <f t="shared" si="22"/>
        <v>7.3719607843137256</v>
      </c>
      <c r="BA360" s="143">
        <f t="shared" si="23"/>
        <v>18</v>
      </c>
      <c r="BB360" s="138" t="e">
        <f t="shared" si="24"/>
        <v>#REF!</v>
      </c>
      <c r="BC360" s="154" t="str">
        <f t="shared" si="25"/>
        <v xml:space="preserve"> </v>
      </c>
    </row>
    <row r="361" spans="1:55" ht="13.5" customHeight="1">
      <c r="A361" s="153">
        <v>349</v>
      </c>
      <c r="B361" s="289">
        <v>123003389</v>
      </c>
      <c r="C361" s="99" t="s">
        <v>260</v>
      </c>
      <c r="D361" s="100" t="s">
        <v>261</v>
      </c>
      <c r="E361" s="277" t="s">
        <v>1200</v>
      </c>
      <c r="F361" s="277" t="s">
        <v>832</v>
      </c>
      <c r="G361" s="323" t="s">
        <v>811</v>
      </c>
      <c r="H361" s="117" t="s">
        <v>429</v>
      </c>
      <c r="I361" s="157">
        <v>8.6964705882352948</v>
      </c>
      <c r="J361" s="162">
        <f>Maths2!J361</f>
        <v>10.333333333333334</v>
      </c>
      <c r="K361" s="84">
        <f>Maths2!K361</f>
        <v>6</v>
      </c>
      <c r="L361" s="135">
        <f>Maths2!M361</f>
        <v>1</v>
      </c>
      <c r="M361" s="85">
        <f>Phys2!J361</f>
        <v>9</v>
      </c>
      <c r="N361" s="84">
        <f>Phys2!K361</f>
        <v>0</v>
      </c>
      <c r="O361" s="135" t="e">
        <f>Phys2!#REF!</f>
        <v>#REF!</v>
      </c>
      <c r="P361" s="85">
        <f>Chim2!J361</f>
        <v>11</v>
      </c>
      <c r="Q361" s="84">
        <f>Chim2!K361</f>
        <v>6</v>
      </c>
      <c r="R361" s="135">
        <f>Chim2!M361</f>
        <v>1</v>
      </c>
      <c r="S361" s="136">
        <f>'UEF12'!P361</f>
        <v>10.111111111111111</v>
      </c>
      <c r="T361" s="163">
        <f>'UEF12'!Q361</f>
        <v>18</v>
      </c>
      <c r="U361" s="165" t="e">
        <f>'UEF12'!S361</f>
        <v>#REF!</v>
      </c>
      <c r="V361" s="166">
        <f>TPPhys2!H361</f>
        <v>7.33</v>
      </c>
      <c r="W361" s="84">
        <f>TPPhys2!I361</f>
        <v>0</v>
      </c>
      <c r="X361" s="135">
        <f>TPPhys2!K361</f>
        <v>2</v>
      </c>
      <c r="Y361" s="86">
        <f>TPChim2!H361</f>
        <v>12.6</v>
      </c>
      <c r="Z361" s="84">
        <f>TPChim2!I361</f>
        <v>2</v>
      </c>
      <c r="AA361" s="135">
        <f>TPChim2!K361</f>
        <v>1</v>
      </c>
      <c r="AB361" s="86">
        <f>Info2!J361</f>
        <v>3.8</v>
      </c>
      <c r="AC361" s="84">
        <f>Info2!K361</f>
        <v>0</v>
      </c>
      <c r="AD361" s="135">
        <f>Info2!M361</f>
        <v>1</v>
      </c>
      <c r="AE361" s="86">
        <f>MP!I361</f>
        <v>5.5</v>
      </c>
      <c r="AF361" s="84">
        <f>MP!J361</f>
        <v>0</v>
      </c>
      <c r="AG361" s="135">
        <f>MP!L361</f>
        <v>1</v>
      </c>
      <c r="AH361" s="139">
        <f>'UEM12'!S361</f>
        <v>6.6059999999999999</v>
      </c>
      <c r="AI361" s="163">
        <f>'UEM12'!T361</f>
        <v>2</v>
      </c>
      <c r="AJ361" s="165">
        <f>'UEM12'!V361</f>
        <v>2</v>
      </c>
      <c r="AK361" s="166">
        <f>'MST2'!I361</f>
        <v>0</v>
      </c>
      <c r="AL361" s="84">
        <f>'MST2'!J361</f>
        <v>0</v>
      </c>
      <c r="AM361" s="135">
        <f>'MST2'!L361</f>
        <v>1</v>
      </c>
      <c r="AN361" s="139">
        <f>'UED12'!J361</f>
        <v>0</v>
      </c>
      <c r="AO361" s="163">
        <f>'UED12'!K361</f>
        <v>0</v>
      </c>
      <c r="AP361" s="165">
        <f>'UED12'!M361</f>
        <v>1</v>
      </c>
      <c r="AQ361" s="166">
        <f>Fran2!I361</f>
        <v>3.5</v>
      </c>
      <c r="AR361" s="84">
        <f>Fran2!J361</f>
        <v>0</v>
      </c>
      <c r="AS361" s="135">
        <f>Fran2!L361</f>
        <v>1</v>
      </c>
      <c r="AT361" s="86">
        <f>Angl2!I361</f>
        <v>3</v>
      </c>
      <c r="AU361" s="84">
        <f>Angl2!J361</f>
        <v>0</v>
      </c>
      <c r="AV361" s="135">
        <f>Angl2!L361</f>
        <v>1</v>
      </c>
      <c r="AW361" s="139">
        <f>'UET12'!M361</f>
        <v>3.25</v>
      </c>
      <c r="AX361" s="163">
        <f>'UET12'!N361</f>
        <v>0</v>
      </c>
      <c r="AY361" s="159">
        <f>'UET12'!P361</f>
        <v>1</v>
      </c>
      <c r="AZ361" s="24">
        <f t="shared" si="22"/>
        <v>7.6782352941176475</v>
      </c>
      <c r="BA361" s="143">
        <f t="shared" si="23"/>
        <v>20</v>
      </c>
      <c r="BB361" s="138" t="e">
        <f t="shared" si="24"/>
        <v>#REF!</v>
      </c>
      <c r="BC361" s="154" t="str">
        <f t="shared" si="25"/>
        <v xml:space="preserve"> </v>
      </c>
    </row>
    <row r="362" spans="1:55" ht="13.5" customHeight="1">
      <c r="A362" s="153">
        <v>350</v>
      </c>
      <c r="B362" s="175">
        <v>1533004339</v>
      </c>
      <c r="C362" s="177" t="s">
        <v>503</v>
      </c>
      <c r="D362" s="324" t="s">
        <v>138</v>
      </c>
      <c r="E362" s="276" t="s">
        <v>1201</v>
      </c>
      <c r="F362" s="276" t="s">
        <v>808</v>
      </c>
      <c r="G362" s="325" t="s">
        <v>806</v>
      </c>
      <c r="H362" s="117" t="s">
        <v>429</v>
      </c>
      <c r="I362" s="156">
        <v>8.4805882352941193</v>
      </c>
      <c r="J362" s="162">
        <f>Maths2!J362</f>
        <v>8.5</v>
      </c>
      <c r="K362" s="84">
        <f>Maths2!K362</f>
        <v>0</v>
      </c>
      <c r="L362" s="135">
        <f>Maths2!M362</f>
        <v>1</v>
      </c>
      <c r="M362" s="85">
        <f>Phys2!J362</f>
        <v>5.8</v>
      </c>
      <c r="N362" s="84">
        <f>Phys2!K362</f>
        <v>0</v>
      </c>
      <c r="O362" s="135" t="e">
        <f>Phys2!#REF!</f>
        <v>#REF!</v>
      </c>
      <c r="P362" s="85">
        <f>Chim2!J362</f>
        <v>6.7333333333333343</v>
      </c>
      <c r="Q362" s="84">
        <f>Chim2!K362</f>
        <v>0</v>
      </c>
      <c r="R362" s="135">
        <f>Chim2!M362</f>
        <v>1</v>
      </c>
      <c r="S362" s="136">
        <f>'UEF12'!P362</f>
        <v>7.0111111111111111</v>
      </c>
      <c r="T362" s="163">
        <f>'UEF12'!Q362</f>
        <v>0</v>
      </c>
      <c r="U362" s="165" t="e">
        <f>'UEF12'!S362</f>
        <v>#REF!</v>
      </c>
      <c r="V362" s="166">
        <f>TPPhys2!H362</f>
        <v>10.17</v>
      </c>
      <c r="W362" s="84">
        <f>TPPhys2!I362</f>
        <v>2</v>
      </c>
      <c r="X362" s="135">
        <f>TPPhys2!K362</f>
        <v>1</v>
      </c>
      <c r="Y362" s="86">
        <f>TPChim2!H362</f>
        <v>14.16</v>
      </c>
      <c r="Z362" s="84">
        <f>TPChim2!I362</f>
        <v>2</v>
      </c>
      <c r="AA362" s="135">
        <f>TPChim2!K362</f>
        <v>1</v>
      </c>
      <c r="AB362" s="86">
        <f>Info2!J362</f>
        <v>10.199999999999999</v>
      </c>
      <c r="AC362" s="84">
        <f>Info2!K362</f>
        <v>4</v>
      </c>
      <c r="AD362" s="135">
        <f>Info2!M362</f>
        <v>1</v>
      </c>
      <c r="AE362" s="86">
        <f>MP!I362</f>
        <v>10.5</v>
      </c>
      <c r="AF362" s="84">
        <f>MP!J362</f>
        <v>1</v>
      </c>
      <c r="AG362" s="135">
        <f>MP!L362</f>
        <v>1</v>
      </c>
      <c r="AH362" s="139">
        <f>'UEM12'!S362</f>
        <v>11.045999999999999</v>
      </c>
      <c r="AI362" s="163">
        <f>'UEM12'!T362</f>
        <v>9</v>
      </c>
      <c r="AJ362" s="165">
        <f>'UEM12'!V362</f>
        <v>1</v>
      </c>
      <c r="AK362" s="166">
        <f>'MST2'!I362</f>
        <v>15</v>
      </c>
      <c r="AL362" s="84">
        <f>'MST2'!J362</f>
        <v>1</v>
      </c>
      <c r="AM362" s="135">
        <f>'MST2'!L362</f>
        <v>1</v>
      </c>
      <c r="AN362" s="139">
        <f>'UED12'!J362</f>
        <v>15</v>
      </c>
      <c r="AO362" s="163">
        <f>'UED12'!K362</f>
        <v>1</v>
      </c>
      <c r="AP362" s="165">
        <f>'UED12'!M362</f>
        <v>1</v>
      </c>
      <c r="AQ362" s="166">
        <f>Fran2!I362</f>
        <v>12.5</v>
      </c>
      <c r="AR362" s="84">
        <f>Fran2!J362</f>
        <v>1</v>
      </c>
      <c r="AS362" s="135">
        <f>Fran2!L362</f>
        <v>1</v>
      </c>
      <c r="AT362" s="86">
        <f>Angl2!I362</f>
        <v>10</v>
      </c>
      <c r="AU362" s="84">
        <f>Angl2!J362</f>
        <v>1</v>
      </c>
      <c r="AV362" s="135">
        <f>Angl2!L362</f>
        <v>1</v>
      </c>
      <c r="AW362" s="139">
        <f>'UET12'!M362</f>
        <v>11.25</v>
      </c>
      <c r="AX362" s="163">
        <f>'UET12'!N362</f>
        <v>2</v>
      </c>
      <c r="AY362" s="159">
        <f>'UET12'!P362</f>
        <v>1</v>
      </c>
      <c r="AZ362" s="24">
        <f t="shared" si="22"/>
        <v>9.1664705882352937</v>
      </c>
      <c r="BA362" s="143">
        <f t="shared" si="23"/>
        <v>12</v>
      </c>
      <c r="BB362" s="138" t="e">
        <f t="shared" si="24"/>
        <v>#REF!</v>
      </c>
      <c r="BC362" s="154" t="str">
        <f t="shared" si="25"/>
        <v xml:space="preserve"> </v>
      </c>
    </row>
    <row r="363" spans="1:55" ht="13.5" customHeight="1">
      <c r="A363" s="153">
        <v>351</v>
      </c>
      <c r="B363" s="175">
        <v>1533015800</v>
      </c>
      <c r="C363" s="177" t="s">
        <v>672</v>
      </c>
      <c r="D363" s="324" t="s">
        <v>673</v>
      </c>
      <c r="E363" s="276" t="s">
        <v>1202</v>
      </c>
      <c r="F363" s="276" t="s">
        <v>930</v>
      </c>
      <c r="G363" s="325" t="s">
        <v>806</v>
      </c>
      <c r="H363" s="117" t="s">
        <v>428</v>
      </c>
      <c r="I363" s="157">
        <v>8.2564705882352936</v>
      </c>
      <c r="J363" s="162">
        <f>Maths2!J363</f>
        <v>11.5</v>
      </c>
      <c r="K363" s="84">
        <f>Maths2!K363</f>
        <v>6</v>
      </c>
      <c r="L363" s="135">
        <f>Maths2!M363</f>
        <v>1</v>
      </c>
      <c r="M363" s="85">
        <f>Phys2!J363</f>
        <v>5.7</v>
      </c>
      <c r="N363" s="84">
        <f>Phys2!K363</f>
        <v>0</v>
      </c>
      <c r="O363" s="135" t="e">
        <f>Phys2!#REF!</f>
        <v>#REF!</v>
      </c>
      <c r="P363" s="85">
        <f>Chim2!J363</f>
        <v>8.8000000000000007</v>
      </c>
      <c r="Q363" s="84">
        <f>Chim2!K363</f>
        <v>0</v>
      </c>
      <c r="R363" s="135">
        <f>Chim2!M363</f>
        <v>1</v>
      </c>
      <c r="S363" s="136">
        <f>'UEF12'!P363</f>
        <v>8.6666666666666661</v>
      </c>
      <c r="T363" s="163">
        <f>'UEF12'!Q363</f>
        <v>6</v>
      </c>
      <c r="U363" s="165" t="e">
        <f>'UEF12'!S363</f>
        <v>#REF!</v>
      </c>
      <c r="V363" s="166">
        <f>TPPhys2!H363</f>
        <v>11.52</v>
      </c>
      <c r="W363" s="84">
        <f>TPPhys2!I363</f>
        <v>2</v>
      </c>
      <c r="X363" s="135">
        <f>TPPhys2!K363</f>
        <v>1</v>
      </c>
      <c r="Y363" s="86">
        <f>TPChim2!H363</f>
        <v>11.5</v>
      </c>
      <c r="Z363" s="84">
        <f>TPChim2!I363</f>
        <v>2</v>
      </c>
      <c r="AA363" s="135">
        <f>TPChim2!K363</f>
        <v>1</v>
      </c>
      <c r="AB363" s="86">
        <f>Info2!J363</f>
        <v>7.4</v>
      </c>
      <c r="AC363" s="84">
        <f>Info2!K363</f>
        <v>0</v>
      </c>
      <c r="AD363" s="135">
        <f>Info2!M363</f>
        <v>1</v>
      </c>
      <c r="AE363" s="86">
        <f>MP!I363</f>
        <v>7</v>
      </c>
      <c r="AF363" s="84">
        <f>MP!J363</f>
        <v>0</v>
      </c>
      <c r="AG363" s="135">
        <f>MP!L363</f>
        <v>1</v>
      </c>
      <c r="AH363" s="139">
        <f>'UEM12'!S363</f>
        <v>8.9640000000000004</v>
      </c>
      <c r="AI363" s="163">
        <f>'UEM12'!T363</f>
        <v>4</v>
      </c>
      <c r="AJ363" s="165">
        <f>'UEM12'!V363</f>
        <v>1</v>
      </c>
      <c r="AK363" s="166">
        <f>'MST2'!I363</f>
        <v>11</v>
      </c>
      <c r="AL363" s="84">
        <f>'MST2'!J363</f>
        <v>1</v>
      </c>
      <c r="AM363" s="135">
        <f>'MST2'!L363</f>
        <v>1</v>
      </c>
      <c r="AN363" s="139">
        <f>'UED12'!J363</f>
        <v>11</v>
      </c>
      <c r="AO363" s="163">
        <f>'UED12'!K363</f>
        <v>1</v>
      </c>
      <c r="AP363" s="165">
        <f>'UED12'!M363</f>
        <v>1</v>
      </c>
      <c r="AQ363" s="166">
        <f>Fran2!I363</f>
        <v>12.5</v>
      </c>
      <c r="AR363" s="84">
        <f>Fran2!J363</f>
        <v>1</v>
      </c>
      <c r="AS363" s="135">
        <f>Fran2!L363</f>
        <v>1</v>
      </c>
      <c r="AT363" s="86">
        <f>Angl2!I363</f>
        <v>10.5</v>
      </c>
      <c r="AU363" s="84">
        <f>Angl2!J363</f>
        <v>1</v>
      </c>
      <c r="AV363" s="135">
        <f>Angl2!L363</f>
        <v>1</v>
      </c>
      <c r="AW363" s="139">
        <f>'UET12'!M363</f>
        <v>11.5</v>
      </c>
      <c r="AX363" s="163">
        <f>'UET12'!N363</f>
        <v>2</v>
      </c>
      <c r="AY363" s="159">
        <f>'UET12'!P363</f>
        <v>1</v>
      </c>
      <c r="AZ363" s="24">
        <f t="shared" si="22"/>
        <v>9.2247058823529411</v>
      </c>
      <c r="BA363" s="143">
        <f t="shared" si="23"/>
        <v>13</v>
      </c>
      <c r="BB363" s="138" t="e">
        <f t="shared" si="24"/>
        <v>#REF!</v>
      </c>
      <c r="BC363" s="154" t="str">
        <f t="shared" si="25"/>
        <v xml:space="preserve"> </v>
      </c>
    </row>
    <row r="364" spans="1:55" ht="13.5" customHeight="1">
      <c r="A364" s="153">
        <v>352</v>
      </c>
      <c r="B364" s="279">
        <v>1333001006</v>
      </c>
      <c r="C364" s="52" t="s">
        <v>420</v>
      </c>
      <c r="D364" s="51" t="s">
        <v>421</v>
      </c>
      <c r="E364" s="280" t="s">
        <v>1203</v>
      </c>
      <c r="F364" s="280" t="s">
        <v>1204</v>
      </c>
      <c r="G364" s="323" t="s">
        <v>811</v>
      </c>
      <c r="H364" s="117" t="s">
        <v>434</v>
      </c>
      <c r="I364" s="157">
        <v>7.9229411764705882</v>
      </c>
      <c r="J364" s="162">
        <f>Maths2!J364</f>
        <v>11.666666666666666</v>
      </c>
      <c r="K364" s="84">
        <f>Maths2!K364</f>
        <v>6</v>
      </c>
      <c r="L364" s="135">
        <f>Maths2!M364</f>
        <v>1</v>
      </c>
      <c r="M364" s="85">
        <f>Phys2!J364</f>
        <v>9.0299999999999994</v>
      </c>
      <c r="N364" s="84">
        <f>Phys2!K364</f>
        <v>0</v>
      </c>
      <c r="O364" s="135" t="e">
        <f>Phys2!#REF!</f>
        <v>#REF!</v>
      </c>
      <c r="P364" s="85">
        <f>Chim2!J364</f>
        <v>9.3000000000000007</v>
      </c>
      <c r="Q364" s="84">
        <f>Chim2!K364</f>
        <v>0</v>
      </c>
      <c r="R364" s="135">
        <f>Chim2!M364</f>
        <v>1</v>
      </c>
      <c r="S364" s="136">
        <f>'UEF12'!P364</f>
        <v>9.9988888888888887</v>
      </c>
      <c r="T364" s="163">
        <f>'UEF12'!Q364</f>
        <v>18</v>
      </c>
      <c r="U364" s="165" t="e">
        <f>'UEF12'!S364</f>
        <v>#REF!</v>
      </c>
      <c r="V364" s="166">
        <f>TPPhys2!H364</f>
        <v>11.08</v>
      </c>
      <c r="W364" s="84">
        <f>TPPhys2!I364</f>
        <v>2</v>
      </c>
      <c r="X364" s="135">
        <f>TPPhys2!K364</f>
        <v>1</v>
      </c>
      <c r="Y364" s="86">
        <f>TPChim2!H364</f>
        <v>13.33</v>
      </c>
      <c r="Z364" s="84">
        <f>TPChim2!I364</f>
        <v>2</v>
      </c>
      <c r="AA364" s="135">
        <f>TPChim2!K364</f>
        <v>1</v>
      </c>
      <c r="AB364" s="86">
        <f>Info2!J364</f>
        <v>6</v>
      </c>
      <c r="AC364" s="84">
        <f>Info2!K364</f>
        <v>0</v>
      </c>
      <c r="AD364" s="135">
        <f>Info2!M364</f>
        <v>1</v>
      </c>
      <c r="AE364" s="86">
        <f>MP!I364</f>
        <v>0</v>
      </c>
      <c r="AF364" s="84">
        <f>MP!J364</f>
        <v>0</v>
      </c>
      <c r="AG364" s="135">
        <f>MP!L364</f>
        <v>1</v>
      </c>
      <c r="AH364" s="139">
        <f>'UEM12'!S364</f>
        <v>7.2819999999999991</v>
      </c>
      <c r="AI364" s="163">
        <f>'UEM12'!T364</f>
        <v>4</v>
      </c>
      <c r="AJ364" s="165">
        <f>'UEM12'!V364</f>
        <v>1</v>
      </c>
      <c r="AK364" s="166">
        <f>'MST2'!I364</f>
        <v>13</v>
      </c>
      <c r="AL364" s="84">
        <f>'MST2'!J364</f>
        <v>1</v>
      </c>
      <c r="AM364" s="135">
        <f>'MST2'!L364</f>
        <v>1</v>
      </c>
      <c r="AN364" s="139">
        <f>'UED12'!J364</f>
        <v>13</v>
      </c>
      <c r="AO364" s="163">
        <f>'UED12'!K364</f>
        <v>1</v>
      </c>
      <c r="AP364" s="165">
        <f>'UED12'!M364</f>
        <v>1</v>
      </c>
      <c r="AQ364" s="166">
        <f>Fran2!I364</f>
        <v>10</v>
      </c>
      <c r="AR364" s="84">
        <f>Fran2!J364</f>
        <v>1</v>
      </c>
      <c r="AS364" s="135">
        <f>Fran2!L364</f>
        <v>1</v>
      </c>
      <c r="AT364" s="86">
        <f>Angl2!I364</f>
        <v>13.5</v>
      </c>
      <c r="AU364" s="84">
        <f>Angl2!J364</f>
        <v>1</v>
      </c>
      <c r="AV364" s="135">
        <f>Angl2!L364</f>
        <v>1</v>
      </c>
      <c r="AW364" s="139">
        <f>'UET12'!M364</f>
        <v>11.75</v>
      </c>
      <c r="AX364" s="163">
        <f>'UET12'!N364</f>
        <v>2</v>
      </c>
      <c r="AY364" s="159">
        <f>'UET12'!P364</f>
        <v>1</v>
      </c>
      <c r="AZ364" s="24">
        <f t="shared" si="22"/>
        <v>9.5823529411764685</v>
      </c>
      <c r="BA364" s="143">
        <f t="shared" si="23"/>
        <v>25</v>
      </c>
      <c r="BB364" s="138" t="e">
        <f t="shared" si="24"/>
        <v>#REF!</v>
      </c>
      <c r="BC364" s="154" t="str">
        <f t="shared" si="25"/>
        <v xml:space="preserve"> </v>
      </c>
    </row>
    <row r="365" spans="1:55" ht="13.5" customHeight="1">
      <c r="A365" s="153">
        <v>353</v>
      </c>
      <c r="B365" s="178">
        <v>1433001150</v>
      </c>
      <c r="C365" s="180" t="s">
        <v>662</v>
      </c>
      <c r="D365" s="326" t="s">
        <v>557</v>
      </c>
      <c r="E365" s="276" t="s">
        <v>1205</v>
      </c>
      <c r="F365" s="276" t="s">
        <v>808</v>
      </c>
      <c r="G365" s="325" t="s">
        <v>806</v>
      </c>
      <c r="H365" s="117" t="s">
        <v>428</v>
      </c>
      <c r="I365" s="156">
        <v>9.7843137254901951</v>
      </c>
      <c r="J365" s="162">
        <f>Maths2!J365</f>
        <v>8.6999999999999993</v>
      </c>
      <c r="K365" s="84">
        <f>Maths2!K365</f>
        <v>0</v>
      </c>
      <c r="L365" s="135">
        <f>Maths2!M365</f>
        <v>1</v>
      </c>
      <c r="M365" s="85">
        <f>Phys2!J365</f>
        <v>5.2</v>
      </c>
      <c r="N365" s="84">
        <f>Phys2!K365</f>
        <v>0</v>
      </c>
      <c r="O365" s="135" t="e">
        <f>Phys2!#REF!</f>
        <v>#REF!</v>
      </c>
      <c r="P365" s="85">
        <f>Chim2!J365</f>
        <v>10.9</v>
      </c>
      <c r="Q365" s="84">
        <f>Chim2!K365</f>
        <v>6</v>
      </c>
      <c r="R365" s="135">
        <f>Chim2!M365</f>
        <v>1</v>
      </c>
      <c r="S365" s="136">
        <f>'UEF12'!P365</f>
        <v>8.2666666666666675</v>
      </c>
      <c r="T365" s="163">
        <f>'UEF12'!Q365</f>
        <v>6</v>
      </c>
      <c r="U365" s="165" t="e">
        <f>'UEF12'!S365</f>
        <v>#REF!</v>
      </c>
      <c r="V365" s="166">
        <f>TPPhys2!H365</f>
        <v>8.67</v>
      </c>
      <c r="W365" s="84">
        <f>TPPhys2!I365</f>
        <v>0</v>
      </c>
      <c r="X365" s="135">
        <f>TPPhys2!K365</f>
        <v>1</v>
      </c>
      <c r="Y365" s="86">
        <f>TPChim2!H365</f>
        <v>15</v>
      </c>
      <c r="Z365" s="84">
        <f>TPChim2!I365</f>
        <v>2</v>
      </c>
      <c r="AA365" s="135">
        <f>TPChim2!K365</f>
        <v>1</v>
      </c>
      <c r="AB365" s="86">
        <f>Info2!J365</f>
        <v>8</v>
      </c>
      <c r="AC365" s="84">
        <f>Info2!K365</f>
        <v>0</v>
      </c>
      <c r="AD365" s="135">
        <f>Info2!M365</f>
        <v>1</v>
      </c>
      <c r="AE365" s="86">
        <f>MP!I365</f>
        <v>11.5</v>
      </c>
      <c r="AF365" s="84">
        <f>MP!J365</f>
        <v>1</v>
      </c>
      <c r="AG365" s="135">
        <f>MP!L365</f>
        <v>1</v>
      </c>
      <c r="AH365" s="139">
        <f>'UEM12'!S365</f>
        <v>10.234</v>
      </c>
      <c r="AI365" s="163">
        <f>'UEM12'!T365</f>
        <v>9</v>
      </c>
      <c r="AJ365" s="165">
        <f>'UEM12'!V365</f>
        <v>1</v>
      </c>
      <c r="AK365" s="166">
        <f>'MST2'!I365</f>
        <v>10</v>
      </c>
      <c r="AL365" s="84">
        <f>'MST2'!J365</f>
        <v>1</v>
      </c>
      <c r="AM365" s="135">
        <f>'MST2'!L365</f>
        <v>1</v>
      </c>
      <c r="AN365" s="139">
        <f>'UED12'!J365</f>
        <v>10</v>
      </c>
      <c r="AO365" s="163">
        <f>'UED12'!K365</f>
        <v>1</v>
      </c>
      <c r="AP365" s="165">
        <f>'UED12'!M365</f>
        <v>1</v>
      </c>
      <c r="AQ365" s="166">
        <f>Fran2!I365</f>
        <v>15.5</v>
      </c>
      <c r="AR365" s="84">
        <f>Fran2!J365</f>
        <v>1</v>
      </c>
      <c r="AS365" s="135">
        <f>Fran2!L365</f>
        <v>1</v>
      </c>
      <c r="AT365" s="86">
        <f>Angl2!I365</f>
        <v>10</v>
      </c>
      <c r="AU365" s="84">
        <f>Angl2!J365</f>
        <v>1</v>
      </c>
      <c r="AV365" s="135">
        <f>Angl2!L365</f>
        <v>1</v>
      </c>
      <c r="AW365" s="139">
        <f>'UET12'!M365</f>
        <v>12.75</v>
      </c>
      <c r="AX365" s="163">
        <f>'UET12'!N365</f>
        <v>2</v>
      </c>
      <c r="AY365" s="159">
        <f>'UET12'!P365</f>
        <v>1</v>
      </c>
      <c r="AZ365" s="24">
        <f t="shared" si="22"/>
        <v>9.4747058823529411</v>
      </c>
      <c r="BA365" s="143">
        <f t="shared" si="23"/>
        <v>18</v>
      </c>
      <c r="BB365" s="138" t="e">
        <f t="shared" si="24"/>
        <v>#REF!</v>
      </c>
      <c r="BC365" s="154" t="str">
        <f t="shared" si="25"/>
        <v xml:space="preserve"> </v>
      </c>
    </row>
    <row r="366" spans="1:55" ht="13.5" customHeight="1">
      <c r="A366" s="153">
        <v>354</v>
      </c>
      <c r="B366" s="279">
        <v>1433017959</v>
      </c>
      <c r="C366" s="52" t="s">
        <v>422</v>
      </c>
      <c r="D366" s="51" t="s">
        <v>317</v>
      </c>
      <c r="E366" s="280" t="s">
        <v>1206</v>
      </c>
      <c r="F366" s="280" t="s">
        <v>821</v>
      </c>
      <c r="G366" s="323" t="s">
        <v>811</v>
      </c>
      <c r="H366" s="117" t="s">
        <v>434</v>
      </c>
      <c r="I366" s="156">
        <v>8.8184313725490195</v>
      </c>
      <c r="J366" s="162">
        <f>Maths2!J366</f>
        <v>1</v>
      </c>
      <c r="K366" s="84">
        <f>Maths2!K366</f>
        <v>0</v>
      </c>
      <c r="L366" s="135">
        <f>Maths2!M366</f>
        <v>1</v>
      </c>
      <c r="M366" s="85">
        <f>Phys2!J366</f>
        <v>7.45</v>
      </c>
      <c r="N366" s="84">
        <f>Phys2!K366</f>
        <v>0</v>
      </c>
      <c r="O366" s="135" t="e">
        <f>Phys2!#REF!</f>
        <v>#REF!</v>
      </c>
      <c r="P366" s="85">
        <f>Chim2!J366</f>
        <v>6.9</v>
      </c>
      <c r="Q366" s="84">
        <f>Chim2!K366</f>
        <v>0</v>
      </c>
      <c r="R366" s="135">
        <f>Chim2!M366</f>
        <v>1</v>
      </c>
      <c r="S366" s="136">
        <f>'UEF12'!P366</f>
        <v>5.1166666666666671</v>
      </c>
      <c r="T366" s="163">
        <f>'UEF12'!Q366</f>
        <v>0</v>
      </c>
      <c r="U366" s="165" t="e">
        <f>'UEF12'!S366</f>
        <v>#REF!</v>
      </c>
      <c r="V366" s="166">
        <f>TPPhys2!H366</f>
        <v>10.83</v>
      </c>
      <c r="W366" s="84">
        <f>TPPhys2!I366</f>
        <v>2</v>
      </c>
      <c r="X366" s="135">
        <f>TPPhys2!K366</f>
        <v>1</v>
      </c>
      <c r="Y366" s="86">
        <f>TPChim2!H366</f>
        <v>13.42</v>
      </c>
      <c r="Z366" s="84">
        <f>TPChim2!I366</f>
        <v>2</v>
      </c>
      <c r="AA366" s="135">
        <f>TPChim2!K366</f>
        <v>1</v>
      </c>
      <c r="AB366" s="86">
        <f>Info2!J366</f>
        <v>11.1</v>
      </c>
      <c r="AC366" s="84">
        <f>Info2!K366</f>
        <v>4</v>
      </c>
      <c r="AD366" s="135">
        <f>Info2!M366</f>
        <v>1</v>
      </c>
      <c r="AE366" s="86">
        <f>MP!I366</f>
        <v>13</v>
      </c>
      <c r="AF366" s="84">
        <f>MP!J366</f>
        <v>1</v>
      </c>
      <c r="AG366" s="135">
        <f>MP!L366</f>
        <v>1</v>
      </c>
      <c r="AH366" s="139">
        <f>'UEM12'!S366</f>
        <v>11.89</v>
      </c>
      <c r="AI366" s="163">
        <f>'UEM12'!T366</f>
        <v>9</v>
      </c>
      <c r="AJ366" s="165">
        <f>'UEM12'!V366</f>
        <v>1</v>
      </c>
      <c r="AK366" s="166">
        <f>'MST2'!I366</f>
        <v>2</v>
      </c>
      <c r="AL366" s="84">
        <f>'MST2'!J366</f>
        <v>0</v>
      </c>
      <c r="AM366" s="135">
        <f>'MST2'!L366</f>
        <v>1</v>
      </c>
      <c r="AN366" s="139">
        <f>'UED12'!J366</f>
        <v>2</v>
      </c>
      <c r="AO366" s="163">
        <f>'UED12'!K366</f>
        <v>0</v>
      </c>
      <c r="AP366" s="165">
        <f>'UED12'!M366</f>
        <v>1</v>
      </c>
      <c r="AQ366" s="166">
        <f>Fran2!I366</f>
        <v>12.5</v>
      </c>
      <c r="AR366" s="84">
        <f>Fran2!J366</f>
        <v>1</v>
      </c>
      <c r="AS366" s="135">
        <f>Fran2!L366</f>
        <v>1</v>
      </c>
      <c r="AT366" s="86">
        <f>Angl2!I366</f>
        <v>13.5</v>
      </c>
      <c r="AU366" s="84">
        <f>Angl2!J366</f>
        <v>1</v>
      </c>
      <c r="AV366" s="135">
        <f>Angl2!L366</f>
        <v>1</v>
      </c>
      <c r="AW366" s="139">
        <f>'UET12'!M366</f>
        <v>13</v>
      </c>
      <c r="AX366" s="163">
        <f>'UET12'!N366</f>
        <v>2</v>
      </c>
      <c r="AY366" s="159">
        <f>'UET12'!P366</f>
        <v>1</v>
      </c>
      <c r="AZ366" s="24">
        <f t="shared" si="22"/>
        <v>7.8529411764705879</v>
      </c>
      <c r="BA366" s="143">
        <f t="shared" si="23"/>
        <v>11</v>
      </c>
      <c r="BB366" s="138" t="e">
        <f t="shared" si="24"/>
        <v>#REF!</v>
      </c>
      <c r="BC366" s="154" t="str">
        <f t="shared" si="25"/>
        <v xml:space="preserve"> </v>
      </c>
    </row>
    <row r="367" spans="1:55" ht="13.5" customHeight="1">
      <c r="A367" s="153">
        <v>355</v>
      </c>
      <c r="B367" s="175">
        <v>1533007906</v>
      </c>
      <c r="C367" s="177" t="s">
        <v>423</v>
      </c>
      <c r="D367" s="324" t="s">
        <v>585</v>
      </c>
      <c r="E367" s="276" t="s">
        <v>1207</v>
      </c>
      <c r="F367" s="276" t="s">
        <v>849</v>
      </c>
      <c r="G367" s="325" t="s">
        <v>806</v>
      </c>
      <c r="H367" s="117" t="s">
        <v>428</v>
      </c>
      <c r="I367" s="156">
        <v>8.2892156862745097</v>
      </c>
      <c r="J367" s="162">
        <f>Maths2!J367</f>
        <v>4.2</v>
      </c>
      <c r="K367" s="84">
        <f>Maths2!K367</f>
        <v>0</v>
      </c>
      <c r="L367" s="135">
        <f>Maths2!M367</f>
        <v>1</v>
      </c>
      <c r="M367" s="85">
        <f>Phys2!J367</f>
        <v>6.9</v>
      </c>
      <c r="N367" s="84">
        <f>Phys2!K367</f>
        <v>0</v>
      </c>
      <c r="O367" s="135" t="e">
        <f>Phys2!#REF!</f>
        <v>#REF!</v>
      </c>
      <c r="P367" s="85">
        <f>Chim2!J367</f>
        <v>12.3</v>
      </c>
      <c r="Q367" s="84">
        <f>Chim2!K367</f>
        <v>6</v>
      </c>
      <c r="R367" s="135">
        <f>Chim2!M367</f>
        <v>1</v>
      </c>
      <c r="S367" s="136">
        <f>'UEF12'!P367</f>
        <v>7.8000000000000016</v>
      </c>
      <c r="T367" s="163">
        <f>'UEF12'!Q367</f>
        <v>6</v>
      </c>
      <c r="U367" s="165" t="e">
        <f>'UEF12'!S367</f>
        <v>#REF!</v>
      </c>
      <c r="V367" s="166">
        <f>TPPhys2!H367</f>
        <v>10</v>
      </c>
      <c r="W367" s="84">
        <f>TPPhys2!I367</f>
        <v>2</v>
      </c>
      <c r="X367" s="135">
        <f>TPPhys2!K367</f>
        <v>1</v>
      </c>
      <c r="Y367" s="86">
        <f>TPChim2!H367</f>
        <v>12.916666666666668</v>
      </c>
      <c r="Z367" s="84">
        <f>TPChim2!I367</f>
        <v>2</v>
      </c>
      <c r="AA367" s="135">
        <f>TPChim2!K367</f>
        <v>1</v>
      </c>
      <c r="AB367" s="86">
        <f>Info2!J367</f>
        <v>8.3000000000000007</v>
      </c>
      <c r="AC367" s="84">
        <f>Info2!K367</f>
        <v>0</v>
      </c>
      <c r="AD367" s="135">
        <f>Info2!M367</f>
        <v>1</v>
      </c>
      <c r="AE367" s="86">
        <f>MP!I367</f>
        <v>12</v>
      </c>
      <c r="AF367" s="84">
        <f>MP!J367</f>
        <v>1</v>
      </c>
      <c r="AG367" s="135">
        <f>MP!L367</f>
        <v>1</v>
      </c>
      <c r="AH367" s="139">
        <f>'UEM12'!S367</f>
        <v>10.303333333333333</v>
      </c>
      <c r="AI367" s="163">
        <f>'UEM12'!T367</f>
        <v>9</v>
      </c>
      <c r="AJ367" s="165">
        <f>'UEM12'!V367</f>
        <v>1</v>
      </c>
      <c r="AK367" s="166">
        <f>'MST2'!I367</f>
        <v>8</v>
      </c>
      <c r="AL367" s="84">
        <f>'MST2'!J367</f>
        <v>0</v>
      </c>
      <c r="AM367" s="135">
        <f>'MST2'!L367</f>
        <v>1</v>
      </c>
      <c r="AN367" s="139">
        <f>'UED12'!J367</f>
        <v>8</v>
      </c>
      <c r="AO367" s="163">
        <f>'UED12'!K367</f>
        <v>0</v>
      </c>
      <c r="AP367" s="165">
        <f>'UED12'!M367</f>
        <v>1</v>
      </c>
      <c r="AQ367" s="166">
        <f>Fran2!I367</f>
        <v>14.25</v>
      </c>
      <c r="AR367" s="84">
        <f>Fran2!J367</f>
        <v>1</v>
      </c>
      <c r="AS367" s="135">
        <f>Fran2!L367</f>
        <v>1</v>
      </c>
      <c r="AT367" s="86">
        <f>Angl2!I367</f>
        <v>13.5</v>
      </c>
      <c r="AU367" s="84">
        <f>Angl2!J367</f>
        <v>1</v>
      </c>
      <c r="AV367" s="135">
        <f>Angl2!L367</f>
        <v>1</v>
      </c>
      <c r="AW367" s="139">
        <f>'UET12'!M367</f>
        <v>13.875</v>
      </c>
      <c r="AX367" s="163">
        <f>'UET12'!N367</f>
        <v>2</v>
      </c>
      <c r="AY367" s="159">
        <f>'UET12'!P367</f>
        <v>1</v>
      </c>
      <c r="AZ367" s="24">
        <f t="shared" si="22"/>
        <v>9.2627450980392183</v>
      </c>
      <c r="BA367" s="143">
        <f t="shared" si="23"/>
        <v>17</v>
      </c>
      <c r="BB367" s="138" t="e">
        <f t="shared" si="24"/>
        <v>#REF!</v>
      </c>
      <c r="BC367" s="154" t="str">
        <f t="shared" si="25"/>
        <v xml:space="preserve"> </v>
      </c>
    </row>
    <row r="368" spans="1:55" ht="13.5" customHeight="1">
      <c r="A368" s="153">
        <v>356</v>
      </c>
      <c r="B368" s="279">
        <v>1333009401</v>
      </c>
      <c r="C368" s="52" t="s">
        <v>423</v>
      </c>
      <c r="D368" s="51" t="s">
        <v>67</v>
      </c>
      <c r="E368" s="280" t="s">
        <v>1208</v>
      </c>
      <c r="F368" s="280" t="s">
        <v>830</v>
      </c>
      <c r="G368" s="323" t="s">
        <v>811</v>
      </c>
      <c r="H368" s="118" t="s">
        <v>428</v>
      </c>
      <c r="I368" s="157">
        <v>9.3229411764705894</v>
      </c>
      <c r="J368" s="162">
        <f>Maths2!J368</f>
        <v>7.9</v>
      </c>
      <c r="K368" s="84">
        <f>Maths2!K368</f>
        <v>0</v>
      </c>
      <c r="L368" s="135">
        <f>Maths2!M368</f>
        <v>1</v>
      </c>
      <c r="M368" s="85">
        <f>Phys2!J368</f>
        <v>2.1</v>
      </c>
      <c r="N368" s="84">
        <f>Phys2!K368</f>
        <v>0</v>
      </c>
      <c r="O368" s="135" t="e">
        <f>Phys2!#REF!</f>
        <v>#REF!</v>
      </c>
      <c r="P368" s="85">
        <f>Chim2!J368</f>
        <v>10.5</v>
      </c>
      <c r="Q368" s="84">
        <f>Chim2!K368</f>
        <v>6</v>
      </c>
      <c r="R368" s="135">
        <f>Chim2!M368</f>
        <v>1</v>
      </c>
      <c r="S368" s="136">
        <f>'UEF12'!P368</f>
        <v>6.833333333333333</v>
      </c>
      <c r="T368" s="163">
        <f>'UEF12'!Q368</f>
        <v>6</v>
      </c>
      <c r="U368" s="165" t="e">
        <f>'UEF12'!S368</f>
        <v>#REF!</v>
      </c>
      <c r="V368" s="166">
        <f>TPPhys2!H368</f>
        <v>11.91</v>
      </c>
      <c r="W368" s="84">
        <f>TPPhys2!I368</f>
        <v>2</v>
      </c>
      <c r="X368" s="135">
        <f>TPPhys2!K368</f>
        <v>1</v>
      </c>
      <c r="Y368" s="86">
        <f>TPChim2!H368</f>
        <v>12</v>
      </c>
      <c r="Z368" s="84">
        <f>TPChim2!I368</f>
        <v>2</v>
      </c>
      <c r="AA368" s="135">
        <f>TPChim2!K368</f>
        <v>1</v>
      </c>
      <c r="AB368" s="86">
        <f>Info2!J368</f>
        <v>4.9000000000000004</v>
      </c>
      <c r="AC368" s="84">
        <f>Info2!K368</f>
        <v>0</v>
      </c>
      <c r="AD368" s="135">
        <f>Info2!M368</f>
        <v>1</v>
      </c>
      <c r="AE368" s="86">
        <f>MP!I368</f>
        <v>11.5</v>
      </c>
      <c r="AF368" s="84">
        <f>MP!J368</f>
        <v>1</v>
      </c>
      <c r="AG368" s="135">
        <f>MP!L368</f>
        <v>1</v>
      </c>
      <c r="AH368" s="139">
        <f>'UEM12'!S368</f>
        <v>9.0419999999999998</v>
      </c>
      <c r="AI368" s="163">
        <f>'UEM12'!T368</f>
        <v>5</v>
      </c>
      <c r="AJ368" s="165">
        <f>'UEM12'!V368</f>
        <v>1</v>
      </c>
      <c r="AK368" s="166">
        <f>'MST2'!I368</f>
        <v>12</v>
      </c>
      <c r="AL368" s="84">
        <f>'MST2'!J368</f>
        <v>1</v>
      </c>
      <c r="AM368" s="135">
        <f>'MST2'!L368</f>
        <v>1</v>
      </c>
      <c r="AN368" s="139">
        <f>'UED12'!J368</f>
        <v>12</v>
      </c>
      <c r="AO368" s="163">
        <f>'UED12'!K368</f>
        <v>1</v>
      </c>
      <c r="AP368" s="165">
        <f>'UED12'!M368</f>
        <v>1</v>
      </c>
      <c r="AQ368" s="166">
        <f>Fran2!I368</f>
        <v>13.5</v>
      </c>
      <c r="AR368" s="84">
        <f>Fran2!J368</f>
        <v>1</v>
      </c>
      <c r="AS368" s="135">
        <f>Fran2!L368</f>
        <v>1</v>
      </c>
      <c r="AT368" s="86">
        <f>Angl2!I368</f>
        <v>7</v>
      </c>
      <c r="AU368" s="84">
        <f>Angl2!J368</f>
        <v>0</v>
      </c>
      <c r="AV368" s="135">
        <f>Angl2!L368</f>
        <v>1</v>
      </c>
      <c r="AW368" s="139">
        <f>'UET12'!M368</f>
        <v>10.25</v>
      </c>
      <c r="AX368" s="163">
        <f>'UET12'!N368</f>
        <v>2</v>
      </c>
      <c r="AY368" s="159">
        <f>'UET12'!P368</f>
        <v>1</v>
      </c>
      <c r="AZ368" s="24">
        <f t="shared" si="22"/>
        <v>8.1888235294117653</v>
      </c>
      <c r="BA368" s="143">
        <f t="shared" si="23"/>
        <v>14</v>
      </c>
      <c r="BB368" s="138" t="e">
        <f t="shared" si="24"/>
        <v>#REF!</v>
      </c>
      <c r="BC368" s="154" t="str">
        <f t="shared" si="25"/>
        <v xml:space="preserve"> </v>
      </c>
    </row>
    <row r="369" spans="1:55" ht="13.5" customHeight="1">
      <c r="A369" s="153">
        <v>357</v>
      </c>
      <c r="B369" s="289">
        <v>123011484</v>
      </c>
      <c r="C369" s="99" t="s">
        <v>262</v>
      </c>
      <c r="D369" s="100" t="s">
        <v>205</v>
      </c>
      <c r="E369" s="277" t="s">
        <v>1209</v>
      </c>
      <c r="F369" s="277" t="s">
        <v>810</v>
      </c>
      <c r="G369" s="323" t="s">
        <v>811</v>
      </c>
      <c r="H369" s="117" t="s">
        <v>434</v>
      </c>
      <c r="I369" s="156">
        <v>8.7894117647058838</v>
      </c>
      <c r="J369" s="162">
        <f>Maths2!J369</f>
        <v>13.5</v>
      </c>
      <c r="K369" s="84">
        <f>Maths2!K369</f>
        <v>6</v>
      </c>
      <c r="L369" s="135">
        <f>Maths2!M369</f>
        <v>1</v>
      </c>
      <c r="M369" s="85">
        <f>Phys2!J369</f>
        <v>2.5</v>
      </c>
      <c r="N369" s="84">
        <f>Phys2!K369</f>
        <v>0</v>
      </c>
      <c r="O369" s="135" t="e">
        <f>Phys2!#REF!</f>
        <v>#REF!</v>
      </c>
      <c r="P369" s="85">
        <f>Chim2!J369</f>
        <v>3.6666666666666665</v>
      </c>
      <c r="Q369" s="84">
        <f>Chim2!K369</f>
        <v>0</v>
      </c>
      <c r="R369" s="135">
        <f>Chim2!M369</f>
        <v>1</v>
      </c>
      <c r="S369" s="136">
        <f>'UEF12'!P369</f>
        <v>6.5555555555555554</v>
      </c>
      <c r="T369" s="163">
        <f>'UEF12'!Q369</f>
        <v>6</v>
      </c>
      <c r="U369" s="165" t="e">
        <f>'UEF12'!S369</f>
        <v>#REF!</v>
      </c>
      <c r="V369" s="166">
        <f>TPPhys2!H369</f>
        <v>10</v>
      </c>
      <c r="W369" s="84">
        <f>TPPhys2!I369</f>
        <v>2</v>
      </c>
      <c r="X369" s="135">
        <f>TPPhys2!K369</f>
        <v>1</v>
      </c>
      <c r="Y369" s="86">
        <f>TPChim2!H369</f>
        <v>11.083333333333332</v>
      </c>
      <c r="Z369" s="84">
        <f>TPChim2!I369</f>
        <v>2</v>
      </c>
      <c r="AA369" s="135">
        <f>TPChim2!K369</f>
        <v>1</v>
      </c>
      <c r="AB369" s="86">
        <f>Info2!J369</f>
        <v>10</v>
      </c>
      <c r="AC369" s="84">
        <f>Info2!K369</f>
        <v>4</v>
      </c>
      <c r="AD369" s="135">
        <f>Info2!M369</f>
        <v>1</v>
      </c>
      <c r="AE369" s="86">
        <f>MP!I369</f>
        <v>10</v>
      </c>
      <c r="AF369" s="84">
        <f>MP!J369</f>
        <v>1</v>
      </c>
      <c r="AG369" s="135">
        <f>MP!L369</f>
        <v>1</v>
      </c>
      <c r="AH369" s="139">
        <f>'UEM12'!S369</f>
        <v>10.216666666666665</v>
      </c>
      <c r="AI369" s="163">
        <f>'UEM12'!T369</f>
        <v>9</v>
      </c>
      <c r="AJ369" s="165">
        <f>'UEM12'!V369</f>
        <v>1</v>
      </c>
      <c r="AK369" s="166">
        <f>'MST2'!I369</f>
        <v>11.5</v>
      </c>
      <c r="AL369" s="84">
        <f>'MST2'!J369</f>
        <v>1</v>
      </c>
      <c r="AM369" s="135">
        <f>'MST2'!L369</f>
        <v>1</v>
      </c>
      <c r="AN369" s="139">
        <f>'UED12'!J369</f>
        <v>11.5</v>
      </c>
      <c r="AO369" s="163">
        <f>'UED12'!K369</f>
        <v>1</v>
      </c>
      <c r="AP369" s="165">
        <f>'UED12'!M369</f>
        <v>1</v>
      </c>
      <c r="AQ369" s="166">
        <f>Fran2!I369</f>
        <v>13</v>
      </c>
      <c r="AR369" s="84">
        <f>Fran2!J369</f>
        <v>1</v>
      </c>
      <c r="AS369" s="135">
        <f>Fran2!L369</f>
        <v>1</v>
      </c>
      <c r="AT369" s="86">
        <f>Angl2!I369</f>
        <v>12</v>
      </c>
      <c r="AU369" s="84">
        <f>Angl2!J369</f>
        <v>1</v>
      </c>
      <c r="AV369" s="135">
        <f>Angl2!L369</f>
        <v>1</v>
      </c>
      <c r="AW369" s="139">
        <f>'UET12'!M369</f>
        <v>12.5</v>
      </c>
      <c r="AX369" s="163">
        <f>'UET12'!N369</f>
        <v>2</v>
      </c>
      <c r="AY369" s="159">
        <f>'UET12'!P369</f>
        <v>1</v>
      </c>
      <c r="AZ369" s="24">
        <f t="shared" si="22"/>
        <v>8.6225490196078418</v>
      </c>
      <c r="BA369" s="143">
        <f t="shared" si="23"/>
        <v>18</v>
      </c>
      <c r="BB369" s="138" t="e">
        <f t="shared" si="24"/>
        <v>#REF!</v>
      </c>
      <c r="BC369" s="154" t="str">
        <f t="shared" si="25"/>
        <v xml:space="preserve"> </v>
      </c>
    </row>
    <row r="370" spans="1:55" ht="13.5" customHeight="1">
      <c r="A370" s="153">
        <v>358</v>
      </c>
      <c r="B370" s="289">
        <v>123009243</v>
      </c>
      <c r="C370" s="99" t="s">
        <v>263</v>
      </c>
      <c r="D370" s="100" t="s">
        <v>264</v>
      </c>
      <c r="E370" s="277" t="s">
        <v>1210</v>
      </c>
      <c r="F370" s="277" t="s">
        <v>830</v>
      </c>
      <c r="G370" s="323" t="s">
        <v>811</v>
      </c>
      <c r="H370" s="117" t="s">
        <v>434</v>
      </c>
      <c r="I370" s="156">
        <v>9.5533333333333328</v>
      </c>
      <c r="J370" s="162">
        <f>Maths2!J370</f>
        <v>10</v>
      </c>
      <c r="K370" s="84">
        <f>Maths2!K370</f>
        <v>6</v>
      </c>
      <c r="L370" s="135">
        <f>Maths2!M370</f>
        <v>1</v>
      </c>
      <c r="M370" s="85">
        <f>Phys2!J370</f>
        <v>5.666666666666667</v>
      </c>
      <c r="N370" s="84">
        <f>Phys2!K370</f>
        <v>0</v>
      </c>
      <c r="O370" s="135" t="e">
        <f>Phys2!#REF!</f>
        <v>#REF!</v>
      </c>
      <c r="P370" s="85">
        <f>Chim2!J370</f>
        <v>7.666666666666667</v>
      </c>
      <c r="Q370" s="84">
        <f>Chim2!K370</f>
        <v>0</v>
      </c>
      <c r="R370" s="135">
        <f>Chim2!M370</f>
        <v>1</v>
      </c>
      <c r="S370" s="136">
        <f>'UEF12'!P370</f>
        <v>7.7777777777777777</v>
      </c>
      <c r="T370" s="163">
        <f>'UEF12'!Q370</f>
        <v>6</v>
      </c>
      <c r="U370" s="165" t="e">
        <f>'UEF12'!S370</f>
        <v>#REF!</v>
      </c>
      <c r="V370" s="166">
        <f>TPPhys2!H370</f>
        <v>11.74</v>
      </c>
      <c r="W370" s="84">
        <f>TPPhys2!I370</f>
        <v>2</v>
      </c>
      <c r="X370" s="135">
        <f>TPPhys2!K370</f>
        <v>1</v>
      </c>
      <c r="Y370" s="86">
        <f>TPChim2!H370</f>
        <v>10</v>
      </c>
      <c r="Z370" s="84">
        <f>TPChim2!I370</f>
        <v>2</v>
      </c>
      <c r="AA370" s="135">
        <f>TPChim2!K370</f>
        <v>1</v>
      </c>
      <c r="AB370" s="86">
        <f>Info2!J370</f>
        <v>6.25</v>
      </c>
      <c r="AC370" s="84">
        <f>Info2!K370</f>
        <v>0</v>
      </c>
      <c r="AD370" s="135">
        <f>Info2!M370</f>
        <v>1</v>
      </c>
      <c r="AE370" s="86">
        <f>MP!I370</f>
        <v>13.5</v>
      </c>
      <c r="AF370" s="84">
        <f>MP!J370</f>
        <v>1</v>
      </c>
      <c r="AG370" s="135">
        <f>MP!L370</f>
        <v>1</v>
      </c>
      <c r="AH370" s="139">
        <f>'UEM12'!S370</f>
        <v>9.548</v>
      </c>
      <c r="AI370" s="163">
        <f>'UEM12'!T370</f>
        <v>5</v>
      </c>
      <c r="AJ370" s="165">
        <f>'UEM12'!V370</f>
        <v>1</v>
      </c>
      <c r="AK370" s="166">
        <f>'MST2'!I370</f>
        <v>10.5</v>
      </c>
      <c r="AL370" s="84">
        <f>'MST2'!J370</f>
        <v>1</v>
      </c>
      <c r="AM370" s="135">
        <f>'MST2'!L370</f>
        <v>1</v>
      </c>
      <c r="AN370" s="139">
        <f>'UED12'!J370</f>
        <v>10.5</v>
      </c>
      <c r="AO370" s="163">
        <f>'UED12'!K370</f>
        <v>1</v>
      </c>
      <c r="AP370" s="165">
        <f>'UED12'!M370</f>
        <v>1</v>
      </c>
      <c r="AQ370" s="166">
        <f>Fran2!I370</f>
        <v>12.5</v>
      </c>
      <c r="AR370" s="84">
        <f>Fran2!J370</f>
        <v>1</v>
      </c>
      <c r="AS370" s="135">
        <f>Fran2!L370</f>
        <v>1</v>
      </c>
      <c r="AT370" s="86">
        <f>Angl2!I370</f>
        <v>10.25</v>
      </c>
      <c r="AU370" s="84">
        <f>Angl2!J370</f>
        <v>1</v>
      </c>
      <c r="AV370" s="135">
        <f>Angl2!L370</f>
        <v>1</v>
      </c>
      <c r="AW370" s="139">
        <f>'UET12'!M370</f>
        <v>11.375</v>
      </c>
      <c r="AX370" s="163">
        <f>'UET12'!N370</f>
        <v>2</v>
      </c>
      <c r="AY370" s="159">
        <f>'UET12'!P370</f>
        <v>1</v>
      </c>
      <c r="AZ370" s="24">
        <f t="shared" si="22"/>
        <v>8.8817647058823539</v>
      </c>
      <c r="BA370" s="143">
        <f t="shared" si="23"/>
        <v>14</v>
      </c>
      <c r="BB370" s="138" t="e">
        <f t="shared" si="24"/>
        <v>#REF!</v>
      </c>
      <c r="BC370" s="154" t="str">
        <f t="shared" si="25"/>
        <v xml:space="preserve"> </v>
      </c>
    </row>
    <row r="371" spans="1:55" ht="13.5" customHeight="1">
      <c r="A371" s="153">
        <v>359</v>
      </c>
      <c r="B371" s="301">
        <v>1333007516</v>
      </c>
      <c r="C371" s="52" t="s">
        <v>263</v>
      </c>
      <c r="D371" s="51" t="s">
        <v>135</v>
      </c>
      <c r="E371" s="280" t="s">
        <v>1211</v>
      </c>
      <c r="F371" s="280" t="s">
        <v>870</v>
      </c>
      <c r="G371" s="323" t="s">
        <v>811</v>
      </c>
      <c r="H371" s="117" t="s">
        <v>433</v>
      </c>
      <c r="I371" s="156">
        <v>8.744901960784313</v>
      </c>
      <c r="J371" s="162">
        <f>Maths2!J371</f>
        <v>8.9</v>
      </c>
      <c r="K371" s="84">
        <f>Maths2!K371</f>
        <v>0</v>
      </c>
      <c r="L371" s="135">
        <f>Maths2!M371</f>
        <v>1</v>
      </c>
      <c r="M371" s="85">
        <f>Phys2!J371</f>
        <v>6.35</v>
      </c>
      <c r="N371" s="84">
        <f>Phys2!K371</f>
        <v>0</v>
      </c>
      <c r="O371" s="135" t="e">
        <f>Phys2!#REF!</f>
        <v>#REF!</v>
      </c>
      <c r="P371" s="85">
        <f>Chim2!J371</f>
        <v>10.1</v>
      </c>
      <c r="Q371" s="84">
        <f>Chim2!K371</f>
        <v>6</v>
      </c>
      <c r="R371" s="135">
        <f>Chim2!M371</f>
        <v>1</v>
      </c>
      <c r="S371" s="136">
        <f>'UEF12'!P371</f>
        <v>8.4499999999999993</v>
      </c>
      <c r="T371" s="163">
        <f>'UEF12'!Q371</f>
        <v>6</v>
      </c>
      <c r="U371" s="165" t="e">
        <f>'UEF12'!S371</f>
        <v>#REF!</v>
      </c>
      <c r="V371" s="166">
        <f>TPPhys2!H371</f>
        <v>12</v>
      </c>
      <c r="W371" s="84">
        <f>TPPhys2!I371</f>
        <v>2</v>
      </c>
      <c r="X371" s="135">
        <f>TPPhys2!K371</f>
        <v>1</v>
      </c>
      <c r="Y371" s="86">
        <f>TPChim2!H371</f>
        <v>14.25</v>
      </c>
      <c r="Z371" s="84">
        <f>TPChim2!I371</f>
        <v>2</v>
      </c>
      <c r="AA371" s="135">
        <f>TPChim2!K371</f>
        <v>1</v>
      </c>
      <c r="AB371" s="86">
        <f>Info2!J371</f>
        <v>11.75</v>
      </c>
      <c r="AC371" s="84">
        <f>Info2!K371</f>
        <v>4</v>
      </c>
      <c r="AD371" s="135">
        <f>Info2!M371</f>
        <v>1</v>
      </c>
      <c r="AE371" s="86">
        <f>MP!I371</f>
        <v>13.5</v>
      </c>
      <c r="AF371" s="84">
        <f>MP!J371</f>
        <v>1</v>
      </c>
      <c r="AG371" s="135">
        <f>MP!L371</f>
        <v>1</v>
      </c>
      <c r="AH371" s="139">
        <f>'UEM12'!S371</f>
        <v>12.65</v>
      </c>
      <c r="AI371" s="163">
        <f>'UEM12'!T371</f>
        <v>9</v>
      </c>
      <c r="AJ371" s="165">
        <f>'UEM12'!V371</f>
        <v>1</v>
      </c>
      <c r="AK371" s="166">
        <f>'MST2'!I371</f>
        <v>13</v>
      </c>
      <c r="AL371" s="84">
        <f>'MST2'!J371</f>
        <v>1</v>
      </c>
      <c r="AM371" s="135">
        <f>'MST2'!L371</f>
        <v>1</v>
      </c>
      <c r="AN371" s="139">
        <f>'UED12'!J371</f>
        <v>13</v>
      </c>
      <c r="AO371" s="163">
        <f>'UED12'!K371</f>
        <v>1</v>
      </c>
      <c r="AP371" s="165">
        <f>'UED12'!M371</f>
        <v>1</v>
      </c>
      <c r="AQ371" s="166">
        <f>Fran2!I371</f>
        <v>8.75</v>
      </c>
      <c r="AR371" s="84">
        <f>Fran2!J371</f>
        <v>0</v>
      </c>
      <c r="AS371" s="135">
        <f>Fran2!L371</f>
        <v>1</v>
      </c>
      <c r="AT371" s="86">
        <f>Angl2!I371</f>
        <v>11.5</v>
      </c>
      <c r="AU371" s="84">
        <f>Angl2!J371</f>
        <v>1</v>
      </c>
      <c r="AV371" s="135">
        <f>Angl2!L371</f>
        <v>1</v>
      </c>
      <c r="AW371" s="139">
        <f>'UET12'!M371</f>
        <v>10.125</v>
      </c>
      <c r="AX371" s="163">
        <f>'UET12'!N371</f>
        <v>2</v>
      </c>
      <c r="AY371" s="159">
        <f>'UET12'!P371</f>
        <v>1</v>
      </c>
      <c r="AZ371" s="24">
        <f t="shared" si="22"/>
        <v>10.15</v>
      </c>
      <c r="BA371" s="143">
        <f t="shared" si="23"/>
        <v>30</v>
      </c>
      <c r="BB371" s="138" t="e">
        <f t="shared" si="24"/>
        <v>#REF!</v>
      </c>
      <c r="BC371" s="154" t="str">
        <f t="shared" si="25"/>
        <v>S2 validé</v>
      </c>
    </row>
    <row r="372" spans="1:55" ht="13.5" customHeight="1">
      <c r="A372" s="153">
        <v>360</v>
      </c>
      <c r="B372" s="175">
        <v>1533013995</v>
      </c>
      <c r="C372" s="177" t="s">
        <v>677</v>
      </c>
      <c r="D372" s="324" t="s">
        <v>678</v>
      </c>
      <c r="E372" s="276" t="s">
        <v>1212</v>
      </c>
      <c r="F372" s="276" t="s">
        <v>810</v>
      </c>
      <c r="G372" s="325" t="s">
        <v>806</v>
      </c>
      <c r="H372" s="117" t="s">
        <v>429</v>
      </c>
      <c r="I372" s="157">
        <v>9.7679999999999989</v>
      </c>
      <c r="J372" s="162">
        <f>Maths2!J372</f>
        <v>7.6</v>
      </c>
      <c r="K372" s="84">
        <f>Maths2!K372</f>
        <v>0</v>
      </c>
      <c r="L372" s="135">
        <f>Maths2!M372</f>
        <v>1</v>
      </c>
      <c r="M372" s="85">
        <f>Phys2!J372</f>
        <v>4.8499999999999996</v>
      </c>
      <c r="N372" s="84">
        <f>Phys2!K372</f>
        <v>0</v>
      </c>
      <c r="O372" s="135" t="e">
        <f>Phys2!#REF!</f>
        <v>#REF!</v>
      </c>
      <c r="P372" s="85">
        <f>Chim2!J372</f>
        <v>10.3</v>
      </c>
      <c r="Q372" s="84">
        <f>Chim2!K372</f>
        <v>6</v>
      </c>
      <c r="R372" s="135">
        <f>Chim2!M372</f>
        <v>1</v>
      </c>
      <c r="S372" s="136">
        <f>'UEF12'!P372</f>
        <v>7.583333333333333</v>
      </c>
      <c r="T372" s="163">
        <f>'UEF12'!Q372</f>
        <v>6</v>
      </c>
      <c r="U372" s="165" t="e">
        <f>'UEF12'!S372</f>
        <v>#REF!</v>
      </c>
      <c r="V372" s="166">
        <f>TPPhys2!H372</f>
        <v>9.5</v>
      </c>
      <c r="W372" s="84">
        <f>TPPhys2!I372</f>
        <v>0</v>
      </c>
      <c r="X372" s="135">
        <f>TPPhys2!K372</f>
        <v>1</v>
      </c>
      <c r="Y372" s="86">
        <f>TPChim2!H372</f>
        <v>11.111111111111112</v>
      </c>
      <c r="Z372" s="84">
        <f>TPChim2!I372</f>
        <v>2</v>
      </c>
      <c r="AA372" s="135">
        <f>TPChim2!K372</f>
        <v>1</v>
      </c>
      <c r="AB372" s="86">
        <f>Info2!J372</f>
        <v>8.1</v>
      </c>
      <c r="AC372" s="84">
        <f>Info2!K372</f>
        <v>0</v>
      </c>
      <c r="AD372" s="135">
        <f>Info2!M372</f>
        <v>1</v>
      </c>
      <c r="AE372" s="86">
        <f>MP!I372</f>
        <v>10</v>
      </c>
      <c r="AF372" s="84">
        <f>MP!J372</f>
        <v>1</v>
      </c>
      <c r="AG372" s="135">
        <f>MP!L372</f>
        <v>1</v>
      </c>
      <c r="AH372" s="139">
        <f>'UEM12'!S372</f>
        <v>9.3622222222222238</v>
      </c>
      <c r="AI372" s="163">
        <f>'UEM12'!T372</f>
        <v>3</v>
      </c>
      <c r="AJ372" s="165">
        <f>'UEM12'!V372</f>
        <v>1</v>
      </c>
      <c r="AK372" s="166">
        <f>'MST2'!I372</f>
        <v>7</v>
      </c>
      <c r="AL372" s="84">
        <f>'MST2'!J372</f>
        <v>0</v>
      </c>
      <c r="AM372" s="135">
        <f>'MST2'!L372</f>
        <v>1</v>
      </c>
      <c r="AN372" s="139">
        <f>'UED12'!J372</f>
        <v>7</v>
      </c>
      <c r="AO372" s="163">
        <f>'UED12'!K372</f>
        <v>0</v>
      </c>
      <c r="AP372" s="165">
        <f>'UED12'!M372</f>
        <v>1</v>
      </c>
      <c r="AQ372" s="166">
        <f>Fran2!I372</f>
        <v>13.5</v>
      </c>
      <c r="AR372" s="84">
        <f>Fran2!J372</f>
        <v>1</v>
      </c>
      <c r="AS372" s="135">
        <f>Fran2!L372</f>
        <v>1</v>
      </c>
      <c r="AT372" s="86">
        <f>Angl2!I372</f>
        <v>12</v>
      </c>
      <c r="AU372" s="84">
        <f>Angl2!J372</f>
        <v>1</v>
      </c>
      <c r="AV372" s="135">
        <f>Angl2!L372</f>
        <v>1</v>
      </c>
      <c r="AW372" s="139">
        <f>'UET12'!M372</f>
        <v>12.75</v>
      </c>
      <c r="AX372" s="163">
        <f>'UET12'!N372</f>
        <v>2</v>
      </c>
      <c r="AY372" s="159">
        <f>'UET12'!P372</f>
        <v>1</v>
      </c>
      <c r="AZ372" s="24">
        <f t="shared" si="22"/>
        <v>8.6800653594771262</v>
      </c>
      <c r="BA372" s="143">
        <f t="shared" si="23"/>
        <v>11</v>
      </c>
      <c r="BB372" s="138" t="e">
        <f t="shared" si="24"/>
        <v>#REF!</v>
      </c>
      <c r="BC372" s="154" t="str">
        <f t="shared" si="25"/>
        <v xml:space="preserve"> </v>
      </c>
    </row>
    <row r="373" spans="1:55" ht="13.5" customHeight="1">
      <c r="A373" s="153">
        <v>361</v>
      </c>
      <c r="B373" s="289">
        <v>1333012020</v>
      </c>
      <c r="C373" s="99" t="s">
        <v>265</v>
      </c>
      <c r="D373" s="100" t="s">
        <v>266</v>
      </c>
      <c r="E373" s="277" t="s">
        <v>1213</v>
      </c>
      <c r="F373" s="277" t="s">
        <v>953</v>
      </c>
      <c r="G373" s="323" t="s">
        <v>811</v>
      </c>
      <c r="H373" s="119" t="s">
        <v>432</v>
      </c>
      <c r="I373" s="156">
        <v>8.4558823529411757</v>
      </c>
      <c r="J373" s="162">
        <f>Maths2!J373</f>
        <v>11</v>
      </c>
      <c r="K373" s="84">
        <f>Maths2!K373</f>
        <v>6</v>
      </c>
      <c r="L373" s="135">
        <f>Maths2!M373</f>
        <v>1</v>
      </c>
      <c r="M373" s="85">
        <f>Phys2!J373</f>
        <v>4.666666666666667</v>
      </c>
      <c r="N373" s="84">
        <f>Phys2!K373</f>
        <v>0</v>
      </c>
      <c r="O373" s="135" t="e">
        <f>Phys2!#REF!</f>
        <v>#REF!</v>
      </c>
      <c r="P373" s="85">
        <f>Chim2!J373</f>
        <v>8.6666666666666661</v>
      </c>
      <c r="Q373" s="84">
        <f>Chim2!K373</f>
        <v>0</v>
      </c>
      <c r="R373" s="135">
        <f>Chim2!M373</f>
        <v>1</v>
      </c>
      <c r="S373" s="136">
        <f>'UEF12'!P373</f>
        <v>8.1111111111111107</v>
      </c>
      <c r="T373" s="163">
        <f>'UEF12'!Q373</f>
        <v>6</v>
      </c>
      <c r="U373" s="165" t="e">
        <f>'UEF12'!S373</f>
        <v>#REF!</v>
      </c>
      <c r="V373" s="166">
        <f>TPPhys2!H373</f>
        <v>14.09</v>
      </c>
      <c r="W373" s="84">
        <f>TPPhys2!I373</f>
        <v>2</v>
      </c>
      <c r="X373" s="135">
        <f>TPPhys2!K373</f>
        <v>1</v>
      </c>
      <c r="Y373" s="86">
        <f>TPChim2!H373</f>
        <v>14.58</v>
      </c>
      <c r="Z373" s="84">
        <f>TPChim2!I373</f>
        <v>2</v>
      </c>
      <c r="AA373" s="135">
        <f>TPChim2!K373</f>
        <v>1</v>
      </c>
      <c r="AB373" s="86">
        <f>Info2!J373</f>
        <v>10</v>
      </c>
      <c r="AC373" s="84">
        <f>Info2!K373</f>
        <v>4</v>
      </c>
      <c r="AD373" s="135">
        <f>Info2!M373</f>
        <v>1</v>
      </c>
      <c r="AE373" s="86">
        <f>MP!I373</f>
        <v>12</v>
      </c>
      <c r="AF373" s="84">
        <f>MP!J373</f>
        <v>1</v>
      </c>
      <c r="AG373" s="135">
        <f>MP!L373</f>
        <v>1</v>
      </c>
      <c r="AH373" s="139">
        <f>'UEM12'!S373</f>
        <v>12.134</v>
      </c>
      <c r="AI373" s="163">
        <f>'UEM12'!T373</f>
        <v>9</v>
      </c>
      <c r="AJ373" s="165">
        <f>'UEM12'!V373</f>
        <v>1</v>
      </c>
      <c r="AK373" s="166">
        <f>'MST2'!I373</f>
        <v>14</v>
      </c>
      <c r="AL373" s="84">
        <f>'MST2'!J373</f>
        <v>1</v>
      </c>
      <c r="AM373" s="135">
        <f>'MST2'!L373</f>
        <v>1</v>
      </c>
      <c r="AN373" s="139">
        <f>'UED12'!J373</f>
        <v>14</v>
      </c>
      <c r="AO373" s="163">
        <f>'UED12'!K373</f>
        <v>1</v>
      </c>
      <c r="AP373" s="165">
        <f>'UED12'!M373</f>
        <v>1</v>
      </c>
      <c r="AQ373" s="166">
        <f>Fran2!I373</f>
        <v>10</v>
      </c>
      <c r="AR373" s="84">
        <f>Fran2!J373</f>
        <v>1</v>
      </c>
      <c r="AS373" s="135">
        <f>Fran2!L373</f>
        <v>1</v>
      </c>
      <c r="AT373" s="86">
        <f>Angl2!I373</f>
        <v>11</v>
      </c>
      <c r="AU373" s="84">
        <f>Angl2!J373</f>
        <v>1</v>
      </c>
      <c r="AV373" s="135">
        <f>Angl2!L373</f>
        <v>1</v>
      </c>
      <c r="AW373" s="139">
        <f>'UET12'!M373</f>
        <v>10.5</v>
      </c>
      <c r="AX373" s="163">
        <f>'UET12'!N373</f>
        <v>2</v>
      </c>
      <c r="AY373" s="159">
        <f>'UET12'!P373</f>
        <v>1</v>
      </c>
      <c r="AZ373" s="24">
        <f t="shared" si="22"/>
        <v>9.921764705882353</v>
      </c>
      <c r="BA373" s="143">
        <f t="shared" si="23"/>
        <v>18</v>
      </c>
      <c r="BB373" s="138" t="e">
        <f t="shared" si="24"/>
        <v>#REF!</v>
      </c>
      <c r="BC373" s="154" t="str">
        <f t="shared" si="25"/>
        <v xml:space="preserve"> </v>
      </c>
    </row>
    <row r="374" spans="1:55" ht="13.5" customHeight="1">
      <c r="A374" s="153">
        <v>362</v>
      </c>
      <c r="B374" s="175">
        <v>1533001335</v>
      </c>
      <c r="C374" s="177" t="s">
        <v>367</v>
      </c>
      <c r="D374" s="324" t="s">
        <v>199</v>
      </c>
      <c r="E374" s="276" t="s">
        <v>1214</v>
      </c>
      <c r="F374" s="276" t="s">
        <v>808</v>
      </c>
      <c r="G374" s="325" t="s">
        <v>806</v>
      </c>
      <c r="H374" s="117" t="s">
        <v>1676</v>
      </c>
      <c r="I374" s="156">
        <v>9.6472549019607836</v>
      </c>
      <c r="J374" s="162">
        <f>Maths2!J374</f>
        <v>5</v>
      </c>
      <c r="K374" s="84">
        <f>Maths2!K374</f>
        <v>0</v>
      </c>
      <c r="L374" s="135">
        <f>Maths2!M374</f>
        <v>1</v>
      </c>
      <c r="M374" s="85">
        <f>Phys2!J374</f>
        <v>3.7</v>
      </c>
      <c r="N374" s="84">
        <f>Phys2!K374</f>
        <v>0</v>
      </c>
      <c r="O374" s="135" t="e">
        <f>Phys2!#REF!</f>
        <v>#REF!</v>
      </c>
      <c r="P374" s="85">
        <f>Chim2!J374</f>
        <v>6.2</v>
      </c>
      <c r="Q374" s="84">
        <f>Chim2!K374</f>
        <v>0</v>
      </c>
      <c r="R374" s="135">
        <f>Chim2!M374</f>
        <v>1</v>
      </c>
      <c r="S374" s="136">
        <f>'UEF12'!P374</f>
        <v>4.9666666666666668</v>
      </c>
      <c r="T374" s="163">
        <f>'UEF12'!Q374</f>
        <v>0</v>
      </c>
      <c r="U374" s="165" t="e">
        <f>'UEF12'!S374</f>
        <v>#REF!</v>
      </c>
      <c r="V374" s="166">
        <f>TPPhys2!H374</f>
        <v>12</v>
      </c>
      <c r="W374" s="84">
        <f>TPPhys2!I374</f>
        <v>2</v>
      </c>
      <c r="X374" s="135">
        <f>TPPhys2!K374</f>
        <v>1</v>
      </c>
      <c r="Y374" s="86">
        <f>TPChim2!H374</f>
        <v>9.9966666666666661</v>
      </c>
      <c r="Z374" s="84">
        <f>TPChim2!I374</f>
        <v>0</v>
      </c>
      <c r="AA374" s="135">
        <f>TPChim2!K374</f>
        <v>1</v>
      </c>
      <c r="AB374" s="86">
        <f>Info2!J374</f>
        <v>11.2</v>
      </c>
      <c r="AC374" s="84">
        <f>Info2!K374</f>
        <v>4</v>
      </c>
      <c r="AD374" s="135">
        <f>Info2!M374</f>
        <v>1</v>
      </c>
      <c r="AE374" s="86">
        <f>MP!I374</f>
        <v>7.5</v>
      </c>
      <c r="AF374" s="84">
        <f>MP!J374</f>
        <v>0</v>
      </c>
      <c r="AG374" s="135">
        <f>MP!L374</f>
        <v>1</v>
      </c>
      <c r="AH374" s="139">
        <f>'UEM12'!S374</f>
        <v>10.379333333333332</v>
      </c>
      <c r="AI374" s="163">
        <f>'UEM12'!T374</f>
        <v>9</v>
      </c>
      <c r="AJ374" s="165">
        <f>'UEM12'!V374</f>
        <v>1</v>
      </c>
      <c r="AK374" s="166">
        <f>'MST2'!I374</f>
        <v>5</v>
      </c>
      <c r="AL374" s="84">
        <f>'MST2'!J374</f>
        <v>0</v>
      </c>
      <c r="AM374" s="135">
        <f>'MST2'!L374</f>
        <v>1</v>
      </c>
      <c r="AN374" s="139">
        <f>'UED12'!J374</f>
        <v>5</v>
      </c>
      <c r="AO374" s="163">
        <f>'UED12'!K374</f>
        <v>0</v>
      </c>
      <c r="AP374" s="165">
        <f>'UED12'!M374</f>
        <v>1</v>
      </c>
      <c r="AQ374" s="166">
        <f>Fran2!I374</f>
        <v>14.5</v>
      </c>
      <c r="AR374" s="84">
        <f>Fran2!J374</f>
        <v>1</v>
      </c>
      <c r="AS374" s="135">
        <f>Fran2!L374</f>
        <v>1</v>
      </c>
      <c r="AT374" s="86">
        <f>Angl2!I374</f>
        <v>6</v>
      </c>
      <c r="AU374" s="84">
        <f>Angl2!J374</f>
        <v>0</v>
      </c>
      <c r="AV374" s="135">
        <f>Angl2!L374</f>
        <v>1</v>
      </c>
      <c r="AW374" s="139">
        <f>'UET12'!M374</f>
        <v>10.25</v>
      </c>
      <c r="AX374" s="163">
        <f>'UET12'!N374</f>
        <v>2</v>
      </c>
      <c r="AY374" s="159">
        <f>'UET12'!P374</f>
        <v>1</v>
      </c>
      <c r="AZ374" s="24">
        <f t="shared" si="22"/>
        <v>7.1821568627450976</v>
      </c>
      <c r="BA374" s="143">
        <f t="shared" si="23"/>
        <v>11</v>
      </c>
      <c r="BB374" s="138" t="e">
        <f t="shared" si="24"/>
        <v>#REF!</v>
      </c>
      <c r="BC374" s="154" t="str">
        <f t="shared" si="25"/>
        <v xml:space="preserve"> </v>
      </c>
    </row>
    <row r="375" spans="1:55" ht="13.5" customHeight="1">
      <c r="A375" s="153">
        <v>363</v>
      </c>
      <c r="B375" s="175">
        <v>1533015557</v>
      </c>
      <c r="C375" s="177" t="s">
        <v>563</v>
      </c>
      <c r="D375" s="324" t="s">
        <v>564</v>
      </c>
      <c r="E375" s="276" t="s">
        <v>1215</v>
      </c>
      <c r="F375" s="276" t="s">
        <v>805</v>
      </c>
      <c r="G375" s="325" t="s">
        <v>806</v>
      </c>
      <c r="H375" s="327" t="s">
        <v>428</v>
      </c>
      <c r="I375" s="156">
        <v>8.1911764705882355</v>
      </c>
      <c r="J375" s="162">
        <f>Maths2!J375</f>
        <v>10</v>
      </c>
      <c r="K375" s="84">
        <f>Maths2!K375</f>
        <v>6</v>
      </c>
      <c r="L375" s="135">
        <f>Maths2!M375</f>
        <v>1</v>
      </c>
      <c r="M375" s="85">
        <f>Phys2!J375</f>
        <v>2.9</v>
      </c>
      <c r="N375" s="84">
        <f>Phys2!K375</f>
        <v>0</v>
      </c>
      <c r="O375" s="135" t="e">
        <f>Phys2!#REF!</f>
        <v>#REF!</v>
      </c>
      <c r="P375" s="85">
        <f>Chim2!J375</f>
        <v>12.55</v>
      </c>
      <c r="Q375" s="84">
        <f>Chim2!K375</f>
        <v>6</v>
      </c>
      <c r="R375" s="135">
        <f>Chim2!M375</f>
        <v>1</v>
      </c>
      <c r="S375" s="136">
        <f>'UEF12'!P375</f>
        <v>8.4833333333333343</v>
      </c>
      <c r="T375" s="163">
        <f>'UEF12'!Q375</f>
        <v>12</v>
      </c>
      <c r="U375" s="165" t="e">
        <f>'UEF12'!S375</f>
        <v>#REF!</v>
      </c>
      <c r="V375" s="166">
        <f>TPPhys2!H375</f>
        <v>8.75</v>
      </c>
      <c r="W375" s="84">
        <f>TPPhys2!I375</f>
        <v>0</v>
      </c>
      <c r="X375" s="135">
        <f>TPPhys2!K375</f>
        <v>2</v>
      </c>
      <c r="Y375" s="86">
        <f>TPChim2!H375</f>
        <v>9.9966666666666661</v>
      </c>
      <c r="Z375" s="84">
        <f>TPChim2!I375</f>
        <v>0</v>
      </c>
      <c r="AA375" s="135">
        <f>TPChim2!K375</f>
        <v>1</v>
      </c>
      <c r="AB375" s="86">
        <f>Info2!J375</f>
        <v>11.5</v>
      </c>
      <c r="AC375" s="84">
        <f>Info2!K375</f>
        <v>4</v>
      </c>
      <c r="AD375" s="135">
        <f>Info2!M375</f>
        <v>1</v>
      </c>
      <c r="AE375" s="86">
        <f>MP!I375</f>
        <v>14</v>
      </c>
      <c r="AF375" s="84">
        <f>MP!J375</f>
        <v>1</v>
      </c>
      <c r="AG375" s="135">
        <f>MP!L375</f>
        <v>1</v>
      </c>
      <c r="AH375" s="139">
        <f>'UEM12'!S375</f>
        <v>11.149333333333335</v>
      </c>
      <c r="AI375" s="163">
        <f>'UEM12'!T375</f>
        <v>9</v>
      </c>
      <c r="AJ375" s="165">
        <f>'UEM12'!V375</f>
        <v>2</v>
      </c>
      <c r="AK375" s="166">
        <f>'MST2'!I375</f>
        <v>10</v>
      </c>
      <c r="AL375" s="84">
        <f>'MST2'!J375</f>
        <v>1</v>
      </c>
      <c r="AM375" s="135">
        <f>'MST2'!L375</f>
        <v>1</v>
      </c>
      <c r="AN375" s="139">
        <f>'UED12'!J375</f>
        <v>10</v>
      </c>
      <c r="AO375" s="163">
        <f>'UED12'!K375</f>
        <v>1</v>
      </c>
      <c r="AP375" s="165">
        <f>'UED12'!M375</f>
        <v>1</v>
      </c>
      <c r="AQ375" s="166">
        <f>Fran2!I375</f>
        <v>8</v>
      </c>
      <c r="AR375" s="84">
        <f>Fran2!J375</f>
        <v>0</v>
      </c>
      <c r="AS375" s="135">
        <f>Fran2!L375</f>
        <v>1</v>
      </c>
      <c r="AT375" s="86">
        <f>Angl2!I375</f>
        <v>14</v>
      </c>
      <c r="AU375" s="84">
        <f>Angl2!J375</f>
        <v>1</v>
      </c>
      <c r="AV375" s="135">
        <f>Angl2!L375</f>
        <v>1</v>
      </c>
      <c r="AW375" s="139">
        <f>'UET12'!M375</f>
        <v>11</v>
      </c>
      <c r="AX375" s="163">
        <f>'UET12'!N375</f>
        <v>2</v>
      </c>
      <c r="AY375" s="159">
        <f>'UET12'!P375</f>
        <v>1</v>
      </c>
      <c r="AZ375" s="24">
        <f t="shared" si="22"/>
        <v>9.6527450980392171</v>
      </c>
      <c r="BA375" s="143">
        <f t="shared" si="23"/>
        <v>24</v>
      </c>
      <c r="BB375" s="138" t="e">
        <f t="shared" si="24"/>
        <v>#REF!</v>
      </c>
      <c r="BC375" s="154" t="str">
        <f t="shared" si="25"/>
        <v xml:space="preserve"> </v>
      </c>
    </row>
    <row r="376" spans="1:55" ht="13.5" customHeight="1">
      <c r="A376" s="153">
        <v>364</v>
      </c>
      <c r="B376" s="181">
        <v>1333005057</v>
      </c>
      <c r="C376" s="183" t="s">
        <v>679</v>
      </c>
      <c r="D376" s="299" t="s">
        <v>138</v>
      </c>
      <c r="E376" s="276" t="s">
        <v>1216</v>
      </c>
      <c r="F376" s="276" t="s">
        <v>819</v>
      </c>
      <c r="G376" s="325" t="s">
        <v>806</v>
      </c>
      <c r="H376" s="327" t="s">
        <v>1676</v>
      </c>
      <c r="I376" s="157">
        <v>9.8611764705882354</v>
      </c>
      <c r="J376" s="162">
        <f>Maths2!J376</f>
        <v>4.7</v>
      </c>
      <c r="K376" s="84">
        <f>Maths2!K376</f>
        <v>0</v>
      </c>
      <c r="L376" s="135">
        <f>Maths2!M376</f>
        <v>1</v>
      </c>
      <c r="M376" s="85">
        <f>Phys2!J376</f>
        <v>3.1</v>
      </c>
      <c r="N376" s="84">
        <f>Phys2!K376</f>
        <v>0</v>
      </c>
      <c r="O376" s="135" t="e">
        <f>Phys2!#REF!</f>
        <v>#REF!</v>
      </c>
      <c r="P376" s="85">
        <f>Chim2!J376</f>
        <v>10</v>
      </c>
      <c r="Q376" s="84">
        <f>Chim2!K376</f>
        <v>6</v>
      </c>
      <c r="R376" s="135">
        <f>Chim2!M376</f>
        <v>1</v>
      </c>
      <c r="S376" s="136">
        <f>'UEF12'!P376</f>
        <v>5.9333333333333336</v>
      </c>
      <c r="T376" s="163">
        <f>'UEF12'!Q376</f>
        <v>6</v>
      </c>
      <c r="U376" s="165" t="e">
        <f>'UEF12'!S376</f>
        <v>#REF!</v>
      </c>
      <c r="V376" s="166">
        <f>TPPhys2!H376</f>
        <v>13.5</v>
      </c>
      <c r="W376" s="84">
        <f>TPPhys2!I376</f>
        <v>2</v>
      </c>
      <c r="X376" s="135">
        <f>TPPhys2!K376</f>
        <v>1</v>
      </c>
      <c r="Y376" s="86">
        <f>TPChim2!H376</f>
        <v>10</v>
      </c>
      <c r="Z376" s="84">
        <f>TPChim2!I376</f>
        <v>2</v>
      </c>
      <c r="AA376" s="135">
        <f>TPChim2!K376</f>
        <v>1</v>
      </c>
      <c r="AB376" s="86">
        <f>Info2!J376</f>
        <v>4.5</v>
      </c>
      <c r="AC376" s="84">
        <f>Info2!K376</f>
        <v>0</v>
      </c>
      <c r="AD376" s="135">
        <f>Info2!M376</f>
        <v>1</v>
      </c>
      <c r="AE376" s="86">
        <f>MP!I376</f>
        <v>10.5</v>
      </c>
      <c r="AF376" s="84">
        <f>MP!J376</f>
        <v>1</v>
      </c>
      <c r="AG376" s="135">
        <f>MP!L376</f>
        <v>1</v>
      </c>
      <c r="AH376" s="139">
        <f>'UEM12'!S376</f>
        <v>8.6</v>
      </c>
      <c r="AI376" s="163">
        <f>'UEM12'!T376</f>
        <v>5</v>
      </c>
      <c r="AJ376" s="165">
        <f>'UEM12'!V376</f>
        <v>1</v>
      </c>
      <c r="AK376" s="166">
        <f>'MST2'!I376</f>
        <v>10</v>
      </c>
      <c r="AL376" s="84">
        <f>'MST2'!J376</f>
        <v>1</v>
      </c>
      <c r="AM376" s="135">
        <f>'MST2'!L376</f>
        <v>1</v>
      </c>
      <c r="AN376" s="139">
        <f>'UED12'!J376</f>
        <v>10</v>
      </c>
      <c r="AO376" s="163">
        <f>'UED12'!K376</f>
        <v>1</v>
      </c>
      <c r="AP376" s="165">
        <f>'UED12'!M376</f>
        <v>1</v>
      </c>
      <c r="AQ376" s="166">
        <f>Fran2!I376</f>
        <v>12</v>
      </c>
      <c r="AR376" s="84">
        <f>Fran2!J376</f>
        <v>1</v>
      </c>
      <c r="AS376" s="135">
        <f>Fran2!L376</f>
        <v>1</v>
      </c>
      <c r="AT376" s="86">
        <f>Angl2!I376</f>
        <v>8.5</v>
      </c>
      <c r="AU376" s="84">
        <f>Angl2!J376</f>
        <v>0</v>
      </c>
      <c r="AV376" s="135">
        <f>Angl2!L376</f>
        <v>1</v>
      </c>
      <c r="AW376" s="139">
        <f>'UET12'!M376</f>
        <v>10.25</v>
      </c>
      <c r="AX376" s="163">
        <f>'UET12'!N376</f>
        <v>2</v>
      </c>
      <c r="AY376" s="159">
        <f>'UET12'!P376</f>
        <v>1</v>
      </c>
      <c r="AZ376" s="24">
        <f t="shared" si="22"/>
        <v>7.4647058823529413</v>
      </c>
      <c r="BA376" s="143">
        <f t="shared" si="23"/>
        <v>14</v>
      </c>
      <c r="BB376" s="138" t="e">
        <f t="shared" si="24"/>
        <v>#REF!</v>
      </c>
      <c r="BC376" s="154" t="str">
        <f t="shared" si="25"/>
        <v xml:space="preserve"> </v>
      </c>
    </row>
    <row r="377" spans="1:55" ht="13.5" customHeight="1">
      <c r="A377" s="153">
        <v>365</v>
      </c>
      <c r="B377" s="175">
        <v>1533009743</v>
      </c>
      <c r="C377" s="177" t="s">
        <v>498</v>
      </c>
      <c r="D377" s="324" t="s">
        <v>499</v>
      </c>
      <c r="E377" s="276" t="s">
        <v>1217</v>
      </c>
      <c r="F377" s="276" t="s">
        <v>870</v>
      </c>
      <c r="G377" s="325" t="s">
        <v>806</v>
      </c>
      <c r="H377" s="117" t="s">
        <v>428</v>
      </c>
      <c r="I377" s="157">
        <v>9.758980392156861</v>
      </c>
      <c r="J377" s="162">
        <f>Maths2!J377</f>
        <v>10.3</v>
      </c>
      <c r="K377" s="84">
        <f>Maths2!K377</f>
        <v>6</v>
      </c>
      <c r="L377" s="135">
        <f>Maths2!M377</f>
        <v>1</v>
      </c>
      <c r="M377" s="85">
        <f>Phys2!J377</f>
        <v>6</v>
      </c>
      <c r="N377" s="84">
        <f>Phys2!K377</f>
        <v>0</v>
      </c>
      <c r="O377" s="135" t="e">
        <f>Phys2!#REF!</f>
        <v>#REF!</v>
      </c>
      <c r="P377" s="85">
        <f>Chim2!J377</f>
        <v>8</v>
      </c>
      <c r="Q377" s="84">
        <f>Chim2!K377</f>
        <v>0</v>
      </c>
      <c r="R377" s="135">
        <f>Chim2!M377</f>
        <v>1</v>
      </c>
      <c r="S377" s="136">
        <f>'UEF12'!P377</f>
        <v>8.1000000000000014</v>
      </c>
      <c r="T377" s="163">
        <f>'UEF12'!Q377</f>
        <v>6</v>
      </c>
      <c r="U377" s="165" t="e">
        <f>'UEF12'!S377</f>
        <v>#REF!</v>
      </c>
      <c r="V377" s="166">
        <f>TPPhys2!H377</f>
        <v>8.5</v>
      </c>
      <c r="W377" s="84">
        <f>TPPhys2!I377</f>
        <v>0</v>
      </c>
      <c r="X377" s="135">
        <f>TPPhys2!K377</f>
        <v>2</v>
      </c>
      <c r="Y377" s="86">
        <f>TPChim2!H377</f>
        <v>11</v>
      </c>
      <c r="Z377" s="84">
        <f>TPChim2!I377</f>
        <v>2</v>
      </c>
      <c r="AA377" s="135">
        <f>TPChim2!K377</f>
        <v>1</v>
      </c>
      <c r="AB377" s="86">
        <f>Info2!J377</f>
        <v>10</v>
      </c>
      <c r="AC377" s="84">
        <f>Info2!K377</f>
        <v>4</v>
      </c>
      <c r="AD377" s="135">
        <f>Info2!M377</f>
        <v>1</v>
      </c>
      <c r="AE377" s="86">
        <f>MP!I377</f>
        <v>8</v>
      </c>
      <c r="AF377" s="84">
        <f>MP!J377</f>
        <v>0</v>
      </c>
      <c r="AG377" s="135">
        <f>MP!L377</f>
        <v>1</v>
      </c>
      <c r="AH377" s="139">
        <f>'UEM12'!S377</f>
        <v>9.5</v>
      </c>
      <c r="AI377" s="163">
        <f>'UEM12'!T377</f>
        <v>6</v>
      </c>
      <c r="AJ377" s="165">
        <f>'UEM12'!V377</f>
        <v>2</v>
      </c>
      <c r="AK377" s="166">
        <f>'MST2'!I377</f>
        <v>12</v>
      </c>
      <c r="AL377" s="84">
        <f>'MST2'!J377</f>
        <v>1</v>
      </c>
      <c r="AM377" s="135">
        <f>'MST2'!L377</f>
        <v>1</v>
      </c>
      <c r="AN377" s="139">
        <f>'UED12'!J377</f>
        <v>12</v>
      </c>
      <c r="AO377" s="163">
        <f>'UED12'!K377</f>
        <v>1</v>
      </c>
      <c r="AP377" s="165">
        <f>'UED12'!M377</f>
        <v>1</v>
      </c>
      <c r="AQ377" s="166">
        <f>Fran2!I377</f>
        <v>16</v>
      </c>
      <c r="AR377" s="84">
        <f>Fran2!J377</f>
        <v>1</v>
      </c>
      <c r="AS377" s="135">
        <f>Fran2!L377</f>
        <v>1</v>
      </c>
      <c r="AT377" s="86">
        <f>Angl2!I377</f>
        <v>10</v>
      </c>
      <c r="AU377" s="84">
        <f>Angl2!J377</f>
        <v>1</v>
      </c>
      <c r="AV377" s="135">
        <f>Angl2!L377</f>
        <v>1</v>
      </c>
      <c r="AW377" s="139">
        <f>'UET12'!M377</f>
        <v>13</v>
      </c>
      <c r="AX377" s="163">
        <f>'UET12'!N377</f>
        <v>2</v>
      </c>
      <c r="AY377" s="159">
        <f>'UET12'!P377</f>
        <v>1</v>
      </c>
      <c r="AZ377" s="24">
        <f t="shared" si="22"/>
        <v>9.3176470588235301</v>
      </c>
      <c r="BA377" s="143">
        <f t="shared" si="23"/>
        <v>15</v>
      </c>
      <c r="BB377" s="138" t="e">
        <f t="shared" si="24"/>
        <v>#REF!</v>
      </c>
      <c r="BC377" s="154" t="str">
        <f t="shared" si="25"/>
        <v xml:space="preserve"> </v>
      </c>
    </row>
    <row r="378" spans="1:55" ht="13.5" customHeight="1">
      <c r="A378" s="153">
        <v>366</v>
      </c>
      <c r="B378" s="279">
        <v>1333004260</v>
      </c>
      <c r="C378" s="52" t="s">
        <v>368</v>
      </c>
      <c r="D378" s="51" t="s">
        <v>369</v>
      </c>
      <c r="E378" s="280" t="s">
        <v>1218</v>
      </c>
      <c r="F378" s="280" t="s">
        <v>907</v>
      </c>
      <c r="G378" s="323" t="s">
        <v>811</v>
      </c>
      <c r="H378" s="117" t="s">
        <v>434</v>
      </c>
      <c r="I378" s="156">
        <v>8.5441176470588243</v>
      </c>
      <c r="J378" s="162">
        <f>Maths2!J378</f>
        <v>6.7</v>
      </c>
      <c r="K378" s="84">
        <f>Maths2!K378</f>
        <v>0</v>
      </c>
      <c r="L378" s="135">
        <f>Maths2!M378</f>
        <v>1</v>
      </c>
      <c r="M378" s="85">
        <f>Phys2!J378</f>
        <v>5.45</v>
      </c>
      <c r="N378" s="84">
        <f>Phys2!K378</f>
        <v>0</v>
      </c>
      <c r="O378" s="135" t="e">
        <f>Phys2!#REF!</f>
        <v>#REF!</v>
      </c>
      <c r="P378" s="85">
        <f>Chim2!J378</f>
        <v>7.05</v>
      </c>
      <c r="Q378" s="84">
        <f>Chim2!K378</f>
        <v>0</v>
      </c>
      <c r="R378" s="135">
        <f>Chim2!M378</f>
        <v>1</v>
      </c>
      <c r="S378" s="136">
        <f>'UEF12'!P378</f>
        <v>6.4</v>
      </c>
      <c r="T378" s="163">
        <f>'UEF12'!Q378</f>
        <v>0</v>
      </c>
      <c r="U378" s="165" t="e">
        <f>'UEF12'!S378</f>
        <v>#REF!</v>
      </c>
      <c r="V378" s="166">
        <f>TPPhys2!H378</f>
        <v>12</v>
      </c>
      <c r="W378" s="84">
        <f>TPPhys2!I378</f>
        <v>2</v>
      </c>
      <c r="X378" s="135">
        <f>TPPhys2!K378</f>
        <v>1</v>
      </c>
      <c r="Y378" s="86">
        <f>TPChim2!H378</f>
        <v>15.66</v>
      </c>
      <c r="Z378" s="84">
        <f>TPChim2!I378</f>
        <v>2</v>
      </c>
      <c r="AA378" s="135">
        <f>TPChim2!K378</f>
        <v>1</v>
      </c>
      <c r="AB378" s="86">
        <f>Info2!J378</f>
        <v>6.8</v>
      </c>
      <c r="AC378" s="84">
        <f>Info2!K378</f>
        <v>0</v>
      </c>
      <c r="AD378" s="135">
        <f>Info2!M378</f>
        <v>1</v>
      </c>
      <c r="AE378" s="86">
        <f>MP!I378</f>
        <v>11</v>
      </c>
      <c r="AF378" s="84">
        <f>MP!J378</f>
        <v>1</v>
      </c>
      <c r="AG378" s="135">
        <f>MP!L378</f>
        <v>1</v>
      </c>
      <c r="AH378" s="139">
        <f>'UEM12'!S378</f>
        <v>10.452</v>
      </c>
      <c r="AI378" s="163">
        <f>'UEM12'!T378</f>
        <v>9</v>
      </c>
      <c r="AJ378" s="165">
        <f>'UEM12'!V378</f>
        <v>1</v>
      </c>
      <c r="AK378" s="166">
        <f>'MST2'!I378</f>
        <v>10</v>
      </c>
      <c r="AL378" s="84">
        <f>'MST2'!J378</f>
        <v>1</v>
      </c>
      <c r="AM378" s="135">
        <f>'MST2'!L378</f>
        <v>1</v>
      </c>
      <c r="AN378" s="139">
        <f>'UED12'!J378</f>
        <v>10</v>
      </c>
      <c r="AO378" s="163">
        <f>'UED12'!K378</f>
        <v>1</v>
      </c>
      <c r="AP378" s="165">
        <f>'UED12'!M378</f>
        <v>1</v>
      </c>
      <c r="AQ378" s="166">
        <f>Fran2!I378</f>
        <v>11</v>
      </c>
      <c r="AR378" s="84">
        <f>Fran2!J378</f>
        <v>1</v>
      </c>
      <c r="AS378" s="135">
        <f>Fran2!L378</f>
        <v>1</v>
      </c>
      <c r="AT378" s="86">
        <f>Angl2!I378</f>
        <v>10</v>
      </c>
      <c r="AU378" s="84">
        <f>Angl2!J378</f>
        <v>1</v>
      </c>
      <c r="AV378" s="135">
        <f>Angl2!L378</f>
        <v>1</v>
      </c>
      <c r="AW378" s="139">
        <f>'UET12'!M378</f>
        <v>10.5</v>
      </c>
      <c r="AX378" s="163">
        <f>'UET12'!N378</f>
        <v>2</v>
      </c>
      <c r="AY378" s="159">
        <f>'UET12'!P378</f>
        <v>1</v>
      </c>
      <c r="AZ378" s="24">
        <f t="shared" si="22"/>
        <v>8.2858823529411776</v>
      </c>
      <c r="BA378" s="143">
        <f t="shared" si="23"/>
        <v>12</v>
      </c>
      <c r="BB378" s="138" t="e">
        <f t="shared" si="24"/>
        <v>#REF!</v>
      </c>
      <c r="BC378" s="154" t="str">
        <f t="shared" si="25"/>
        <v xml:space="preserve"> </v>
      </c>
    </row>
    <row r="379" spans="1:55" ht="13.5" customHeight="1">
      <c r="A379" s="153">
        <v>367</v>
      </c>
      <c r="B379" s="289">
        <v>1333002659</v>
      </c>
      <c r="C379" s="99" t="s">
        <v>267</v>
      </c>
      <c r="D379" s="100" t="s">
        <v>268</v>
      </c>
      <c r="E379" s="277" t="s">
        <v>1219</v>
      </c>
      <c r="F379" s="277" t="s">
        <v>808</v>
      </c>
      <c r="G379" s="323" t="s">
        <v>811</v>
      </c>
      <c r="H379" s="117" t="s">
        <v>434</v>
      </c>
      <c r="I379" s="156">
        <v>9.6268627450980393</v>
      </c>
      <c r="J379" s="162">
        <f>Maths2!J379</f>
        <v>12.166666666666666</v>
      </c>
      <c r="K379" s="84">
        <f>Maths2!K379</f>
        <v>6</v>
      </c>
      <c r="L379" s="135">
        <f>Maths2!M379</f>
        <v>1</v>
      </c>
      <c r="M379" s="85">
        <f>Phys2!J379</f>
        <v>10</v>
      </c>
      <c r="N379" s="84">
        <f>Phys2!K379</f>
        <v>6</v>
      </c>
      <c r="O379" s="135" t="e">
        <f>Phys2!#REF!</f>
        <v>#REF!</v>
      </c>
      <c r="P379" s="85">
        <f>Chim2!J379</f>
        <v>10</v>
      </c>
      <c r="Q379" s="84">
        <f>Chim2!K379</f>
        <v>6</v>
      </c>
      <c r="R379" s="135">
        <f>Chim2!M379</f>
        <v>1</v>
      </c>
      <c r="S379" s="136">
        <f>'UEF12'!P379</f>
        <v>10.722222222222221</v>
      </c>
      <c r="T379" s="163">
        <f>'UEF12'!Q379</f>
        <v>18</v>
      </c>
      <c r="U379" s="165" t="e">
        <f>'UEF12'!S379</f>
        <v>#REF!</v>
      </c>
      <c r="V379" s="166">
        <f>TPPhys2!H379</f>
        <v>10.17</v>
      </c>
      <c r="W379" s="84">
        <f>TPPhys2!I379</f>
        <v>2</v>
      </c>
      <c r="X379" s="135">
        <f>TPPhys2!K379</f>
        <v>1</v>
      </c>
      <c r="Y379" s="86">
        <f>TPChim2!H379</f>
        <v>16.41</v>
      </c>
      <c r="Z379" s="84">
        <f>TPChim2!I379</f>
        <v>2</v>
      </c>
      <c r="AA379" s="135">
        <f>TPChim2!K379</f>
        <v>1</v>
      </c>
      <c r="AB379" s="86">
        <f>Info2!J379</f>
        <v>8.5</v>
      </c>
      <c r="AC379" s="84">
        <f>Info2!K379</f>
        <v>0</v>
      </c>
      <c r="AD379" s="135">
        <f>Info2!M379</f>
        <v>1</v>
      </c>
      <c r="AE379" s="86">
        <f>MP!I379</f>
        <v>10</v>
      </c>
      <c r="AF379" s="84">
        <f>MP!J379</f>
        <v>1</v>
      </c>
      <c r="AG379" s="135">
        <f>MP!L379</f>
        <v>1</v>
      </c>
      <c r="AH379" s="139">
        <f>'UEM12'!S379</f>
        <v>10.715999999999999</v>
      </c>
      <c r="AI379" s="163">
        <f>'UEM12'!T379</f>
        <v>9</v>
      </c>
      <c r="AJ379" s="165">
        <f>'UEM12'!V379</f>
        <v>1</v>
      </c>
      <c r="AK379" s="166">
        <f>'MST2'!I379</f>
        <v>10</v>
      </c>
      <c r="AL379" s="84">
        <f>'MST2'!J379</f>
        <v>1</v>
      </c>
      <c r="AM379" s="135">
        <f>'MST2'!L379</f>
        <v>1</v>
      </c>
      <c r="AN379" s="139">
        <f>'UED12'!J379</f>
        <v>10</v>
      </c>
      <c r="AO379" s="163">
        <f>'UED12'!K379</f>
        <v>1</v>
      </c>
      <c r="AP379" s="165">
        <f>'UED12'!M379</f>
        <v>1</v>
      </c>
      <c r="AQ379" s="166">
        <f>Fran2!I379</f>
        <v>7</v>
      </c>
      <c r="AR379" s="84">
        <f>Fran2!J379</f>
        <v>0</v>
      </c>
      <c r="AS379" s="135">
        <f>Fran2!L379</f>
        <v>1</v>
      </c>
      <c r="AT379" s="86">
        <f>Angl2!I379</f>
        <v>10</v>
      </c>
      <c r="AU379" s="84">
        <f>Angl2!J379</f>
        <v>1</v>
      </c>
      <c r="AV379" s="135">
        <f>Angl2!L379</f>
        <v>1</v>
      </c>
      <c r="AW379" s="139">
        <f>'UET12'!M379</f>
        <v>8.5</v>
      </c>
      <c r="AX379" s="163">
        <f>'UET12'!N379</f>
        <v>1</v>
      </c>
      <c r="AY379" s="159">
        <f>'UET12'!P379</f>
        <v>1</v>
      </c>
      <c r="AZ379" s="24">
        <f t="shared" si="22"/>
        <v>10.416470588235294</v>
      </c>
      <c r="BA379" s="143">
        <f t="shared" si="23"/>
        <v>30</v>
      </c>
      <c r="BB379" s="138" t="e">
        <f t="shared" si="24"/>
        <v>#REF!</v>
      </c>
      <c r="BC379" s="154" t="str">
        <f t="shared" si="25"/>
        <v>S2 validé</v>
      </c>
    </row>
    <row r="380" spans="1:55" ht="13.5" customHeight="1">
      <c r="A380" s="153">
        <v>368</v>
      </c>
      <c r="B380" s="175">
        <v>1533022568</v>
      </c>
      <c r="C380" s="177" t="s">
        <v>270</v>
      </c>
      <c r="D380" s="324" t="s">
        <v>573</v>
      </c>
      <c r="E380" s="276" t="s">
        <v>1220</v>
      </c>
      <c r="F380" s="276" t="s">
        <v>808</v>
      </c>
      <c r="G380" s="325" t="s">
        <v>806</v>
      </c>
      <c r="H380" s="117" t="s">
        <v>428</v>
      </c>
      <c r="I380" s="156">
        <v>8.9856862745098027</v>
      </c>
      <c r="J380" s="162">
        <f>Maths2!J380</f>
        <v>5.4</v>
      </c>
      <c r="K380" s="84">
        <f>Maths2!K380</f>
        <v>0</v>
      </c>
      <c r="L380" s="135">
        <f>Maths2!M380</f>
        <v>1</v>
      </c>
      <c r="M380" s="85">
        <f>Phys2!J380</f>
        <v>3.5</v>
      </c>
      <c r="N380" s="84">
        <f>Phys2!K380</f>
        <v>0</v>
      </c>
      <c r="O380" s="135" t="e">
        <f>Phys2!#REF!</f>
        <v>#REF!</v>
      </c>
      <c r="P380" s="85">
        <f>Chim2!J380</f>
        <v>10.35</v>
      </c>
      <c r="Q380" s="84">
        <f>Chim2!K380</f>
        <v>6</v>
      </c>
      <c r="R380" s="135">
        <f>Chim2!M380</f>
        <v>1</v>
      </c>
      <c r="S380" s="136">
        <f>'UEF12'!P380</f>
        <v>6.416666666666667</v>
      </c>
      <c r="T380" s="163">
        <f>'UEF12'!Q380</f>
        <v>6</v>
      </c>
      <c r="U380" s="165" t="e">
        <f>'UEF12'!S380</f>
        <v>#REF!</v>
      </c>
      <c r="V380" s="166">
        <f>TPPhys2!H380</f>
        <v>11</v>
      </c>
      <c r="W380" s="84">
        <f>TPPhys2!I380</f>
        <v>2</v>
      </c>
      <c r="X380" s="135">
        <f>TPPhys2!K380</f>
        <v>1</v>
      </c>
      <c r="Y380" s="86">
        <f>TPChim2!H380</f>
        <v>14.916666666666666</v>
      </c>
      <c r="Z380" s="84">
        <f>TPChim2!I380</f>
        <v>2</v>
      </c>
      <c r="AA380" s="135">
        <f>TPChim2!K380</f>
        <v>1</v>
      </c>
      <c r="AB380" s="86">
        <f>Info2!J380</f>
        <v>5.7</v>
      </c>
      <c r="AC380" s="84">
        <f>Info2!K380</f>
        <v>0</v>
      </c>
      <c r="AD380" s="135">
        <f>Info2!M380</f>
        <v>1</v>
      </c>
      <c r="AE380" s="86">
        <f>MP!I380</f>
        <v>19</v>
      </c>
      <c r="AF380" s="84">
        <f>MP!J380</f>
        <v>1</v>
      </c>
      <c r="AG380" s="135">
        <f>MP!L380</f>
        <v>1</v>
      </c>
      <c r="AH380" s="139">
        <f>'UEM12'!S380</f>
        <v>11.263333333333332</v>
      </c>
      <c r="AI380" s="163">
        <f>'UEM12'!T380</f>
        <v>9</v>
      </c>
      <c r="AJ380" s="165">
        <f>'UEM12'!V380</f>
        <v>1</v>
      </c>
      <c r="AK380" s="166">
        <f>'MST2'!I380</f>
        <v>14.5</v>
      </c>
      <c r="AL380" s="84">
        <f>'MST2'!J380</f>
        <v>1</v>
      </c>
      <c r="AM380" s="135">
        <f>'MST2'!L380</f>
        <v>1</v>
      </c>
      <c r="AN380" s="139">
        <f>'UED12'!J380</f>
        <v>14.5</v>
      </c>
      <c r="AO380" s="163">
        <f>'UED12'!K380</f>
        <v>1</v>
      </c>
      <c r="AP380" s="165">
        <f>'UED12'!M380</f>
        <v>1</v>
      </c>
      <c r="AQ380" s="166">
        <f>Fran2!I380</f>
        <v>8</v>
      </c>
      <c r="AR380" s="84">
        <f>Fran2!J380</f>
        <v>0</v>
      </c>
      <c r="AS380" s="135">
        <f>Fran2!L380</f>
        <v>1</v>
      </c>
      <c r="AT380" s="86">
        <f>Angl2!I380</f>
        <v>16</v>
      </c>
      <c r="AU380" s="84">
        <f>Angl2!J380</f>
        <v>1</v>
      </c>
      <c r="AV380" s="135">
        <f>Angl2!L380</f>
        <v>1</v>
      </c>
      <c r="AW380" s="139">
        <f>'UET12'!M380</f>
        <v>12</v>
      </c>
      <c r="AX380" s="163">
        <f>'UET12'!N380</f>
        <v>2</v>
      </c>
      <c r="AY380" s="159">
        <f>'UET12'!P380</f>
        <v>1</v>
      </c>
      <c r="AZ380" s="24">
        <f t="shared" si="22"/>
        <v>8.9745098039215687</v>
      </c>
      <c r="BA380" s="143">
        <f t="shared" si="23"/>
        <v>18</v>
      </c>
      <c r="BB380" s="138" t="e">
        <f t="shared" si="24"/>
        <v>#REF!</v>
      </c>
      <c r="BC380" s="154" t="str">
        <f t="shared" si="25"/>
        <v xml:space="preserve"> </v>
      </c>
    </row>
    <row r="381" spans="1:55" ht="13.5" customHeight="1">
      <c r="A381" s="153">
        <v>369</v>
      </c>
      <c r="B381" s="301">
        <v>1333016459</v>
      </c>
      <c r="C381" s="52" t="s">
        <v>370</v>
      </c>
      <c r="D381" s="51" t="s">
        <v>328</v>
      </c>
      <c r="E381" s="280" t="s">
        <v>1221</v>
      </c>
      <c r="F381" s="280" t="s">
        <v>805</v>
      </c>
      <c r="G381" s="323" t="s">
        <v>811</v>
      </c>
      <c r="H381" s="118" t="s">
        <v>428</v>
      </c>
      <c r="I381" s="156">
        <v>9.7494117647058829</v>
      </c>
      <c r="J381" s="162">
        <f>Maths2!J381</f>
        <v>11.4</v>
      </c>
      <c r="K381" s="84">
        <f>Maths2!K381</f>
        <v>6</v>
      </c>
      <c r="L381" s="135">
        <f>Maths2!M381</f>
        <v>1</v>
      </c>
      <c r="M381" s="85">
        <f>Phys2!J381</f>
        <v>2.7</v>
      </c>
      <c r="N381" s="84">
        <f>Phys2!K381</f>
        <v>0</v>
      </c>
      <c r="O381" s="135" t="e">
        <f>Phys2!#REF!</f>
        <v>#REF!</v>
      </c>
      <c r="P381" s="85">
        <f>Chim2!J381</f>
        <v>5.15</v>
      </c>
      <c r="Q381" s="84">
        <f>Chim2!K381</f>
        <v>0</v>
      </c>
      <c r="R381" s="135">
        <f>Chim2!M381</f>
        <v>1</v>
      </c>
      <c r="S381" s="136">
        <f>'UEF12'!P381</f>
        <v>6.4166666666666679</v>
      </c>
      <c r="T381" s="163">
        <f>'UEF12'!Q381</f>
        <v>6</v>
      </c>
      <c r="U381" s="165" t="e">
        <f>'UEF12'!S381</f>
        <v>#REF!</v>
      </c>
      <c r="V381" s="166">
        <f>TPPhys2!H381</f>
        <v>11.75</v>
      </c>
      <c r="W381" s="84">
        <f>TPPhys2!I381</f>
        <v>2</v>
      </c>
      <c r="X381" s="135">
        <f>TPPhys2!K381</f>
        <v>1</v>
      </c>
      <c r="Y381" s="86">
        <f>TPChim2!H381</f>
        <v>15.5</v>
      </c>
      <c r="Z381" s="84">
        <f>TPChim2!I381</f>
        <v>2</v>
      </c>
      <c r="AA381" s="135">
        <f>TPChim2!K381</f>
        <v>1</v>
      </c>
      <c r="AB381" s="86">
        <f>Info2!J381</f>
        <v>8.85</v>
      </c>
      <c r="AC381" s="84">
        <f>Info2!K381</f>
        <v>0</v>
      </c>
      <c r="AD381" s="135">
        <f>Info2!M381</f>
        <v>1</v>
      </c>
      <c r="AE381" s="86">
        <f>MP!I381</f>
        <v>13</v>
      </c>
      <c r="AF381" s="84">
        <f>MP!J381</f>
        <v>1</v>
      </c>
      <c r="AG381" s="135">
        <f>MP!L381</f>
        <v>1</v>
      </c>
      <c r="AH381" s="139">
        <f>'UEM12'!S381</f>
        <v>11.59</v>
      </c>
      <c r="AI381" s="163">
        <f>'UEM12'!T381</f>
        <v>9</v>
      </c>
      <c r="AJ381" s="165">
        <f>'UEM12'!V381</f>
        <v>1</v>
      </c>
      <c r="AK381" s="166">
        <f>'MST2'!I381</f>
        <v>11</v>
      </c>
      <c r="AL381" s="84">
        <f>'MST2'!J381</f>
        <v>1</v>
      </c>
      <c r="AM381" s="135">
        <f>'MST2'!L381</f>
        <v>1</v>
      </c>
      <c r="AN381" s="139">
        <f>'UED12'!J381</f>
        <v>11</v>
      </c>
      <c r="AO381" s="163">
        <f>'UED12'!K381</f>
        <v>1</v>
      </c>
      <c r="AP381" s="165">
        <f>'UED12'!M381</f>
        <v>1</v>
      </c>
      <c r="AQ381" s="166">
        <f>Fran2!I381</f>
        <v>10.5</v>
      </c>
      <c r="AR381" s="84">
        <f>Fran2!J381</f>
        <v>1</v>
      </c>
      <c r="AS381" s="135">
        <f>Fran2!L381</f>
        <v>1</v>
      </c>
      <c r="AT381" s="86">
        <f>Angl2!I381</f>
        <v>10</v>
      </c>
      <c r="AU381" s="84">
        <f>Angl2!J381</f>
        <v>1</v>
      </c>
      <c r="AV381" s="135">
        <f>Angl2!L381</f>
        <v>1</v>
      </c>
      <c r="AW381" s="139">
        <f>'UET12'!M381</f>
        <v>10.25</v>
      </c>
      <c r="AX381" s="163">
        <f>'UET12'!N381</f>
        <v>2</v>
      </c>
      <c r="AY381" s="159">
        <f>'UET12'!P381</f>
        <v>1</v>
      </c>
      <c r="AZ381" s="24">
        <f t="shared" si="22"/>
        <v>8.6588235294117659</v>
      </c>
      <c r="BA381" s="143">
        <f t="shared" si="23"/>
        <v>18</v>
      </c>
      <c r="BB381" s="138" t="e">
        <f t="shared" si="24"/>
        <v>#REF!</v>
      </c>
      <c r="BC381" s="154" t="str">
        <f t="shared" si="25"/>
        <v xml:space="preserve"> </v>
      </c>
    </row>
    <row r="382" spans="1:55" ht="13.5" customHeight="1">
      <c r="A382" s="153">
        <v>370</v>
      </c>
      <c r="B382" s="289">
        <v>1333010213</v>
      </c>
      <c r="C382" s="99" t="s">
        <v>271</v>
      </c>
      <c r="D382" s="100" t="s">
        <v>138</v>
      </c>
      <c r="E382" s="277" t="s">
        <v>1178</v>
      </c>
      <c r="F382" s="277" t="s">
        <v>830</v>
      </c>
      <c r="G382" s="323" t="s">
        <v>811</v>
      </c>
      <c r="H382" s="117" t="s">
        <v>429</v>
      </c>
      <c r="I382" s="156">
        <v>10.273725490196078</v>
      </c>
      <c r="J382" s="162">
        <f>Maths2!J382</f>
        <v>10.666666666666666</v>
      </c>
      <c r="K382" s="84">
        <f>Maths2!K382</f>
        <v>6</v>
      </c>
      <c r="L382" s="135">
        <f>Maths2!M382</f>
        <v>1</v>
      </c>
      <c r="M382" s="85">
        <f>Phys2!J382</f>
        <v>6.166666666666667</v>
      </c>
      <c r="N382" s="84">
        <f>Phys2!K382</f>
        <v>0</v>
      </c>
      <c r="O382" s="135" t="e">
        <f>Phys2!#REF!</f>
        <v>#REF!</v>
      </c>
      <c r="P382" s="85">
        <f>Chim2!J382</f>
        <v>10</v>
      </c>
      <c r="Q382" s="84">
        <f>Chim2!K382</f>
        <v>6</v>
      </c>
      <c r="R382" s="135">
        <f>Chim2!M382</f>
        <v>1</v>
      </c>
      <c r="S382" s="136">
        <f>'UEF12'!P382</f>
        <v>8.9444444444444446</v>
      </c>
      <c r="T382" s="163">
        <f>'UEF12'!Q382</f>
        <v>12</v>
      </c>
      <c r="U382" s="165" t="e">
        <f>'UEF12'!S382</f>
        <v>#REF!</v>
      </c>
      <c r="V382" s="166">
        <f>TPPhys2!H382</f>
        <v>8.75</v>
      </c>
      <c r="W382" s="84">
        <f>TPPhys2!I382</f>
        <v>0</v>
      </c>
      <c r="X382" s="135">
        <f>TPPhys2!K382</f>
        <v>1</v>
      </c>
      <c r="Y382" s="86">
        <f>TPChim2!H382</f>
        <v>13.66</v>
      </c>
      <c r="Z382" s="84">
        <f>TPChim2!I382</f>
        <v>2</v>
      </c>
      <c r="AA382" s="135">
        <f>TPChim2!K382</f>
        <v>1</v>
      </c>
      <c r="AB382" s="86">
        <f>Info2!J382</f>
        <v>8.3333333333333339</v>
      </c>
      <c r="AC382" s="84">
        <f>Info2!K382</f>
        <v>0</v>
      </c>
      <c r="AD382" s="135">
        <f>Info2!M382</f>
        <v>1</v>
      </c>
      <c r="AE382" s="86">
        <f>MP!I382</f>
        <v>11</v>
      </c>
      <c r="AF382" s="84">
        <f>MP!J382</f>
        <v>1</v>
      </c>
      <c r="AG382" s="135">
        <f>MP!L382</f>
        <v>1</v>
      </c>
      <c r="AH382" s="139">
        <f>'UEM12'!S382</f>
        <v>10.015333333333334</v>
      </c>
      <c r="AI382" s="163">
        <f>'UEM12'!T382</f>
        <v>9</v>
      </c>
      <c r="AJ382" s="165">
        <f>'UEM12'!V382</f>
        <v>1</v>
      </c>
      <c r="AK382" s="166">
        <f>'MST2'!I382</f>
        <v>13.5</v>
      </c>
      <c r="AL382" s="84">
        <f>'MST2'!J382</f>
        <v>1</v>
      </c>
      <c r="AM382" s="135">
        <f>'MST2'!L382</f>
        <v>1</v>
      </c>
      <c r="AN382" s="139">
        <f>'UED12'!J382</f>
        <v>13.5</v>
      </c>
      <c r="AO382" s="163">
        <f>'UED12'!K382</f>
        <v>1</v>
      </c>
      <c r="AP382" s="165">
        <f>'UED12'!M382</f>
        <v>1</v>
      </c>
      <c r="AQ382" s="166">
        <f>Fran2!I382</f>
        <v>12.5</v>
      </c>
      <c r="AR382" s="84">
        <f>Fran2!J382</f>
        <v>1</v>
      </c>
      <c r="AS382" s="135">
        <f>Fran2!L382</f>
        <v>1</v>
      </c>
      <c r="AT382" s="86">
        <f>Angl2!I382</f>
        <v>11.5</v>
      </c>
      <c r="AU382" s="84">
        <f>Angl2!J382</f>
        <v>1</v>
      </c>
      <c r="AV382" s="135">
        <f>Angl2!L382</f>
        <v>1</v>
      </c>
      <c r="AW382" s="139">
        <f>'UET12'!M382</f>
        <v>12</v>
      </c>
      <c r="AX382" s="163">
        <f>'UET12'!N382</f>
        <v>2</v>
      </c>
      <c r="AY382" s="159">
        <f>'UET12'!P382</f>
        <v>1</v>
      </c>
      <c r="AZ382" s="24">
        <f t="shared" si="22"/>
        <v>9.8868627450980391</v>
      </c>
      <c r="BA382" s="143">
        <f t="shared" si="23"/>
        <v>24</v>
      </c>
      <c r="BB382" s="138" t="e">
        <f t="shared" si="24"/>
        <v>#REF!</v>
      </c>
      <c r="BC382" s="154" t="str">
        <f t="shared" si="25"/>
        <v xml:space="preserve"> </v>
      </c>
    </row>
    <row r="383" spans="1:55" ht="13.5" customHeight="1">
      <c r="A383" s="153">
        <v>371</v>
      </c>
      <c r="B383" s="282" t="s">
        <v>789</v>
      </c>
      <c r="C383" s="306" t="s">
        <v>790</v>
      </c>
      <c r="D383" s="328" t="s">
        <v>189</v>
      </c>
      <c r="E383" s="295" t="s">
        <v>1222</v>
      </c>
      <c r="F383" s="284" t="s">
        <v>810</v>
      </c>
      <c r="G383" s="322" t="s">
        <v>827</v>
      </c>
      <c r="H383" s="204" t="s">
        <v>436</v>
      </c>
      <c r="I383" s="156">
        <v>7.6276470588235306</v>
      </c>
      <c r="J383" s="162">
        <f>Maths2!J383</f>
        <v>10.833333333333334</v>
      </c>
      <c r="K383" s="84">
        <f>Maths2!K383</f>
        <v>6</v>
      </c>
      <c r="L383" s="135">
        <f>Maths2!M383</f>
        <v>1</v>
      </c>
      <c r="M383" s="85">
        <f>Phys2!J383</f>
        <v>8.5833333333333339</v>
      </c>
      <c r="N383" s="84">
        <f>Phys2!K383</f>
        <v>0</v>
      </c>
      <c r="O383" s="135" t="e">
        <f>Phys2!#REF!</f>
        <v>#REF!</v>
      </c>
      <c r="P383" s="85">
        <f>Chim2!J383</f>
        <v>7.8</v>
      </c>
      <c r="Q383" s="84">
        <f>Chim2!K383</f>
        <v>0</v>
      </c>
      <c r="R383" s="135">
        <f>Chim2!M383</f>
        <v>1</v>
      </c>
      <c r="S383" s="136">
        <f>'UEF12'!P383</f>
        <v>9.0722222222222229</v>
      </c>
      <c r="T383" s="163">
        <f>'UEF12'!Q383</f>
        <v>6</v>
      </c>
      <c r="U383" s="165" t="e">
        <f>'UEF12'!S383</f>
        <v>#REF!</v>
      </c>
      <c r="V383" s="166">
        <f>TPPhys2!H383</f>
        <v>10</v>
      </c>
      <c r="W383" s="84">
        <f>TPPhys2!I383</f>
        <v>2</v>
      </c>
      <c r="X383" s="135">
        <f>TPPhys2!K383</f>
        <v>1</v>
      </c>
      <c r="Y383" s="86">
        <f>TPChim2!H383</f>
        <v>12.25</v>
      </c>
      <c r="Z383" s="84">
        <f>TPChim2!I383</f>
        <v>2</v>
      </c>
      <c r="AA383" s="135">
        <f>TPChim2!K383</f>
        <v>1</v>
      </c>
      <c r="AB383" s="86">
        <f>Info2!J383</f>
        <v>11.375</v>
      </c>
      <c r="AC383" s="84">
        <f>Info2!K383</f>
        <v>4</v>
      </c>
      <c r="AD383" s="135">
        <f>Info2!M383</f>
        <v>1</v>
      </c>
      <c r="AE383" s="86">
        <f>MP!I383</f>
        <v>5</v>
      </c>
      <c r="AF383" s="84">
        <f>MP!J383</f>
        <v>0</v>
      </c>
      <c r="AG383" s="135">
        <f>MP!L383</f>
        <v>1</v>
      </c>
      <c r="AH383" s="139">
        <f>'UEM12'!S383</f>
        <v>10</v>
      </c>
      <c r="AI383" s="163">
        <f>'UEM12'!T383</f>
        <v>9</v>
      </c>
      <c r="AJ383" s="165">
        <f>'UEM12'!V383</f>
        <v>1</v>
      </c>
      <c r="AK383" s="166">
        <f>'MST2'!I383</f>
        <v>7.5</v>
      </c>
      <c r="AL383" s="84">
        <f>'MST2'!J383</f>
        <v>0</v>
      </c>
      <c r="AM383" s="135">
        <f>'MST2'!L383</f>
        <v>1</v>
      </c>
      <c r="AN383" s="139">
        <f>'UED12'!J383</f>
        <v>7.5</v>
      </c>
      <c r="AO383" s="163">
        <f>'UED12'!K383</f>
        <v>0</v>
      </c>
      <c r="AP383" s="165">
        <f>'UED12'!M383</f>
        <v>1</v>
      </c>
      <c r="AQ383" s="166">
        <f>Fran2!I383</f>
        <v>6</v>
      </c>
      <c r="AR383" s="84">
        <f>Fran2!J383</f>
        <v>0</v>
      </c>
      <c r="AS383" s="135">
        <f>Fran2!L383</f>
        <v>1</v>
      </c>
      <c r="AT383" s="86">
        <f>Angl2!I383</f>
        <v>5</v>
      </c>
      <c r="AU383" s="84">
        <f>Angl2!J383</f>
        <v>0</v>
      </c>
      <c r="AV383" s="135">
        <f>Angl2!L383</f>
        <v>1</v>
      </c>
      <c r="AW383" s="139">
        <f>'UET12'!M383</f>
        <v>5.5</v>
      </c>
      <c r="AX383" s="163">
        <f>'UET12'!N383</f>
        <v>0</v>
      </c>
      <c r="AY383" s="159">
        <f>'UET12'!P383</f>
        <v>1</v>
      </c>
      <c r="AZ383" s="24">
        <f t="shared" si="22"/>
        <v>8.8323529411764703</v>
      </c>
      <c r="BA383" s="143">
        <f t="shared" si="23"/>
        <v>15</v>
      </c>
      <c r="BB383" s="138" t="e">
        <f t="shared" si="24"/>
        <v>#REF!</v>
      </c>
      <c r="BC383" s="154" t="str">
        <f t="shared" si="25"/>
        <v xml:space="preserve"> </v>
      </c>
    </row>
    <row r="384" spans="1:55" ht="13.5" customHeight="1">
      <c r="A384" s="153">
        <v>372</v>
      </c>
      <c r="B384" s="175">
        <v>1533000683</v>
      </c>
      <c r="C384" s="177" t="s">
        <v>619</v>
      </c>
      <c r="D384" s="324" t="s">
        <v>620</v>
      </c>
      <c r="E384" s="276" t="s">
        <v>1223</v>
      </c>
      <c r="F384" s="276" t="s">
        <v>808</v>
      </c>
      <c r="G384" s="325" t="s">
        <v>806</v>
      </c>
      <c r="H384" s="117" t="s">
        <v>1676</v>
      </c>
      <c r="I384" s="157">
        <v>8.709411764705882</v>
      </c>
      <c r="J384" s="162">
        <f>Maths2!J384</f>
        <v>5.5</v>
      </c>
      <c r="K384" s="84">
        <f>Maths2!K384</f>
        <v>0</v>
      </c>
      <c r="L384" s="135">
        <f>Maths2!M384</f>
        <v>1</v>
      </c>
      <c r="M384" s="85">
        <f>Phys2!J384</f>
        <v>6.75</v>
      </c>
      <c r="N384" s="84">
        <f>Phys2!K384</f>
        <v>0</v>
      </c>
      <c r="O384" s="135" t="e">
        <f>Phys2!#REF!</f>
        <v>#REF!</v>
      </c>
      <c r="P384" s="85">
        <f>Chim2!J384</f>
        <v>7.5</v>
      </c>
      <c r="Q384" s="84">
        <f>Chim2!K384</f>
        <v>0</v>
      </c>
      <c r="R384" s="135">
        <f>Chim2!M384</f>
        <v>1</v>
      </c>
      <c r="S384" s="136">
        <f>'UEF12'!P384</f>
        <v>6.583333333333333</v>
      </c>
      <c r="T384" s="163">
        <f>'UEF12'!Q384</f>
        <v>0</v>
      </c>
      <c r="U384" s="165" t="e">
        <f>'UEF12'!S384</f>
        <v>#REF!</v>
      </c>
      <c r="V384" s="166">
        <f>TPPhys2!H384</f>
        <v>9.5</v>
      </c>
      <c r="W384" s="84">
        <f>TPPhys2!I384</f>
        <v>0</v>
      </c>
      <c r="X384" s="135">
        <f>TPPhys2!K384</f>
        <v>1</v>
      </c>
      <c r="Y384" s="86">
        <f>TPChim2!H384</f>
        <v>14.25</v>
      </c>
      <c r="Z384" s="84">
        <f>TPChim2!I384</f>
        <v>2</v>
      </c>
      <c r="AA384" s="135">
        <f>TPChim2!K384</f>
        <v>1</v>
      </c>
      <c r="AB384" s="86">
        <f>Info2!J384</f>
        <v>11.6</v>
      </c>
      <c r="AC384" s="84">
        <f>Info2!K384</f>
        <v>4</v>
      </c>
      <c r="AD384" s="135">
        <f>Info2!M384</f>
        <v>1</v>
      </c>
      <c r="AE384" s="86">
        <f>MP!I384</f>
        <v>8</v>
      </c>
      <c r="AF384" s="84">
        <f>MP!J384</f>
        <v>0</v>
      </c>
      <c r="AG384" s="135">
        <f>MP!L384</f>
        <v>1</v>
      </c>
      <c r="AH384" s="139">
        <f>'UEM12'!S384</f>
        <v>10.99</v>
      </c>
      <c r="AI384" s="163">
        <f>'UEM12'!T384</f>
        <v>9</v>
      </c>
      <c r="AJ384" s="165">
        <f>'UEM12'!V384</f>
        <v>1</v>
      </c>
      <c r="AK384" s="166">
        <f>'MST2'!I384</f>
        <v>10</v>
      </c>
      <c r="AL384" s="84">
        <f>'MST2'!J384</f>
        <v>1</v>
      </c>
      <c r="AM384" s="135">
        <f>'MST2'!L384</f>
        <v>1</v>
      </c>
      <c r="AN384" s="139">
        <f>'UED12'!J384</f>
        <v>10</v>
      </c>
      <c r="AO384" s="163">
        <f>'UED12'!K384</f>
        <v>1</v>
      </c>
      <c r="AP384" s="165">
        <f>'UED12'!M384</f>
        <v>1</v>
      </c>
      <c r="AQ384" s="166">
        <f>Fran2!I384</f>
        <v>9</v>
      </c>
      <c r="AR384" s="84">
        <f>Fran2!J384</f>
        <v>0</v>
      </c>
      <c r="AS384" s="135">
        <f>Fran2!L384</f>
        <v>1</v>
      </c>
      <c r="AT384" s="86">
        <f>Angl2!I384</f>
        <v>12.5</v>
      </c>
      <c r="AU384" s="84">
        <f>Angl2!J384</f>
        <v>1</v>
      </c>
      <c r="AV384" s="135">
        <f>Angl2!L384</f>
        <v>1</v>
      </c>
      <c r="AW384" s="139">
        <f>'UET12'!M384</f>
        <v>10.75</v>
      </c>
      <c r="AX384" s="163">
        <f>'UET12'!N384</f>
        <v>2</v>
      </c>
      <c r="AY384" s="159">
        <f>'UET12'!P384</f>
        <v>1</v>
      </c>
      <c r="AZ384" s="24">
        <f t="shared" si="22"/>
        <v>8.5705882352941174</v>
      </c>
      <c r="BA384" s="143">
        <f t="shared" si="23"/>
        <v>12</v>
      </c>
      <c r="BB384" s="138" t="e">
        <f t="shared" si="24"/>
        <v>#REF!</v>
      </c>
      <c r="BC384" s="154" t="str">
        <f t="shared" si="25"/>
        <v xml:space="preserve"> </v>
      </c>
    </row>
    <row r="385" spans="1:55" ht="13.5" customHeight="1">
      <c r="A385" s="153">
        <v>373</v>
      </c>
      <c r="B385" s="175">
        <v>1533013986</v>
      </c>
      <c r="C385" s="177" t="s">
        <v>554</v>
      </c>
      <c r="D385" s="324" t="s">
        <v>104</v>
      </c>
      <c r="E385" s="276" t="s">
        <v>1224</v>
      </c>
      <c r="F385" s="276" t="s">
        <v>810</v>
      </c>
      <c r="G385" s="325" t="s">
        <v>806</v>
      </c>
      <c r="H385" s="117" t="s">
        <v>429</v>
      </c>
      <c r="I385" s="157">
        <v>8.1501960784313727</v>
      </c>
      <c r="J385" s="162">
        <f>Maths2!J385</f>
        <v>10</v>
      </c>
      <c r="K385" s="84">
        <f>Maths2!K385</f>
        <v>6</v>
      </c>
      <c r="L385" s="135">
        <f>Maths2!M385</f>
        <v>1</v>
      </c>
      <c r="M385" s="85">
        <f>Phys2!J385</f>
        <v>5.25</v>
      </c>
      <c r="N385" s="84">
        <f>Phys2!K385</f>
        <v>0</v>
      </c>
      <c r="O385" s="135" t="e">
        <f>Phys2!#REF!</f>
        <v>#REF!</v>
      </c>
      <c r="P385" s="85">
        <f>Chim2!J385</f>
        <v>10</v>
      </c>
      <c r="Q385" s="84">
        <f>Chim2!K385</f>
        <v>6</v>
      </c>
      <c r="R385" s="135">
        <f>Chim2!M385</f>
        <v>1</v>
      </c>
      <c r="S385" s="136">
        <f>'UEF12'!P385</f>
        <v>8.4166666666666661</v>
      </c>
      <c r="T385" s="163">
        <f>'UEF12'!Q385</f>
        <v>12</v>
      </c>
      <c r="U385" s="165" t="e">
        <f>'UEF12'!S385</f>
        <v>#REF!</v>
      </c>
      <c r="V385" s="166">
        <f>TPPhys2!H385</f>
        <v>12.2</v>
      </c>
      <c r="W385" s="84">
        <f>TPPhys2!I385</f>
        <v>2</v>
      </c>
      <c r="X385" s="135">
        <f>TPPhys2!K385</f>
        <v>1</v>
      </c>
      <c r="Y385" s="86">
        <f>TPChim2!H385</f>
        <v>10.583333333333334</v>
      </c>
      <c r="Z385" s="84">
        <f>TPChim2!I385</f>
        <v>2</v>
      </c>
      <c r="AA385" s="135">
        <f>TPChim2!K385</f>
        <v>1</v>
      </c>
      <c r="AB385" s="86">
        <f>Info2!J385</f>
        <v>8.75</v>
      </c>
      <c r="AC385" s="84">
        <f>Info2!K385</f>
        <v>0</v>
      </c>
      <c r="AD385" s="135">
        <f>Info2!M385</f>
        <v>1</v>
      </c>
      <c r="AE385" s="86">
        <f>MP!I385</f>
        <v>10</v>
      </c>
      <c r="AF385" s="84">
        <f>MP!J385</f>
        <v>1</v>
      </c>
      <c r="AG385" s="135">
        <f>MP!L385</f>
        <v>1</v>
      </c>
      <c r="AH385" s="139">
        <f>'UEM12'!S385</f>
        <v>10.056666666666667</v>
      </c>
      <c r="AI385" s="163">
        <f>'UEM12'!T385</f>
        <v>9</v>
      </c>
      <c r="AJ385" s="165">
        <f>'UEM12'!V385</f>
        <v>1</v>
      </c>
      <c r="AK385" s="166">
        <f>'MST2'!I385</f>
        <v>14</v>
      </c>
      <c r="AL385" s="84">
        <f>'MST2'!J385</f>
        <v>1</v>
      </c>
      <c r="AM385" s="135">
        <f>'MST2'!L385</f>
        <v>1</v>
      </c>
      <c r="AN385" s="139">
        <f>'UED12'!J385</f>
        <v>14</v>
      </c>
      <c r="AO385" s="163">
        <f>'UED12'!K385</f>
        <v>1</v>
      </c>
      <c r="AP385" s="165">
        <f>'UED12'!M385</f>
        <v>1</v>
      </c>
      <c r="AQ385" s="166">
        <f>Fran2!I385</f>
        <v>10</v>
      </c>
      <c r="AR385" s="84">
        <f>Fran2!J385</f>
        <v>1</v>
      </c>
      <c r="AS385" s="135">
        <f>Fran2!L385</f>
        <v>1</v>
      </c>
      <c r="AT385" s="86">
        <f>Angl2!I385</f>
        <v>11</v>
      </c>
      <c r="AU385" s="84">
        <f>Angl2!J385</f>
        <v>1</v>
      </c>
      <c r="AV385" s="135">
        <f>Angl2!L385</f>
        <v>1</v>
      </c>
      <c r="AW385" s="139">
        <f>'UET12'!M385</f>
        <v>10.5</v>
      </c>
      <c r="AX385" s="163">
        <f>'UET12'!N385</f>
        <v>2</v>
      </c>
      <c r="AY385" s="159">
        <f>'UET12'!P385</f>
        <v>1</v>
      </c>
      <c r="AZ385" s="24">
        <f t="shared" si="22"/>
        <v>9.4725490196078432</v>
      </c>
      <c r="BA385" s="143">
        <f t="shared" si="23"/>
        <v>24</v>
      </c>
      <c r="BB385" s="138" t="e">
        <f t="shared" si="24"/>
        <v>#REF!</v>
      </c>
      <c r="BC385" s="154" t="str">
        <f t="shared" si="25"/>
        <v xml:space="preserve"> </v>
      </c>
    </row>
    <row r="386" spans="1:55" ht="13.5" customHeight="1">
      <c r="A386" s="153">
        <v>374</v>
      </c>
      <c r="B386" s="282">
        <v>123004078</v>
      </c>
      <c r="C386" s="306" t="s">
        <v>791</v>
      </c>
      <c r="D386" s="328" t="s">
        <v>792</v>
      </c>
      <c r="E386" s="295" t="s">
        <v>1225</v>
      </c>
      <c r="F386" s="284" t="s">
        <v>832</v>
      </c>
      <c r="G386" s="322" t="s">
        <v>827</v>
      </c>
      <c r="H386" s="204" t="s">
        <v>432</v>
      </c>
      <c r="I386" s="156">
        <v>9.7450980392156872</v>
      </c>
      <c r="J386" s="162">
        <f>Maths2!J386</f>
        <v>7.666666666666667</v>
      </c>
      <c r="K386" s="84">
        <f>Maths2!K386</f>
        <v>0</v>
      </c>
      <c r="L386" s="135">
        <f>Maths2!M386</f>
        <v>1</v>
      </c>
      <c r="M386" s="85">
        <f>Phys2!J386</f>
        <v>3.5</v>
      </c>
      <c r="N386" s="84">
        <f>Phys2!K386</f>
        <v>0</v>
      </c>
      <c r="O386" s="135" t="e">
        <f>Phys2!#REF!</f>
        <v>#REF!</v>
      </c>
      <c r="P386" s="85">
        <f>Chim2!J386</f>
        <v>5.666666666666667</v>
      </c>
      <c r="Q386" s="84">
        <f>Chim2!K386</f>
        <v>0</v>
      </c>
      <c r="R386" s="135">
        <f>Chim2!M386</f>
        <v>1</v>
      </c>
      <c r="S386" s="136">
        <f>'UEF12'!P386</f>
        <v>5.6111111111111107</v>
      </c>
      <c r="T386" s="163">
        <f>'UEF12'!Q386</f>
        <v>0</v>
      </c>
      <c r="U386" s="165" t="e">
        <f>'UEF12'!S386</f>
        <v>#REF!</v>
      </c>
      <c r="V386" s="166">
        <f>TPPhys2!H386</f>
        <v>10.34</v>
      </c>
      <c r="W386" s="84">
        <f>TPPhys2!I386</f>
        <v>2</v>
      </c>
      <c r="X386" s="135">
        <f>TPPhys2!K386</f>
        <v>1</v>
      </c>
      <c r="Y386" s="86">
        <f>TPChim2!H386</f>
        <v>13.583333333333332</v>
      </c>
      <c r="Z386" s="84">
        <f>TPChim2!I386</f>
        <v>2</v>
      </c>
      <c r="AA386" s="135">
        <f>TPChim2!K386</f>
        <v>1</v>
      </c>
      <c r="AB386" s="86">
        <f>Info2!J386</f>
        <v>8.5625</v>
      </c>
      <c r="AC386" s="84">
        <f>Info2!K386</f>
        <v>0</v>
      </c>
      <c r="AD386" s="135">
        <f>Info2!M386</f>
        <v>1</v>
      </c>
      <c r="AE386" s="86">
        <f>MP!I386</f>
        <v>11</v>
      </c>
      <c r="AF386" s="84">
        <f>MP!J386</f>
        <v>1</v>
      </c>
      <c r="AG386" s="135">
        <f>MP!L386</f>
        <v>1</v>
      </c>
      <c r="AH386" s="139">
        <f>'UEM12'!S386</f>
        <v>10.409666666666666</v>
      </c>
      <c r="AI386" s="163">
        <f>'UEM12'!T386</f>
        <v>9</v>
      </c>
      <c r="AJ386" s="165">
        <f>'UEM12'!V386</f>
        <v>1</v>
      </c>
      <c r="AK386" s="166">
        <f>'MST2'!I386</f>
        <v>12</v>
      </c>
      <c r="AL386" s="84">
        <f>'MST2'!J386</f>
        <v>1</v>
      </c>
      <c r="AM386" s="135">
        <f>'MST2'!L386</f>
        <v>1</v>
      </c>
      <c r="AN386" s="139">
        <f>'UED12'!J386</f>
        <v>12</v>
      </c>
      <c r="AO386" s="163">
        <f>'UED12'!K386</f>
        <v>1</v>
      </c>
      <c r="AP386" s="165">
        <f>'UED12'!M386</f>
        <v>1</v>
      </c>
      <c r="AQ386" s="166">
        <f>Fran2!I386</f>
        <v>11</v>
      </c>
      <c r="AR386" s="84">
        <f>Fran2!J386</f>
        <v>1</v>
      </c>
      <c r="AS386" s="135">
        <f>Fran2!L386</f>
        <v>1</v>
      </c>
      <c r="AT386" s="86">
        <f>Angl2!I386</f>
        <v>11</v>
      </c>
      <c r="AU386" s="84">
        <f>Angl2!J386</f>
        <v>1</v>
      </c>
      <c r="AV386" s="135">
        <f>Angl2!L386</f>
        <v>1</v>
      </c>
      <c r="AW386" s="139">
        <f>'UET12'!M386</f>
        <v>11</v>
      </c>
      <c r="AX386" s="163">
        <f>'UET12'!N386</f>
        <v>2</v>
      </c>
      <c r="AY386" s="159">
        <f>'UET12'!P386</f>
        <v>1</v>
      </c>
      <c r="AZ386" s="24">
        <f t="shared" si="22"/>
        <v>8.0322549019607852</v>
      </c>
      <c r="BA386" s="143">
        <f t="shared" si="23"/>
        <v>12</v>
      </c>
      <c r="BB386" s="138" t="e">
        <f t="shared" si="24"/>
        <v>#REF!</v>
      </c>
      <c r="BC386" s="154" t="str">
        <f t="shared" si="25"/>
        <v xml:space="preserve"> </v>
      </c>
    </row>
    <row r="387" spans="1:55" ht="13.5" customHeight="1">
      <c r="A387" s="153">
        <v>375</v>
      </c>
      <c r="B387" s="294" t="s">
        <v>793</v>
      </c>
      <c r="C387" s="306" t="s">
        <v>794</v>
      </c>
      <c r="D387" s="328" t="s">
        <v>795</v>
      </c>
      <c r="E387" s="295" t="s">
        <v>1226</v>
      </c>
      <c r="F387" s="284" t="s">
        <v>913</v>
      </c>
      <c r="G387" s="322" t="s">
        <v>827</v>
      </c>
      <c r="H387" s="247" t="s">
        <v>1677</v>
      </c>
      <c r="I387" s="156">
        <v>9.4605882352941162</v>
      </c>
      <c r="J387" s="162">
        <f>Maths2!J387</f>
        <v>5</v>
      </c>
      <c r="K387" s="84">
        <f>Maths2!K387</f>
        <v>0</v>
      </c>
      <c r="L387" s="135">
        <f>Maths2!M387</f>
        <v>1</v>
      </c>
      <c r="M387" s="85">
        <f>Phys2!J387</f>
        <v>7.333333333333333</v>
      </c>
      <c r="N387" s="84">
        <f>Phys2!K387</f>
        <v>0</v>
      </c>
      <c r="O387" s="135" t="e">
        <f>Phys2!#REF!</f>
        <v>#REF!</v>
      </c>
      <c r="P387" s="85">
        <f>Chim2!J387</f>
        <v>10.833333333333334</v>
      </c>
      <c r="Q387" s="84">
        <f>Chim2!K387</f>
        <v>6</v>
      </c>
      <c r="R387" s="135">
        <f>Chim2!M387</f>
        <v>1</v>
      </c>
      <c r="S387" s="136">
        <f>'UEF12'!P387</f>
        <v>7.7222222222222223</v>
      </c>
      <c r="T387" s="163">
        <f>'UEF12'!Q387</f>
        <v>6</v>
      </c>
      <c r="U387" s="165" t="e">
        <f>'UEF12'!S387</f>
        <v>#REF!</v>
      </c>
      <c r="V387" s="166">
        <f>TPPhys2!H387</f>
        <v>13.12</v>
      </c>
      <c r="W387" s="84">
        <f>TPPhys2!I387</f>
        <v>2</v>
      </c>
      <c r="X387" s="135">
        <f>TPPhys2!K387</f>
        <v>1</v>
      </c>
      <c r="Y387" s="86">
        <f>TPChim2!H387</f>
        <v>10.5</v>
      </c>
      <c r="Z387" s="84">
        <f>TPChim2!I387</f>
        <v>2</v>
      </c>
      <c r="AA387" s="135">
        <f>TPChim2!K387</f>
        <v>1</v>
      </c>
      <c r="AB387" s="86">
        <f>Info2!J387</f>
        <v>8.875</v>
      </c>
      <c r="AC387" s="84">
        <f>Info2!K387</f>
        <v>0</v>
      </c>
      <c r="AD387" s="135">
        <f>Info2!M387</f>
        <v>1</v>
      </c>
      <c r="AE387" s="86">
        <f>MP!I387</f>
        <v>15.25</v>
      </c>
      <c r="AF387" s="84">
        <f>MP!J387</f>
        <v>1</v>
      </c>
      <c r="AG387" s="135">
        <f>MP!L387</f>
        <v>1</v>
      </c>
      <c r="AH387" s="139">
        <f>'UEM12'!S387</f>
        <v>11.324</v>
      </c>
      <c r="AI387" s="163">
        <f>'UEM12'!T387</f>
        <v>9</v>
      </c>
      <c r="AJ387" s="165">
        <f>'UEM12'!V387</f>
        <v>1</v>
      </c>
      <c r="AK387" s="166">
        <f>'MST2'!I387</f>
        <v>10</v>
      </c>
      <c r="AL387" s="84">
        <f>'MST2'!J387</f>
        <v>1</v>
      </c>
      <c r="AM387" s="135">
        <f>'MST2'!L387</f>
        <v>1</v>
      </c>
      <c r="AN387" s="139">
        <f>'UED12'!J387</f>
        <v>10</v>
      </c>
      <c r="AO387" s="163">
        <f>'UED12'!K387</f>
        <v>1</v>
      </c>
      <c r="AP387" s="165">
        <f>'UED12'!M387</f>
        <v>1</v>
      </c>
      <c r="AQ387" s="166">
        <f>Fran2!I387</f>
        <v>15.25</v>
      </c>
      <c r="AR387" s="84">
        <f>Fran2!J387</f>
        <v>1</v>
      </c>
      <c r="AS387" s="135">
        <f>Fran2!L387</f>
        <v>1</v>
      </c>
      <c r="AT387" s="86">
        <f>Angl2!I387</f>
        <v>15.25</v>
      </c>
      <c r="AU387" s="84">
        <f>Angl2!J387</f>
        <v>1</v>
      </c>
      <c r="AV387" s="135">
        <f>Angl2!L387</f>
        <v>1</v>
      </c>
      <c r="AW387" s="139">
        <f>'UET12'!M387</f>
        <v>15.25</v>
      </c>
      <c r="AX387" s="163">
        <f>'UET12'!N387</f>
        <v>2</v>
      </c>
      <c r="AY387" s="159">
        <f>'UET12'!P387</f>
        <v>1</v>
      </c>
      <c r="AZ387" s="24">
        <f t="shared" si="22"/>
        <v>9.8011764705882349</v>
      </c>
      <c r="BA387" s="143">
        <f t="shared" si="23"/>
        <v>18</v>
      </c>
      <c r="BB387" s="138" t="e">
        <f t="shared" si="24"/>
        <v>#REF!</v>
      </c>
      <c r="BC387" s="154" t="str">
        <f t="shared" si="25"/>
        <v xml:space="preserve"> </v>
      </c>
    </row>
    <row r="388" spans="1:55" ht="13.5" customHeight="1">
      <c r="A388" s="153">
        <v>376</v>
      </c>
      <c r="B388" s="178">
        <v>1433008504</v>
      </c>
      <c r="C388" s="180" t="s">
        <v>560</v>
      </c>
      <c r="D388" s="326" t="s">
        <v>131</v>
      </c>
      <c r="E388" s="276" t="s">
        <v>1062</v>
      </c>
      <c r="F388" s="276" t="s">
        <v>870</v>
      </c>
      <c r="G388" s="325" t="s">
        <v>806</v>
      </c>
      <c r="H388" s="117" t="s">
        <v>428</v>
      </c>
      <c r="I388" s="157">
        <v>9.5823529411764685</v>
      </c>
      <c r="J388" s="162">
        <f>Maths2!J388</f>
        <v>10</v>
      </c>
      <c r="K388" s="84">
        <f>Maths2!K388</f>
        <v>6</v>
      </c>
      <c r="L388" s="135">
        <f>Maths2!M388</f>
        <v>1</v>
      </c>
      <c r="M388" s="85">
        <f>Phys2!J388</f>
        <v>3.45</v>
      </c>
      <c r="N388" s="84">
        <f>Phys2!K388</f>
        <v>0</v>
      </c>
      <c r="O388" s="135" t="e">
        <f>Phys2!#REF!</f>
        <v>#REF!</v>
      </c>
      <c r="P388" s="85">
        <f>Chim2!J388</f>
        <v>8</v>
      </c>
      <c r="Q388" s="84">
        <f>Chim2!K388</f>
        <v>0</v>
      </c>
      <c r="R388" s="135">
        <f>Chim2!M388</f>
        <v>1</v>
      </c>
      <c r="S388" s="136">
        <f>'UEF12'!P388</f>
        <v>7.1499999999999995</v>
      </c>
      <c r="T388" s="163">
        <f>'UEF12'!Q388</f>
        <v>6</v>
      </c>
      <c r="U388" s="165" t="e">
        <f>'UEF12'!S388</f>
        <v>#REF!</v>
      </c>
      <c r="V388" s="166">
        <f>TPPhys2!H388</f>
        <v>10</v>
      </c>
      <c r="W388" s="84">
        <f>TPPhys2!I388</f>
        <v>2</v>
      </c>
      <c r="X388" s="135">
        <f>TPPhys2!K388</f>
        <v>1</v>
      </c>
      <c r="Y388" s="86">
        <f>TPChim2!H388</f>
        <v>15.08</v>
      </c>
      <c r="Z388" s="84">
        <f>TPChim2!I388</f>
        <v>2</v>
      </c>
      <c r="AA388" s="135">
        <f>TPChim2!K388</f>
        <v>1</v>
      </c>
      <c r="AB388" s="86">
        <f>Info2!J388</f>
        <v>9.4</v>
      </c>
      <c r="AC388" s="84">
        <f>Info2!K388</f>
        <v>0</v>
      </c>
      <c r="AD388" s="135">
        <f>Info2!M388</f>
        <v>1</v>
      </c>
      <c r="AE388" s="86">
        <f>MP!I388</f>
        <v>7</v>
      </c>
      <c r="AF388" s="84">
        <f>MP!J388</f>
        <v>0</v>
      </c>
      <c r="AG388" s="135">
        <f>MP!L388</f>
        <v>1</v>
      </c>
      <c r="AH388" s="139">
        <f>'UEM12'!S388</f>
        <v>10.175999999999998</v>
      </c>
      <c r="AI388" s="163">
        <f>'UEM12'!T388</f>
        <v>9</v>
      </c>
      <c r="AJ388" s="165">
        <f>'UEM12'!V388</f>
        <v>1</v>
      </c>
      <c r="AK388" s="166">
        <f>'MST2'!I388</f>
        <v>10</v>
      </c>
      <c r="AL388" s="84">
        <f>'MST2'!J388</f>
        <v>1</v>
      </c>
      <c r="AM388" s="135">
        <f>'MST2'!L388</f>
        <v>1</v>
      </c>
      <c r="AN388" s="139">
        <f>'UED12'!J388</f>
        <v>10</v>
      </c>
      <c r="AO388" s="163">
        <f>'UED12'!K388</f>
        <v>1</v>
      </c>
      <c r="AP388" s="165">
        <f>'UED12'!M388</f>
        <v>1</v>
      </c>
      <c r="AQ388" s="166">
        <f>Fran2!I388</f>
        <v>10</v>
      </c>
      <c r="AR388" s="84">
        <f>Fran2!J388</f>
        <v>1</v>
      </c>
      <c r="AS388" s="135">
        <f>Fran2!L388</f>
        <v>1</v>
      </c>
      <c r="AT388" s="86">
        <f>Angl2!I388</f>
        <v>10</v>
      </c>
      <c r="AU388" s="84">
        <f>Angl2!J388</f>
        <v>1</v>
      </c>
      <c r="AV388" s="135">
        <f>Angl2!L388</f>
        <v>1</v>
      </c>
      <c r="AW388" s="139">
        <f>'UET12'!M388</f>
        <v>10</v>
      </c>
      <c r="AX388" s="163">
        <f>'UET12'!N388</f>
        <v>2</v>
      </c>
      <c r="AY388" s="159">
        <f>'UET12'!P388</f>
        <v>1</v>
      </c>
      <c r="AZ388" s="24">
        <f t="shared" si="22"/>
        <v>8.5429411764705883</v>
      </c>
      <c r="BA388" s="143">
        <f t="shared" si="23"/>
        <v>18</v>
      </c>
      <c r="BB388" s="138" t="e">
        <f t="shared" si="24"/>
        <v>#REF!</v>
      </c>
      <c r="BC388" s="154" t="str">
        <f t="shared" si="25"/>
        <v xml:space="preserve"> </v>
      </c>
    </row>
    <row r="389" spans="1:55" ht="13.5" customHeight="1">
      <c r="A389" s="153">
        <v>377</v>
      </c>
      <c r="B389" s="175">
        <v>1533009668</v>
      </c>
      <c r="C389" s="177" t="s">
        <v>534</v>
      </c>
      <c r="D389" s="324" t="s">
        <v>92</v>
      </c>
      <c r="E389" s="276" t="s">
        <v>1227</v>
      </c>
      <c r="F389" s="276" t="s">
        <v>870</v>
      </c>
      <c r="G389" s="325" t="s">
        <v>806</v>
      </c>
      <c r="H389" s="117" t="s">
        <v>429</v>
      </c>
      <c r="I389" s="157">
        <v>8.9429411764705886</v>
      </c>
      <c r="J389" s="162">
        <f>Maths2!J389</f>
        <v>10.6</v>
      </c>
      <c r="K389" s="84">
        <f>Maths2!K389</f>
        <v>6</v>
      </c>
      <c r="L389" s="135">
        <f>Maths2!M389</f>
        <v>1</v>
      </c>
      <c r="M389" s="85">
        <f>Phys2!J389</f>
        <v>2.7</v>
      </c>
      <c r="N389" s="84">
        <f>Phys2!K389</f>
        <v>0</v>
      </c>
      <c r="O389" s="135" t="e">
        <f>Phys2!#REF!</f>
        <v>#REF!</v>
      </c>
      <c r="P389" s="85">
        <f>Chim2!J389</f>
        <v>8.8000000000000007</v>
      </c>
      <c r="Q389" s="84">
        <f>Chim2!K389</f>
        <v>0</v>
      </c>
      <c r="R389" s="135">
        <f>Chim2!M389</f>
        <v>1</v>
      </c>
      <c r="S389" s="136">
        <f>'UEF12'!P389</f>
        <v>7.3666666666666663</v>
      </c>
      <c r="T389" s="163">
        <f>'UEF12'!Q389</f>
        <v>6</v>
      </c>
      <c r="U389" s="165" t="e">
        <f>'UEF12'!S389</f>
        <v>#REF!</v>
      </c>
      <c r="V389" s="166">
        <f>TPPhys2!H389</f>
        <v>11.25</v>
      </c>
      <c r="W389" s="84">
        <f>TPPhys2!I389</f>
        <v>2</v>
      </c>
      <c r="X389" s="135">
        <f>TPPhys2!K389</f>
        <v>1</v>
      </c>
      <c r="Y389" s="86">
        <f>TPChim2!H389</f>
        <v>11.583333333333332</v>
      </c>
      <c r="Z389" s="84">
        <f>TPChim2!I389</f>
        <v>2</v>
      </c>
      <c r="AA389" s="135">
        <f>TPChim2!K389</f>
        <v>1</v>
      </c>
      <c r="AB389" s="86">
        <f>Info2!J389</f>
        <v>10.4</v>
      </c>
      <c r="AC389" s="84">
        <f>Info2!K389</f>
        <v>4</v>
      </c>
      <c r="AD389" s="135">
        <f>Info2!M389</f>
        <v>1</v>
      </c>
      <c r="AE389" s="86">
        <f>MP!I389</f>
        <v>10.5</v>
      </c>
      <c r="AF389" s="84">
        <f>MP!J389</f>
        <v>1</v>
      </c>
      <c r="AG389" s="135">
        <f>MP!L389</f>
        <v>1</v>
      </c>
      <c r="AH389" s="139">
        <f>'UEM12'!S389</f>
        <v>10.826666666666666</v>
      </c>
      <c r="AI389" s="163">
        <f>'UEM12'!T389</f>
        <v>9</v>
      </c>
      <c r="AJ389" s="165">
        <f>'UEM12'!V389</f>
        <v>1</v>
      </c>
      <c r="AK389" s="166">
        <f>'MST2'!I389</f>
        <v>8</v>
      </c>
      <c r="AL389" s="84">
        <f>'MST2'!J389</f>
        <v>0</v>
      </c>
      <c r="AM389" s="135">
        <f>'MST2'!L389</f>
        <v>1</v>
      </c>
      <c r="AN389" s="139">
        <f>'UED12'!J389</f>
        <v>8</v>
      </c>
      <c r="AO389" s="163">
        <f>'UED12'!K389</f>
        <v>0</v>
      </c>
      <c r="AP389" s="165">
        <f>'UED12'!M389</f>
        <v>1</v>
      </c>
      <c r="AQ389" s="166">
        <f>Fran2!I389</f>
        <v>12</v>
      </c>
      <c r="AR389" s="84">
        <f>Fran2!J389</f>
        <v>1</v>
      </c>
      <c r="AS389" s="135">
        <f>Fran2!L389</f>
        <v>1</v>
      </c>
      <c r="AT389" s="86">
        <f>Angl2!I389</f>
        <v>16</v>
      </c>
      <c r="AU389" s="84">
        <f>Angl2!J389</f>
        <v>1</v>
      </c>
      <c r="AV389" s="135">
        <f>Angl2!L389</f>
        <v>1</v>
      </c>
      <c r="AW389" s="139">
        <f>'UET12'!M389</f>
        <v>14</v>
      </c>
      <c r="AX389" s="163">
        <f>'UET12'!N389</f>
        <v>2</v>
      </c>
      <c r="AY389" s="159">
        <f>'UET12'!P389</f>
        <v>1</v>
      </c>
      <c r="AZ389" s="24">
        <f t="shared" si="22"/>
        <v>9.2019607843137265</v>
      </c>
      <c r="BA389" s="143">
        <f t="shared" si="23"/>
        <v>17</v>
      </c>
      <c r="BB389" s="138" t="e">
        <f t="shared" si="24"/>
        <v>#REF!</v>
      </c>
      <c r="BC389" s="154" t="str">
        <f t="shared" si="25"/>
        <v xml:space="preserve"> </v>
      </c>
    </row>
    <row r="390" spans="1:55" ht="13.5" customHeight="1">
      <c r="A390" s="153">
        <v>378</v>
      </c>
      <c r="B390" s="175">
        <v>1533012835</v>
      </c>
      <c r="C390" s="177" t="s">
        <v>657</v>
      </c>
      <c r="D390" s="324" t="s">
        <v>658</v>
      </c>
      <c r="E390" s="276" t="s">
        <v>1228</v>
      </c>
      <c r="F390" s="276" t="s">
        <v>830</v>
      </c>
      <c r="G390" s="325" t="s">
        <v>806</v>
      </c>
      <c r="H390" s="117" t="s">
        <v>1676</v>
      </c>
      <c r="I390" s="156">
        <v>7.8825490196078434</v>
      </c>
      <c r="J390" s="162">
        <f>Maths2!J390</f>
        <v>6.1</v>
      </c>
      <c r="K390" s="84">
        <f>Maths2!K390</f>
        <v>0</v>
      </c>
      <c r="L390" s="135">
        <f>Maths2!M390</f>
        <v>1</v>
      </c>
      <c r="M390" s="85">
        <f>Phys2!J390</f>
        <v>5</v>
      </c>
      <c r="N390" s="84">
        <f>Phys2!K390</f>
        <v>0</v>
      </c>
      <c r="O390" s="135" t="e">
        <f>Phys2!#REF!</f>
        <v>#REF!</v>
      </c>
      <c r="P390" s="85">
        <f>Chim2!J390</f>
        <v>10</v>
      </c>
      <c r="Q390" s="84">
        <f>Chim2!K390</f>
        <v>6</v>
      </c>
      <c r="R390" s="135">
        <f>Chim2!M390</f>
        <v>1</v>
      </c>
      <c r="S390" s="136">
        <f>'UEF12'!P390</f>
        <v>7.0333333333333332</v>
      </c>
      <c r="T390" s="163">
        <f>'UEF12'!Q390</f>
        <v>6</v>
      </c>
      <c r="U390" s="165" t="e">
        <f>'UEF12'!S390</f>
        <v>#REF!</v>
      </c>
      <c r="V390" s="166">
        <f>TPPhys2!H390</f>
        <v>10</v>
      </c>
      <c r="W390" s="84">
        <f>TPPhys2!I390</f>
        <v>2</v>
      </c>
      <c r="X390" s="135">
        <f>TPPhys2!K390</f>
        <v>1</v>
      </c>
      <c r="Y390" s="86">
        <f>TPChim2!H390</f>
        <v>13.66</v>
      </c>
      <c r="Z390" s="84">
        <f>TPChim2!I390</f>
        <v>2</v>
      </c>
      <c r="AA390" s="135">
        <f>TPChim2!K390</f>
        <v>1</v>
      </c>
      <c r="AB390" s="86">
        <f>Info2!J390</f>
        <v>8.4</v>
      </c>
      <c r="AC390" s="84">
        <f>Info2!K390</f>
        <v>0</v>
      </c>
      <c r="AD390" s="135">
        <f>Info2!M390</f>
        <v>1</v>
      </c>
      <c r="AE390" s="86">
        <f>MP!I390</f>
        <v>10</v>
      </c>
      <c r="AF390" s="84">
        <f>MP!J390</f>
        <v>1</v>
      </c>
      <c r="AG390" s="135">
        <f>MP!L390</f>
        <v>1</v>
      </c>
      <c r="AH390" s="139">
        <f>'UEM12'!S390</f>
        <v>10.092000000000001</v>
      </c>
      <c r="AI390" s="163">
        <f>'UEM12'!T390</f>
        <v>9</v>
      </c>
      <c r="AJ390" s="165">
        <f>'UEM12'!V390</f>
        <v>1</v>
      </c>
      <c r="AK390" s="166">
        <f>'MST2'!I390</f>
        <v>10</v>
      </c>
      <c r="AL390" s="84">
        <f>'MST2'!J390</f>
        <v>1</v>
      </c>
      <c r="AM390" s="135">
        <f>'MST2'!L390</f>
        <v>1</v>
      </c>
      <c r="AN390" s="139">
        <f>'UED12'!J390</f>
        <v>10</v>
      </c>
      <c r="AO390" s="163">
        <f>'UED12'!K390</f>
        <v>1</v>
      </c>
      <c r="AP390" s="165">
        <f>'UED12'!M390</f>
        <v>1</v>
      </c>
      <c r="AQ390" s="166">
        <f>Fran2!I390</f>
        <v>6</v>
      </c>
      <c r="AR390" s="84">
        <f>Fran2!J390</f>
        <v>0</v>
      </c>
      <c r="AS390" s="135">
        <f>Fran2!L390</f>
        <v>1</v>
      </c>
      <c r="AT390" s="86">
        <f>Angl2!I390</f>
        <v>9</v>
      </c>
      <c r="AU390" s="84">
        <f>Angl2!J390</f>
        <v>0</v>
      </c>
      <c r="AV390" s="135">
        <f>Angl2!L390</f>
        <v>1</v>
      </c>
      <c r="AW390" s="139">
        <f>'UET12'!M390</f>
        <v>7.5</v>
      </c>
      <c r="AX390" s="163">
        <f>'UET12'!N390</f>
        <v>0</v>
      </c>
      <c r="AY390" s="159">
        <f>'UET12'!P390</f>
        <v>1</v>
      </c>
      <c r="AZ390" s="24">
        <f t="shared" si="22"/>
        <v>8.1623529411764704</v>
      </c>
      <c r="BA390" s="143">
        <f t="shared" si="23"/>
        <v>16</v>
      </c>
      <c r="BB390" s="138" t="e">
        <f t="shared" si="24"/>
        <v>#REF!</v>
      </c>
      <c r="BC390" s="154" t="str">
        <f t="shared" si="25"/>
        <v xml:space="preserve"> </v>
      </c>
    </row>
    <row r="391" spans="1:55" ht="13.5" customHeight="1">
      <c r="A391" s="153">
        <v>379</v>
      </c>
      <c r="B391" s="282" t="s">
        <v>796</v>
      </c>
      <c r="C391" s="306" t="s">
        <v>797</v>
      </c>
      <c r="D391" s="328" t="s">
        <v>412</v>
      </c>
      <c r="E391" s="295" t="s">
        <v>1229</v>
      </c>
      <c r="F391" s="284" t="s">
        <v>1230</v>
      </c>
      <c r="G391" s="322" t="s">
        <v>827</v>
      </c>
      <c r="H391" s="247" t="s">
        <v>1678</v>
      </c>
      <c r="I391" s="157">
        <v>9.6935294117647057</v>
      </c>
      <c r="J391" s="162">
        <f>Maths2!J391</f>
        <v>6.166666666666667</v>
      </c>
      <c r="K391" s="84">
        <f>Maths2!K391</f>
        <v>0</v>
      </c>
      <c r="L391" s="135">
        <f>Maths2!M391</f>
        <v>1</v>
      </c>
      <c r="M391" s="85">
        <f>Phys2!J391</f>
        <v>5.7</v>
      </c>
      <c r="N391" s="84">
        <f>Phys2!K391</f>
        <v>0</v>
      </c>
      <c r="O391" s="135" t="e">
        <f>Phys2!#REF!</f>
        <v>#REF!</v>
      </c>
      <c r="P391" s="85">
        <f>Chim2!J391</f>
        <v>5</v>
      </c>
      <c r="Q391" s="84">
        <f>Chim2!K391</f>
        <v>0</v>
      </c>
      <c r="R391" s="135">
        <f>Chim2!M391</f>
        <v>1</v>
      </c>
      <c r="S391" s="136">
        <f>'UEF12'!P391</f>
        <v>5.6222222222222227</v>
      </c>
      <c r="T391" s="163">
        <f>'UEF12'!Q391</f>
        <v>0</v>
      </c>
      <c r="U391" s="165" t="e">
        <f>'UEF12'!S391</f>
        <v>#REF!</v>
      </c>
      <c r="V391" s="166">
        <f>TPPhys2!H391</f>
        <v>10.32</v>
      </c>
      <c r="W391" s="84">
        <f>TPPhys2!I391</f>
        <v>2</v>
      </c>
      <c r="X391" s="135">
        <f>TPPhys2!K391</f>
        <v>1</v>
      </c>
      <c r="Y391" s="86">
        <f>TPChim2!H391</f>
        <v>15.33</v>
      </c>
      <c r="Z391" s="84">
        <f>TPChim2!I391</f>
        <v>2</v>
      </c>
      <c r="AA391" s="135">
        <f>TPChim2!K391</f>
        <v>1</v>
      </c>
      <c r="AB391" s="86">
        <f>Info2!J391</f>
        <v>8.75</v>
      </c>
      <c r="AC391" s="84">
        <f>Info2!K391</f>
        <v>0</v>
      </c>
      <c r="AD391" s="135">
        <f>Info2!M391</f>
        <v>1</v>
      </c>
      <c r="AE391" s="86">
        <f>MP!I391</f>
        <v>13</v>
      </c>
      <c r="AF391" s="84">
        <f>MP!J391</f>
        <v>1</v>
      </c>
      <c r="AG391" s="135">
        <f>MP!L391</f>
        <v>1</v>
      </c>
      <c r="AH391" s="139">
        <f>'UEM12'!S391</f>
        <v>11.23</v>
      </c>
      <c r="AI391" s="163">
        <f>'UEM12'!T391</f>
        <v>9</v>
      </c>
      <c r="AJ391" s="165">
        <f>'UEM12'!V391</f>
        <v>1</v>
      </c>
      <c r="AK391" s="166">
        <f>'MST2'!I391</f>
        <v>13</v>
      </c>
      <c r="AL391" s="84">
        <f>'MST2'!J391</f>
        <v>1</v>
      </c>
      <c r="AM391" s="135">
        <f>'MST2'!L391</f>
        <v>1</v>
      </c>
      <c r="AN391" s="139">
        <f>'UED12'!J391</f>
        <v>13</v>
      </c>
      <c r="AO391" s="163">
        <f>'UED12'!K391</f>
        <v>1</v>
      </c>
      <c r="AP391" s="165">
        <f>'UED12'!M391</f>
        <v>1</v>
      </c>
      <c r="AQ391" s="166">
        <f>Fran2!I391</f>
        <v>13</v>
      </c>
      <c r="AR391" s="84">
        <f>Fran2!J391</f>
        <v>1</v>
      </c>
      <c r="AS391" s="135">
        <f>Fran2!L391</f>
        <v>1</v>
      </c>
      <c r="AT391" s="86">
        <f>Angl2!I391</f>
        <v>13</v>
      </c>
      <c r="AU391" s="84">
        <f>Angl2!J391</f>
        <v>1</v>
      </c>
      <c r="AV391" s="135">
        <f>Angl2!L391</f>
        <v>1</v>
      </c>
      <c r="AW391" s="139">
        <f>'UET12'!M391</f>
        <v>13</v>
      </c>
      <c r="AX391" s="163">
        <f>'UET12'!N391</f>
        <v>2</v>
      </c>
      <c r="AY391" s="159">
        <f>'UET12'!P391</f>
        <v>1</v>
      </c>
      <c r="AZ391" s="24">
        <f t="shared" si="22"/>
        <v>8.5735294117647065</v>
      </c>
      <c r="BA391" s="143">
        <f t="shared" si="23"/>
        <v>12</v>
      </c>
      <c r="BB391" s="138" t="e">
        <f t="shared" si="24"/>
        <v>#REF!</v>
      </c>
      <c r="BC391" s="154" t="str">
        <f t="shared" si="25"/>
        <v xml:space="preserve"> </v>
      </c>
    </row>
    <row r="392" spans="1:55" ht="13.5" customHeight="1">
      <c r="A392" s="153">
        <v>380</v>
      </c>
      <c r="B392" s="289">
        <v>123014746</v>
      </c>
      <c r="C392" s="99" t="s">
        <v>272</v>
      </c>
      <c r="D392" s="100" t="s">
        <v>99</v>
      </c>
      <c r="E392" s="277" t="s">
        <v>1231</v>
      </c>
      <c r="F392" s="277" t="s">
        <v>805</v>
      </c>
      <c r="G392" s="323" t="s">
        <v>811</v>
      </c>
      <c r="H392" s="117" t="s">
        <v>429</v>
      </c>
      <c r="I392" s="157">
        <v>7.5176470588235302</v>
      </c>
      <c r="J392" s="162">
        <f>Maths2!J392</f>
        <v>10</v>
      </c>
      <c r="K392" s="84">
        <f>Maths2!K392</f>
        <v>6</v>
      </c>
      <c r="L392" s="135">
        <f>Maths2!M392</f>
        <v>1</v>
      </c>
      <c r="M392" s="85">
        <f>Phys2!J392</f>
        <v>5</v>
      </c>
      <c r="N392" s="84">
        <f>Phys2!K392</f>
        <v>0</v>
      </c>
      <c r="O392" s="135" t="e">
        <f>Phys2!#REF!</f>
        <v>#REF!</v>
      </c>
      <c r="P392" s="85">
        <f>Chim2!J392</f>
        <v>6</v>
      </c>
      <c r="Q392" s="84">
        <f>Chim2!K392</f>
        <v>0</v>
      </c>
      <c r="R392" s="135">
        <f>Chim2!M392</f>
        <v>1</v>
      </c>
      <c r="S392" s="136">
        <f>'UEF12'!P392</f>
        <v>7</v>
      </c>
      <c r="T392" s="163">
        <f>'UEF12'!Q392</f>
        <v>6</v>
      </c>
      <c r="U392" s="165" t="e">
        <f>'UEF12'!S392</f>
        <v>#REF!</v>
      </c>
      <c r="V392" s="166">
        <f>TPPhys2!H392</f>
        <v>9</v>
      </c>
      <c r="W392" s="84">
        <f>TPPhys2!I392</f>
        <v>0</v>
      </c>
      <c r="X392" s="135">
        <f>TPPhys2!K392</f>
        <v>1</v>
      </c>
      <c r="Y392" s="86">
        <f>TPChim2!H392</f>
        <v>10.8</v>
      </c>
      <c r="Z392" s="84">
        <f>TPChim2!I392</f>
        <v>2</v>
      </c>
      <c r="AA392" s="135">
        <f>TPChim2!K392</f>
        <v>1</v>
      </c>
      <c r="AB392" s="86">
        <f>Info2!J392</f>
        <v>4.833333333333333</v>
      </c>
      <c r="AC392" s="84">
        <f>Info2!K392</f>
        <v>0</v>
      </c>
      <c r="AD392" s="135">
        <f>Info2!M392</f>
        <v>1</v>
      </c>
      <c r="AE392" s="86">
        <f>MP!I392</f>
        <v>10</v>
      </c>
      <c r="AF392" s="84">
        <f>MP!J392</f>
        <v>1</v>
      </c>
      <c r="AG392" s="135">
        <f>MP!L392</f>
        <v>1</v>
      </c>
      <c r="AH392" s="139">
        <f>'UEM12'!S392</f>
        <v>7.8933333333333335</v>
      </c>
      <c r="AI392" s="163">
        <f>'UEM12'!T392</f>
        <v>3</v>
      </c>
      <c r="AJ392" s="165">
        <f>'UEM12'!V392</f>
        <v>1</v>
      </c>
      <c r="AK392" s="166">
        <f>'MST2'!I392</f>
        <v>10.5</v>
      </c>
      <c r="AL392" s="84">
        <f>'MST2'!J392</f>
        <v>1</v>
      </c>
      <c r="AM392" s="135">
        <f>'MST2'!L392</f>
        <v>1</v>
      </c>
      <c r="AN392" s="139">
        <f>'UED12'!J392</f>
        <v>10.5</v>
      </c>
      <c r="AO392" s="163">
        <f>'UED12'!K392</f>
        <v>1</v>
      </c>
      <c r="AP392" s="165">
        <f>'UED12'!M392</f>
        <v>1</v>
      </c>
      <c r="AQ392" s="166">
        <f>Fran2!I392</f>
        <v>15.5</v>
      </c>
      <c r="AR392" s="84">
        <f>Fran2!J392</f>
        <v>1</v>
      </c>
      <c r="AS392" s="135">
        <f>Fran2!L392</f>
        <v>1</v>
      </c>
      <c r="AT392" s="86">
        <f>Angl2!I392</f>
        <v>12.5</v>
      </c>
      <c r="AU392" s="84">
        <f>Angl2!J392</f>
        <v>1</v>
      </c>
      <c r="AV392" s="135">
        <f>Angl2!L392</f>
        <v>1</v>
      </c>
      <c r="AW392" s="139">
        <f>'UET12'!M392</f>
        <v>14</v>
      </c>
      <c r="AX392" s="163">
        <f>'UET12'!N392</f>
        <v>2</v>
      </c>
      <c r="AY392" s="159">
        <f>'UET12'!P392</f>
        <v>1</v>
      </c>
      <c r="AZ392" s="24">
        <f t="shared" si="22"/>
        <v>8.2921568627450988</v>
      </c>
      <c r="BA392" s="143">
        <f t="shared" si="23"/>
        <v>12</v>
      </c>
      <c r="BB392" s="138" t="e">
        <f t="shared" si="24"/>
        <v>#REF!</v>
      </c>
      <c r="BC392" s="154" t="str">
        <f t="shared" si="25"/>
        <v xml:space="preserve"> </v>
      </c>
    </row>
    <row r="393" spans="1:55" ht="13.5" customHeight="1">
      <c r="A393" s="153">
        <v>381</v>
      </c>
      <c r="B393" s="279">
        <v>1333003317</v>
      </c>
      <c r="C393" s="52" t="s">
        <v>273</v>
      </c>
      <c r="D393" s="51" t="s">
        <v>183</v>
      </c>
      <c r="E393" s="280" t="s">
        <v>1232</v>
      </c>
      <c r="F393" s="280" t="s">
        <v>808</v>
      </c>
      <c r="G393" s="323" t="s">
        <v>811</v>
      </c>
      <c r="H393" s="117" t="s">
        <v>434</v>
      </c>
      <c r="I393" s="157">
        <v>9.6876470588235293</v>
      </c>
      <c r="J393" s="162">
        <f>Maths2!J393</f>
        <v>7</v>
      </c>
      <c r="K393" s="84">
        <f>Maths2!K393</f>
        <v>0</v>
      </c>
      <c r="L393" s="135">
        <f>Maths2!M393</f>
        <v>1</v>
      </c>
      <c r="M393" s="85">
        <f>Phys2!J393</f>
        <v>10</v>
      </c>
      <c r="N393" s="84">
        <f>Phys2!K393</f>
        <v>6</v>
      </c>
      <c r="O393" s="135" t="e">
        <f>Phys2!#REF!</f>
        <v>#REF!</v>
      </c>
      <c r="P393" s="85">
        <f>Chim2!J393</f>
        <v>8.75</v>
      </c>
      <c r="Q393" s="84">
        <f>Chim2!K393</f>
        <v>0</v>
      </c>
      <c r="R393" s="135">
        <f>Chim2!M393</f>
        <v>1</v>
      </c>
      <c r="S393" s="136">
        <f>'UEF12'!P393</f>
        <v>8.5833333333333339</v>
      </c>
      <c r="T393" s="163">
        <f>'UEF12'!Q393</f>
        <v>6</v>
      </c>
      <c r="U393" s="165" t="e">
        <f>'UEF12'!S393</f>
        <v>#REF!</v>
      </c>
      <c r="V393" s="166">
        <f>TPPhys2!H393</f>
        <v>12</v>
      </c>
      <c r="W393" s="84">
        <f>TPPhys2!I393</f>
        <v>2</v>
      </c>
      <c r="X393" s="135">
        <f>TPPhys2!K393</f>
        <v>1</v>
      </c>
      <c r="Y393" s="86">
        <f>TPChim2!H393</f>
        <v>12.91</v>
      </c>
      <c r="Z393" s="84">
        <f>TPChim2!I393</f>
        <v>2</v>
      </c>
      <c r="AA393" s="135">
        <f>TPChim2!K393</f>
        <v>1</v>
      </c>
      <c r="AB393" s="86">
        <f>Info2!J393</f>
        <v>10</v>
      </c>
      <c r="AC393" s="84">
        <f>Info2!K393</f>
        <v>4</v>
      </c>
      <c r="AD393" s="135">
        <f>Info2!M393</f>
        <v>1</v>
      </c>
      <c r="AE393" s="86">
        <f>MP!I393</f>
        <v>12.5</v>
      </c>
      <c r="AF393" s="84">
        <f>MP!J393</f>
        <v>1</v>
      </c>
      <c r="AG393" s="135">
        <f>MP!L393</f>
        <v>1</v>
      </c>
      <c r="AH393" s="139">
        <f>'UEM12'!S393</f>
        <v>11.481999999999999</v>
      </c>
      <c r="AI393" s="163">
        <f>'UEM12'!T393</f>
        <v>9</v>
      </c>
      <c r="AJ393" s="165">
        <f>'UEM12'!V393</f>
        <v>1</v>
      </c>
      <c r="AK393" s="166">
        <f>'MST2'!I393</f>
        <v>14</v>
      </c>
      <c r="AL393" s="84">
        <f>'MST2'!J393</f>
        <v>1</v>
      </c>
      <c r="AM393" s="135">
        <f>'MST2'!L393</f>
        <v>1</v>
      </c>
      <c r="AN393" s="139">
        <f>'UED12'!J393</f>
        <v>14</v>
      </c>
      <c r="AO393" s="163">
        <f>'UED12'!K393</f>
        <v>1</v>
      </c>
      <c r="AP393" s="165">
        <f>'UED12'!M393</f>
        <v>1</v>
      </c>
      <c r="AQ393" s="166">
        <f>Fran2!I393</f>
        <v>10</v>
      </c>
      <c r="AR393" s="84">
        <f>Fran2!J393</f>
        <v>1</v>
      </c>
      <c r="AS393" s="135">
        <f>Fran2!L393</f>
        <v>1</v>
      </c>
      <c r="AT393" s="86">
        <f>Angl2!I393</f>
        <v>12</v>
      </c>
      <c r="AU393" s="84">
        <f>Angl2!J393</f>
        <v>1</v>
      </c>
      <c r="AV393" s="135">
        <f>Angl2!L393</f>
        <v>1</v>
      </c>
      <c r="AW393" s="139">
        <f>'UET12'!M393</f>
        <v>11</v>
      </c>
      <c r="AX393" s="163">
        <f>'UET12'!N393</f>
        <v>2</v>
      </c>
      <c r="AY393" s="159">
        <f>'UET12'!P393</f>
        <v>1</v>
      </c>
      <c r="AZ393" s="24">
        <f t="shared" si="22"/>
        <v>10.038823529411765</v>
      </c>
      <c r="BA393" s="143">
        <f t="shared" si="23"/>
        <v>30</v>
      </c>
      <c r="BB393" s="138" t="e">
        <f t="shared" si="24"/>
        <v>#REF!</v>
      </c>
      <c r="BC393" s="154" t="str">
        <f t="shared" si="25"/>
        <v>S2 validé</v>
      </c>
    </row>
    <row r="394" spans="1:55" ht="13.5" customHeight="1">
      <c r="A394" s="153">
        <v>382</v>
      </c>
      <c r="B394" s="279">
        <v>123011487</v>
      </c>
      <c r="C394" s="52" t="s">
        <v>424</v>
      </c>
      <c r="D394" s="51" t="s">
        <v>425</v>
      </c>
      <c r="E394" s="280" t="s">
        <v>1233</v>
      </c>
      <c r="F394" s="280" t="s">
        <v>1234</v>
      </c>
      <c r="G394" s="323" t="s">
        <v>811</v>
      </c>
      <c r="H394" s="117" t="s">
        <v>429</v>
      </c>
      <c r="I394" s="157">
        <v>8.9205882352941188</v>
      </c>
      <c r="J394" s="162">
        <f>Maths2!J394</f>
        <v>10.333333333333334</v>
      </c>
      <c r="K394" s="84">
        <f>Maths2!K394</f>
        <v>6</v>
      </c>
      <c r="L394" s="135">
        <f>Maths2!M394</f>
        <v>1</v>
      </c>
      <c r="M394" s="85">
        <f>Phys2!J394</f>
        <v>2.5</v>
      </c>
      <c r="N394" s="84">
        <f>Phys2!K394</f>
        <v>0</v>
      </c>
      <c r="O394" s="135" t="e">
        <f>Phys2!#REF!</f>
        <v>#REF!</v>
      </c>
      <c r="P394" s="85">
        <f>Chim2!J394</f>
        <v>10</v>
      </c>
      <c r="Q394" s="84">
        <f>Chim2!K394</f>
        <v>6</v>
      </c>
      <c r="R394" s="135">
        <f>Chim2!M394</f>
        <v>1</v>
      </c>
      <c r="S394" s="136">
        <f>'UEF12'!P394</f>
        <v>7.6111111111111107</v>
      </c>
      <c r="T394" s="163">
        <f>'UEF12'!Q394</f>
        <v>12</v>
      </c>
      <c r="U394" s="165" t="e">
        <f>'UEF12'!S394</f>
        <v>#REF!</v>
      </c>
      <c r="V394" s="166">
        <f>TPPhys2!H394</f>
        <v>11.16</v>
      </c>
      <c r="W394" s="84">
        <f>TPPhys2!I394</f>
        <v>2</v>
      </c>
      <c r="X394" s="135">
        <f>TPPhys2!K394</f>
        <v>1</v>
      </c>
      <c r="Y394" s="86">
        <f>TPChim2!H394</f>
        <v>14.33</v>
      </c>
      <c r="Z394" s="84">
        <f>TPChim2!I394</f>
        <v>2</v>
      </c>
      <c r="AA394" s="135">
        <f>TPChim2!K394</f>
        <v>1</v>
      </c>
      <c r="AB394" s="86">
        <f>Info2!J394</f>
        <v>5.4</v>
      </c>
      <c r="AC394" s="84">
        <f>Info2!K394</f>
        <v>0</v>
      </c>
      <c r="AD394" s="135">
        <f>Info2!M394</f>
        <v>1</v>
      </c>
      <c r="AE394" s="86">
        <f>MP!I394</f>
        <v>10</v>
      </c>
      <c r="AF394" s="84">
        <f>MP!J394</f>
        <v>1</v>
      </c>
      <c r="AG394" s="135">
        <f>MP!L394</f>
        <v>1</v>
      </c>
      <c r="AH394" s="139">
        <f>'UEM12'!S394</f>
        <v>9.2580000000000009</v>
      </c>
      <c r="AI394" s="163">
        <f>'UEM12'!T394</f>
        <v>5</v>
      </c>
      <c r="AJ394" s="165">
        <f>'UEM12'!V394</f>
        <v>1</v>
      </c>
      <c r="AK394" s="166">
        <f>'MST2'!I394</f>
        <v>13</v>
      </c>
      <c r="AL394" s="84">
        <f>'MST2'!J394</f>
        <v>1</v>
      </c>
      <c r="AM394" s="135">
        <f>'MST2'!L394</f>
        <v>1</v>
      </c>
      <c r="AN394" s="139">
        <f>'UED12'!J394</f>
        <v>13</v>
      </c>
      <c r="AO394" s="163">
        <f>'UED12'!K394</f>
        <v>1</v>
      </c>
      <c r="AP394" s="165">
        <f>'UED12'!M394</f>
        <v>1</v>
      </c>
      <c r="AQ394" s="166">
        <f>Fran2!I394</f>
        <v>10</v>
      </c>
      <c r="AR394" s="84">
        <f>Fran2!J394</f>
        <v>1</v>
      </c>
      <c r="AS394" s="135">
        <f>Fran2!L394</f>
        <v>1</v>
      </c>
      <c r="AT394" s="86">
        <f>Angl2!I394</f>
        <v>10.5</v>
      </c>
      <c r="AU394" s="84">
        <f>Angl2!J394</f>
        <v>1</v>
      </c>
      <c r="AV394" s="135">
        <f>Angl2!L394</f>
        <v>1</v>
      </c>
      <c r="AW394" s="139">
        <f>'UET12'!M394</f>
        <v>10.25</v>
      </c>
      <c r="AX394" s="163">
        <f>'UET12'!N394</f>
        <v>2</v>
      </c>
      <c r="AY394" s="159">
        <f>'UET12'!P394</f>
        <v>1</v>
      </c>
      <c r="AZ394" s="24">
        <f t="shared" si="22"/>
        <v>8.7229411764705898</v>
      </c>
      <c r="BA394" s="143">
        <f t="shared" si="23"/>
        <v>20</v>
      </c>
      <c r="BB394" s="138" t="e">
        <f t="shared" si="24"/>
        <v>#REF!</v>
      </c>
      <c r="BC394" s="154" t="str">
        <f t="shared" si="25"/>
        <v xml:space="preserve"> </v>
      </c>
    </row>
    <row r="395" spans="1:55" ht="13.5" customHeight="1">
      <c r="A395" s="153">
        <v>383</v>
      </c>
      <c r="B395" s="289">
        <v>1333003170</v>
      </c>
      <c r="C395" s="99" t="s">
        <v>274</v>
      </c>
      <c r="D395" s="100" t="s">
        <v>247</v>
      </c>
      <c r="E395" s="277" t="s">
        <v>1110</v>
      </c>
      <c r="F395" s="277" t="s">
        <v>808</v>
      </c>
      <c r="G395" s="323" t="s">
        <v>811</v>
      </c>
      <c r="H395" s="117" t="s">
        <v>434</v>
      </c>
      <c r="I395" s="157">
        <v>9.3529411764705888</v>
      </c>
      <c r="J395" s="162">
        <f>Maths2!J395</f>
        <v>10.333333333333334</v>
      </c>
      <c r="K395" s="84">
        <f>Maths2!K395</f>
        <v>6</v>
      </c>
      <c r="L395" s="135">
        <f>Maths2!M395</f>
        <v>1</v>
      </c>
      <c r="M395" s="85">
        <f>Phys2!J395</f>
        <v>5.2</v>
      </c>
      <c r="N395" s="84">
        <f>Phys2!K395</f>
        <v>0</v>
      </c>
      <c r="O395" s="135" t="e">
        <f>Phys2!#REF!</f>
        <v>#REF!</v>
      </c>
      <c r="P395" s="85">
        <f>Chim2!J395</f>
        <v>3</v>
      </c>
      <c r="Q395" s="84">
        <f>Chim2!K395</f>
        <v>0</v>
      </c>
      <c r="R395" s="135">
        <f>Chim2!M395</f>
        <v>1</v>
      </c>
      <c r="S395" s="136">
        <f>'UEF12'!P395</f>
        <v>6.177777777777778</v>
      </c>
      <c r="T395" s="163">
        <f>'UEF12'!Q395</f>
        <v>6</v>
      </c>
      <c r="U395" s="165" t="e">
        <f>'UEF12'!S395</f>
        <v>#REF!</v>
      </c>
      <c r="V395" s="166">
        <f>TPPhys2!H395</f>
        <v>10.91</v>
      </c>
      <c r="W395" s="84">
        <f>TPPhys2!I395</f>
        <v>2</v>
      </c>
      <c r="X395" s="135">
        <f>TPPhys2!K395</f>
        <v>1</v>
      </c>
      <c r="Y395" s="86">
        <f>TPChim2!H395</f>
        <v>12.17</v>
      </c>
      <c r="Z395" s="84">
        <f>TPChim2!I395</f>
        <v>2</v>
      </c>
      <c r="AA395" s="135">
        <f>TPChim2!K395</f>
        <v>1</v>
      </c>
      <c r="AB395" s="86">
        <f>Info2!J395</f>
        <v>5.166666666666667</v>
      </c>
      <c r="AC395" s="84">
        <f>Info2!K395</f>
        <v>0</v>
      </c>
      <c r="AD395" s="135">
        <f>Info2!M395</f>
        <v>1</v>
      </c>
      <c r="AE395" s="86">
        <f>MP!I395</f>
        <v>17</v>
      </c>
      <c r="AF395" s="84">
        <f>MP!J395</f>
        <v>1</v>
      </c>
      <c r="AG395" s="135">
        <f>MP!L395</f>
        <v>1</v>
      </c>
      <c r="AH395" s="139">
        <f>'UEM12'!S395</f>
        <v>10.082666666666666</v>
      </c>
      <c r="AI395" s="163">
        <f>'UEM12'!T395</f>
        <v>9</v>
      </c>
      <c r="AJ395" s="165">
        <f>'UEM12'!V395</f>
        <v>1</v>
      </c>
      <c r="AK395" s="166">
        <f>'MST2'!I395</f>
        <v>12</v>
      </c>
      <c r="AL395" s="84">
        <f>'MST2'!J395</f>
        <v>1</v>
      </c>
      <c r="AM395" s="135">
        <f>'MST2'!L395</f>
        <v>1</v>
      </c>
      <c r="AN395" s="139">
        <f>'UED12'!J395</f>
        <v>12</v>
      </c>
      <c r="AO395" s="163">
        <f>'UED12'!K395</f>
        <v>1</v>
      </c>
      <c r="AP395" s="165">
        <f>'UED12'!M395</f>
        <v>1</v>
      </c>
      <c r="AQ395" s="166">
        <f>Fran2!I395</f>
        <v>14.25</v>
      </c>
      <c r="AR395" s="84">
        <f>Fran2!J395</f>
        <v>1</v>
      </c>
      <c r="AS395" s="135">
        <f>Fran2!L395</f>
        <v>1</v>
      </c>
      <c r="AT395" s="86">
        <f>Angl2!I395</f>
        <v>15</v>
      </c>
      <c r="AU395" s="84">
        <f>Angl2!J395</f>
        <v>1</v>
      </c>
      <c r="AV395" s="135">
        <f>Angl2!L395</f>
        <v>1</v>
      </c>
      <c r="AW395" s="139">
        <f>'UET12'!M395</f>
        <v>14.625</v>
      </c>
      <c r="AX395" s="163">
        <f>'UET12'!N395</f>
        <v>2</v>
      </c>
      <c r="AY395" s="159">
        <f>'UET12'!P395</f>
        <v>1</v>
      </c>
      <c r="AZ395" s="24">
        <f t="shared" si="22"/>
        <v>8.6625490196078427</v>
      </c>
      <c r="BA395" s="143">
        <f t="shared" si="23"/>
        <v>18</v>
      </c>
      <c r="BB395" s="138" t="e">
        <f t="shared" si="24"/>
        <v>#REF!</v>
      </c>
      <c r="BC395" s="154" t="str">
        <f t="shared" si="25"/>
        <v xml:space="preserve"> </v>
      </c>
    </row>
    <row r="396" spans="1:55" ht="13.5" customHeight="1">
      <c r="A396" s="153">
        <v>384</v>
      </c>
      <c r="B396" s="186">
        <v>123006691</v>
      </c>
      <c r="C396" s="183" t="s">
        <v>589</v>
      </c>
      <c r="D396" s="299" t="s">
        <v>92</v>
      </c>
      <c r="E396" s="276" t="s">
        <v>1235</v>
      </c>
      <c r="F396" s="276" t="s">
        <v>1236</v>
      </c>
      <c r="G396" s="325" t="s">
        <v>806</v>
      </c>
      <c r="H396" s="117" t="s">
        <v>1676</v>
      </c>
      <c r="I396" s="157">
        <v>9.9194117647058828</v>
      </c>
      <c r="J396" s="162">
        <f>Maths2!J396</f>
        <v>9.9980000000000011</v>
      </c>
      <c r="K396" s="84">
        <f>Maths2!K396</f>
        <v>6</v>
      </c>
      <c r="L396" s="135">
        <f>Maths2!M396</f>
        <v>1</v>
      </c>
      <c r="M396" s="85">
        <f>Phys2!J396</f>
        <v>10</v>
      </c>
      <c r="N396" s="84">
        <f>Phys2!K396</f>
        <v>6</v>
      </c>
      <c r="O396" s="135" t="e">
        <f>Phys2!#REF!</f>
        <v>#REF!</v>
      </c>
      <c r="P396" s="85">
        <f>Chim2!J396</f>
        <v>5.8</v>
      </c>
      <c r="Q396" s="84">
        <f>Chim2!K396</f>
        <v>0</v>
      </c>
      <c r="R396" s="135">
        <f>Chim2!M396</f>
        <v>1</v>
      </c>
      <c r="S396" s="136">
        <f>'UEF12'!P396</f>
        <v>8.5993333333333339</v>
      </c>
      <c r="T396" s="163">
        <f>'UEF12'!Q396</f>
        <v>12</v>
      </c>
      <c r="U396" s="165" t="e">
        <f>'UEF12'!S396</f>
        <v>#REF!</v>
      </c>
      <c r="V396" s="166">
        <f>TPPhys2!H396</f>
        <v>10.57</v>
      </c>
      <c r="W396" s="84">
        <f>TPPhys2!I396</f>
        <v>2</v>
      </c>
      <c r="X396" s="135">
        <f>TPPhys2!K396</f>
        <v>1</v>
      </c>
      <c r="Y396" s="86">
        <f>TPChim2!H396</f>
        <v>16</v>
      </c>
      <c r="Z396" s="84">
        <f>TPChim2!I396</f>
        <v>2</v>
      </c>
      <c r="AA396" s="135">
        <f>TPChim2!K396</f>
        <v>1</v>
      </c>
      <c r="AB396" s="86">
        <f>Info2!J396</f>
        <v>7.4</v>
      </c>
      <c r="AC396" s="84">
        <f>Info2!K396</f>
        <v>0</v>
      </c>
      <c r="AD396" s="135">
        <f>Info2!M396</f>
        <v>1</v>
      </c>
      <c r="AE396" s="86">
        <f>MP!I396</f>
        <v>11</v>
      </c>
      <c r="AF396" s="84">
        <f>MP!J396</f>
        <v>1</v>
      </c>
      <c r="AG396" s="135">
        <f>MP!L396</f>
        <v>1</v>
      </c>
      <c r="AH396" s="139">
        <f>'UEM12'!S396</f>
        <v>10.474</v>
      </c>
      <c r="AI396" s="163">
        <f>'UEM12'!T396</f>
        <v>9</v>
      </c>
      <c r="AJ396" s="165">
        <f>'UEM12'!V396</f>
        <v>1</v>
      </c>
      <c r="AK396" s="166">
        <f>'MST2'!I396</f>
        <v>13</v>
      </c>
      <c r="AL396" s="84">
        <f>'MST2'!J396</f>
        <v>1</v>
      </c>
      <c r="AM396" s="135">
        <f>'MST2'!L396</f>
        <v>1</v>
      </c>
      <c r="AN396" s="139">
        <f>'UED12'!J396</f>
        <v>13</v>
      </c>
      <c r="AO396" s="163">
        <f>'UED12'!K396</f>
        <v>1</v>
      </c>
      <c r="AP396" s="165">
        <f>'UED12'!M396</f>
        <v>1</v>
      </c>
      <c r="AQ396" s="166">
        <f>Fran2!I396</f>
        <v>14</v>
      </c>
      <c r="AR396" s="84">
        <f>Fran2!J396</f>
        <v>1</v>
      </c>
      <c r="AS396" s="135">
        <f>Fran2!L396</f>
        <v>1</v>
      </c>
      <c r="AT396" s="86">
        <f>Angl2!I396</f>
        <v>7.75</v>
      </c>
      <c r="AU396" s="84">
        <f>Angl2!J396</f>
        <v>0</v>
      </c>
      <c r="AV396" s="135">
        <f>Angl2!L396</f>
        <v>1</v>
      </c>
      <c r="AW396" s="139">
        <f>'UET12'!M396</f>
        <v>10.875</v>
      </c>
      <c r="AX396" s="163">
        <f>'UET12'!N396</f>
        <v>2</v>
      </c>
      <c r="AY396" s="159">
        <f>'UET12'!P396</f>
        <v>1</v>
      </c>
      <c r="AZ396" s="24">
        <f t="shared" si="22"/>
        <v>9.6772941176470599</v>
      </c>
      <c r="BA396" s="143">
        <f t="shared" si="23"/>
        <v>24</v>
      </c>
      <c r="BB396" s="138" t="e">
        <f t="shared" si="24"/>
        <v>#REF!</v>
      </c>
      <c r="BC396" s="154" t="str">
        <f t="shared" si="25"/>
        <v xml:space="preserve"> </v>
      </c>
    </row>
    <row r="397" spans="1:55" ht="13.5" customHeight="1">
      <c r="A397" s="153">
        <v>385</v>
      </c>
      <c r="B397" s="279" t="s">
        <v>426</v>
      </c>
      <c r="C397" s="52" t="s">
        <v>427</v>
      </c>
      <c r="D397" s="51" t="s">
        <v>110</v>
      </c>
      <c r="E397" s="280" t="s">
        <v>1237</v>
      </c>
      <c r="F397" s="280" t="s">
        <v>821</v>
      </c>
      <c r="G397" s="323" t="s">
        <v>811</v>
      </c>
      <c r="H397" s="117" t="s">
        <v>434</v>
      </c>
      <c r="I397" s="156">
        <v>9.3429411764705872</v>
      </c>
      <c r="J397" s="162">
        <f>Maths2!J397</f>
        <v>6.6</v>
      </c>
      <c r="K397" s="84">
        <f>Maths2!K397</f>
        <v>0</v>
      </c>
      <c r="L397" s="135">
        <f>Maths2!M397</f>
        <v>1</v>
      </c>
      <c r="M397" s="85">
        <f>Phys2!J397</f>
        <v>3.6</v>
      </c>
      <c r="N397" s="84">
        <f>Phys2!K397</f>
        <v>0</v>
      </c>
      <c r="O397" s="135" t="e">
        <f>Phys2!#REF!</f>
        <v>#REF!</v>
      </c>
      <c r="P397" s="85">
        <f>Chim2!J397</f>
        <v>5.4</v>
      </c>
      <c r="Q397" s="84">
        <f>Chim2!K397</f>
        <v>0</v>
      </c>
      <c r="R397" s="135">
        <f>Chim2!M397</f>
        <v>1</v>
      </c>
      <c r="S397" s="136">
        <f>'UEF12'!P397</f>
        <v>5.1999999999999993</v>
      </c>
      <c r="T397" s="163">
        <f>'UEF12'!Q397</f>
        <v>0</v>
      </c>
      <c r="U397" s="165" t="e">
        <f>'UEF12'!S397</f>
        <v>#REF!</v>
      </c>
      <c r="V397" s="166">
        <f>TPPhys2!H397</f>
        <v>10.75</v>
      </c>
      <c r="W397" s="84">
        <f>TPPhys2!I397</f>
        <v>2</v>
      </c>
      <c r="X397" s="135">
        <f>TPPhys2!K397</f>
        <v>1</v>
      </c>
      <c r="Y397" s="86">
        <f>TPChim2!H397</f>
        <v>12.5</v>
      </c>
      <c r="Z397" s="84">
        <f>TPChim2!I397</f>
        <v>2</v>
      </c>
      <c r="AA397" s="135">
        <f>TPChim2!K397</f>
        <v>1</v>
      </c>
      <c r="AB397" s="86">
        <f>Info2!J397</f>
        <v>10</v>
      </c>
      <c r="AC397" s="84">
        <f>Info2!K397</f>
        <v>4</v>
      </c>
      <c r="AD397" s="135">
        <f>Info2!M397</f>
        <v>1</v>
      </c>
      <c r="AE397" s="86">
        <f>MP!I397</f>
        <v>10</v>
      </c>
      <c r="AF397" s="84">
        <f>MP!J397</f>
        <v>1</v>
      </c>
      <c r="AG397" s="135">
        <f>MP!L397</f>
        <v>1</v>
      </c>
      <c r="AH397" s="139">
        <f>'UEM12'!S397</f>
        <v>10.65</v>
      </c>
      <c r="AI397" s="163">
        <f>'UEM12'!T397</f>
        <v>9</v>
      </c>
      <c r="AJ397" s="165">
        <f>'UEM12'!V397</f>
        <v>1</v>
      </c>
      <c r="AK397" s="166">
        <f>'MST2'!I397</f>
        <v>12</v>
      </c>
      <c r="AL397" s="84">
        <f>'MST2'!J397</f>
        <v>1</v>
      </c>
      <c r="AM397" s="135">
        <f>'MST2'!L397</f>
        <v>1</v>
      </c>
      <c r="AN397" s="139">
        <f>'UED12'!J397</f>
        <v>12</v>
      </c>
      <c r="AO397" s="163">
        <f>'UED12'!K397</f>
        <v>1</v>
      </c>
      <c r="AP397" s="165">
        <f>'UED12'!M397</f>
        <v>1</v>
      </c>
      <c r="AQ397" s="166">
        <f>Fran2!I397</f>
        <v>11</v>
      </c>
      <c r="AR397" s="84">
        <f>Fran2!J397</f>
        <v>1</v>
      </c>
      <c r="AS397" s="135">
        <f>Fran2!L397</f>
        <v>1</v>
      </c>
      <c r="AT397" s="86">
        <f>Angl2!I397</f>
        <v>10</v>
      </c>
      <c r="AU397" s="84">
        <f>Angl2!J397</f>
        <v>1</v>
      </c>
      <c r="AV397" s="135">
        <f>Angl2!L397</f>
        <v>1</v>
      </c>
      <c r="AW397" s="139">
        <f>'UET12'!M397</f>
        <v>10.5</v>
      </c>
      <c r="AX397" s="163">
        <f>'UET12'!N397</f>
        <v>2</v>
      </c>
      <c r="AY397" s="159">
        <f>'UET12'!P397</f>
        <v>1</v>
      </c>
      <c r="AZ397" s="24">
        <f t="shared" si="22"/>
        <v>7.8264705882352947</v>
      </c>
      <c r="BA397" s="143">
        <f t="shared" si="23"/>
        <v>12</v>
      </c>
      <c r="BB397" s="138" t="e">
        <f t="shared" si="24"/>
        <v>#REF!</v>
      </c>
      <c r="BC397" s="154" t="str">
        <f t="shared" si="25"/>
        <v xml:space="preserve"> </v>
      </c>
    </row>
    <row r="398" spans="1:55" ht="13.5" customHeight="1">
      <c r="A398" s="153">
        <v>386</v>
      </c>
      <c r="B398" s="178">
        <v>1433017064</v>
      </c>
      <c r="C398" s="180" t="s">
        <v>427</v>
      </c>
      <c r="D398" s="326" t="s">
        <v>524</v>
      </c>
      <c r="E398" s="276" t="s">
        <v>1238</v>
      </c>
      <c r="F398" s="276" t="s">
        <v>1239</v>
      </c>
      <c r="G398" s="325" t="s">
        <v>806</v>
      </c>
      <c r="H398" s="117" t="s">
        <v>429</v>
      </c>
      <c r="I398" s="156">
        <v>7.803529411764706</v>
      </c>
      <c r="J398" s="162">
        <f>Maths2!J398</f>
        <v>5.4</v>
      </c>
      <c r="K398" s="84">
        <f>Maths2!K398</f>
        <v>0</v>
      </c>
      <c r="L398" s="135">
        <f>Maths2!M398</f>
        <v>1</v>
      </c>
      <c r="M398" s="85">
        <f>Phys2!J398</f>
        <v>5.2</v>
      </c>
      <c r="N398" s="84">
        <f>Phys2!K398</f>
        <v>0</v>
      </c>
      <c r="O398" s="135" t="e">
        <f>Phys2!#REF!</f>
        <v>#REF!</v>
      </c>
      <c r="P398" s="85">
        <f>Chim2!J398</f>
        <v>11</v>
      </c>
      <c r="Q398" s="84">
        <f>Chim2!K398</f>
        <v>6</v>
      </c>
      <c r="R398" s="135">
        <f>Chim2!M398</f>
        <v>1</v>
      </c>
      <c r="S398" s="136">
        <f>'UEF12'!P398</f>
        <v>7.2000000000000011</v>
      </c>
      <c r="T398" s="163">
        <f>'UEF12'!Q398</f>
        <v>6</v>
      </c>
      <c r="U398" s="165" t="e">
        <f>'UEF12'!S398</f>
        <v>#REF!</v>
      </c>
      <c r="V398" s="166">
        <f>TPPhys2!H398</f>
        <v>10</v>
      </c>
      <c r="W398" s="84">
        <f>TPPhys2!I398</f>
        <v>2</v>
      </c>
      <c r="X398" s="135">
        <f>TPPhys2!K398</f>
        <v>1</v>
      </c>
      <c r="Y398" s="86">
        <f>TPChim2!H398</f>
        <v>11.17</v>
      </c>
      <c r="Z398" s="84">
        <f>TPChim2!I398</f>
        <v>2</v>
      </c>
      <c r="AA398" s="135">
        <f>TPChim2!K398</f>
        <v>1</v>
      </c>
      <c r="AB398" s="86">
        <f>Info2!J398</f>
        <v>8.8000000000000007</v>
      </c>
      <c r="AC398" s="84">
        <f>Info2!K398</f>
        <v>0</v>
      </c>
      <c r="AD398" s="135">
        <f>Info2!M398</f>
        <v>1</v>
      </c>
      <c r="AE398" s="86">
        <f>MP!I398</f>
        <v>12.5</v>
      </c>
      <c r="AF398" s="84">
        <f>MP!J398</f>
        <v>1</v>
      </c>
      <c r="AG398" s="135">
        <f>MP!L398</f>
        <v>1</v>
      </c>
      <c r="AH398" s="139">
        <f>'UEM12'!S398</f>
        <v>10.254000000000001</v>
      </c>
      <c r="AI398" s="163">
        <f>'UEM12'!T398</f>
        <v>9</v>
      </c>
      <c r="AJ398" s="165">
        <f>'UEM12'!V398</f>
        <v>1</v>
      </c>
      <c r="AK398" s="166">
        <f>'MST2'!I398</f>
        <v>10.5</v>
      </c>
      <c r="AL398" s="84">
        <f>'MST2'!J398</f>
        <v>1</v>
      </c>
      <c r="AM398" s="135">
        <f>'MST2'!L398</f>
        <v>1</v>
      </c>
      <c r="AN398" s="139">
        <f>'UED12'!J398</f>
        <v>10.5</v>
      </c>
      <c r="AO398" s="163">
        <f>'UED12'!K398</f>
        <v>1</v>
      </c>
      <c r="AP398" s="165">
        <f>'UED12'!M398</f>
        <v>1</v>
      </c>
      <c r="AQ398" s="166">
        <f>Fran2!I398</f>
        <v>14.25</v>
      </c>
      <c r="AR398" s="84">
        <f>Fran2!J398</f>
        <v>1</v>
      </c>
      <c r="AS398" s="135">
        <f>Fran2!L398</f>
        <v>1</v>
      </c>
      <c r="AT398" s="86">
        <f>Angl2!I398</f>
        <v>14.5</v>
      </c>
      <c r="AU398" s="84">
        <f>Angl2!J398</f>
        <v>1</v>
      </c>
      <c r="AV398" s="135">
        <f>Angl2!L398</f>
        <v>1</v>
      </c>
      <c r="AW398" s="139">
        <f>'UET12'!M398</f>
        <v>14.375</v>
      </c>
      <c r="AX398" s="163">
        <f>'UET12'!N398</f>
        <v>2</v>
      </c>
      <c r="AY398" s="159">
        <f>'UET12'!P398</f>
        <v>1</v>
      </c>
      <c r="AZ398" s="24">
        <f t="shared" ref="AZ398:AZ420" si="26">(S398*9+AH398*5+AN398+AW398*2)/17</f>
        <v>9.1364705882352961</v>
      </c>
      <c r="BA398" s="143">
        <f t="shared" ref="BA398:BA420" si="27">IF(AZ398&gt;=9.995,30,T398+AI398+AO398+AX398)</f>
        <v>18</v>
      </c>
      <c r="BB398" s="138" t="e">
        <f t="shared" ref="BB398:BB420" si="28">IF(OR(U398=2,AJ398=2,AP398=2,AY398=2),2,1)</f>
        <v>#REF!</v>
      </c>
      <c r="BC398" s="154" t="str">
        <f t="shared" ref="BC398:BC420" si="29">IF(BA398=30,"S2 validé"," ")</f>
        <v xml:space="preserve"> </v>
      </c>
    </row>
    <row r="399" spans="1:55" ht="13.5" customHeight="1">
      <c r="A399" s="153">
        <v>387</v>
      </c>
      <c r="B399" s="289">
        <v>1333004720</v>
      </c>
      <c r="C399" s="99" t="s">
        <v>275</v>
      </c>
      <c r="D399" s="100" t="s">
        <v>276</v>
      </c>
      <c r="E399" s="277" t="s">
        <v>1240</v>
      </c>
      <c r="F399" s="277" t="s">
        <v>814</v>
      </c>
      <c r="G399" s="323" t="s">
        <v>811</v>
      </c>
      <c r="H399" s="118" t="s">
        <v>428</v>
      </c>
      <c r="I399" s="157">
        <v>9.1511764705882346</v>
      </c>
      <c r="J399" s="162">
        <f>Maths2!J399</f>
        <v>10</v>
      </c>
      <c r="K399" s="84">
        <f>Maths2!K399</f>
        <v>6</v>
      </c>
      <c r="L399" s="135">
        <f>Maths2!M399</f>
        <v>1</v>
      </c>
      <c r="M399" s="85">
        <f>Phys2!J399</f>
        <v>5.583333333333333</v>
      </c>
      <c r="N399" s="84">
        <f>Phys2!K399</f>
        <v>0</v>
      </c>
      <c r="O399" s="135" t="e">
        <f>Phys2!#REF!</f>
        <v>#REF!</v>
      </c>
      <c r="P399" s="85">
        <f>Chim2!J399</f>
        <v>10.333333333333334</v>
      </c>
      <c r="Q399" s="84">
        <f>Chim2!K399</f>
        <v>6</v>
      </c>
      <c r="R399" s="135">
        <f>Chim2!M399</f>
        <v>1</v>
      </c>
      <c r="S399" s="136">
        <f>'UEF12'!P399</f>
        <v>8.6388888888888893</v>
      </c>
      <c r="T399" s="163">
        <f>'UEF12'!Q399</f>
        <v>12</v>
      </c>
      <c r="U399" s="165" t="e">
        <f>'UEF12'!S399</f>
        <v>#REF!</v>
      </c>
      <c r="V399" s="166">
        <f>TPPhys2!H399</f>
        <v>10.41</v>
      </c>
      <c r="W399" s="84">
        <f>TPPhys2!I399</f>
        <v>2</v>
      </c>
      <c r="X399" s="135">
        <f>TPPhys2!K399</f>
        <v>1</v>
      </c>
      <c r="Y399" s="86">
        <f>TPChim2!H399</f>
        <v>13.5</v>
      </c>
      <c r="Z399" s="84">
        <f>TPChim2!I399</f>
        <v>2</v>
      </c>
      <c r="AA399" s="135">
        <f>TPChim2!K399</f>
        <v>1</v>
      </c>
      <c r="AB399" s="86">
        <f>Info2!J399</f>
        <v>7</v>
      </c>
      <c r="AC399" s="84">
        <f>Info2!K399</f>
        <v>0</v>
      </c>
      <c r="AD399" s="135">
        <f>Info2!M399</f>
        <v>1</v>
      </c>
      <c r="AE399" s="86">
        <f>MP!I399</f>
        <v>13.5</v>
      </c>
      <c r="AF399" s="84">
        <f>MP!J399</f>
        <v>1</v>
      </c>
      <c r="AG399" s="135">
        <f>MP!L399</f>
        <v>1</v>
      </c>
      <c r="AH399" s="139">
        <f>'UEM12'!S399</f>
        <v>10.282</v>
      </c>
      <c r="AI399" s="163">
        <f>'UEM12'!T399</f>
        <v>9</v>
      </c>
      <c r="AJ399" s="165">
        <f>'UEM12'!V399</f>
        <v>1</v>
      </c>
      <c r="AK399" s="166">
        <f>'MST2'!I399</f>
        <v>10</v>
      </c>
      <c r="AL399" s="84">
        <f>'MST2'!J399</f>
        <v>1</v>
      </c>
      <c r="AM399" s="135">
        <f>'MST2'!L399</f>
        <v>1</v>
      </c>
      <c r="AN399" s="139">
        <f>'UED12'!J399</f>
        <v>10</v>
      </c>
      <c r="AO399" s="163">
        <f>'UED12'!K399</f>
        <v>1</v>
      </c>
      <c r="AP399" s="165">
        <f>'UED12'!M399</f>
        <v>1</v>
      </c>
      <c r="AQ399" s="166">
        <f>Fran2!I399</f>
        <v>10.5</v>
      </c>
      <c r="AR399" s="84">
        <f>Fran2!J399</f>
        <v>1</v>
      </c>
      <c r="AS399" s="135">
        <f>Fran2!L399</f>
        <v>1</v>
      </c>
      <c r="AT399" s="86">
        <f>Angl2!I399</f>
        <v>15.75</v>
      </c>
      <c r="AU399" s="84">
        <f>Angl2!J399</f>
        <v>1</v>
      </c>
      <c r="AV399" s="135">
        <f>Angl2!L399</f>
        <v>1</v>
      </c>
      <c r="AW399" s="139">
        <f>'UET12'!M399</f>
        <v>13.125</v>
      </c>
      <c r="AX399" s="163">
        <f>'UET12'!N399</f>
        <v>2</v>
      </c>
      <c r="AY399" s="159">
        <f>'UET12'!P399</f>
        <v>1</v>
      </c>
      <c r="AZ399" s="24">
        <f t="shared" si="26"/>
        <v>9.73</v>
      </c>
      <c r="BA399" s="143">
        <f t="shared" si="27"/>
        <v>24</v>
      </c>
      <c r="BB399" s="138" t="e">
        <f t="shared" si="28"/>
        <v>#REF!</v>
      </c>
      <c r="BC399" s="154" t="str">
        <f t="shared" si="29"/>
        <v xml:space="preserve"> </v>
      </c>
    </row>
    <row r="400" spans="1:55" ht="13.5" customHeight="1">
      <c r="A400" s="153">
        <v>388</v>
      </c>
      <c r="B400" s="175">
        <v>1533009713</v>
      </c>
      <c r="C400" s="177" t="s">
        <v>275</v>
      </c>
      <c r="D400" s="324" t="s">
        <v>82</v>
      </c>
      <c r="E400" s="276" t="s">
        <v>1241</v>
      </c>
      <c r="F400" s="276" t="s">
        <v>808</v>
      </c>
      <c r="G400" s="325" t="s">
        <v>806</v>
      </c>
      <c r="H400" s="117" t="s">
        <v>429</v>
      </c>
      <c r="I400" s="156">
        <v>9.5094117647058845</v>
      </c>
      <c r="J400" s="162">
        <f>Maths2!J400</f>
        <v>7.6</v>
      </c>
      <c r="K400" s="84">
        <f>Maths2!K400</f>
        <v>0</v>
      </c>
      <c r="L400" s="135">
        <f>Maths2!M400</f>
        <v>1</v>
      </c>
      <c r="M400" s="85">
        <f>Phys2!J400</f>
        <v>4.4000000000000004</v>
      </c>
      <c r="N400" s="84">
        <f>Phys2!K400</f>
        <v>0</v>
      </c>
      <c r="O400" s="135" t="e">
        <f>Phys2!#REF!</f>
        <v>#REF!</v>
      </c>
      <c r="P400" s="85">
        <f>Chim2!J400</f>
        <v>10.6</v>
      </c>
      <c r="Q400" s="84">
        <f>Chim2!K400</f>
        <v>6</v>
      </c>
      <c r="R400" s="135">
        <f>Chim2!M400</f>
        <v>1</v>
      </c>
      <c r="S400" s="136">
        <f>'UEF12'!P400</f>
        <v>7.5333333333333332</v>
      </c>
      <c r="T400" s="163">
        <f>'UEF12'!Q400</f>
        <v>6</v>
      </c>
      <c r="U400" s="165" t="e">
        <f>'UEF12'!S400</f>
        <v>#REF!</v>
      </c>
      <c r="V400" s="166">
        <f>TPPhys2!H400</f>
        <v>10.02</v>
      </c>
      <c r="W400" s="84">
        <f>TPPhys2!I400</f>
        <v>2</v>
      </c>
      <c r="X400" s="135">
        <f>TPPhys2!K400</f>
        <v>1</v>
      </c>
      <c r="Y400" s="86">
        <f>TPChim2!H400</f>
        <v>11.5</v>
      </c>
      <c r="Z400" s="84">
        <f>TPChim2!I400</f>
        <v>2</v>
      </c>
      <c r="AA400" s="135">
        <f>TPChim2!K400</f>
        <v>1</v>
      </c>
      <c r="AB400" s="86">
        <f>Info2!J400</f>
        <v>7.1</v>
      </c>
      <c r="AC400" s="84">
        <f>Info2!K400</f>
        <v>0</v>
      </c>
      <c r="AD400" s="135">
        <f>Info2!M400</f>
        <v>1</v>
      </c>
      <c r="AE400" s="86">
        <f>MP!I400</f>
        <v>10.5</v>
      </c>
      <c r="AF400" s="84">
        <f>MP!J400</f>
        <v>1</v>
      </c>
      <c r="AG400" s="135">
        <f>MP!L400</f>
        <v>1</v>
      </c>
      <c r="AH400" s="139">
        <f>'UEM12'!S400</f>
        <v>9.2439999999999998</v>
      </c>
      <c r="AI400" s="163">
        <f>'UEM12'!T400</f>
        <v>5</v>
      </c>
      <c r="AJ400" s="165">
        <f>'UEM12'!V400</f>
        <v>1</v>
      </c>
      <c r="AK400" s="166">
        <f>'MST2'!I400</f>
        <v>11</v>
      </c>
      <c r="AL400" s="84">
        <f>'MST2'!J400</f>
        <v>1</v>
      </c>
      <c r="AM400" s="135">
        <f>'MST2'!L400</f>
        <v>1</v>
      </c>
      <c r="AN400" s="139">
        <f>'UED12'!J400</f>
        <v>11</v>
      </c>
      <c r="AO400" s="163">
        <f>'UED12'!K400</f>
        <v>1</v>
      </c>
      <c r="AP400" s="165">
        <f>'UED12'!M400</f>
        <v>1</v>
      </c>
      <c r="AQ400" s="166">
        <f>Fran2!I400</f>
        <v>13.5</v>
      </c>
      <c r="AR400" s="84">
        <f>Fran2!J400</f>
        <v>1</v>
      </c>
      <c r="AS400" s="135">
        <f>Fran2!L400</f>
        <v>1</v>
      </c>
      <c r="AT400" s="86">
        <f>Angl2!I400</f>
        <v>12.25</v>
      </c>
      <c r="AU400" s="84">
        <f>Angl2!J400</f>
        <v>1</v>
      </c>
      <c r="AV400" s="135">
        <f>Angl2!L400</f>
        <v>1</v>
      </c>
      <c r="AW400" s="139">
        <f>'UET12'!M400</f>
        <v>12.875</v>
      </c>
      <c r="AX400" s="163">
        <f>'UET12'!N400</f>
        <v>2</v>
      </c>
      <c r="AY400" s="159">
        <f>'UET12'!P400</f>
        <v>1</v>
      </c>
      <c r="AZ400" s="24">
        <f t="shared" si="26"/>
        <v>8.8688235294117632</v>
      </c>
      <c r="BA400" s="143">
        <f t="shared" si="27"/>
        <v>14</v>
      </c>
      <c r="BB400" s="138" t="e">
        <f t="shared" si="28"/>
        <v>#REF!</v>
      </c>
      <c r="BC400" s="154" t="str">
        <f t="shared" si="29"/>
        <v xml:space="preserve"> </v>
      </c>
    </row>
    <row r="401" spans="1:55" ht="13.5" customHeight="1">
      <c r="A401" s="153">
        <v>389</v>
      </c>
      <c r="B401" s="175">
        <v>1533004454</v>
      </c>
      <c r="C401" s="177" t="s">
        <v>636</v>
      </c>
      <c r="D401" s="324" t="s">
        <v>595</v>
      </c>
      <c r="E401" s="276" t="s">
        <v>1242</v>
      </c>
      <c r="F401" s="276" t="s">
        <v>808</v>
      </c>
      <c r="G401" s="325" t="s">
        <v>806</v>
      </c>
      <c r="H401" s="117" t="s">
        <v>429</v>
      </c>
      <c r="I401" s="156">
        <v>9.2958823529411774</v>
      </c>
      <c r="J401" s="162">
        <f>Maths2!J401</f>
        <v>11.7</v>
      </c>
      <c r="K401" s="84">
        <f>Maths2!K401</f>
        <v>6</v>
      </c>
      <c r="L401" s="135">
        <f>Maths2!M401</f>
        <v>1</v>
      </c>
      <c r="M401" s="85">
        <f>Phys2!J401</f>
        <v>9.0500000000000007</v>
      </c>
      <c r="N401" s="84">
        <f>Phys2!K401</f>
        <v>0</v>
      </c>
      <c r="O401" s="135" t="e">
        <f>Phys2!#REF!</f>
        <v>#REF!</v>
      </c>
      <c r="P401" s="85">
        <f>Chim2!J401</f>
        <v>14.7</v>
      </c>
      <c r="Q401" s="84">
        <f>Chim2!K401</f>
        <v>6</v>
      </c>
      <c r="R401" s="135">
        <f>Chim2!M401</f>
        <v>1</v>
      </c>
      <c r="S401" s="136">
        <f>'UEF12'!P401</f>
        <v>11.816666666666666</v>
      </c>
      <c r="T401" s="163">
        <f>'UEF12'!Q401</f>
        <v>18</v>
      </c>
      <c r="U401" s="165" t="e">
        <f>'UEF12'!S401</f>
        <v>#REF!</v>
      </c>
      <c r="V401" s="166">
        <f>TPPhys2!H401</f>
        <v>11</v>
      </c>
      <c r="W401" s="84">
        <f>TPPhys2!I401</f>
        <v>2</v>
      </c>
      <c r="X401" s="135">
        <f>TPPhys2!K401</f>
        <v>1</v>
      </c>
      <c r="Y401" s="86">
        <f>TPChim2!H401</f>
        <v>12</v>
      </c>
      <c r="Z401" s="84">
        <f>TPChim2!I401</f>
        <v>2</v>
      </c>
      <c r="AA401" s="135">
        <f>TPChim2!K401</f>
        <v>1</v>
      </c>
      <c r="AB401" s="86">
        <f>Info2!J401</f>
        <v>7.6</v>
      </c>
      <c r="AC401" s="84">
        <f>Info2!K401</f>
        <v>0</v>
      </c>
      <c r="AD401" s="135">
        <f>Info2!M401</f>
        <v>1</v>
      </c>
      <c r="AE401" s="86">
        <f>MP!I401</f>
        <v>9</v>
      </c>
      <c r="AF401" s="84">
        <f>MP!J401</f>
        <v>0</v>
      </c>
      <c r="AG401" s="135">
        <f>MP!L401</f>
        <v>1</v>
      </c>
      <c r="AH401" s="139">
        <f>'UEM12'!S401</f>
        <v>9.4400000000000013</v>
      </c>
      <c r="AI401" s="163">
        <f>'UEM12'!T401</f>
        <v>4</v>
      </c>
      <c r="AJ401" s="165">
        <f>'UEM12'!V401</f>
        <v>1</v>
      </c>
      <c r="AK401" s="166">
        <f>'MST2'!I401</f>
        <v>9</v>
      </c>
      <c r="AL401" s="84">
        <f>'MST2'!J401</f>
        <v>0</v>
      </c>
      <c r="AM401" s="135">
        <f>'MST2'!L401</f>
        <v>1</v>
      </c>
      <c r="AN401" s="139">
        <f>'UED12'!J401</f>
        <v>9</v>
      </c>
      <c r="AO401" s="163">
        <f>'UED12'!K401</f>
        <v>0</v>
      </c>
      <c r="AP401" s="165">
        <f>'UED12'!M401</f>
        <v>1</v>
      </c>
      <c r="AQ401" s="166">
        <f>Fran2!I401</f>
        <v>5</v>
      </c>
      <c r="AR401" s="84">
        <f>Fran2!J401</f>
        <v>0</v>
      </c>
      <c r="AS401" s="135">
        <f>Fran2!L401</f>
        <v>1</v>
      </c>
      <c r="AT401" s="86">
        <f>Angl2!I401</f>
        <v>8</v>
      </c>
      <c r="AU401" s="84">
        <f>Angl2!J401</f>
        <v>0</v>
      </c>
      <c r="AV401" s="135">
        <f>Angl2!L401</f>
        <v>1</v>
      </c>
      <c r="AW401" s="139">
        <f>'UET12'!M401</f>
        <v>6.5</v>
      </c>
      <c r="AX401" s="163">
        <f>'UET12'!N401</f>
        <v>0</v>
      </c>
      <c r="AY401" s="159">
        <f>'UET12'!P401</f>
        <v>1</v>
      </c>
      <c r="AZ401" s="24">
        <f t="shared" si="26"/>
        <v>10.326470588235296</v>
      </c>
      <c r="BA401" s="143">
        <f t="shared" si="27"/>
        <v>30</v>
      </c>
      <c r="BB401" s="138" t="e">
        <f t="shared" si="28"/>
        <v>#REF!</v>
      </c>
      <c r="BC401" s="154" t="str">
        <f t="shared" si="29"/>
        <v>S2 validé</v>
      </c>
    </row>
    <row r="402" spans="1:55" ht="13.5" customHeight="1">
      <c r="A402" s="153">
        <v>390</v>
      </c>
      <c r="B402" s="294" t="s">
        <v>801</v>
      </c>
      <c r="C402" s="306" t="s">
        <v>277</v>
      </c>
      <c r="D402" s="328" t="s">
        <v>83</v>
      </c>
      <c r="E402" s="295" t="s">
        <v>1243</v>
      </c>
      <c r="F402" s="284" t="s">
        <v>1239</v>
      </c>
      <c r="G402" s="322" t="s">
        <v>827</v>
      </c>
      <c r="H402" s="247" t="s">
        <v>1677</v>
      </c>
      <c r="I402" s="156">
        <v>9.8825490196078434</v>
      </c>
      <c r="J402" s="162">
        <f>Maths2!J402</f>
        <v>12</v>
      </c>
      <c r="K402" s="84">
        <f>Maths2!K402</f>
        <v>6</v>
      </c>
      <c r="L402" s="135">
        <f>Maths2!M402</f>
        <v>1</v>
      </c>
      <c r="M402" s="85">
        <f>Phys2!J402</f>
        <v>2.4</v>
      </c>
      <c r="N402" s="84">
        <f>Phys2!K402</f>
        <v>0</v>
      </c>
      <c r="O402" s="135" t="e">
        <f>Phys2!#REF!</f>
        <v>#REF!</v>
      </c>
      <c r="P402" s="85">
        <f>Chim2!J402</f>
        <v>8.1666666666666661</v>
      </c>
      <c r="Q402" s="84">
        <f>Chim2!K402</f>
        <v>0</v>
      </c>
      <c r="R402" s="135">
        <f>Chim2!M402</f>
        <v>1</v>
      </c>
      <c r="S402" s="136">
        <f>'UEF12'!P402</f>
        <v>7.5222222222222221</v>
      </c>
      <c r="T402" s="163">
        <f>'UEF12'!Q402</f>
        <v>6</v>
      </c>
      <c r="U402" s="165" t="e">
        <f>'UEF12'!S402</f>
        <v>#REF!</v>
      </c>
      <c r="V402" s="166">
        <f>TPPhys2!H402</f>
        <v>10.326000000000001</v>
      </c>
      <c r="W402" s="84">
        <f>TPPhys2!I402</f>
        <v>2</v>
      </c>
      <c r="X402" s="135">
        <f>TPPhys2!K402</f>
        <v>1</v>
      </c>
      <c r="Y402" s="86">
        <f>TPChim2!H402</f>
        <v>10.25</v>
      </c>
      <c r="Z402" s="84">
        <f>TPChim2!I402</f>
        <v>2</v>
      </c>
      <c r="AA402" s="135">
        <f>TPChim2!K402</f>
        <v>1</v>
      </c>
      <c r="AB402" s="86">
        <f>Info2!J402</f>
        <v>10.875</v>
      </c>
      <c r="AC402" s="84">
        <f>Info2!K402</f>
        <v>4</v>
      </c>
      <c r="AD402" s="135">
        <f>Info2!M402</f>
        <v>1</v>
      </c>
      <c r="AE402" s="86">
        <f>MP!I402</f>
        <v>9.25</v>
      </c>
      <c r="AF402" s="84">
        <f>MP!J402</f>
        <v>0</v>
      </c>
      <c r="AG402" s="135">
        <f>MP!L402</f>
        <v>1</v>
      </c>
      <c r="AH402" s="139">
        <f>'UEM12'!S402</f>
        <v>10.315200000000001</v>
      </c>
      <c r="AI402" s="163">
        <f>'UEM12'!T402</f>
        <v>9</v>
      </c>
      <c r="AJ402" s="165">
        <f>'UEM12'!V402</f>
        <v>1</v>
      </c>
      <c r="AK402" s="166">
        <f>'MST2'!I402</f>
        <v>11</v>
      </c>
      <c r="AL402" s="84">
        <f>'MST2'!J402</f>
        <v>1</v>
      </c>
      <c r="AM402" s="135">
        <f>'MST2'!L402</f>
        <v>1</v>
      </c>
      <c r="AN402" s="139">
        <f>'UED12'!J402</f>
        <v>11</v>
      </c>
      <c r="AO402" s="163">
        <f>'UED12'!K402</f>
        <v>1</v>
      </c>
      <c r="AP402" s="165">
        <f>'UED12'!M402</f>
        <v>1</v>
      </c>
      <c r="AQ402" s="166">
        <f>Fran2!I402</f>
        <v>10</v>
      </c>
      <c r="AR402" s="84">
        <f>Fran2!J402</f>
        <v>1</v>
      </c>
      <c r="AS402" s="135">
        <f>Fran2!L402</f>
        <v>1</v>
      </c>
      <c r="AT402" s="86">
        <f>Angl2!I402</f>
        <v>10</v>
      </c>
      <c r="AU402" s="84">
        <f>Angl2!J402</f>
        <v>1</v>
      </c>
      <c r="AV402" s="135">
        <f>Angl2!L402</f>
        <v>1</v>
      </c>
      <c r="AW402" s="139">
        <f>'UET12'!M402</f>
        <v>10</v>
      </c>
      <c r="AX402" s="163">
        <f>'UET12'!N402</f>
        <v>2</v>
      </c>
      <c r="AY402" s="159">
        <f>'UET12'!P402</f>
        <v>1</v>
      </c>
      <c r="AZ402" s="24">
        <f t="shared" si="26"/>
        <v>8.8397647058823541</v>
      </c>
      <c r="BA402" s="143">
        <f t="shared" si="27"/>
        <v>18</v>
      </c>
      <c r="BB402" s="138" t="e">
        <f t="shared" si="28"/>
        <v>#REF!</v>
      </c>
      <c r="BC402" s="154" t="str">
        <f t="shared" si="29"/>
        <v xml:space="preserve"> </v>
      </c>
    </row>
    <row r="403" spans="1:55" ht="13.5" customHeight="1">
      <c r="A403" s="153">
        <v>391</v>
      </c>
      <c r="B403" s="289">
        <v>1333005462</v>
      </c>
      <c r="C403" s="99" t="s">
        <v>277</v>
      </c>
      <c r="D403" s="100" t="s">
        <v>70</v>
      </c>
      <c r="E403" s="277" t="s">
        <v>1244</v>
      </c>
      <c r="F403" s="277" t="s">
        <v>957</v>
      </c>
      <c r="G403" s="323" t="s">
        <v>811</v>
      </c>
      <c r="H403" s="118" t="s">
        <v>433</v>
      </c>
      <c r="I403" s="156">
        <v>9.2313725490196088</v>
      </c>
      <c r="J403" s="162">
        <f>Maths2!J403</f>
        <v>11.333333333333334</v>
      </c>
      <c r="K403" s="84">
        <f>Maths2!K403</f>
        <v>6</v>
      </c>
      <c r="L403" s="135">
        <f>Maths2!M403</f>
        <v>1</v>
      </c>
      <c r="M403" s="85">
        <f>Phys2!J403</f>
        <v>4.416666666666667</v>
      </c>
      <c r="N403" s="84">
        <f>Phys2!K403</f>
        <v>0</v>
      </c>
      <c r="O403" s="135" t="e">
        <f>Phys2!#REF!</f>
        <v>#REF!</v>
      </c>
      <c r="P403" s="85">
        <f>Chim2!J403</f>
        <v>10</v>
      </c>
      <c r="Q403" s="84">
        <f>Chim2!K403</f>
        <v>6</v>
      </c>
      <c r="R403" s="135">
        <f>Chim2!M403</f>
        <v>1</v>
      </c>
      <c r="S403" s="136">
        <f>'UEF12'!P403</f>
        <v>8.5833333333333339</v>
      </c>
      <c r="T403" s="163">
        <f>'UEF12'!Q403</f>
        <v>12</v>
      </c>
      <c r="U403" s="165" t="e">
        <f>'UEF12'!S403</f>
        <v>#REF!</v>
      </c>
      <c r="V403" s="166">
        <f>TPPhys2!H403</f>
        <v>13.5</v>
      </c>
      <c r="W403" s="84">
        <f>TPPhys2!I403</f>
        <v>2</v>
      </c>
      <c r="X403" s="135">
        <f>TPPhys2!K403</f>
        <v>1</v>
      </c>
      <c r="Y403" s="86">
        <f>TPChim2!H403</f>
        <v>14</v>
      </c>
      <c r="Z403" s="84">
        <f>TPChim2!I403</f>
        <v>2</v>
      </c>
      <c r="AA403" s="135">
        <f>TPChim2!K403</f>
        <v>1</v>
      </c>
      <c r="AB403" s="86">
        <f>Info2!J403</f>
        <v>8.1666666666666661</v>
      </c>
      <c r="AC403" s="84">
        <f>Info2!K403</f>
        <v>0</v>
      </c>
      <c r="AD403" s="135">
        <f>Info2!M403</f>
        <v>1</v>
      </c>
      <c r="AE403" s="86">
        <f>MP!I403</f>
        <v>11.5</v>
      </c>
      <c r="AF403" s="84">
        <f>MP!J403</f>
        <v>1</v>
      </c>
      <c r="AG403" s="135">
        <f>MP!L403</f>
        <v>1</v>
      </c>
      <c r="AH403" s="139">
        <f>'UEM12'!S403</f>
        <v>11.066666666666666</v>
      </c>
      <c r="AI403" s="163">
        <f>'UEM12'!T403</f>
        <v>9</v>
      </c>
      <c r="AJ403" s="165">
        <f>'UEM12'!V403</f>
        <v>1</v>
      </c>
      <c r="AK403" s="166">
        <f>'MST2'!I403</f>
        <v>10</v>
      </c>
      <c r="AL403" s="84">
        <f>'MST2'!J403</f>
        <v>1</v>
      </c>
      <c r="AM403" s="135">
        <f>'MST2'!L403</f>
        <v>1</v>
      </c>
      <c r="AN403" s="139">
        <f>'UED12'!J403</f>
        <v>10</v>
      </c>
      <c r="AO403" s="163">
        <f>'UED12'!K403</f>
        <v>1</v>
      </c>
      <c r="AP403" s="165">
        <f>'UED12'!M403</f>
        <v>1</v>
      </c>
      <c r="AQ403" s="166">
        <f>Fran2!I403</f>
        <v>10</v>
      </c>
      <c r="AR403" s="84">
        <f>Fran2!J403</f>
        <v>1</v>
      </c>
      <c r="AS403" s="135">
        <f>Fran2!L403</f>
        <v>1</v>
      </c>
      <c r="AT403" s="86">
        <f>Angl2!I403</f>
        <v>10.5</v>
      </c>
      <c r="AU403" s="84">
        <f>Angl2!J403</f>
        <v>1</v>
      </c>
      <c r="AV403" s="135">
        <f>Angl2!L403</f>
        <v>1</v>
      </c>
      <c r="AW403" s="139">
        <f>'UET12'!M403</f>
        <v>10.25</v>
      </c>
      <c r="AX403" s="163">
        <f>'UET12'!N403</f>
        <v>2</v>
      </c>
      <c r="AY403" s="159">
        <f>'UET12'!P403</f>
        <v>1</v>
      </c>
      <c r="AZ403" s="24">
        <f t="shared" si="26"/>
        <v>9.5931372549019596</v>
      </c>
      <c r="BA403" s="143">
        <f t="shared" si="27"/>
        <v>24</v>
      </c>
      <c r="BB403" s="138" t="e">
        <f t="shared" si="28"/>
        <v>#REF!</v>
      </c>
      <c r="BC403" s="154" t="str">
        <f t="shared" si="29"/>
        <v xml:space="preserve"> </v>
      </c>
    </row>
    <row r="404" spans="1:55" ht="13.5" customHeight="1">
      <c r="A404" s="153">
        <v>392</v>
      </c>
      <c r="B404" s="181">
        <v>1333005395</v>
      </c>
      <c r="C404" s="183" t="s">
        <v>277</v>
      </c>
      <c r="D404" s="299" t="s">
        <v>191</v>
      </c>
      <c r="E404" s="276" t="s">
        <v>1245</v>
      </c>
      <c r="F404" s="276" t="s">
        <v>982</v>
      </c>
      <c r="G404" s="325" t="s">
        <v>806</v>
      </c>
      <c r="H404" s="117" t="s">
        <v>1676</v>
      </c>
      <c r="I404" s="156">
        <v>8.5539215686274499</v>
      </c>
      <c r="J404" s="162">
        <f>Maths2!J404</f>
        <v>11.25</v>
      </c>
      <c r="K404" s="84">
        <f>Maths2!K404</f>
        <v>6</v>
      </c>
      <c r="L404" s="135">
        <f>Maths2!M404</f>
        <v>1</v>
      </c>
      <c r="M404" s="85">
        <f>Phys2!J404</f>
        <v>3.7</v>
      </c>
      <c r="N404" s="84">
        <f>Phys2!K404</f>
        <v>0</v>
      </c>
      <c r="O404" s="135" t="e">
        <f>Phys2!#REF!</f>
        <v>#REF!</v>
      </c>
      <c r="P404" s="85">
        <f>Chim2!J404</f>
        <v>10.8</v>
      </c>
      <c r="Q404" s="84">
        <f>Chim2!K404</f>
        <v>6</v>
      </c>
      <c r="R404" s="135">
        <f>Chim2!M404</f>
        <v>1</v>
      </c>
      <c r="S404" s="136">
        <f>'UEF12'!P404</f>
        <v>8.5833333333333339</v>
      </c>
      <c r="T404" s="163">
        <f>'UEF12'!Q404</f>
        <v>12</v>
      </c>
      <c r="U404" s="165" t="e">
        <f>'UEF12'!S404</f>
        <v>#REF!</v>
      </c>
      <c r="V404" s="166">
        <f>TPPhys2!H404</f>
        <v>10.75</v>
      </c>
      <c r="W404" s="84">
        <f>TPPhys2!I404</f>
        <v>2</v>
      </c>
      <c r="X404" s="135">
        <f>TPPhys2!K404</f>
        <v>1</v>
      </c>
      <c r="Y404" s="86">
        <f>TPChim2!H404</f>
        <v>12</v>
      </c>
      <c r="Z404" s="84">
        <f>TPChim2!I404</f>
        <v>2</v>
      </c>
      <c r="AA404" s="135">
        <f>TPChim2!K404</f>
        <v>1</v>
      </c>
      <c r="AB404" s="86">
        <f>Info2!J404</f>
        <v>7.1</v>
      </c>
      <c r="AC404" s="84">
        <f>Info2!K404</f>
        <v>0</v>
      </c>
      <c r="AD404" s="135">
        <f>Info2!M404</f>
        <v>1</v>
      </c>
      <c r="AE404" s="86">
        <f>MP!I404</f>
        <v>11</v>
      </c>
      <c r="AF404" s="84">
        <f>MP!J404</f>
        <v>1</v>
      </c>
      <c r="AG404" s="135">
        <f>MP!L404</f>
        <v>1</v>
      </c>
      <c r="AH404" s="139">
        <f>'UEM12'!S404</f>
        <v>9.59</v>
      </c>
      <c r="AI404" s="163">
        <f>'UEM12'!T404</f>
        <v>5</v>
      </c>
      <c r="AJ404" s="165">
        <f>'UEM12'!V404</f>
        <v>1</v>
      </c>
      <c r="AK404" s="166">
        <f>'MST2'!I404</f>
        <v>13</v>
      </c>
      <c r="AL404" s="84">
        <f>'MST2'!J404</f>
        <v>1</v>
      </c>
      <c r="AM404" s="135">
        <f>'MST2'!L404</f>
        <v>1</v>
      </c>
      <c r="AN404" s="139">
        <f>'UED12'!J404</f>
        <v>13</v>
      </c>
      <c r="AO404" s="163">
        <f>'UED12'!K404</f>
        <v>1</v>
      </c>
      <c r="AP404" s="165">
        <f>'UED12'!M404</f>
        <v>1</v>
      </c>
      <c r="AQ404" s="166">
        <f>Fran2!I404</f>
        <v>10</v>
      </c>
      <c r="AR404" s="84">
        <f>Fran2!J404</f>
        <v>1</v>
      </c>
      <c r="AS404" s="135">
        <f>Fran2!L404</f>
        <v>1</v>
      </c>
      <c r="AT404" s="86">
        <f>Angl2!I404</f>
        <v>10</v>
      </c>
      <c r="AU404" s="84">
        <f>Angl2!J404</f>
        <v>1</v>
      </c>
      <c r="AV404" s="135">
        <f>Angl2!L404</f>
        <v>1</v>
      </c>
      <c r="AW404" s="139">
        <f>'UET12'!M404</f>
        <v>10</v>
      </c>
      <c r="AX404" s="163">
        <f>'UET12'!N404</f>
        <v>2</v>
      </c>
      <c r="AY404" s="159">
        <f>'UET12'!P404</f>
        <v>1</v>
      </c>
      <c r="AZ404" s="24">
        <f t="shared" si="26"/>
        <v>9.3058823529411754</v>
      </c>
      <c r="BA404" s="143">
        <f t="shared" si="27"/>
        <v>20</v>
      </c>
      <c r="BB404" s="138" t="e">
        <f t="shared" si="28"/>
        <v>#REF!</v>
      </c>
      <c r="BC404" s="154" t="str">
        <f t="shared" si="29"/>
        <v xml:space="preserve"> </v>
      </c>
    </row>
    <row r="405" spans="1:55" ht="13.5" customHeight="1">
      <c r="A405" s="153">
        <v>393</v>
      </c>
      <c r="B405" s="181">
        <v>1333003389</v>
      </c>
      <c r="C405" s="183" t="s">
        <v>277</v>
      </c>
      <c r="D405" s="299" t="s">
        <v>126</v>
      </c>
      <c r="E405" s="330" t="s">
        <v>1246</v>
      </c>
      <c r="F405" s="330" t="s">
        <v>808</v>
      </c>
      <c r="G405" s="325" t="s">
        <v>806</v>
      </c>
      <c r="H405" s="117" t="s">
        <v>428</v>
      </c>
      <c r="I405" s="157">
        <v>6.9257422969187674</v>
      </c>
      <c r="J405" s="162">
        <f>Maths2!J405</f>
        <v>6.6</v>
      </c>
      <c r="K405" s="84">
        <f>Maths2!K405</f>
        <v>0</v>
      </c>
      <c r="L405" s="135">
        <f>Maths2!M405</f>
        <v>1</v>
      </c>
      <c r="M405" s="85">
        <f>Phys2!J405</f>
        <v>4.2</v>
      </c>
      <c r="N405" s="84">
        <f>Phys2!K405</f>
        <v>0</v>
      </c>
      <c r="O405" s="135" t="e">
        <f>Phys2!#REF!</f>
        <v>#REF!</v>
      </c>
      <c r="P405" s="85">
        <f>Chim2!J405</f>
        <v>10.1</v>
      </c>
      <c r="Q405" s="84">
        <f>Chim2!K405</f>
        <v>6</v>
      </c>
      <c r="R405" s="135">
        <f>Chim2!M405</f>
        <v>1</v>
      </c>
      <c r="S405" s="136">
        <f>'UEF12'!P405</f>
        <v>6.9666666666666659</v>
      </c>
      <c r="T405" s="163">
        <f>'UEF12'!Q405</f>
        <v>6</v>
      </c>
      <c r="U405" s="165" t="e">
        <f>'UEF12'!S405</f>
        <v>#REF!</v>
      </c>
      <c r="V405" s="166">
        <f>TPPhys2!H405</f>
        <v>10.16</v>
      </c>
      <c r="W405" s="84">
        <f>TPPhys2!I405</f>
        <v>2</v>
      </c>
      <c r="X405" s="135">
        <f>TPPhys2!K405</f>
        <v>1</v>
      </c>
      <c r="Y405" s="86">
        <f>TPChim2!H405</f>
        <v>14.83</v>
      </c>
      <c r="Z405" s="84">
        <f>TPChim2!I405</f>
        <v>2</v>
      </c>
      <c r="AA405" s="135">
        <f>TPChim2!K405</f>
        <v>1</v>
      </c>
      <c r="AB405" s="86">
        <f>Info2!J405</f>
        <v>9.9980000000000011</v>
      </c>
      <c r="AC405" s="84">
        <f>Info2!K405</f>
        <v>4</v>
      </c>
      <c r="AD405" s="135">
        <f>Info2!M405</f>
        <v>1</v>
      </c>
      <c r="AE405" s="86">
        <f>MP!I405</f>
        <v>10</v>
      </c>
      <c r="AF405" s="84">
        <f>MP!J405</f>
        <v>1</v>
      </c>
      <c r="AG405" s="135">
        <f>MP!L405</f>
        <v>1</v>
      </c>
      <c r="AH405" s="139">
        <f>'UEM12'!S405</f>
        <v>10.997200000000001</v>
      </c>
      <c r="AI405" s="163">
        <f>'UEM12'!T405</f>
        <v>9</v>
      </c>
      <c r="AJ405" s="165">
        <f>'UEM12'!V405</f>
        <v>1</v>
      </c>
      <c r="AK405" s="166">
        <f>'MST2'!I405</f>
        <v>10</v>
      </c>
      <c r="AL405" s="84">
        <f>'MST2'!J405</f>
        <v>1</v>
      </c>
      <c r="AM405" s="135">
        <f>'MST2'!L405</f>
        <v>1</v>
      </c>
      <c r="AN405" s="139">
        <f>'UED12'!J405</f>
        <v>10</v>
      </c>
      <c r="AO405" s="163">
        <f>'UED12'!K405</f>
        <v>1</v>
      </c>
      <c r="AP405" s="165">
        <f>'UED12'!M405</f>
        <v>1</v>
      </c>
      <c r="AQ405" s="166">
        <f>Fran2!I405</f>
        <v>11</v>
      </c>
      <c r="AR405" s="84">
        <f>Fran2!J405</f>
        <v>1</v>
      </c>
      <c r="AS405" s="135">
        <f>Fran2!L405</f>
        <v>1</v>
      </c>
      <c r="AT405" s="86">
        <f>Angl2!I405</f>
        <v>10</v>
      </c>
      <c r="AU405" s="84">
        <f>Angl2!J405</f>
        <v>1</v>
      </c>
      <c r="AV405" s="135">
        <f>Angl2!L405</f>
        <v>1</v>
      </c>
      <c r="AW405" s="139">
        <f>'UET12'!M405</f>
        <v>10.5</v>
      </c>
      <c r="AX405" s="163">
        <f>'UET12'!N405</f>
        <v>2</v>
      </c>
      <c r="AY405" s="159">
        <f>'UET12'!P405</f>
        <v>1</v>
      </c>
      <c r="AZ405" s="24">
        <f t="shared" si="26"/>
        <v>8.746235294117648</v>
      </c>
      <c r="BA405" s="143">
        <f t="shared" si="27"/>
        <v>18</v>
      </c>
      <c r="BB405" s="138" t="e">
        <f t="shared" si="28"/>
        <v>#REF!</v>
      </c>
      <c r="BC405" s="154" t="str">
        <f t="shared" si="29"/>
        <v xml:space="preserve"> </v>
      </c>
    </row>
    <row r="406" spans="1:55" ht="13.5" customHeight="1">
      <c r="A406" s="153">
        <v>394</v>
      </c>
      <c r="B406" s="289">
        <v>123012087</v>
      </c>
      <c r="C406" s="99" t="s">
        <v>279</v>
      </c>
      <c r="D406" s="100" t="s">
        <v>280</v>
      </c>
      <c r="E406" s="100" t="s">
        <v>1247</v>
      </c>
      <c r="F406" s="100" t="s">
        <v>810</v>
      </c>
      <c r="G406" s="323" t="s">
        <v>811</v>
      </c>
      <c r="H406" s="117" t="s">
        <v>429</v>
      </c>
      <c r="I406" s="156">
        <v>7.4860784313725501</v>
      </c>
      <c r="J406" s="162">
        <f>Maths2!J406</f>
        <v>10</v>
      </c>
      <c r="K406" s="84">
        <f>Maths2!K406</f>
        <v>6</v>
      </c>
      <c r="L406" s="135">
        <f>Maths2!M406</f>
        <v>1</v>
      </c>
      <c r="M406" s="85">
        <f>Phys2!J406</f>
        <v>0.5</v>
      </c>
      <c r="N406" s="84">
        <f>Phys2!K406</f>
        <v>0</v>
      </c>
      <c r="O406" s="135" t="e">
        <f>Phys2!#REF!</f>
        <v>#REF!</v>
      </c>
      <c r="P406" s="85">
        <f>Chim2!J406</f>
        <v>3</v>
      </c>
      <c r="Q406" s="84">
        <f>Chim2!K406</f>
        <v>0</v>
      </c>
      <c r="R406" s="135">
        <f>Chim2!M406</f>
        <v>1</v>
      </c>
      <c r="S406" s="136">
        <f>'UEF12'!P406</f>
        <v>4.5</v>
      </c>
      <c r="T406" s="163">
        <f>'UEF12'!Q406</f>
        <v>6</v>
      </c>
      <c r="U406" s="165" t="e">
        <f>'UEF12'!S406</f>
        <v>#REF!</v>
      </c>
      <c r="V406" s="166">
        <f>TPPhys2!H406</f>
        <v>10.25</v>
      </c>
      <c r="W406" s="84">
        <f>TPPhys2!I406</f>
        <v>2</v>
      </c>
      <c r="X406" s="135">
        <f>TPPhys2!K406</f>
        <v>1</v>
      </c>
      <c r="Y406" s="86">
        <f>TPChim2!H406</f>
        <v>10</v>
      </c>
      <c r="Z406" s="84">
        <f>TPChim2!I406</f>
        <v>2</v>
      </c>
      <c r="AA406" s="135">
        <f>TPChim2!K406</f>
        <v>1</v>
      </c>
      <c r="AB406" s="86">
        <f>Info2!J406</f>
        <v>11.75</v>
      </c>
      <c r="AC406" s="84">
        <f>Info2!K406</f>
        <v>4</v>
      </c>
      <c r="AD406" s="135">
        <f>Info2!M406</f>
        <v>1</v>
      </c>
      <c r="AE406" s="86">
        <f>MP!I406</f>
        <v>10</v>
      </c>
      <c r="AF406" s="84">
        <f>MP!J406</f>
        <v>1</v>
      </c>
      <c r="AG406" s="135">
        <f>MP!L406</f>
        <v>1</v>
      </c>
      <c r="AH406" s="139">
        <f>'UEM12'!S406</f>
        <v>10.75</v>
      </c>
      <c r="AI406" s="163">
        <f>'UEM12'!T406</f>
        <v>9</v>
      </c>
      <c r="AJ406" s="165">
        <f>'UEM12'!V406</f>
        <v>1</v>
      </c>
      <c r="AK406" s="166">
        <f>'MST2'!I406</f>
        <v>14</v>
      </c>
      <c r="AL406" s="84">
        <f>'MST2'!J406</f>
        <v>1</v>
      </c>
      <c r="AM406" s="135">
        <f>'MST2'!L406</f>
        <v>1</v>
      </c>
      <c r="AN406" s="139">
        <f>'UED12'!J406</f>
        <v>14</v>
      </c>
      <c r="AO406" s="163">
        <f>'UED12'!K406</f>
        <v>1</v>
      </c>
      <c r="AP406" s="165">
        <f>'UED12'!M406</f>
        <v>1</v>
      </c>
      <c r="AQ406" s="166">
        <f>Fran2!I406</f>
        <v>10.5</v>
      </c>
      <c r="AR406" s="84">
        <f>Fran2!J406</f>
        <v>1</v>
      </c>
      <c r="AS406" s="135">
        <f>Fran2!L406</f>
        <v>1</v>
      </c>
      <c r="AT406" s="86">
        <f>Angl2!I406</f>
        <v>10</v>
      </c>
      <c r="AU406" s="84">
        <f>Angl2!J406</f>
        <v>1</v>
      </c>
      <c r="AV406" s="135">
        <f>Angl2!L406</f>
        <v>1</v>
      </c>
      <c r="AW406" s="139">
        <f>'UET12'!M406</f>
        <v>10.25</v>
      </c>
      <c r="AX406" s="163">
        <f>'UET12'!N406</f>
        <v>2</v>
      </c>
      <c r="AY406" s="159">
        <f>'UET12'!P406</f>
        <v>1</v>
      </c>
      <c r="AZ406" s="24">
        <f t="shared" si="26"/>
        <v>7.5735294117647056</v>
      </c>
      <c r="BA406" s="143">
        <f t="shared" si="27"/>
        <v>18</v>
      </c>
      <c r="BB406" s="138" t="e">
        <f t="shared" si="28"/>
        <v>#REF!</v>
      </c>
      <c r="BC406" s="154" t="str">
        <f t="shared" si="29"/>
        <v xml:space="preserve"> </v>
      </c>
    </row>
    <row r="407" spans="1:55" ht="13.5" customHeight="1">
      <c r="A407" s="153">
        <v>395</v>
      </c>
      <c r="B407" s="175">
        <v>1531091024</v>
      </c>
      <c r="C407" s="177" t="s">
        <v>515</v>
      </c>
      <c r="D407" s="324" t="s">
        <v>69</v>
      </c>
      <c r="E407" s="330" t="s">
        <v>1248</v>
      </c>
      <c r="F407" s="330" t="s">
        <v>805</v>
      </c>
      <c r="G407" s="325" t="s">
        <v>806</v>
      </c>
      <c r="H407" s="117" t="s">
        <v>429</v>
      </c>
      <c r="I407" s="156">
        <v>9.5923529411764701</v>
      </c>
      <c r="J407" s="162">
        <f>Maths2!J407</f>
        <v>6.7</v>
      </c>
      <c r="K407" s="84">
        <f>Maths2!K407</f>
        <v>0</v>
      </c>
      <c r="L407" s="135">
        <f>Maths2!M407</f>
        <v>1</v>
      </c>
      <c r="M407" s="85">
        <f>Phys2!J407</f>
        <v>7.8</v>
      </c>
      <c r="N407" s="84">
        <f>Phys2!K407</f>
        <v>0</v>
      </c>
      <c r="O407" s="135" t="e">
        <f>Phys2!#REF!</f>
        <v>#REF!</v>
      </c>
      <c r="P407" s="85">
        <f>Chim2!J407</f>
        <v>9.9980000000000011</v>
      </c>
      <c r="Q407" s="84">
        <f>Chim2!K407</f>
        <v>6</v>
      </c>
      <c r="R407" s="135">
        <f>Chim2!M407</f>
        <v>1</v>
      </c>
      <c r="S407" s="136">
        <f>'UEF12'!P407</f>
        <v>8.1660000000000004</v>
      </c>
      <c r="T407" s="163">
        <f>'UEF12'!Q407</f>
        <v>6</v>
      </c>
      <c r="U407" s="165" t="e">
        <f>'UEF12'!S407</f>
        <v>#REF!</v>
      </c>
      <c r="V407" s="166">
        <f>TPPhys2!H407</f>
        <v>5.99</v>
      </c>
      <c r="W407" s="84">
        <f>TPPhys2!I407</f>
        <v>0</v>
      </c>
      <c r="X407" s="135">
        <f>TPPhys2!K407</f>
        <v>1</v>
      </c>
      <c r="Y407" s="86">
        <f>TPChim2!H407</f>
        <v>10.66</v>
      </c>
      <c r="Z407" s="84">
        <f>TPChim2!I407</f>
        <v>2</v>
      </c>
      <c r="AA407" s="135">
        <f>TPChim2!K407</f>
        <v>1</v>
      </c>
      <c r="AB407" s="86">
        <f>Info2!J407</f>
        <v>11</v>
      </c>
      <c r="AC407" s="84">
        <f>Info2!K407</f>
        <v>4</v>
      </c>
      <c r="AD407" s="135">
        <f>Info2!M407</f>
        <v>1</v>
      </c>
      <c r="AE407" s="86">
        <f>MP!I407</f>
        <v>8</v>
      </c>
      <c r="AF407" s="84">
        <f>MP!J407</f>
        <v>0</v>
      </c>
      <c r="AG407" s="135">
        <f>MP!L407</f>
        <v>1</v>
      </c>
      <c r="AH407" s="139">
        <f>'UEM12'!S407</f>
        <v>9.33</v>
      </c>
      <c r="AI407" s="163">
        <f>'UEM12'!T407</f>
        <v>6</v>
      </c>
      <c r="AJ407" s="165">
        <f>'UEM12'!V407</f>
        <v>1</v>
      </c>
      <c r="AK407" s="166">
        <f>'MST2'!I407</f>
        <v>10.5</v>
      </c>
      <c r="AL407" s="84">
        <f>'MST2'!J407</f>
        <v>1</v>
      </c>
      <c r="AM407" s="135">
        <f>'MST2'!L407</f>
        <v>1</v>
      </c>
      <c r="AN407" s="139">
        <f>'UED12'!J407</f>
        <v>10.5</v>
      </c>
      <c r="AO407" s="163">
        <f>'UED12'!K407</f>
        <v>1</v>
      </c>
      <c r="AP407" s="165">
        <f>'UED12'!M407</f>
        <v>1</v>
      </c>
      <c r="AQ407" s="166">
        <f>Fran2!I407</f>
        <v>6.5</v>
      </c>
      <c r="AR407" s="84">
        <f>Fran2!J407</f>
        <v>0</v>
      </c>
      <c r="AS407" s="135">
        <f>Fran2!L407</f>
        <v>1</v>
      </c>
      <c r="AT407" s="86">
        <f>Angl2!I407</f>
        <v>11.5</v>
      </c>
      <c r="AU407" s="84">
        <f>Angl2!J407</f>
        <v>1</v>
      </c>
      <c r="AV407" s="135">
        <f>Angl2!L407</f>
        <v>1</v>
      </c>
      <c r="AW407" s="139">
        <f>'UET12'!M407</f>
        <v>9</v>
      </c>
      <c r="AX407" s="163">
        <f>'UET12'!N407</f>
        <v>1</v>
      </c>
      <c r="AY407" s="159">
        <f>'UET12'!P407</f>
        <v>1</v>
      </c>
      <c r="AZ407" s="24">
        <f t="shared" si="26"/>
        <v>8.743764705882354</v>
      </c>
      <c r="BA407" s="143">
        <f t="shared" si="27"/>
        <v>14</v>
      </c>
      <c r="BB407" s="138" t="e">
        <f t="shared" si="28"/>
        <v>#REF!</v>
      </c>
      <c r="BC407" s="154" t="str">
        <f t="shared" si="29"/>
        <v xml:space="preserve"> </v>
      </c>
    </row>
    <row r="408" spans="1:55" ht="13.5" customHeight="1">
      <c r="A408" s="153">
        <v>396</v>
      </c>
      <c r="B408" s="175">
        <v>1533017907</v>
      </c>
      <c r="C408" s="177" t="s">
        <v>515</v>
      </c>
      <c r="D408" s="324" t="s">
        <v>516</v>
      </c>
      <c r="E408" s="330" t="s">
        <v>1249</v>
      </c>
      <c r="F408" s="330" t="s">
        <v>805</v>
      </c>
      <c r="G408" s="325" t="s">
        <v>806</v>
      </c>
      <c r="H408" s="117" t="s">
        <v>429</v>
      </c>
      <c r="I408" s="156">
        <v>8.9213725490196083</v>
      </c>
      <c r="J408" s="162">
        <f>Maths2!J408</f>
        <v>10.7</v>
      </c>
      <c r="K408" s="84">
        <f>Maths2!K408</f>
        <v>6</v>
      </c>
      <c r="L408" s="135">
        <f>Maths2!M408</f>
        <v>1</v>
      </c>
      <c r="M408" s="85">
        <f>Phys2!J408</f>
        <v>5.4</v>
      </c>
      <c r="N408" s="84">
        <f>Phys2!K408</f>
        <v>0</v>
      </c>
      <c r="O408" s="135" t="e">
        <f>Phys2!#REF!</f>
        <v>#REF!</v>
      </c>
      <c r="P408" s="85">
        <f>Chim2!J408</f>
        <v>10.001999999999999</v>
      </c>
      <c r="Q408" s="84">
        <f>Chim2!K408</f>
        <v>6</v>
      </c>
      <c r="R408" s="135">
        <f>Chim2!M408</f>
        <v>1</v>
      </c>
      <c r="S408" s="136">
        <f>'UEF12'!P408</f>
        <v>8.7006666666666668</v>
      </c>
      <c r="T408" s="163">
        <f>'UEF12'!Q408</f>
        <v>12</v>
      </c>
      <c r="U408" s="165" t="e">
        <f>'UEF12'!S408</f>
        <v>#REF!</v>
      </c>
      <c r="V408" s="166">
        <f>TPPhys2!H408</f>
        <v>10.07</v>
      </c>
      <c r="W408" s="84">
        <f>TPPhys2!I408</f>
        <v>2</v>
      </c>
      <c r="X408" s="135">
        <f>TPPhys2!K408</f>
        <v>1</v>
      </c>
      <c r="Y408" s="86">
        <f>TPChim2!H408</f>
        <v>13.5</v>
      </c>
      <c r="Z408" s="84">
        <f>TPChim2!I408</f>
        <v>2</v>
      </c>
      <c r="AA408" s="135">
        <f>TPChim2!K408</f>
        <v>1</v>
      </c>
      <c r="AB408" s="86">
        <f>Info2!J408</f>
        <v>10.001999999999999</v>
      </c>
      <c r="AC408" s="84">
        <f>Info2!K408</f>
        <v>4</v>
      </c>
      <c r="AD408" s="135">
        <f>Info2!M408</f>
        <v>1</v>
      </c>
      <c r="AE408" s="86">
        <f>MP!I408</f>
        <v>10.5</v>
      </c>
      <c r="AF408" s="84">
        <f>MP!J408</f>
        <v>1</v>
      </c>
      <c r="AG408" s="135">
        <f>MP!L408</f>
        <v>1</v>
      </c>
      <c r="AH408" s="139">
        <f>'UEM12'!S408</f>
        <v>10.8148</v>
      </c>
      <c r="AI408" s="163">
        <f>'UEM12'!T408</f>
        <v>9</v>
      </c>
      <c r="AJ408" s="165">
        <f>'UEM12'!V408</f>
        <v>1</v>
      </c>
      <c r="AK408" s="166">
        <f>'MST2'!I408</f>
        <v>12</v>
      </c>
      <c r="AL408" s="84">
        <f>'MST2'!J408</f>
        <v>1</v>
      </c>
      <c r="AM408" s="135">
        <f>'MST2'!L408</f>
        <v>1</v>
      </c>
      <c r="AN408" s="139">
        <f>'UED12'!J408</f>
        <v>12</v>
      </c>
      <c r="AO408" s="163">
        <f>'UED12'!K408</f>
        <v>1</v>
      </c>
      <c r="AP408" s="165">
        <f>'UED12'!M408</f>
        <v>1</v>
      </c>
      <c r="AQ408" s="166">
        <f>Fran2!I408</f>
        <v>10</v>
      </c>
      <c r="AR408" s="84">
        <f>Fran2!J408</f>
        <v>1</v>
      </c>
      <c r="AS408" s="135">
        <f>Fran2!L408</f>
        <v>1</v>
      </c>
      <c r="AT408" s="86">
        <f>Angl2!I408</f>
        <v>10</v>
      </c>
      <c r="AU408" s="84">
        <f>Angl2!J408</f>
        <v>1</v>
      </c>
      <c r="AV408" s="135">
        <f>Angl2!L408</f>
        <v>1</v>
      </c>
      <c r="AW408" s="139">
        <f>'UET12'!M408</f>
        <v>10</v>
      </c>
      <c r="AX408" s="163">
        <f>'UET12'!N408</f>
        <v>2</v>
      </c>
      <c r="AY408" s="159">
        <f>'UET12'!P408</f>
        <v>1</v>
      </c>
      <c r="AZ408" s="24">
        <f t="shared" si="26"/>
        <v>9.6694117647058828</v>
      </c>
      <c r="BA408" s="143">
        <f t="shared" si="27"/>
        <v>24</v>
      </c>
      <c r="BB408" s="138" t="e">
        <f t="shared" si="28"/>
        <v>#REF!</v>
      </c>
      <c r="BC408" s="154" t="str">
        <f t="shared" si="29"/>
        <v xml:space="preserve"> </v>
      </c>
    </row>
    <row r="409" spans="1:55" ht="13.5" customHeight="1">
      <c r="A409" s="153">
        <v>397</v>
      </c>
      <c r="B409" s="186" t="s">
        <v>577</v>
      </c>
      <c r="C409" s="183" t="s">
        <v>578</v>
      </c>
      <c r="D409" s="299" t="s">
        <v>232</v>
      </c>
      <c r="E409" s="330" t="s">
        <v>1250</v>
      </c>
      <c r="F409" s="330" t="s">
        <v>1251</v>
      </c>
      <c r="G409" s="325" t="s">
        <v>806</v>
      </c>
      <c r="H409" s="117" t="s">
        <v>428</v>
      </c>
      <c r="I409" s="157">
        <v>9.8094117647058816</v>
      </c>
      <c r="J409" s="162">
        <f>Maths2!J409</f>
        <v>11.8</v>
      </c>
      <c r="K409" s="84">
        <f>Maths2!K409</f>
        <v>6</v>
      </c>
      <c r="L409" s="135">
        <f>Maths2!M409</f>
        <v>1</v>
      </c>
      <c r="M409" s="85">
        <f>Phys2!J409</f>
        <v>4</v>
      </c>
      <c r="N409" s="84">
        <f>Phys2!K409</f>
        <v>0</v>
      </c>
      <c r="O409" s="135" t="e">
        <f>Phys2!#REF!</f>
        <v>#REF!</v>
      </c>
      <c r="P409" s="85">
        <f>Chim2!J409</f>
        <v>10</v>
      </c>
      <c r="Q409" s="84">
        <f>Chim2!K409</f>
        <v>6</v>
      </c>
      <c r="R409" s="135">
        <f>Chim2!M409</f>
        <v>1</v>
      </c>
      <c r="S409" s="136">
        <f>'UEF12'!P409</f>
        <v>8.6000000000000014</v>
      </c>
      <c r="T409" s="163">
        <f>'UEF12'!Q409</f>
        <v>12</v>
      </c>
      <c r="U409" s="165" t="e">
        <f>'UEF12'!S409</f>
        <v>#REF!</v>
      </c>
      <c r="V409" s="166">
        <f>TPPhys2!H409</f>
        <v>10.5</v>
      </c>
      <c r="W409" s="84">
        <f>TPPhys2!I409</f>
        <v>2</v>
      </c>
      <c r="X409" s="135">
        <f>TPPhys2!K409</f>
        <v>1</v>
      </c>
      <c r="Y409" s="86">
        <f>TPChim2!H409</f>
        <v>11.67</v>
      </c>
      <c r="Z409" s="84">
        <f>TPChim2!I409</f>
        <v>2</v>
      </c>
      <c r="AA409" s="135">
        <f>TPChim2!K409</f>
        <v>1</v>
      </c>
      <c r="AB409" s="86">
        <f>Info2!J409</f>
        <v>9.5</v>
      </c>
      <c r="AC409" s="84">
        <f>Info2!K409</f>
        <v>0</v>
      </c>
      <c r="AD409" s="135">
        <f>Info2!M409</f>
        <v>1</v>
      </c>
      <c r="AE409" s="86">
        <f>MP!I409</f>
        <v>10</v>
      </c>
      <c r="AF409" s="84">
        <f>MP!J409</f>
        <v>1</v>
      </c>
      <c r="AG409" s="135">
        <f>MP!L409</f>
        <v>1</v>
      </c>
      <c r="AH409" s="139">
        <f>'UEM12'!S409</f>
        <v>10.234</v>
      </c>
      <c r="AI409" s="163">
        <f>'UEM12'!T409</f>
        <v>9</v>
      </c>
      <c r="AJ409" s="165">
        <f>'UEM12'!V409</f>
        <v>1</v>
      </c>
      <c r="AK409" s="166">
        <f>'MST2'!I409</f>
        <v>10</v>
      </c>
      <c r="AL409" s="84">
        <f>'MST2'!J409</f>
        <v>1</v>
      </c>
      <c r="AM409" s="135">
        <f>'MST2'!L409</f>
        <v>1</v>
      </c>
      <c r="AN409" s="139">
        <f>'UED12'!J409</f>
        <v>10</v>
      </c>
      <c r="AO409" s="163">
        <f>'UED12'!K409</f>
        <v>1</v>
      </c>
      <c r="AP409" s="165">
        <f>'UED12'!M409</f>
        <v>1</v>
      </c>
      <c r="AQ409" s="166">
        <f>Fran2!I409</f>
        <v>8</v>
      </c>
      <c r="AR409" s="84">
        <f>Fran2!J409</f>
        <v>0</v>
      </c>
      <c r="AS409" s="135">
        <f>Fran2!L409</f>
        <v>1</v>
      </c>
      <c r="AT409" s="86">
        <f>Angl2!I409</f>
        <v>14</v>
      </c>
      <c r="AU409" s="84">
        <f>Angl2!J409</f>
        <v>1</v>
      </c>
      <c r="AV409" s="135">
        <f>Angl2!L409</f>
        <v>1</v>
      </c>
      <c r="AW409" s="139">
        <f>'UET12'!M409</f>
        <v>11</v>
      </c>
      <c r="AX409" s="163">
        <f>'UET12'!N409</f>
        <v>2</v>
      </c>
      <c r="AY409" s="159">
        <f>'UET12'!P409</f>
        <v>1</v>
      </c>
      <c r="AZ409" s="24">
        <f t="shared" si="26"/>
        <v>9.4452941176470588</v>
      </c>
      <c r="BA409" s="143">
        <f t="shared" si="27"/>
        <v>24</v>
      </c>
      <c r="BB409" s="138" t="e">
        <f t="shared" si="28"/>
        <v>#REF!</v>
      </c>
      <c r="BC409" s="154" t="str">
        <f t="shared" si="29"/>
        <v xml:space="preserve"> </v>
      </c>
    </row>
    <row r="410" spans="1:55" ht="13.5" customHeight="1">
      <c r="A410" s="153">
        <v>398</v>
      </c>
      <c r="B410" s="175">
        <v>1533008672</v>
      </c>
      <c r="C410" s="177" t="s">
        <v>537</v>
      </c>
      <c r="D410" s="324" t="s">
        <v>327</v>
      </c>
      <c r="E410" s="330" t="s">
        <v>1252</v>
      </c>
      <c r="F410" s="330" t="s">
        <v>1042</v>
      </c>
      <c r="G410" s="325" t="s">
        <v>806</v>
      </c>
      <c r="H410" s="117" t="s">
        <v>1676</v>
      </c>
      <c r="I410" s="157">
        <v>9.1623529411764704</v>
      </c>
      <c r="J410" s="162">
        <f>Maths2!J410</f>
        <v>9.9980000000000011</v>
      </c>
      <c r="K410" s="84">
        <f>Maths2!K410</f>
        <v>6</v>
      </c>
      <c r="L410" s="135">
        <f>Maths2!M410</f>
        <v>1</v>
      </c>
      <c r="M410" s="85">
        <f>Phys2!J410</f>
        <v>10</v>
      </c>
      <c r="N410" s="84">
        <f>Phys2!K410</f>
        <v>6</v>
      </c>
      <c r="O410" s="135" t="e">
        <f>Phys2!#REF!</f>
        <v>#REF!</v>
      </c>
      <c r="P410" s="85">
        <f>Chim2!J410</f>
        <v>7</v>
      </c>
      <c r="Q410" s="84">
        <f>Chim2!K410</f>
        <v>0</v>
      </c>
      <c r="R410" s="135">
        <f>Chim2!M410</f>
        <v>1</v>
      </c>
      <c r="S410" s="136">
        <f>'UEF12'!P410</f>
        <v>8.9993333333333325</v>
      </c>
      <c r="T410" s="163">
        <f>'UEF12'!Q410</f>
        <v>12</v>
      </c>
      <c r="U410" s="165" t="e">
        <f>'UEF12'!S410</f>
        <v>#REF!</v>
      </c>
      <c r="V410" s="166">
        <f>TPPhys2!H410</f>
        <v>9.59</v>
      </c>
      <c r="W410" s="84">
        <f>TPPhys2!I410</f>
        <v>0</v>
      </c>
      <c r="X410" s="135">
        <f>TPPhys2!K410</f>
        <v>1</v>
      </c>
      <c r="Y410" s="86">
        <f>TPChim2!H410</f>
        <v>14.91</v>
      </c>
      <c r="Z410" s="84">
        <f>TPChim2!I410</f>
        <v>2</v>
      </c>
      <c r="AA410" s="135">
        <f>TPChim2!K410</f>
        <v>1</v>
      </c>
      <c r="AB410" s="86">
        <f>Info2!J410</f>
        <v>7.3</v>
      </c>
      <c r="AC410" s="84">
        <f>Info2!K410</f>
        <v>0</v>
      </c>
      <c r="AD410" s="135">
        <f>Info2!M410</f>
        <v>1</v>
      </c>
      <c r="AE410" s="86">
        <f>MP!I410</f>
        <v>11.5</v>
      </c>
      <c r="AF410" s="84">
        <f>MP!J410</f>
        <v>1</v>
      </c>
      <c r="AG410" s="135">
        <f>MP!L410</f>
        <v>1</v>
      </c>
      <c r="AH410" s="139">
        <f>'UEM12'!S410</f>
        <v>10.120000000000001</v>
      </c>
      <c r="AI410" s="163">
        <f>'UEM12'!T410</f>
        <v>9</v>
      </c>
      <c r="AJ410" s="165">
        <f>'UEM12'!V410</f>
        <v>1</v>
      </c>
      <c r="AK410" s="166">
        <f>'MST2'!I410</f>
        <v>11</v>
      </c>
      <c r="AL410" s="84">
        <f>'MST2'!J410</f>
        <v>1</v>
      </c>
      <c r="AM410" s="135">
        <f>'MST2'!L410</f>
        <v>1</v>
      </c>
      <c r="AN410" s="139">
        <f>'UED12'!J410</f>
        <v>11</v>
      </c>
      <c r="AO410" s="163">
        <f>'UED12'!K410</f>
        <v>1</v>
      </c>
      <c r="AP410" s="165">
        <f>'UED12'!M410</f>
        <v>1</v>
      </c>
      <c r="AQ410" s="166">
        <f>Fran2!I410</f>
        <v>11</v>
      </c>
      <c r="AR410" s="84">
        <f>Fran2!J410</f>
        <v>1</v>
      </c>
      <c r="AS410" s="135">
        <f>Fran2!L410</f>
        <v>1</v>
      </c>
      <c r="AT410" s="86">
        <f>Angl2!I410</f>
        <v>12</v>
      </c>
      <c r="AU410" s="84">
        <f>Angl2!J410</f>
        <v>1</v>
      </c>
      <c r="AV410" s="135">
        <f>Angl2!L410</f>
        <v>1</v>
      </c>
      <c r="AW410" s="139">
        <f>'UET12'!M410</f>
        <v>11.5</v>
      </c>
      <c r="AX410" s="163">
        <f>'UET12'!N410</f>
        <v>2</v>
      </c>
      <c r="AY410" s="159">
        <f>'UET12'!P410</f>
        <v>1</v>
      </c>
      <c r="AZ410" s="24">
        <f t="shared" si="26"/>
        <v>9.7408235294117649</v>
      </c>
      <c r="BA410" s="143">
        <f t="shared" si="27"/>
        <v>24</v>
      </c>
      <c r="BB410" s="138" t="e">
        <f t="shared" si="28"/>
        <v>#REF!</v>
      </c>
      <c r="BC410" s="154" t="str">
        <f t="shared" si="29"/>
        <v xml:space="preserve"> </v>
      </c>
    </row>
    <row r="411" spans="1:55" ht="13.5" customHeight="1">
      <c r="A411" s="153">
        <v>399</v>
      </c>
      <c r="B411" s="175">
        <v>1533006787</v>
      </c>
      <c r="C411" s="177" t="s">
        <v>537</v>
      </c>
      <c r="D411" s="324" t="s">
        <v>91</v>
      </c>
      <c r="E411" s="330" t="s">
        <v>1253</v>
      </c>
      <c r="F411" s="330" t="s">
        <v>891</v>
      </c>
      <c r="G411" s="325" t="s">
        <v>806</v>
      </c>
      <c r="H411" s="117" t="s">
        <v>429</v>
      </c>
      <c r="I411" s="157">
        <v>7.8529411764705879</v>
      </c>
      <c r="J411" s="162">
        <f>Maths2!J411</f>
        <v>11.5</v>
      </c>
      <c r="K411" s="84">
        <f>Maths2!K411</f>
        <v>6</v>
      </c>
      <c r="L411" s="135">
        <f>Maths2!M411</f>
        <v>1</v>
      </c>
      <c r="M411" s="85">
        <f>Phys2!J411</f>
        <v>4.4000000000000004</v>
      </c>
      <c r="N411" s="84">
        <f>Phys2!K411</f>
        <v>0</v>
      </c>
      <c r="O411" s="135" t="e">
        <f>Phys2!#REF!</f>
        <v>#REF!</v>
      </c>
      <c r="P411" s="85">
        <f>Chim2!J411</f>
        <v>6.5</v>
      </c>
      <c r="Q411" s="84">
        <f>Chim2!K411</f>
        <v>0</v>
      </c>
      <c r="R411" s="135">
        <f>Chim2!M411</f>
        <v>1</v>
      </c>
      <c r="S411" s="136">
        <f>'UEF12'!P411</f>
        <v>7.4666666666666668</v>
      </c>
      <c r="T411" s="163">
        <f>'UEF12'!Q411</f>
        <v>6</v>
      </c>
      <c r="U411" s="165" t="e">
        <f>'UEF12'!S411</f>
        <v>#REF!</v>
      </c>
      <c r="V411" s="166">
        <f>TPPhys2!H411</f>
        <v>4.67</v>
      </c>
      <c r="W411" s="84">
        <f>TPPhys2!I411</f>
        <v>0</v>
      </c>
      <c r="X411" s="135">
        <f>TPPhys2!K411</f>
        <v>1</v>
      </c>
      <c r="Y411" s="86">
        <f>TPChim2!H411</f>
        <v>12</v>
      </c>
      <c r="Z411" s="84">
        <f>TPChim2!I411</f>
        <v>2</v>
      </c>
      <c r="AA411" s="135">
        <f>TPChim2!K411</f>
        <v>1</v>
      </c>
      <c r="AB411" s="86">
        <f>Info2!J411</f>
        <v>11.8</v>
      </c>
      <c r="AC411" s="84">
        <f>Info2!K411</f>
        <v>4</v>
      </c>
      <c r="AD411" s="135">
        <f>Info2!M411</f>
        <v>1</v>
      </c>
      <c r="AE411" s="86">
        <f>MP!I411</f>
        <v>10</v>
      </c>
      <c r="AF411" s="84">
        <f>MP!J411</f>
        <v>1</v>
      </c>
      <c r="AG411" s="135">
        <f>MP!L411</f>
        <v>1</v>
      </c>
      <c r="AH411" s="139">
        <f>'UEM12'!S411</f>
        <v>10.054</v>
      </c>
      <c r="AI411" s="163">
        <f>'UEM12'!T411</f>
        <v>9</v>
      </c>
      <c r="AJ411" s="165">
        <f>'UEM12'!V411</f>
        <v>1</v>
      </c>
      <c r="AK411" s="166">
        <f>'MST2'!I411</f>
        <v>10.5</v>
      </c>
      <c r="AL411" s="84">
        <f>'MST2'!J411</f>
        <v>1</v>
      </c>
      <c r="AM411" s="135">
        <f>'MST2'!L411</f>
        <v>1</v>
      </c>
      <c r="AN411" s="139">
        <f>'UED12'!J411</f>
        <v>10.5</v>
      </c>
      <c r="AO411" s="163">
        <f>'UED12'!K411</f>
        <v>1</v>
      </c>
      <c r="AP411" s="165">
        <f>'UED12'!M411</f>
        <v>1</v>
      </c>
      <c r="AQ411" s="166">
        <f>Fran2!I411</f>
        <v>6.25</v>
      </c>
      <c r="AR411" s="84">
        <f>Fran2!J411</f>
        <v>0</v>
      </c>
      <c r="AS411" s="135">
        <f>Fran2!L411</f>
        <v>1</v>
      </c>
      <c r="AT411" s="86">
        <f>Angl2!I411</f>
        <v>10</v>
      </c>
      <c r="AU411" s="84">
        <f>Angl2!J411</f>
        <v>1</v>
      </c>
      <c r="AV411" s="135">
        <f>Angl2!L411</f>
        <v>1</v>
      </c>
      <c r="AW411" s="139">
        <f>'UET12'!M411</f>
        <v>8.125</v>
      </c>
      <c r="AX411" s="163">
        <f>'UET12'!N411</f>
        <v>1</v>
      </c>
      <c r="AY411" s="159">
        <f>'UET12'!P411</f>
        <v>1</v>
      </c>
      <c r="AZ411" s="24">
        <f t="shared" si="26"/>
        <v>8.4835294117647067</v>
      </c>
      <c r="BA411" s="143">
        <f t="shared" si="27"/>
        <v>17</v>
      </c>
      <c r="BB411" s="138" t="e">
        <f t="shared" si="28"/>
        <v>#REF!</v>
      </c>
      <c r="BC411" s="154" t="str">
        <f t="shared" si="29"/>
        <v xml:space="preserve"> </v>
      </c>
    </row>
    <row r="412" spans="1:55" ht="13.5" customHeight="1">
      <c r="A412" s="153">
        <v>400</v>
      </c>
      <c r="B412" s="291" t="s">
        <v>802</v>
      </c>
      <c r="C412" s="318" t="s">
        <v>579</v>
      </c>
      <c r="D412" s="321" t="s">
        <v>803</v>
      </c>
      <c r="E412" s="331" t="s">
        <v>1254</v>
      </c>
      <c r="F412" s="332" t="s">
        <v>832</v>
      </c>
      <c r="G412" s="322" t="s">
        <v>827</v>
      </c>
      <c r="H412" s="247" t="s">
        <v>1678</v>
      </c>
      <c r="I412" s="157">
        <v>8.1888235294117653</v>
      </c>
      <c r="J412" s="162">
        <f>Maths2!J412</f>
        <v>5.166666666666667</v>
      </c>
      <c r="K412" s="84">
        <f>Maths2!K412</f>
        <v>0</v>
      </c>
      <c r="L412" s="135">
        <f>Maths2!M412</f>
        <v>1</v>
      </c>
      <c r="M412" s="85">
        <f>Phys2!J412</f>
        <v>3.6666666666666665</v>
      </c>
      <c r="N412" s="84">
        <f>Phys2!K412</f>
        <v>0</v>
      </c>
      <c r="O412" s="135" t="e">
        <f>Phys2!#REF!</f>
        <v>#REF!</v>
      </c>
      <c r="P412" s="85">
        <f>Chim2!J412</f>
        <v>5.666666666666667</v>
      </c>
      <c r="Q412" s="84">
        <f>Chim2!K412</f>
        <v>0</v>
      </c>
      <c r="R412" s="135">
        <f>Chim2!M412</f>
        <v>1</v>
      </c>
      <c r="S412" s="136">
        <f>'UEF12'!P412</f>
        <v>4.833333333333333</v>
      </c>
      <c r="T412" s="163">
        <f>'UEF12'!Q412</f>
        <v>0</v>
      </c>
      <c r="U412" s="165" t="e">
        <f>'UEF12'!S412</f>
        <v>#REF!</v>
      </c>
      <c r="V412" s="166">
        <f>TPPhys2!H412</f>
        <v>10</v>
      </c>
      <c r="W412" s="84">
        <f>TPPhys2!I412</f>
        <v>2</v>
      </c>
      <c r="X412" s="135">
        <f>TPPhys2!K412</f>
        <v>1</v>
      </c>
      <c r="Y412" s="86">
        <f>TPChim2!H412</f>
        <v>13.83</v>
      </c>
      <c r="Z412" s="84">
        <f>TPChim2!I412</f>
        <v>2</v>
      </c>
      <c r="AA412" s="135">
        <f>TPChim2!K412</f>
        <v>1</v>
      </c>
      <c r="AB412" s="86">
        <f>Info2!J412</f>
        <v>8.4674999999999994</v>
      </c>
      <c r="AC412" s="84">
        <f>Info2!K412</f>
        <v>0</v>
      </c>
      <c r="AD412" s="135">
        <f>Info2!M412</f>
        <v>1</v>
      </c>
      <c r="AE412" s="86">
        <f>MP!I412</f>
        <v>10</v>
      </c>
      <c r="AF412" s="84">
        <f>MP!J412</f>
        <v>1</v>
      </c>
      <c r="AG412" s="135">
        <f>MP!L412</f>
        <v>1</v>
      </c>
      <c r="AH412" s="139">
        <f>'UEM12'!S412</f>
        <v>10.153</v>
      </c>
      <c r="AI412" s="163">
        <f>'UEM12'!T412</f>
        <v>9</v>
      </c>
      <c r="AJ412" s="165">
        <f>'UEM12'!V412</f>
        <v>1</v>
      </c>
      <c r="AK412" s="166">
        <f>'MST2'!I412</f>
        <v>11</v>
      </c>
      <c r="AL412" s="84">
        <f>'MST2'!J412</f>
        <v>1</v>
      </c>
      <c r="AM412" s="135">
        <f>'MST2'!L412</f>
        <v>1</v>
      </c>
      <c r="AN412" s="139">
        <f>'UED12'!J412</f>
        <v>11</v>
      </c>
      <c r="AO412" s="163">
        <f>'UED12'!K412</f>
        <v>1</v>
      </c>
      <c r="AP412" s="165">
        <f>'UED12'!M412</f>
        <v>1</v>
      </c>
      <c r="AQ412" s="166">
        <f>Fran2!I412</f>
        <v>10</v>
      </c>
      <c r="AR412" s="84">
        <f>Fran2!J412</f>
        <v>1</v>
      </c>
      <c r="AS412" s="135">
        <f>Fran2!L412</f>
        <v>1</v>
      </c>
      <c r="AT412" s="86">
        <f>Angl2!I412</f>
        <v>10</v>
      </c>
      <c r="AU412" s="84">
        <f>Angl2!J412</f>
        <v>1</v>
      </c>
      <c r="AV412" s="135">
        <f>Angl2!L412</f>
        <v>1</v>
      </c>
      <c r="AW412" s="139">
        <f>'UET12'!M412</f>
        <v>10</v>
      </c>
      <c r="AX412" s="163">
        <f>'UET12'!N412</f>
        <v>2</v>
      </c>
      <c r="AY412" s="159">
        <f>'UET12'!P412</f>
        <v>1</v>
      </c>
      <c r="AZ412" s="24">
        <f t="shared" si="26"/>
        <v>7.3685294117647056</v>
      </c>
      <c r="BA412" s="143">
        <f t="shared" si="27"/>
        <v>12</v>
      </c>
      <c r="BB412" s="138" t="e">
        <f t="shared" si="28"/>
        <v>#REF!</v>
      </c>
      <c r="BC412" s="154" t="str">
        <f t="shared" si="29"/>
        <v xml:space="preserve"> </v>
      </c>
    </row>
    <row r="413" spans="1:55" ht="13.5" customHeight="1">
      <c r="A413" s="153">
        <v>401</v>
      </c>
      <c r="B413" s="175">
        <v>1533008078</v>
      </c>
      <c r="C413" s="177" t="s">
        <v>579</v>
      </c>
      <c r="D413" s="324" t="s">
        <v>160</v>
      </c>
      <c r="E413" s="413" t="s">
        <v>1255</v>
      </c>
      <c r="F413" s="413" t="s">
        <v>810</v>
      </c>
      <c r="G413" s="325" t="s">
        <v>806</v>
      </c>
      <c r="H413" s="117" t="s">
        <v>1676</v>
      </c>
      <c r="I413" s="156">
        <v>8.5590196078431369</v>
      </c>
      <c r="J413" s="162">
        <f>Maths2!J413</f>
        <v>10.001999999999999</v>
      </c>
      <c r="K413" s="84">
        <f>Maths2!K413</f>
        <v>6</v>
      </c>
      <c r="L413" s="135">
        <f>Maths2!M413</f>
        <v>1</v>
      </c>
      <c r="M413" s="85">
        <f>Phys2!J413</f>
        <v>1.55</v>
      </c>
      <c r="N413" s="84">
        <f>Phys2!K413</f>
        <v>0</v>
      </c>
      <c r="O413" s="135" t="e">
        <f>Phys2!#REF!</f>
        <v>#REF!</v>
      </c>
      <c r="P413" s="85">
        <f>Chim2!J413</f>
        <v>6.8</v>
      </c>
      <c r="Q413" s="84">
        <f>Chim2!K413</f>
        <v>0</v>
      </c>
      <c r="R413" s="135">
        <f>Chim2!M413</f>
        <v>1</v>
      </c>
      <c r="S413" s="136">
        <f>'UEF12'!P413</f>
        <v>6.1173333333333328</v>
      </c>
      <c r="T413" s="163">
        <f>'UEF12'!Q413</f>
        <v>6</v>
      </c>
      <c r="U413" s="165" t="e">
        <f>'UEF12'!S413</f>
        <v>#REF!</v>
      </c>
      <c r="V413" s="166">
        <f>TPPhys2!H413</f>
        <v>10.08</v>
      </c>
      <c r="W413" s="84">
        <f>TPPhys2!I413</f>
        <v>2</v>
      </c>
      <c r="X413" s="135">
        <f>TPPhys2!K413</f>
        <v>1</v>
      </c>
      <c r="Y413" s="86">
        <f>TPChim2!H413</f>
        <v>7.416666666666667</v>
      </c>
      <c r="Z413" s="84">
        <f>TPChim2!I413</f>
        <v>0</v>
      </c>
      <c r="AA413" s="135">
        <f>TPChim2!K413</f>
        <v>1</v>
      </c>
      <c r="AB413" s="86">
        <f>Info2!J413</f>
        <v>10</v>
      </c>
      <c r="AC413" s="84">
        <f>Info2!K413</f>
        <v>4</v>
      </c>
      <c r="AD413" s="135">
        <f>Info2!M413</f>
        <v>1</v>
      </c>
      <c r="AE413" s="86">
        <f>MP!I413</f>
        <v>13.5</v>
      </c>
      <c r="AF413" s="84">
        <f>MP!J413</f>
        <v>1</v>
      </c>
      <c r="AG413" s="135">
        <f>MP!L413</f>
        <v>1</v>
      </c>
      <c r="AH413" s="139">
        <f>'UEM12'!S413</f>
        <v>10.199333333333334</v>
      </c>
      <c r="AI413" s="163">
        <f>'UEM12'!T413</f>
        <v>9</v>
      </c>
      <c r="AJ413" s="165">
        <f>'UEM12'!V413</f>
        <v>1</v>
      </c>
      <c r="AK413" s="166">
        <f>'MST2'!I413</f>
        <v>15</v>
      </c>
      <c r="AL413" s="84">
        <f>'MST2'!J413</f>
        <v>1</v>
      </c>
      <c r="AM413" s="135">
        <f>'MST2'!L413</f>
        <v>1</v>
      </c>
      <c r="AN413" s="139">
        <f>'UED12'!J413</f>
        <v>15</v>
      </c>
      <c r="AO413" s="163">
        <f>'UED12'!K413</f>
        <v>1</v>
      </c>
      <c r="AP413" s="165">
        <f>'UED12'!M413</f>
        <v>1</v>
      </c>
      <c r="AQ413" s="166">
        <f>Fran2!I413</f>
        <v>12</v>
      </c>
      <c r="AR413" s="84">
        <f>Fran2!J413</f>
        <v>1</v>
      </c>
      <c r="AS413" s="135">
        <f>Fran2!L413</f>
        <v>1</v>
      </c>
      <c r="AT413" s="86">
        <f>Angl2!I413</f>
        <v>11</v>
      </c>
      <c r="AU413" s="84">
        <f>Angl2!J413</f>
        <v>1</v>
      </c>
      <c r="AV413" s="135">
        <f>Angl2!L413</f>
        <v>1</v>
      </c>
      <c r="AW413" s="139">
        <f>'UET12'!M413</f>
        <v>11.5</v>
      </c>
      <c r="AX413" s="163">
        <f>'UET12'!N413</f>
        <v>2</v>
      </c>
      <c r="AY413" s="159">
        <f>'UET12'!P413</f>
        <v>1</v>
      </c>
      <c r="AZ413" s="24">
        <f t="shared" si="26"/>
        <v>8.4736862745098023</v>
      </c>
      <c r="BA413" s="143">
        <f t="shared" si="27"/>
        <v>18</v>
      </c>
      <c r="BB413" s="138" t="e">
        <f t="shared" si="28"/>
        <v>#REF!</v>
      </c>
      <c r="BC413" s="154" t="str">
        <f t="shared" si="29"/>
        <v xml:space="preserve"> </v>
      </c>
    </row>
    <row r="414" spans="1:55" ht="13.5" customHeight="1">
      <c r="A414" s="153">
        <v>402</v>
      </c>
      <c r="B414" s="289">
        <v>123016188</v>
      </c>
      <c r="C414" s="99" t="s">
        <v>281</v>
      </c>
      <c r="D414" s="100" t="s">
        <v>146</v>
      </c>
      <c r="E414" s="333" t="s">
        <v>1256</v>
      </c>
      <c r="F414" s="333" t="s">
        <v>805</v>
      </c>
      <c r="G414" s="323" t="s">
        <v>811</v>
      </c>
      <c r="H414" s="119" t="s">
        <v>432</v>
      </c>
      <c r="I414" s="156">
        <v>8.8817647058823539</v>
      </c>
      <c r="J414" s="162">
        <f>Maths2!J414</f>
        <v>10</v>
      </c>
      <c r="K414" s="84">
        <f>Maths2!K414</f>
        <v>6</v>
      </c>
      <c r="L414" s="135">
        <f>Maths2!M414</f>
        <v>1</v>
      </c>
      <c r="M414" s="85">
        <f>Phys2!J414</f>
        <v>7.333333333333333</v>
      </c>
      <c r="N414" s="84">
        <f>Phys2!K414</f>
        <v>0</v>
      </c>
      <c r="O414" s="135" t="e">
        <f>Phys2!#REF!</f>
        <v>#REF!</v>
      </c>
      <c r="P414" s="85">
        <f>Chim2!J414</f>
        <v>5.4</v>
      </c>
      <c r="Q414" s="84">
        <f>Chim2!K414</f>
        <v>0</v>
      </c>
      <c r="R414" s="135">
        <f>Chim2!M414</f>
        <v>1</v>
      </c>
      <c r="S414" s="136">
        <f>'UEF12'!P414</f>
        <v>7.5777777777777784</v>
      </c>
      <c r="T414" s="163">
        <f>'UEF12'!Q414</f>
        <v>6</v>
      </c>
      <c r="U414" s="165" t="e">
        <f>'UEF12'!S414</f>
        <v>#REF!</v>
      </c>
      <c r="V414" s="166">
        <f>TPPhys2!H414</f>
        <v>11.25</v>
      </c>
      <c r="W414" s="84">
        <f>TPPhys2!I414</f>
        <v>2</v>
      </c>
      <c r="X414" s="135">
        <f>TPPhys2!K414</f>
        <v>1</v>
      </c>
      <c r="Y414" s="86">
        <f>TPChim2!H414</f>
        <v>13.833333333333334</v>
      </c>
      <c r="Z414" s="84">
        <f>TPChim2!I414</f>
        <v>2</v>
      </c>
      <c r="AA414" s="135">
        <f>TPChim2!K414</f>
        <v>1</v>
      </c>
      <c r="AB414" s="86">
        <f>Info2!J414</f>
        <v>7.833333333333333</v>
      </c>
      <c r="AC414" s="84">
        <f>Info2!K414</f>
        <v>0</v>
      </c>
      <c r="AD414" s="135">
        <f>Info2!M414</f>
        <v>1</v>
      </c>
      <c r="AE414" s="86">
        <f>MP!I414</f>
        <v>10</v>
      </c>
      <c r="AF414" s="84">
        <f>MP!J414</f>
        <v>1</v>
      </c>
      <c r="AG414" s="135">
        <f>MP!L414</f>
        <v>1</v>
      </c>
      <c r="AH414" s="139">
        <f>'UEM12'!S414</f>
        <v>10.15</v>
      </c>
      <c r="AI414" s="163">
        <f>'UEM12'!T414</f>
        <v>9</v>
      </c>
      <c r="AJ414" s="165">
        <f>'UEM12'!V414</f>
        <v>1</v>
      </c>
      <c r="AK414" s="166">
        <f>'MST2'!I414</f>
        <v>15</v>
      </c>
      <c r="AL414" s="84">
        <f>'MST2'!J414</f>
        <v>1</v>
      </c>
      <c r="AM414" s="135">
        <f>'MST2'!L414</f>
        <v>1</v>
      </c>
      <c r="AN414" s="139">
        <f>'UED12'!J414</f>
        <v>15</v>
      </c>
      <c r="AO414" s="163">
        <f>'UED12'!K414</f>
        <v>1</v>
      </c>
      <c r="AP414" s="165">
        <f>'UED12'!M414</f>
        <v>1</v>
      </c>
      <c r="AQ414" s="166">
        <f>Fran2!I414</f>
        <v>13.5</v>
      </c>
      <c r="AR414" s="84">
        <f>Fran2!J414</f>
        <v>1</v>
      </c>
      <c r="AS414" s="135">
        <f>Fran2!L414</f>
        <v>1</v>
      </c>
      <c r="AT414" s="86">
        <f>Angl2!I414</f>
        <v>15</v>
      </c>
      <c r="AU414" s="84">
        <f>Angl2!J414</f>
        <v>1</v>
      </c>
      <c r="AV414" s="135">
        <f>Angl2!L414</f>
        <v>1</v>
      </c>
      <c r="AW414" s="139">
        <f>'UET12'!M414</f>
        <v>14.25</v>
      </c>
      <c r="AX414" s="163">
        <f>'UET12'!N414</f>
        <v>2</v>
      </c>
      <c r="AY414" s="159">
        <f>'UET12'!P414</f>
        <v>1</v>
      </c>
      <c r="AZ414" s="24">
        <f t="shared" si="26"/>
        <v>9.5558823529411754</v>
      </c>
      <c r="BA414" s="143">
        <f t="shared" si="27"/>
        <v>18</v>
      </c>
      <c r="BB414" s="138" t="e">
        <f t="shared" si="28"/>
        <v>#REF!</v>
      </c>
      <c r="BC414" s="154" t="str">
        <f t="shared" si="29"/>
        <v xml:space="preserve"> </v>
      </c>
    </row>
    <row r="415" spans="1:55" ht="13.5" customHeight="1">
      <c r="A415" s="153">
        <v>403</v>
      </c>
      <c r="B415" s="289">
        <v>123003260</v>
      </c>
      <c r="C415" s="99" t="s">
        <v>282</v>
      </c>
      <c r="D415" s="100" t="s">
        <v>283</v>
      </c>
      <c r="E415" s="277" t="s">
        <v>1257</v>
      </c>
      <c r="F415" s="277" t="s">
        <v>1258</v>
      </c>
      <c r="G415" s="323" t="s">
        <v>811</v>
      </c>
      <c r="H415" s="117" t="s">
        <v>434</v>
      </c>
      <c r="I415" s="157">
        <v>8.5407563025210074</v>
      </c>
      <c r="J415" s="162">
        <f>Maths2!J415</f>
        <v>8.6666666666666661</v>
      </c>
      <c r="K415" s="84">
        <f>Maths2!K415</f>
        <v>0</v>
      </c>
      <c r="L415" s="135">
        <f>Maths2!M415</f>
        <v>1</v>
      </c>
      <c r="M415" s="85">
        <f>Phys2!J415</f>
        <v>3.2</v>
      </c>
      <c r="N415" s="84">
        <f>Phys2!K415</f>
        <v>0</v>
      </c>
      <c r="O415" s="135" t="e">
        <f>Phys2!#REF!</f>
        <v>#REF!</v>
      </c>
      <c r="P415" s="85">
        <f>Chim2!J415</f>
        <v>6.666666666666667</v>
      </c>
      <c r="Q415" s="84">
        <f>Chim2!K415</f>
        <v>0</v>
      </c>
      <c r="R415" s="135">
        <f>Chim2!M415</f>
        <v>1</v>
      </c>
      <c r="S415" s="136">
        <f>'UEF12'!P415</f>
        <v>6.177777777777778</v>
      </c>
      <c r="T415" s="163">
        <f>'UEF12'!Q415</f>
        <v>0</v>
      </c>
      <c r="U415" s="165" t="e">
        <f>'UEF12'!S415</f>
        <v>#REF!</v>
      </c>
      <c r="V415" s="166">
        <f>TPPhys2!H415</f>
        <v>10.17</v>
      </c>
      <c r="W415" s="84">
        <f>TPPhys2!I415</f>
        <v>2</v>
      </c>
      <c r="X415" s="135">
        <f>TPPhys2!K415</f>
        <v>1</v>
      </c>
      <c r="Y415" s="86">
        <f>TPChim2!H415</f>
        <v>10</v>
      </c>
      <c r="Z415" s="84">
        <f>TPChim2!I415</f>
        <v>2</v>
      </c>
      <c r="AA415" s="135">
        <f>TPChim2!K415</f>
        <v>1</v>
      </c>
      <c r="AB415" s="86">
        <f>Info2!J415</f>
        <v>10</v>
      </c>
      <c r="AC415" s="84">
        <f>Info2!K415</f>
        <v>4</v>
      </c>
      <c r="AD415" s="135">
        <f>Info2!M415</f>
        <v>1</v>
      </c>
      <c r="AE415" s="86">
        <f>MP!I415</f>
        <v>12.25</v>
      </c>
      <c r="AF415" s="84">
        <f>MP!J415</f>
        <v>1</v>
      </c>
      <c r="AG415" s="135">
        <f>MP!L415</f>
        <v>1</v>
      </c>
      <c r="AH415" s="139">
        <f>'UEM12'!S415</f>
        <v>10.484</v>
      </c>
      <c r="AI415" s="163">
        <f>'UEM12'!T415</f>
        <v>9</v>
      </c>
      <c r="AJ415" s="165">
        <f>'UEM12'!V415</f>
        <v>1</v>
      </c>
      <c r="AK415" s="166">
        <f>'MST2'!I415</f>
        <v>13</v>
      </c>
      <c r="AL415" s="84">
        <f>'MST2'!J415</f>
        <v>1</v>
      </c>
      <c r="AM415" s="135">
        <f>'MST2'!L415</f>
        <v>1</v>
      </c>
      <c r="AN415" s="139">
        <f>'UED12'!J415</f>
        <v>13</v>
      </c>
      <c r="AO415" s="163">
        <f>'UED12'!K415</f>
        <v>1</v>
      </c>
      <c r="AP415" s="165">
        <f>'UED12'!M415</f>
        <v>1</v>
      </c>
      <c r="AQ415" s="166">
        <f>Fran2!I415</f>
        <v>10</v>
      </c>
      <c r="AR415" s="84">
        <f>Fran2!J415</f>
        <v>1</v>
      </c>
      <c r="AS415" s="135">
        <f>Fran2!L415</f>
        <v>1</v>
      </c>
      <c r="AT415" s="86">
        <f>Angl2!I415</f>
        <v>11.5</v>
      </c>
      <c r="AU415" s="84">
        <f>Angl2!J415</f>
        <v>1</v>
      </c>
      <c r="AV415" s="135">
        <f>Angl2!L415</f>
        <v>1</v>
      </c>
      <c r="AW415" s="139">
        <f>'UET12'!M415</f>
        <v>10.75</v>
      </c>
      <c r="AX415" s="163">
        <f>'UET12'!N415</f>
        <v>2</v>
      </c>
      <c r="AY415" s="159">
        <f>'UET12'!P415</f>
        <v>1</v>
      </c>
      <c r="AZ415" s="24">
        <f t="shared" si="26"/>
        <v>8.383529411764707</v>
      </c>
      <c r="BA415" s="143">
        <f t="shared" si="27"/>
        <v>12</v>
      </c>
      <c r="BB415" s="138" t="e">
        <f t="shared" si="28"/>
        <v>#REF!</v>
      </c>
      <c r="BC415" s="154" t="str">
        <f t="shared" si="29"/>
        <v xml:space="preserve"> </v>
      </c>
    </row>
    <row r="416" spans="1:55" ht="13.5" customHeight="1">
      <c r="A416" s="153">
        <v>404</v>
      </c>
      <c r="B416" s="175">
        <v>1533009761</v>
      </c>
      <c r="C416" s="177" t="s">
        <v>653</v>
      </c>
      <c r="D416" s="324" t="s">
        <v>247</v>
      </c>
      <c r="E416" s="276" t="s">
        <v>1259</v>
      </c>
      <c r="F416" s="276" t="s">
        <v>808</v>
      </c>
      <c r="G416" s="325" t="s">
        <v>806</v>
      </c>
      <c r="H416" s="117" t="s">
        <v>429</v>
      </c>
      <c r="I416" s="157">
        <v>9.6735294117647044</v>
      </c>
      <c r="J416" s="162">
        <f>Maths2!J416</f>
        <v>7.9</v>
      </c>
      <c r="K416" s="84">
        <f>Maths2!K416</f>
        <v>0</v>
      </c>
      <c r="L416" s="135">
        <f>Maths2!M416</f>
        <v>1</v>
      </c>
      <c r="M416" s="85">
        <f>Phys2!J416</f>
        <v>6.3</v>
      </c>
      <c r="N416" s="84">
        <f>Phys2!K416</f>
        <v>0</v>
      </c>
      <c r="O416" s="135" t="e">
        <f>Phys2!#REF!</f>
        <v>#REF!</v>
      </c>
      <c r="P416" s="85">
        <f>Chim2!J416</f>
        <v>7.45</v>
      </c>
      <c r="Q416" s="84">
        <f>Chim2!K416</f>
        <v>0</v>
      </c>
      <c r="R416" s="135">
        <f>Chim2!M416</f>
        <v>1</v>
      </c>
      <c r="S416" s="136">
        <f>'UEF12'!P416</f>
        <v>7.2166666666666668</v>
      </c>
      <c r="T416" s="163">
        <f>'UEF12'!Q416</f>
        <v>0</v>
      </c>
      <c r="U416" s="165" t="e">
        <f>'UEF12'!S416</f>
        <v>#REF!</v>
      </c>
      <c r="V416" s="166">
        <f>TPPhys2!H416</f>
        <v>8.92</v>
      </c>
      <c r="W416" s="84">
        <f>TPPhys2!I416</f>
        <v>0</v>
      </c>
      <c r="X416" s="135">
        <f>TPPhys2!K416</f>
        <v>1</v>
      </c>
      <c r="Y416" s="86">
        <f>TPChim2!H416</f>
        <v>14.58</v>
      </c>
      <c r="Z416" s="84">
        <f>TPChim2!I416</f>
        <v>2</v>
      </c>
      <c r="AA416" s="135">
        <f>TPChim2!K416</f>
        <v>1</v>
      </c>
      <c r="AB416" s="86">
        <f>Info2!J416</f>
        <v>6.2</v>
      </c>
      <c r="AC416" s="84">
        <f>Info2!K416</f>
        <v>0</v>
      </c>
      <c r="AD416" s="135">
        <f>Info2!M416</f>
        <v>1</v>
      </c>
      <c r="AE416" s="86">
        <f>MP!I416</f>
        <v>15.5</v>
      </c>
      <c r="AF416" s="84">
        <f>MP!J416</f>
        <v>1</v>
      </c>
      <c r="AG416" s="135">
        <f>MP!L416</f>
        <v>1</v>
      </c>
      <c r="AH416" s="139">
        <f>'UEM12'!S416</f>
        <v>10.28</v>
      </c>
      <c r="AI416" s="163">
        <f>'UEM12'!T416</f>
        <v>9</v>
      </c>
      <c r="AJ416" s="165">
        <f>'UEM12'!V416</f>
        <v>1</v>
      </c>
      <c r="AK416" s="166">
        <f>'MST2'!I416</f>
        <v>12.5</v>
      </c>
      <c r="AL416" s="84">
        <f>'MST2'!J416</f>
        <v>1</v>
      </c>
      <c r="AM416" s="135">
        <f>'MST2'!L416</f>
        <v>1</v>
      </c>
      <c r="AN416" s="139">
        <f>'UED12'!J416</f>
        <v>12.5</v>
      </c>
      <c r="AO416" s="163">
        <f>'UED12'!K416</f>
        <v>1</v>
      </c>
      <c r="AP416" s="165">
        <f>'UED12'!M416</f>
        <v>1</v>
      </c>
      <c r="AQ416" s="166">
        <f>Fran2!I416</f>
        <v>14</v>
      </c>
      <c r="AR416" s="84">
        <f>Fran2!J416</f>
        <v>1</v>
      </c>
      <c r="AS416" s="135">
        <f>Fran2!L416</f>
        <v>1</v>
      </c>
      <c r="AT416" s="86">
        <f>Angl2!I416</f>
        <v>14</v>
      </c>
      <c r="AU416" s="84">
        <f>Angl2!J416</f>
        <v>1</v>
      </c>
      <c r="AV416" s="135">
        <f>Angl2!L416</f>
        <v>1</v>
      </c>
      <c r="AW416" s="139">
        <f>'UET12'!M416</f>
        <v>14</v>
      </c>
      <c r="AX416" s="163">
        <f>'UET12'!N416</f>
        <v>2</v>
      </c>
      <c r="AY416" s="159">
        <f>'UET12'!P416</f>
        <v>1</v>
      </c>
      <c r="AZ416" s="24">
        <f t="shared" si="26"/>
        <v>9.2264705882352942</v>
      </c>
      <c r="BA416" s="143">
        <f t="shared" si="27"/>
        <v>12</v>
      </c>
      <c r="BB416" s="138" t="e">
        <f t="shared" si="28"/>
        <v>#REF!</v>
      </c>
      <c r="BC416" s="154" t="str">
        <f t="shared" si="29"/>
        <v xml:space="preserve"> </v>
      </c>
    </row>
    <row r="417" spans="1:55" ht="13.5" customHeight="1">
      <c r="A417" s="153">
        <v>405</v>
      </c>
      <c r="B417" s="289">
        <v>1333003393</v>
      </c>
      <c r="C417" s="99" t="s">
        <v>284</v>
      </c>
      <c r="D417" s="100" t="s">
        <v>92</v>
      </c>
      <c r="E417" s="100" t="s">
        <v>1260</v>
      </c>
      <c r="F417" s="100" t="s">
        <v>808</v>
      </c>
      <c r="G417" s="323" t="s">
        <v>811</v>
      </c>
      <c r="H417" s="121" t="s">
        <v>435</v>
      </c>
      <c r="I417" s="156">
        <v>9.9556862745098034</v>
      </c>
      <c r="J417" s="162">
        <f>Maths2!J417</f>
        <v>11.333333333333334</v>
      </c>
      <c r="K417" s="84">
        <f>Maths2!K417</f>
        <v>6</v>
      </c>
      <c r="L417" s="135">
        <f>Maths2!M417</f>
        <v>1</v>
      </c>
      <c r="M417" s="85">
        <f>Phys2!J417</f>
        <v>6.166666666666667</v>
      </c>
      <c r="N417" s="84">
        <f>Phys2!K417</f>
        <v>0</v>
      </c>
      <c r="O417" s="135" t="e">
        <f>Phys2!#REF!</f>
        <v>#REF!</v>
      </c>
      <c r="P417" s="85">
        <f>Chim2!J417</f>
        <v>8.25</v>
      </c>
      <c r="Q417" s="84">
        <f>Chim2!K417</f>
        <v>0</v>
      </c>
      <c r="R417" s="135">
        <f>Chim2!M417</f>
        <v>1</v>
      </c>
      <c r="S417" s="136">
        <f>'UEF12'!P417</f>
        <v>8.5833333333333339</v>
      </c>
      <c r="T417" s="163">
        <f>'UEF12'!Q417</f>
        <v>6</v>
      </c>
      <c r="U417" s="165" t="e">
        <f>'UEF12'!S417</f>
        <v>#REF!</v>
      </c>
      <c r="V417" s="166">
        <f>TPPhys2!H417</f>
        <v>10</v>
      </c>
      <c r="W417" s="84">
        <f>TPPhys2!I417</f>
        <v>2</v>
      </c>
      <c r="X417" s="135">
        <f>TPPhys2!K417</f>
        <v>1</v>
      </c>
      <c r="Y417" s="86">
        <f>TPChim2!H417</f>
        <v>10.6</v>
      </c>
      <c r="Z417" s="84">
        <f>TPChim2!I417</f>
        <v>2</v>
      </c>
      <c r="AA417" s="135">
        <f>TPChim2!K417</f>
        <v>1</v>
      </c>
      <c r="AB417" s="86">
        <f>Info2!J417</f>
        <v>8.5</v>
      </c>
      <c r="AC417" s="84">
        <f>Info2!K417</f>
        <v>0</v>
      </c>
      <c r="AD417" s="135">
        <f>Info2!M417</f>
        <v>1</v>
      </c>
      <c r="AE417" s="86">
        <f>MP!I417</f>
        <v>14.5</v>
      </c>
      <c r="AF417" s="84">
        <f>MP!J417</f>
        <v>1</v>
      </c>
      <c r="AG417" s="135">
        <f>MP!L417</f>
        <v>1</v>
      </c>
      <c r="AH417" s="139">
        <f>'UEM12'!S417</f>
        <v>10.42</v>
      </c>
      <c r="AI417" s="163">
        <f>'UEM12'!T417</f>
        <v>9</v>
      </c>
      <c r="AJ417" s="165">
        <f>'UEM12'!V417</f>
        <v>1</v>
      </c>
      <c r="AK417" s="166">
        <f>'MST2'!I417</f>
        <v>14</v>
      </c>
      <c r="AL417" s="84">
        <f>'MST2'!J417</f>
        <v>1</v>
      </c>
      <c r="AM417" s="135">
        <f>'MST2'!L417</f>
        <v>1</v>
      </c>
      <c r="AN417" s="139">
        <f>'UED12'!J417</f>
        <v>14</v>
      </c>
      <c r="AO417" s="163">
        <f>'UED12'!K417</f>
        <v>1</v>
      </c>
      <c r="AP417" s="165">
        <f>'UED12'!M417</f>
        <v>1</v>
      </c>
      <c r="AQ417" s="166">
        <f>Fran2!I417</f>
        <v>14</v>
      </c>
      <c r="AR417" s="84">
        <f>Fran2!J417</f>
        <v>1</v>
      </c>
      <c r="AS417" s="135">
        <f>Fran2!L417</f>
        <v>1</v>
      </c>
      <c r="AT417" s="86">
        <f>Angl2!I417</f>
        <v>10</v>
      </c>
      <c r="AU417" s="84">
        <f>Angl2!J417</f>
        <v>1</v>
      </c>
      <c r="AV417" s="135">
        <f>Angl2!L417</f>
        <v>1</v>
      </c>
      <c r="AW417" s="139">
        <f>'UET12'!M417</f>
        <v>12</v>
      </c>
      <c r="AX417" s="163">
        <f>'UET12'!N417</f>
        <v>2</v>
      </c>
      <c r="AY417" s="159">
        <f>'UET12'!P417</f>
        <v>1</v>
      </c>
      <c r="AZ417" s="24">
        <f t="shared" si="26"/>
        <v>9.8441176470588232</v>
      </c>
      <c r="BA417" s="143">
        <f t="shared" si="27"/>
        <v>18</v>
      </c>
      <c r="BB417" s="138" t="e">
        <f t="shared" si="28"/>
        <v>#REF!</v>
      </c>
      <c r="BC417" s="154" t="str">
        <f t="shared" si="29"/>
        <v xml:space="preserve"> </v>
      </c>
    </row>
    <row r="418" spans="1:55" ht="13.5" customHeight="1">
      <c r="A418" s="153">
        <v>406</v>
      </c>
      <c r="B418" s="181">
        <v>1333016497</v>
      </c>
      <c r="C418" s="183" t="s">
        <v>285</v>
      </c>
      <c r="D418" s="299" t="s">
        <v>69</v>
      </c>
      <c r="E418" s="330" t="s">
        <v>1261</v>
      </c>
      <c r="F418" s="330" t="s">
        <v>1262</v>
      </c>
      <c r="G418" s="325" t="s">
        <v>806</v>
      </c>
      <c r="H418" s="117" t="s">
        <v>428</v>
      </c>
      <c r="I418" s="156">
        <v>9.8237254901960789</v>
      </c>
      <c r="J418" s="162">
        <f>Maths2!J418</f>
        <v>6.5</v>
      </c>
      <c r="K418" s="84">
        <f>Maths2!K418</f>
        <v>0</v>
      </c>
      <c r="L418" s="135">
        <f>Maths2!M418</f>
        <v>1</v>
      </c>
      <c r="M418" s="85">
        <f>Phys2!J418</f>
        <v>1.8</v>
      </c>
      <c r="N418" s="84">
        <f>Phys2!K418</f>
        <v>0</v>
      </c>
      <c r="O418" s="135" t="e">
        <f>Phys2!#REF!</f>
        <v>#REF!</v>
      </c>
      <c r="P418" s="85">
        <f>Chim2!J418</f>
        <v>4.3499999999999996</v>
      </c>
      <c r="Q418" s="84">
        <f>Chim2!K418</f>
        <v>0</v>
      </c>
      <c r="R418" s="135">
        <f>Chim2!M418</f>
        <v>1</v>
      </c>
      <c r="S418" s="136">
        <f>'UEF12'!P418</f>
        <v>4.2166666666666659</v>
      </c>
      <c r="T418" s="163">
        <f>'UEF12'!Q418</f>
        <v>0</v>
      </c>
      <c r="U418" s="165" t="e">
        <f>'UEF12'!S418</f>
        <v>#REF!</v>
      </c>
      <c r="V418" s="166">
        <f>TPPhys2!H418</f>
        <v>10.833333333333332</v>
      </c>
      <c r="W418" s="84">
        <f>TPPhys2!I418</f>
        <v>2</v>
      </c>
      <c r="X418" s="135">
        <f>TPPhys2!K418</f>
        <v>1</v>
      </c>
      <c r="Y418" s="86">
        <f>TPChim2!H418</f>
        <v>13</v>
      </c>
      <c r="Z418" s="84">
        <f>TPChim2!I418</f>
        <v>2</v>
      </c>
      <c r="AA418" s="135">
        <f>TPChim2!K418</f>
        <v>1</v>
      </c>
      <c r="AB418" s="86">
        <f>Info2!J418</f>
        <v>7.833333333333333</v>
      </c>
      <c r="AC418" s="84">
        <f>Info2!K418</f>
        <v>0</v>
      </c>
      <c r="AD418" s="135">
        <f>Info2!M418</f>
        <v>1</v>
      </c>
      <c r="AE418" s="86">
        <f>MP!I418</f>
        <v>12.5</v>
      </c>
      <c r="AF418" s="84">
        <f>MP!J418</f>
        <v>1</v>
      </c>
      <c r="AG418" s="135">
        <f>MP!L418</f>
        <v>1</v>
      </c>
      <c r="AH418" s="139">
        <f>'UEM12'!S418</f>
        <v>10.4</v>
      </c>
      <c r="AI418" s="163">
        <f>'UEM12'!T418</f>
        <v>9</v>
      </c>
      <c r="AJ418" s="165">
        <f>'UEM12'!V418</f>
        <v>1</v>
      </c>
      <c r="AK418" s="166">
        <f>'MST2'!I418</f>
        <v>12</v>
      </c>
      <c r="AL418" s="84">
        <f>'MST2'!J418</f>
        <v>1</v>
      </c>
      <c r="AM418" s="135">
        <f>'MST2'!L418</f>
        <v>1</v>
      </c>
      <c r="AN418" s="139">
        <f>'UED12'!J418</f>
        <v>12</v>
      </c>
      <c r="AO418" s="163">
        <f>'UED12'!K418</f>
        <v>1</v>
      </c>
      <c r="AP418" s="165">
        <f>'UED12'!M418</f>
        <v>1</v>
      </c>
      <c r="AQ418" s="166">
        <f>Fran2!I418</f>
        <v>13</v>
      </c>
      <c r="AR418" s="84">
        <f>Fran2!J418</f>
        <v>1</v>
      </c>
      <c r="AS418" s="135">
        <f>Fran2!L418</f>
        <v>1</v>
      </c>
      <c r="AT418" s="86">
        <f>Angl2!I418</f>
        <v>10</v>
      </c>
      <c r="AU418" s="84">
        <f>Angl2!J418</f>
        <v>1</v>
      </c>
      <c r="AV418" s="135">
        <f>Angl2!L418</f>
        <v>1</v>
      </c>
      <c r="AW418" s="139">
        <f>'UET12'!M418</f>
        <v>11.5</v>
      </c>
      <c r="AX418" s="163">
        <f>'UET12'!N418</f>
        <v>2</v>
      </c>
      <c r="AY418" s="159">
        <f>'UET12'!P418</f>
        <v>1</v>
      </c>
      <c r="AZ418" s="24">
        <f t="shared" si="26"/>
        <v>7.35</v>
      </c>
      <c r="BA418" s="143">
        <f t="shared" si="27"/>
        <v>12</v>
      </c>
      <c r="BB418" s="138" t="e">
        <f t="shared" si="28"/>
        <v>#REF!</v>
      </c>
      <c r="BC418" s="154" t="str">
        <f t="shared" si="29"/>
        <v xml:space="preserve"> </v>
      </c>
    </row>
    <row r="419" spans="1:55" ht="13.5" customHeight="1">
      <c r="A419" s="153">
        <v>407</v>
      </c>
      <c r="B419" s="289">
        <v>123014897</v>
      </c>
      <c r="C419" s="99" t="s">
        <v>286</v>
      </c>
      <c r="D419" s="100" t="s">
        <v>287</v>
      </c>
      <c r="E419" s="333" t="s">
        <v>1263</v>
      </c>
      <c r="F419" s="333" t="s">
        <v>805</v>
      </c>
      <c r="G419" s="323" t="s">
        <v>811</v>
      </c>
      <c r="H419" s="117" t="s">
        <v>434</v>
      </c>
      <c r="I419" s="156">
        <v>10.23</v>
      </c>
      <c r="J419" s="162">
        <f>Maths2!J419</f>
        <v>12.666666666666666</v>
      </c>
      <c r="K419" s="84">
        <f>Maths2!K419</f>
        <v>6</v>
      </c>
      <c r="L419" s="135">
        <f>Maths2!M419</f>
        <v>1</v>
      </c>
      <c r="M419" s="85">
        <f>Phys2!J419</f>
        <v>3.5833333333333335</v>
      </c>
      <c r="N419" s="84">
        <f>Phys2!K419</f>
        <v>0</v>
      </c>
      <c r="O419" s="135" t="e">
        <f>Phys2!#REF!</f>
        <v>#REF!</v>
      </c>
      <c r="P419" s="85">
        <f>Chim2!J419</f>
        <v>8</v>
      </c>
      <c r="Q419" s="84">
        <f>Chim2!K419</f>
        <v>0</v>
      </c>
      <c r="R419" s="135">
        <f>Chim2!M419</f>
        <v>1</v>
      </c>
      <c r="S419" s="136">
        <f>'UEF12'!P419</f>
        <v>8.0833333333333339</v>
      </c>
      <c r="T419" s="163">
        <f>'UEF12'!Q419</f>
        <v>6</v>
      </c>
      <c r="U419" s="165" t="e">
        <f>'UEF12'!S419</f>
        <v>#REF!</v>
      </c>
      <c r="V419" s="166">
        <f>TPPhys2!H419</f>
        <v>12.34</v>
      </c>
      <c r="W419" s="84">
        <f>TPPhys2!I419</f>
        <v>2</v>
      </c>
      <c r="X419" s="135">
        <f>TPPhys2!K419</f>
        <v>1</v>
      </c>
      <c r="Y419" s="86">
        <f>TPChim2!H419</f>
        <v>14.33</v>
      </c>
      <c r="Z419" s="84">
        <f>TPChim2!I419</f>
        <v>2</v>
      </c>
      <c r="AA419" s="135">
        <f>TPChim2!K419</f>
        <v>1</v>
      </c>
      <c r="AB419" s="86">
        <f>Info2!J419</f>
        <v>10.75</v>
      </c>
      <c r="AC419" s="84">
        <f>Info2!K419</f>
        <v>4</v>
      </c>
      <c r="AD419" s="135">
        <f>Info2!M419</f>
        <v>1</v>
      </c>
      <c r="AE419" s="86">
        <f>MP!I419</f>
        <v>10</v>
      </c>
      <c r="AF419" s="84">
        <f>MP!J419</f>
        <v>1</v>
      </c>
      <c r="AG419" s="135">
        <f>MP!L419</f>
        <v>1</v>
      </c>
      <c r="AH419" s="139">
        <f>'UEM12'!S419</f>
        <v>11.634</v>
      </c>
      <c r="AI419" s="163">
        <f>'UEM12'!T419</f>
        <v>9</v>
      </c>
      <c r="AJ419" s="165">
        <f>'UEM12'!V419</f>
        <v>1</v>
      </c>
      <c r="AK419" s="166">
        <f>'MST2'!I419</f>
        <v>10</v>
      </c>
      <c r="AL419" s="84">
        <f>'MST2'!J419</f>
        <v>1</v>
      </c>
      <c r="AM419" s="135">
        <f>'MST2'!L419</f>
        <v>1</v>
      </c>
      <c r="AN419" s="139">
        <f>'UED12'!J419</f>
        <v>10</v>
      </c>
      <c r="AO419" s="163">
        <f>'UED12'!K419</f>
        <v>1</v>
      </c>
      <c r="AP419" s="165">
        <f>'UED12'!M419</f>
        <v>1</v>
      </c>
      <c r="AQ419" s="166">
        <f>Fran2!I419</f>
        <v>14.5</v>
      </c>
      <c r="AR419" s="84">
        <f>Fran2!J419</f>
        <v>1</v>
      </c>
      <c r="AS419" s="135">
        <f>Fran2!L419</f>
        <v>1</v>
      </c>
      <c r="AT419" s="86">
        <f>Angl2!I419</f>
        <v>10</v>
      </c>
      <c r="AU419" s="84">
        <f>Angl2!J419</f>
        <v>1</v>
      </c>
      <c r="AV419" s="135">
        <f>Angl2!L419</f>
        <v>1</v>
      </c>
      <c r="AW419" s="139">
        <f>'UET12'!M419</f>
        <v>12.25</v>
      </c>
      <c r="AX419" s="163">
        <f>'UET12'!N419</f>
        <v>2</v>
      </c>
      <c r="AY419" s="159">
        <f>'UET12'!P419</f>
        <v>1</v>
      </c>
      <c r="AZ419" s="24">
        <f t="shared" si="26"/>
        <v>9.7305882352941193</v>
      </c>
      <c r="BA419" s="143">
        <f t="shared" si="27"/>
        <v>18</v>
      </c>
      <c r="BB419" s="138" t="e">
        <f t="shared" si="28"/>
        <v>#REF!</v>
      </c>
      <c r="BC419" s="154" t="str">
        <f t="shared" si="29"/>
        <v xml:space="preserve"> </v>
      </c>
    </row>
    <row r="420" spans="1:55" ht="12">
      <c r="A420" s="153">
        <v>408</v>
      </c>
      <c r="B420" s="175">
        <v>1533011467</v>
      </c>
      <c r="C420" s="176" t="s">
        <v>568</v>
      </c>
      <c r="D420" s="177" t="s">
        <v>297</v>
      </c>
      <c r="E420" s="273" t="s">
        <v>1264</v>
      </c>
      <c r="F420" s="273" t="s">
        <v>854</v>
      </c>
      <c r="G420" s="303" t="s">
        <v>806</v>
      </c>
      <c r="H420" s="117" t="s">
        <v>429</v>
      </c>
      <c r="J420" s="162">
        <f>Maths2!J420</f>
        <v>7</v>
      </c>
      <c r="K420" s="84">
        <f>Maths2!K420</f>
        <v>0</v>
      </c>
      <c r="L420" s="135">
        <f>Maths2!M420</f>
        <v>1</v>
      </c>
      <c r="M420" s="85">
        <f>Phys2!J420</f>
        <v>6.9</v>
      </c>
      <c r="N420" s="84">
        <f>Phys2!K420</f>
        <v>0</v>
      </c>
      <c r="O420" s="135" t="e">
        <f>Phys2!#REF!</f>
        <v>#REF!</v>
      </c>
      <c r="P420" s="85">
        <f>Chim2!J420</f>
        <v>9.8000000000000007</v>
      </c>
      <c r="Q420" s="84">
        <f>Chim2!K420</f>
        <v>0</v>
      </c>
      <c r="R420" s="135">
        <f>Chim2!M420</f>
        <v>1</v>
      </c>
      <c r="S420" s="136">
        <f>'UEF12'!P420</f>
        <v>7.9000000000000012</v>
      </c>
      <c r="T420" s="163">
        <f>'UEF12'!Q420</f>
        <v>0</v>
      </c>
      <c r="U420" s="165" t="e">
        <f>'UEF12'!S420</f>
        <v>#REF!</v>
      </c>
      <c r="V420" s="166">
        <f>TPPhys2!H420</f>
        <v>9.83</v>
      </c>
      <c r="W420" s="84">
        <f>TPPhys2!I420</f>
        <v>0</v>
      </c>
      <c r="X420" s="135">
        <f>TPPhys2!K420</f>
        <v>1</v>
      </c>
      <c r="Y420" s="86">
        <f>TPChim2!H420</f>
        <v>13.036666666666667</v>
      </c>
      <c r="Z420" s="84">
        <f>TPChim2!I420</f>
        <v>2</v>
      </c>
      <c r="AA420" s="135">
        <f>TPChim2!K420</f>
        <v>1</v>
      </c>
      <c r="AB420" s="86">
        <f>Info2!J420</f>
        <v>7.15</v>
      </c>
      <c r="AC420" s="84">
        <f>Info2!K420</f>
        <v>0</v>
      </c>
      <c r="AD420" s="135">
        <f>Info2!M420</f>
        <v>1</v>
      </c>
      <c r="AE420" s="86">
        <f>MP!I420</f>
        <v>14.5</v>
      </c>
      <c r="AF420" s="84">
        <f>MP!J420</f>
        <v>1</v>
      </c>
      <c r="AG420" s="135">
        <f>MP!L420</f>
        <v>1</v>
      </c>
      <c r="AH420" s="139">
        <f>'UEM12'!S420</f>
        <v>10.333333333333334</v>
      </c>
      <c r="AI420" s="163">
        <f>'UEM12'!T420</f>
        <v>9</v>
      </c>
      <c r="AJ420" s="165">
        <f>'UEM12'!V420</f>
        <v>1</v>
      </c>
      <c r="AK420" s="166">
        <f>'MST2'!I420</f>
        <v>7.5</v>
      </c>
      <c r="AL420" s="84">
        <f>'MST2'!J420</f>
        <v>0</v>
      </c>
      <c r="AM420" s="135">
        <f>'MST2'!L420</f>
        <v>1</v>
      </c>
      <c r="AN420" s="139">
        <f>'UED12'!J420</f>
        <v>7.5</v>
      </c>
      <c r="AO420" s="163">
        <f>'UED12'!K420</f>
        <v>0</v>
      </c>
      <c r="AP420" s="165">
        <f>'UED12'!M420</f>
        <v>1</v>
      </c>
      <c r="AQ420" s="166">
        <f>Fran2!I420</f>
        <v>12.5</v>
      </c>
      <c r="AR420" s="84">
        <f>Fran2!J420</f>
        <v>1</v>
      </c>
      <c r="AS420" s="135">
        <f>Fran2!L420</f>
        <v>1</v>
      </c>
      <c r="AT420" s="86">
        <f>Angl2!I420</f>
        <v>10.5</v>
      </c>
      <c r="AU420" s="84">
        <f>Angl2!J420</f>
        <v>1</v>
      </c>
      <c r="AV420" s="135">
        <f>Angl2!L420</f>
        <v>1</v>
      </c>
      <c r="AW420" s="139">
        <f>'UET12'!M420</f>
        <v>11.5</v>
      </c>
      <c r="AX420" s="163">
        <f>'UET12'!N420</f>
        <v>2</v>
      </c>
      <c r="AY420" s="159">
        <f>'UET12'!P420</f>
        <v>1</v>
      </c>
      <c r="AZ420" s="24">
        <f t="shared" si="26"/>
        <v>9.0156862745098039</v>
      </c>
      <c r="BA420" s="143">
        <f t="shared" si="27"/>
        <v>11</v>
      </c>
      <c r="BB420" s="138" t="e">
        <f t="shared" si="28"/>
        <v>#REF!</v>
      </c>
      <c r="BC420" s="154" t="str">
        <f t="shared" si="29"/>
        <v xml:space="preserve"> </v>
      </c>
    </row>
    <row r="421" spans="1:55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304" t="s">
        <v>1689</v>
      </c>
      <c r="F421" s="304" t="s">
        <v>977</v>
      </c>
      <c r="G421" s="420" t="s">
        <v>811</v>
      </c>
      <c r="H421" s="421" t="s">
        <v>433</v>
      </c>
      <c r="J421" s="162">
        <f>Maths2!J421</f>
        <v>10.83</v>
      </c>
      <c r="K421" s="84">
        <f>Maths2!K421</f>
        <v>6</v>
      </c>
      <c r="L421" s="135">
        <f>Maths2!M421</f>
        <v>1</v>
      </c>
      <c r="M421" s="85">
        <f>Phys2!J421</f>
        <v>2</v>
      </c>
      <c r="N421" s="84">
        <f>Phys2!K421</f>
        <v>0</v>
      </c>
      <c r="O421" s="135" t="e">
        <f>Phys2!#REF!</f>
        <v>#REF!</v>
      </c>
      <c r="P421" s="85">
        <f>Chim2!J421</f>
        <v>12.33</v>
      </c>
      <c r="Q421" s="84">
        <f>Chim2!K421</f>
        <v>6</v>
      </c>
      <c r="R421" s="135">
        <f>Chim2!M421</f>
        <v>1</v>
      </c>
      <c r="S421" s="136">
        <f>'UEF12'!P421</f>
        <v>8.3866666666666667</v>
      </c>
      <c r="T421" s="163">
        <f>'UEF12'!Q421</f>
        <v>12</v>
      </c>
      <c r="U421" s="165" t="e">
        <f>'UEF12'!S421</f>
        <v>#REF!</v>
      </c>
      <c r="V421" s="166">
        <f>TPPhys2!H421</f>
        <v>10.5</v>
      </c>
      <c r="W421" s="84">
        <f>TPPhys2!I421</f>
        <v>2</v>
      </c>
      <c r="X421" s="135">
        <f>TPPhys2!K421</f>
        <v>1</v>
      </c>
      <c r="Y421" s="86">
        <f>TPChim2!H421</f>
        <v>12.66</v>
      </c>
      <c r="Z421" s="84">
        <f>TPChim2!I421</f>
        <v>2</v>
      </c>
      <c r="AA421" s="135">
        <f>TPChim2!K421</f>
        <v>1</v>
      </c>
      <c r="AB421" s="86">
        <f>Info2!J421</f>
        <v>7.3</v>
      </c>
      <c r="AC421" s="84">
        <f>Info2!K421</f>
        <v>0</v>
      </c>
      <c r="AD421" s="135">
        <f>Info2!M421</f>
        <v>1</v>
      </c>
      <c r="AE421" s="86">
        <f>MP!I421</f>
        <v>10</v>
      </c>
      <c r="AF421" s="84">
        <f>MP!J421</f>
        <v>1</v>
      </c>
      <c r="AG421" s="135">
        <f>MP!L421</f>
        <v>1</v>
      </c>
      <c r="AH421" s="139">
        <f>'UEM12'!S421</f>
        <v>9.5519999999999996</v>
      </c>
      <c r="AI421" s="163">
        <f>'UEM12'!T421</f>
        <v>5</v>
      </c>
      <c r="AJ421" s="165">
        <f>'UEM12'!V421</f>
        <v>1</v>
      </c>
      <c r="AK421" s="166">
        <f>'MST2'!I421</f>
        <v>14</v>
      </c>
      <c r="AL421" s="84">
        <f>'MST2'!J421</f>
        <v>1</v>
      </c>
      <c r="AM421" s="135">
        <f>'MST2'!L421</f>
        <v>1</v>
      </c>
      <c r="AN421" s="139">
        <f>'UED12'!J421</f>
        <v>14</v>
      </c>
      <c r="AO421" s="163">
        <f>'UED12'!K421</f>
        <v>1</v>
      </c>
      <c r="AP421" s="165">
        <f>'UED12'!M421</f>
        <v>1</v>
      </c>
      <c r="AQ421" s="166">
        <f>Fran2!I421</f>
        <v>10</v>
      </c>
      <c r="AR421" s="84">
        <f>Fran2!J421</f>
        <v>1</v>
      </c>
      <c r="AS421" s="135">
        <f>Fran2!L421</f>
        <v>1</v>
      </c>
      <c r="AT421" s="86">
        <f>Angl2!I421</f>
        <v>5</v>
      </c>
      <c r="AU421" s="84">
        <f>Angl2!J421</f>
        <v>0</v>
      </c>
      <c r="AV421" s="135">
        <f>Angl2!L421</f>
        <v>1</v>
      </c>
      <c r="AW421" s="139">
        <f>'UET12'!M421</f>
        <v>7.5</v>
      </c>
      <c r="AX421" s="163">
        <f>'UET12'!N421</f>
        <v>1</v>
      </c>
      <c r="AY421" s="159">
        <f>'UET12'!P421</f>
        <v>1</v>
      </c>
      <c r="AZ421" s="24">
        <f t="shared" ref="AZ421" si="30">(S421*9+AH421*5+AN421+AW421*2)/17</f>
        <v>8.9552941176470586</v>
      </c>
      <c r="BA421" s="143">
        <f t="shared" ref="BA421" si="31">IF(AZ421&gt;=9.995,30,T421+AI421+AO421+AX421)</f>
        <v>19</v>
      </c>
      <c r="BB421" s="138" t="e">
        <f t="shared" ref="BB421" si="32">IF(OR(U421=2,AJ421=2,AP421=2,AY421=2),2,1)</f>
        <v>#REF!</v>
      </c>
      <c r="BC421" s="154" t="str">
        <f t="shared" ref="BC421" si="33">IF(BA421=30,"S2 validé"," ")</f>
        <v xml:space="preserve"> </v>
      </c>
    </row>
    <row r="422" spans="1:55" ht="12">
      <c r="A422" s="414">
        <v>410</v>
      </c>
      <c r="B422" s="415">
        <v>1533013979</v>
      </c>
      <c r="C422" s="416" t="s">
        <v>1690</v>
      </c>
      <c r="D422" s="417" t="s">
        <v>92</v>
      </c>
      <c r="E422" s="304" t="s">
        <v>1695</v>
      </c>
      <c r="F422" s="304" t="s">
        <v>808</v>
      </c>
      <c r="G422" s="422" t="s">
        <v>806</v>
      </c>
      <c r="H422" s="421" t="s">
        <v>429</v>
      </c>
      <c r="J422" s="162">
        <f>Maths2!J422</f>
        <v>8.26</v>
      </c>
      <c r="K422" s="84">
        <f>Maths2!K422</f>
        <v>0</v>
      </c>
      <c r="L422" s="135">
        <f>Maths2!M422</f>
        <v>1</v>
      </c>
      <c r="M422" s="85">
        <f>Phys2!J422</f>
        <v>6.2</v>
      </c>
      <c r="N422" s="84">
        <f>Phys2!K422</f>
        <v>0</v>
      </c>
      <c r="O422" s="135" t="e">
        <f>Phys2!#REF!</f>
        <v>#REF!</v>
      </c>
      <c r="P422" s="85">
        <f>Chim2!J422</f>
        <v>11.5</v>
      </c>
      <c r="Q422" s="84">
        <f>Chim2!K422</f>
        <v>6</v>
      </c>
      <c r="R422" s="135">
        <f>Chim2!M422</f>
        <v>2</v>
      </c>
      <c r="S422" s="136">
        <f>'UEF12'!P422</f>
        <v>8.6533333333333324</v>
      </c>
      <c r="T422" s="163">
        <f>'UEF12'!Q422</f>
        <v>6</v>
      </c>
      <c r="U422" s="165" t="e">
        <f>'UEF12'!S422</f>
        <v>#REF!</v>
      </c>
      <c r="V422" s="166">
        <f>TPPhys2!H422</f>
        <v>11</v>
      </c>
      <c r="W422" s="84">
        <f>TPPhys2!I422</f>
        <v>2</v>
      </c>
      <c r="X422" s="135">
        <f>TPPhys2!K422</f>
        <v>1</v>
      </c>
      <c r="Y422" s="86">
        <f>TPChim2!H422</f>
        <v>14.25</v>
      </c>
      <c r="Z422" s="84">
        <f>TPChim2!I422</f>
        <v>2</v>
      </c>
      <c r="AA422" s="135">
        <f>TPChim2!K422</f>
        <v>1</v>
      </c>
      <c r="AB422" s="86">
        <f>Info2!J422</f>
        <v>10.02</v>
      </c>
      <c r="AC422" s="84">
        <f>Info2!K422</f>
        <v>4</v>
      </c>
      <c r="AD422" s="135">
        <f>Info2!M422</f>
        <v>1</v>
      </c>
      <c r="AE422" s="86">
        <f>MP!I422</f>
        <v>13.5</v>
      </c>
      <c r="AF422" s="84">
        <f>MP!J422</f>
        <v>1</v>
      </c>
      <c r="AG422" s="135">
        <f>MP!L422</f>
        <v>1</v>
      </c>
      <c r="AH422" s="139">
        <f>'UEM12'!S422</f>
        <v>11.757999999999999</v>
      </c>
      <c r="AI422" s="163">
        <f>'UEM12'!T422</f>
        <v>9</v>
      </c>
      <c r="AJ422" s="165">
        <f>'UEM12'!V422</f>
        <v>1</v>
      </c>
      <c r="AK422" s="166">
        <f>'MST2'!I422</f>
        <v>11</v>
      </c>
      <c r="AL422" s="84">
        <f>'MST2'!J422</f>
        <v>1</v>
      </c>
      <c r="AM422" s="135">
        <f>'MST2'!L422</f>
        <v>1</v>
      </c>
      <c r="AN422" s="139">
        <f>'UED12'!J422</f>
        <v>11</v>
      </c>
      <c r="AO422" s="163">
        <f>'UED12'!K422</f>
        <v>1</v>
      </c>
      <c r="AP422" s="165">
        <f>'UED12'!M422</f>
        <v>1</v>
      </c>
      <c r="AQ422" s="166">
        <f>Fran2!I422</f>
        <v>15</v>
      </c>
      <c r="AR422" s="84">
        <f>Fran2!J422</f>
        <v>1</v>
      </c>
      <c r="AS422" s="135">
        <f>Fran2!L422</f>
        <v>1</v>
      </c>
      <c r="AT422" s="86">
        <f>Angl2!I422</f>
        <v>10.5</v>
      </c>
      <c r="AU422" s="84">
        <f>Angl2!J422</f>
        <v>1</v>
      </c>
      <c r="AV422" s="135">
        <f>Angl2!L422</f>
        <v>1</v>
      </c>
      <c r="AW422" s="139">
        <f>'UET12'!M422</f>
        <v>12.75</v>
      </c>
      <c r="AX422" s="163">
        <f>'UET12'!N422</f>
        <v>2</v>
      </c>
      <c r="AY422" s="159">
        <f>'UET12'!P422</f>
        <v>1</v>
      </c>
      <c r="AZ422" s="24">
        <f t="shared" ref="AZ422:AZ424" si="34">(S422*9+AH422*5+AN422+AW422*2)/17</f>
        <v>10.186470588235293</v>
      </c>
      <c r="BA422" s="143">
        <f t="shared" ref="BA422:BA424" si="35">IF(AZ422&gt;=9.995,30,T422+AI422+AO422+AX422)</f>
        <v>30</v>
      </c>
      <c r="BB422" s="138" t="e">
        <f t="shared" ref="BB422:BB424" si="36">IF(OR(U422=2,AJ422=2,AP422=2,AY422=2),2,1)</f>
        <v>#REF!</v>
      </c>
      <c r="BC422" s="154" t="str">
        <f t="shared" ref="BC422:BC424" si="37">IF(BA422=30,"S2 validé"," ")</f>
        <v>S2 validé</v>
      </c>
    </row>
    <row r="423" spans="1:55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304" t="s">
        <v>1696</v>
      </c>
      <c r="F423" s="304" t="s">
        <v>805</v>
      </c>
      <c r="G423" s="422" t="s">
        <v>806</v>
      </c>
      <c r="H423" s="421" t="s">
        <v>429</v>
      </c>
      <c r="J423" s="162">
        <f>Maths2!J423</f>
        <v>7.5</v>
      </c>
      <c r="K423" s="84">
        <f>Maths2!K423</f>
        <v>0</v>
      </c>
      <c r="L423" s="135">
        <f>Maths2!M423</f>
        <v>1</v>
      </c>
      <c r="M423" s="85">
        <f>Phys2!J423</f>
        <v>4.93</v>
      </c>
      <c r="N423" s="84">
        <f>Phys2!K423</f>
        <v>0</v>
      </c>
      <c r="O423" s="135" t="e">
        <f>Phys2!#REF!</f>
        <v>#REF!</v>
      </c>
      <c r="P423" s="85">
        <f>Chim2!J423</f>
        <v>11.48</v>
      </c>
      <c r="Q423" s="84">
        <f>Chim2!K423</f>
        <v>6</v>
      </c>
      <c r="R423" s="135">
        <f>Chim2!M423</f>
        <v>1</v>
      </c>
      <c r="S423" s="136">
        <f>'UEF12'!P423</f>
        <v>7.9699999999999989</v>
      </c>
      <c r="T423" s="163">
        <f>'UEF12'!Q423</f>
        <v>6</v>
      </c>
      <c r="U423" s="165" t="e">
        <f>'UEF12'!S423</f>
        <v>#REF!</v>
      </c>
      <c r="V423" s="166">
        <f>TPPhys2!H423</f>
        <v>12.25</v>
      </c>
      <c r="W423" s="84">
        <f>TPPhys2!I423</f>
        <v>2</v>
      </c>
      <c r="X423" s="135">
        <f>TPPhys2!K423</f>
        <v>1</v>
      </c>
      <c r="Y423" s="86">
        <f>TPChim2!H423</f>
        <v>14</v>
      </c>
      <c r="Z423" s="84">
        <f>TPChim2!I423</f>
        <v>2</v>
      </c>
      <c r="AA423" s="135">
        <f>TPChim2!K423</f>
        <v>1</v>
      </c>
      <c r="AB423" s="86">
        <f>Info2!J423</f>
        <v>14.13</v>
      </c>
      <c r="AC423" s="84">
        <f>Info2!K423</f>
        <v>4</v>
      </c>
      <c r="AD423" s="135">
        <f>Info2!M423</f>
        <v>1</v>
      </c>
      <c r="AE423" s="86">
        <f>MP!I423</f>
        <v>12</v>
      </c>
      <c r="AF423" s="84">
        <f>MP!J423</f>
        <v>1</v>
      </c>
      <c r="AG423" s="135">
        <f>MP!L423</f>
        <v>1</v>
      </c>
      <c r="AH423" s="139">
        <f>'UEM12'!S423</f>
        <v>13.302000000000001</v>
      </c>
      <c r="AI423" s="163">
        <f>'UEM12'!T423</f>
        <v>9</v>
      </c>
      <c r="AJ423" s="165">
        <f>'UEM12'!V423</f>
        <v>1</v>
      </c>
      <c r="AK423" s="166">
        <f>'MST2'!I423</f>
        <v>7</v>
      </c>
      <c r="AL423" s="84">
        <f>'MST2'!J423</f>
        <v>0</v>
      </c>
      <c r="AM423" s="135">
        <f>'MST2'!L423</f>
        <v>1</v>
      </c>
      <c r="AN423" s="139">
        <f>'UED12'!J423</f>
        <v>7</v>
      </c>
      <c r="AO423" s="163">
        <f>'UED12'!K423</f>
        <v>0</v>
      </c>
      <c r="AP423" s="165">
        <f>'UED12'!M423</f>
        <v>1</v>
      </c>
      <c r="AQ423" s="166">
        <f>Fran2!I423</f>
        <v>15.75</v>
      </c>
      <c r="AR423" s="84">
        <f>Fran2!J423</f>
        <v>1</v>
      </c>
      <c r="AS423" s="135">
        <f>Fran2!L423</f>
        <v>1</v>
      </c>
      <c r="AT423" s="86">
        <f>Angl2!I423</f>
        <v>15.5</v>
      </c>
      <c r="AU423" s="84">
        <f>Angl2!J423</f>
        <v>1</v>
      </c>
      <c r="AV423" s="135">
        <f>Angl2!L423</f>
        <v>1</v>
      </c>
      <c r="AW423" s="139">
        <f>'UET12'!M423</f>
        <v>15.625</v>
      </c>
      <c r="AX423" s="163">
        <f>'UET12'!N423</f>
        <v>2</v>
      </c>
      <c r="AY423" s="159">
        <f>'UET12'!P423</f>
        <v>1</v>
      </c>
      <c r="AZ423" s="24">
        <f t="shared" si="34"/>
        <v>10.381764705882354</v>
      </c>
      <c r="BA423" s="143">
        <f t="shared" si="35"/>
        <v>30</v>
      </c>
      <c r="BB423" s="138" t="e">
        <f t="shared" si="36"/>
        <v>#REF!</v>
      </c>
      <c r="BC423" s="154" t="str">
        <f t="shared" si="37"/>
        <v>S2 validé</v>
      </c>
    </row>
    <row r="424" spans="1:55" ht="12">
      <c r="A424" s="414">
        <v>412</v>
      </c>
      <c r="B424" s="427">
        <v>1533019447</v>
      </c>
      <c r="C424" s="428" t="s">
        <v>1693</v>
      </c>
      <c r="D424" s="429" t="s">
        <v>1694</v>
      </c>
      <c r="E424" s="446" t="s">
        <v>1248</v>
      </c>
      <c r="F424" s="446" t="s">
        <v>821</v>
      </c>
      <c r="G424" s="447" t="s">
        <v>806</v>
      </c>
      <c r="H424" s="122"/>
      <c r="J424" s="162">
        <f>Maths2!J424</f>
        <v>11.5</v>
      </c>
      <c r="K424" s="84">
        <f>Maths2!K424</f>
        <v>6</v>
      </c>
      <c r="L424" s="135">
        <f>Maths2!M424</f>
        <v>1</v>
      </c>
      <c r="M424" s="85">
        <f>Phys2!J424</f>
        <v>5.93</v>
      </c>
      <c r="N424" s="84">
        <f>Phys2!K424</f>
        <v>0</v>
      </c>
      <c r="O424" s="135" t="e">
        <f>Phys2!#REF!</f>
        <v>#REF!</v>
      </c>
      <c r="P424" s="85">
        <f>Chim2!J424</f>
        <v>12.7</v>
      </c>
      <c r="Q424" s="84">
        <f>Chim2!K424</f>
        <v>6</v>
      </c>
      <c r="R424" s="135">
        <f>Chim2!M424</f>
        <v>1</v>
      </c>
      <c r="S424" s="136">
        <f>'UEF12'!P424</f>
        <v>10.043333333333331</v>
      </c>
      <c r="T424" s="163">
        <f>'UEF12'!Q424</f>
        <v>18</v>
      </c>
      <c r="U424" s="165" t="e">
        <f>'UEF12'!S424</f>
        <v>#REF!</v>
      </c>
      <c r="V424" s="166">
        <f>TPPhys2!H424</f>
        <v>11.25</v>
      </c>
      <c r="W424" s="84">
        <f>TPPhys2!I424</f>
        <v>2</v>
      </c>
      <c r="X424" s="135">
        <f>TPPhys2!K424</f>
        <v>1</v>
      </c>
      <c r="Y424" s="86">
        <f>TPChim2!H424</f>
        <v>16</v>
      </c>
      <c r="Z424" s="84">
        <f>TPChim2!I424</f>
        <v>2</v>
      </c>
      <c r="AA424" s="135">
        <f>TPChim2!K424</f>
        <v>1</v>
      </c>
      <c r="AB424" s="86">
        <f>Info2!J424</f>
        <v>10.66</v>
      </c>
      <c r="AC424" s="84">
        <f>Info2!K424</f>
        <v>4</v>
      </c>
      <c r="AD424" s="135">
        <f>Info2!M424</f>
        <v>1</v>
      </c>
      <c r="AE424" s="86">
        <f>MP!I424</f>
        <v>0</v>
      </c>
      <c r="AF424" s="84">
        <f>MP!J424</f>
        <v>0</v>
      </c>
      <c r="AG424" s="135">
        <f>MP!L424</f>
        <v>1</v>
      </c>
      <c r="AH424" s="139">
        <f>'UEM12'!S424</f>
        <v>9.7140000000000004</v>
      </c>
      <c r="AI424" s="163">
        <f>'UEM12'!T424</f>
        <v>8</v>
      </c>
      <c r="AJ424" s="165">
        <f>'UEM12'!V424</f>
        <v>1</v>
      </c>
      <c r="AK424" s="166">
        <f>'MST2'!I424</f>
        <v>8.75</v>
      </c>
      <c r="AL424" s="84">
        <f>'MST2'!J424</f>
        <v>0</v>
      </c>
      <c r="AM424" s="135">
        <f>'MST2'!L424</f>
        <v>1</v>
      </c>
      <c r="AN424" s="139">
        <f>'UED12'!J424</f>
        <v>8.75</v>
      </c>
      <c r="AO424" s="163">
        <f>'UED12'!K424</f>
        <v>0</v>
      </c>
      <c r="AP424" s="165">
        <f>'UED12'!M424</f>
        <v>1</v>
      </c>
      <c r="AQ424" s="166">
        <f>Fran2!I424</f>
        <v>15</v>
      </c>
      <c r="AR424" s="84">
        <f>Fran2!J424</f>
        <v>1</v>
      </c>
      <c r="AS424" s="135">
        <f>Fran2!L424</f>
        <v>1</v>
      </c>
      <c r="AT424" s="86">
        <f>Angl2!I424</f>
        <v>10.63</v>
      </c>
      <c r="AU424" s="84">
        <f>Angl2!J424</f>
        <v>1</v>
      </c>
      <c r="AV424" s="135">
        <f>Angl2!L424</f>
        <v>1</v>
      </c>
      <c r="AW424" s="139">
        <f>'UET12'!M424</f>
        <v>12.815000000000001</v>
      </c>
      <c r="AX424" s="163">
        <f>'UET12'!N424</f>
        <v>2</v>
      </c>
      <c r="AY424" s="159">
        <f>'UET12'!P424</f>
        <v>1</v>
      </c>
      <c r="AZ424" s="24">
        <f t="shared" si="34"/>
        <v>10.196470588235293</v>
      </c>
      <c r="BA424" s="143">
        <f t="shared" si="35"/>
        <v>30</v>
      </c>
      <c r="BB424" s="138" t="e">
        <f t="shared" si="36"/>
        <v>#REF!</v>
      </c>
      <c r="BC424" s="154" t="str">
        <f t="shared" si="37"/>
        <v>S2 validé</v>
      </c>
    </row>
  </sheetData>
  <autoFilter ref="A12:BC419">
    <filterColumn colId="4"/>
    <filterColumn colId="5"/>
    <filterColumn colId="6"/>
  </autoFilter>
  <sortState ref="B13:H420">
    <sortCondition ref="C13:C420"/>
    <sortCondition ref="D13:D420"/>
  </sortState>
  <mergeCells count="7">
    <mergeCell ref="J11:T11"/>
    <mergeCell ref="V11:AI11"/>
    <mergeCell ref="AQ11:AX11"/>
    <mergeCell ref="AK11:AO11"/>
    <mergeCell ref="H6:BA6"/>
    <mergeCell ref="H8:T8"/>
    <mergeCell ref="AO8:BA8"/>
  </mergeCells>
  <pageMargins left="0.39370078740157483" right="0.39370078740157483" top="0.59055118110236227" bottom="0.59055118110236227" header="0.11811023622047245" footer="0.31496062992125984"/>
  <pageSetup paperSize="9" scale="75" orientation="landscape" horizontalDpi="300" verticalDpi="300" r:id="rId1"/>
  <headerFooter alignWithMargins="0">
    <oddFooter>&amp;C&amp;8&amp;P&amp;R&amp;"Arial,Italique"&amp;8PVJSemestriel-MDNP-S2-1516-Session Normale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1"/>
  <dimension ref="A1:P422"/>
  <sheetViews>
    <sheetView workbookViewId="0">
      <selection activeCell="D436" sqref="D436"/>
    </sheetView>
  </sheetViews>
  <sheetFormatPr baseColWidth="10" defaultColWidth="11.42578125" defaultRowHeight="11.25"/>
  <cols>
    <col min="1" max="1" width="4.7109375" style="7" customWidth="1"/>
    <col min="2" max="2" width="14.7109375" style="360" customWidth="1"/>
    <col min="3" max="3" width="17.140625" style="7" customWidth="1"/>
    <col min="4" max="4" width="16.7109375" style="7" customWidth="1"/>
    <col min="5" max="5" width="8.7109375" style="7" customWidth="1"/>
    <col min="6" max="7" width="5.7109375" style="7" customWidth="1"/>
    <col min="8" max="8" width="6.140625" style="7" customWidth="1"/>
    <col min="9" max="9" width="6.42578125" style="7" customWidth="1"/>
    <col min="10" max="10" width="6.7109375" style="7" customWidth="1"/>
    <col min="11" max="11" width="5.28515625" style="7" customWidth="1"/>
    <col min="12" max="12" width="10.7109375" style="7" customWidth="1"/>
    <col min="13" max="16384" width="11.42578125" style="7"/>
  </cols>
  <sheetData>
    <row r="1" spans="1:16" s="4" customFormat="1" ht="12.75" customHeight="1">
      <c r="A1" s="3" t="s">
        <v>0</v>
      </c>
      <c r="B1" s="352"/>
      <c r="I1" s="3"/>
      <c r="L1" s="5" t="s">
        <v>698</v>
      </c>
    </row>
    <row r="2" spans="1:16" s="4" customFormat="1" ht="12.75" customHeight="1">
      <c r="A2" s="1" t="s">
        <v>1</v>
      </c>
      <c r="B2" s="352"/>
    </row>
    <row r="3" spans="1:16" s="4" customFormat="1" ht="12.75" customHeight="1">
      <c r="A3" s="1" t="s">
        <v>2</v>
      </c>
      <c r="B3" s="352"/>
    </row>
    <row r="4" spans="1:16" s="4" customFormat="1" ht="18" customHeight="1">
      <c r="A4" s="2" t="s">
        <v>3</v>
      </c>
      <c r="B4" s="353"/>
      <c r="C4" s="6"/>
    </row>
    <row r="5" spans="1:16" s="4" customFormat="1" ht="12.75" customHeight="1">
      <c r="A5" s="2"/>
      <c r="B5" s="353"/>
      <c r="C5" s="6"/>
    </row>
    <row r="6" spans="1:16" s="4" customFormat="1" ht="24" customHeight="1">
      <c r="B6" s="352"/>
      <c r="C6" s="434" t="s">
        <v>15</v>
      </c>
      <c r="D6" s="435"/>
      <c r="E6" s="435"/>
      <c r="F6" s="435"/>
      <c r="G6" s="435"/>
      <c r="H6" s="435"/>
      <c r="I6" s="435"/>
      <c r="J6" s="435"/>
      <c r="K6" s="436"/>
    </row>
    <row r="7" spans="1:16" ht="12.75" customHeight="1">
      <c r="A7" s="4"/>
      <c r="B7" s="352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6" s="10" customFormat="1" ht="18" customHeight="1">
      <c r="A8" s="8"/>
      <c r="B8" s="354"/>
      <c r="C8" s="430" t="s">
        <v>16</v>
      </c>
      <c r="D8" s="432"/>
      <c r="E8" s="9"/>
      <c r="F8" s="430" t="s">
        <v>699</v>
      </c>
      <c r="G8" s="431"/>
      <c r="H8" s="431"/>
      <c r="I8" s="431"/>
      <c r="J8" s="431"/>
      <c r="K8" s="432"/>
      <c r="L8" s="8"/>
    </row>
    <row r="9" spans="1:16" ht="12.75" customHeight="1">
      <c r="A9" s="4"/>
      <c r="B9" s="352"/>
      <c r="C9" s="4"/>
      <c r="D9" s="4"/>
      <c r="E9" s="4"/>
      <c r="F9" s="4"/>
      <c r="G9" s="4"/>
      <c r="H9" s="4"/>
      <c r="I9" s="4"/>
      <c r="J9" s="4"/>
      <c r="K9" s="4"/>
      <c r="L9" s="4"/>
      <c r="M9" s="11"/>
      <c r="N9" s="11"/>
    </row>
    <row r="10" spans="1:16" ht="18" customHeight="1">
      <c r="A10" s="4"/>
      <c r="B10" s="352"/>
      <c r="C10" s="4"/>
      <c r="D10" s="433" t="s">
        <v>20</v>
      </c>
      <c r="E10" s="433"/>
      <c r="F10" s="433"/>
      <c r="G10" s="433"/>
      <c r="H10" s="433"/>
      <c r="I10" s="433"/>
      <c r="J10" s="433"/>
      <c r="K10" s="433"/>
      <c r="L10" s="4"/>
      <c r="M10" s="13"/>
      <c r="N10" s="13"/>
    </row>
    <row r="11" spans="1:16" ht="12.75" customHeight="1">
      <c r="A11" s="4"/>
      <c r="B11" s="352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6" s="22" customFormat="1" ht="24" customHeight="1">
      <c r="A12" s="14" t="s">
        <v>4</v>
      </c>
      <c r="B12" s="355" t="s">
        <v>5</v>
      </c>
      <c r="C12" s="16" t="s">
        <v>6</v>
      </c>
      <c r="D12" s="17" t="s">
        <v>7</v>
      </c>
      <c r="E12" s="18" t="s">
        <v>8</v>
      </c>
      <c r="F12" s="19" t="s">
        <v>52</v>
      </c>
      <c r="G12" s="19" t="s">
        <v>488</v>
      </c>
      <c r="H12" s="20" t="s">
        <v>487</v>
      </c>
      <c r="I12" s="124" t="s">
        <v>439</v>
      </c>
      <c r="J12" s="27" t="s">
        <v>10</v>
      </c>
      <c r="K12" s="21" t="s">
        <v>12</v>
      </c>
      <c r="L12" s="21" t="s">
        <v>9</v>
      </c>
      <c r="M12" s="128" t="s">
        <v>440</v>
      </c>
      <c r="N12" s="83" t="s">
        <v>9</v>
      </c>
    </row>
    <row r="13" spans="1:16" ht="13.5" hidden="1" customHeight="1">
      <c r="A13" s="23">
        <v>1</v>
      </c>
      <c r="B13" s="178">
        <v>1433017018</v>
      </c>
      <c r="C13" s="180" t="s">
        <v>666</v>
      </c>
      <c r="D13" s="326" t="s">
        <v>192</v>
      </c>
      <c r="E13" s="117" t="s">
        <v>428</v>
      </c>
      <c r="F13" s="49">
        <v>8.1999999999999993</v>
      </c>
      <c r="G13" s="49"/>
      <c r="H13" s="46">
        <v>13</v>
      </c>
      <c r="I13" s="125"/>
      <c r="J13" s="24">
        <f t="shared" ref="J13:J76" si="0">IF(AND(H13&gt;G13,H13&gt;I13),MAX(F13,(H13*2+G13*3)/5,(H13*2+I13*3)/5),MAX(F13,G13,I13))</f>
        <v>8.1999999999999993</v>
      </c>
      <c r="K13" s="25">
        <f t="shared" ref="K13:K76" si="1">IF(J13&gt;=9.995,6,0)</f>
        <v>0</v>
      </c>
      <c r="L13" s="43" t="str">
        <f>IF(K13=6,"acquise"," ")</f>
        <v xml:space="preserve"> </v>
      </c>
      <c r="M13" s="129">
        <f t="shared" ref="M13:M76" si="2">IF(I13&lt;&gt;"",2,1)</f>
        <v>1</v>
      </c>
      <c r="O13" s="187">
        <v>11</v>
      </c>
      <c r="P13" s="188">
        <v>6</v>
      </c>
    </row>
    <row r="14" spans="1:16" ht="13.5" hidden="1" customHeight="1">
      <c r="A14" s="23">
        <v>2</v>
      </c>
      <c r="B14" s="175">
        <v>1533006763</v>
      </c>
      <c r="C14" s="177" t="s">
        <v>491</v>
      </c>
      <c r="D14" s="324" t="s">
        <v>492</v>
      </c>
      <c r="E14" s="117" t="s">
        <v>1676</v>
      </c>
      <c r="F14" s="49">
        <v>10</v>
      </c>
      <c r="G14" s="49"/>
      <c r="H14" s="46"/>
      <c r="I14" s="125"/>
      <c r="J14" s="24">
        <f t="shared" si="0"/>
        <v>10</v>
      </c>
      <c r="K14" s="25">
        <f t="shared" si="1"/>
        <v>6</v>
      </c>
      <c r="L14" s="171" t="s">
        <v>697</v>
      </c>
      <c r="M14" s="129">
        <f t="shared" si="2"/>
        <v>1</v>
      </c>
      <c r="O14" s="187">
        <v>14</v>
      </c>
      <c r="P14" s="188">
        <v>6</v>
      </c>
    </row>
    <row r="15" spans="1:16" ht="13.5" hidden="1" customHeight="1">
      <c r="A15" s="23">
        <v>3</v>
      </c>
      <c r="B15" s="277" t="s">
        <v>58</v>
      </c>
      <c r="C15" s="99" t="s">
        <v>59</v>
      </c>
      <c r="D15" s="100" t="s">
        <v>60</v>
      </c>
      <c r="E15" s="117" t="s">
        <v>434</v>
      </c>
      <c r="F15" s="90">
        <v>11</v>
      </c>
      <c r="G15" s="90"/>
      <c r="H15" s="91"/>
      <c r="I15" s="125"/>
      <c r="J15" s="24">
        <f t="shared" si="0"/>
        <v>11</v>
      </c>
      <c r="K15" s="25">
        <f t="shared" si="1"/>
        <v>6</v>
      </c>
      <c r="L15" s="169" t="s">
        <v>484</v>
      </c>
      <c r="M15" s="129">
        <f t="shared" si="2"/>
        <v>1</v>
      </c>
      <c r="N15" s="72" t="s">
        <v>483</v>
      </c>
      <c r="O15" s="7">
        <v>30</v>
      </c>
      <c r="P15" s="167">
        <v>18</v>
      </c>
    </row>
    <row r="16" spans="1:16" ht="13.5" hidden="1" customHeight="1">
      <c r="A16" s="23">
        <v>4</v>
      </c>
      <c r="B16" s="279">
        <v>1433000807</v>
      </c>
      <c r="C16" s="52" t="s">
        <v>371</v>
      </c>
      <c r="D16" s="51" t="s">
        <v>372</v>
      </c>
      <c r="E16" s="118" t="s">
        <v>433</v>
      </c>
      <c r="F16" s="49">
        <v>8.3000000000000007</v>
      </c>
      <c r="G16" s="49"/>
      <c r="H16" s="46">
        <v>11</v>
      </c>
      <c r="I16" s="125"/>
      <c r="J16" s="24">
        <f t="shared" si="0"/>
        <v>8.3000000000000007</v>
      </c>
      <c r="K16" s="25">
        <f t="shared" si="1"/>
        <v>0</v>
      </c>
      <c r="L16" s="44" t="str">
        <f>IF(K16=6,"acquise"," ")</f>
        <v xml:space="preserve"> </v>
      </c>
      <c r="M16" s="129">
        <f t="shared" si="2"/>
        <v>1</v>
      </c>
      <c r="N16" s="72" t="s">
        <v>483</v>
      </c>
      <c r="O16" s="7">
        <v>18</v>
      </c>
      <c r="P16" s="167">
        <v>6</v>
      </c>
    </row>
    <row r="17" spans="1:16" ht="13.5" hidden="1" customHeight="1">
      <c r="A17" s="23">
        <v>5</v>
      </c>
      <c r="B17" s="279">
        <v>1433005614</v>
      </c>
      <c r="C17" s="52" t="s">
        <v>288</v>
      </c>
      <c r="D17" s="51" t="s">
        <v>289</v>
      </c>
      <c r="E17" s="118" t="s">
        <v>433</v>
      </c>
      <c r="F17" s="49">
        <v>5.2</v>
      </c>
      <c r="G17" s="49"/>
      <c r="H17" s="46">
        <v>8.5</v>
      </c>
      <c r="I17" s="125"/>
      <c r="J17" s="24">
        <f t="shared" si="0"/>
        <v>5.2</v>
      </c>
      <c r="K17" s="25">
        <f t="shared" si="1"/>
        <v>0</v>
      </c>
      <c r="L17" s="43" t="str">
        <f>IF(K17=6,"acquise"," ")</f>
        <v xml:space="preserve"> </v>
      </c>
      <c r="M17" s="129">
        <f t="shared" si="2"/>
        <v>1</v>
      </c>
      <c r="N17" s="72" t="s">
        <v>483</v>
      </c>
      <c r="O17" s="7">
        <v>18</v>
      </c>
      <c r="P17" s="167">
        <v>6</v>
      </c>
    </row>
    <row r="18" spans="1:16" ht="13.5" hidden="1" customHeight="1">
      <c r="A18" s="23">
        <v>6</v>
      </c>
      <c r="B18" s="178">
        <v>1433017739</v>
      </c>
      <c r="C18" s="180" t="s">
        <v>633</v>
      </c>
      <c r="D18" s="326" t="s">
        <v>177</v>
      </c>
      <c r="E18" s="117" t="s">
        <v>428</v>
      </c>
      <c r="F18" s="49">
        <v>6.2</v>
      </c>
      <c r="G18" s="49"/>
      <c r="H18" s="46">
        <v>14</v>
      </c>
      <c r="I18" s="125"/>
      <c r="J18" s="24">
        <f t="shared" si="0"/>
        <v>6.2</v>
      </c>
      <c r="K18" s="25">
        <f t="shared" si="1"/>
        <v>0</v>
      </c>
      <c r="L18" s="43" t="str">
        <f>IF(K18=6,"acquise"," ")</f>
        <v xml:space="preserve"> </v>
      </c>
      <c r="M18" s="129">
        <f t="shared" si="2"/>
        <v>1</v>
      </c>
      <c r="O18" s="187">
        <v>12</v>
      </c>
      <c r="P18" s="188">
        <v>6</v>
      </c>
    </row>
    <row r="19" spans="1:16" ht="13.5" hidden="1" customHeight="1">
      <c r="A19" s="23">
        <v>7</v>
      </c>
      <c r="B19" s="279">
        <v>1334054874</v>
      </c>
      <c r="C19" s="52" t="s">
        <v>290</v>
      </c>
      <c r="D19" s="51" t="s">
        <v>68</v>
      </c>
      <c r="E19" s="117" t="s">
        <v>429</v>
      </c>
      <c r="F19" s="49">
        <v>10</v>
      </c>
      <c r="G19" s="49"/>
      <c r="H19" s="46"/>
      <c r="I19" s="125"/>
      <c r="J19" s="24">
        <f t="shared" si="0"/>
        <v>10</v>
      </c>
      <c r="K19" s="25">
        <f t="shared" si="1"/>
        <v>6</v>
      </c>
      <c r="L19" s="169" t="s">
        <v>486</v>
      </c>
      <c r="M19" s="129">
        <f t="shared" si="2"/>
        <v>1</v>
      </c>
      <c r="N19" s="72" t="s">
        <v>483</v>
      </c>
      <c r="O19" s="7">
        <v>18</v>
      </c>
      <c r="P19" s="167">
        <v>6</v>
      </c>
    </row>
    <row r="20" spans="1:16" ht="13.5" hidden="1" customHeight="1">
      <c r="A20" s="23">
        <v>8</v>
      </c>
      <c r="B20" s="178">
        <v>123011242</v>
      </c>
      <c r="C20" s="180" t="s">
        <v>639</v>
      </c>
      <c r="D20" s="326" t="s">
        <v>640</v>
      </c>
      <c r="E20" s="117" t="s">
        <v>428</v>
      </c>
      <c r="F20" s="49">
        <v>10</v>
      </c>
      <c r="G20" s="49"/>
      <c r="H20" s="46"/>
      <c r="I20" s="125"/>
      <c r="J20" s="24">
        <f t="shared" si="0"/>
        <v>10</v>
      </c>
      <c r="K20" s="25">
        <f t="shared" si="1"/>
        <v>6</v>
      </c>
      <c r="L20" s="171" t="s">
        <v>697</v>
      </c>
      <c r="M20" s="129">
        <f t="shared" si="2"/>
        <v>1</v>
      </c>
      <c r="O20" s="187">
        <v>18</v>
      </c>
      <c r="P20" s="188">
        <v>6</v>
      </c>
    </row>
    <row r="21" spans="1:16" ht="13.5" hidden="1" customHeight="1">
      <c r="A21" s="23">
        <v>9</v>
      </c>
      <c r="B21" s="279">
        <v>1333016516</v>
      </c>
      <c r="C21" s="99" t="s">
        <v>62</v>
      </c>
      <c r="D21" s="100" t="s">
        <v>63</v>
      </c>
      <c r="E21" s="119" t="s">
        <v>433</v>
      </c>
      <c r="F21" s="90">
        <v>10</v>
      </c>
      <c r="G21" s="90"/>
      <c r="H21" s="94"/>
      <c r="I21" s="125"/>
      <c r="J21" s="24">
        <f t="shared" si="0"/>
        <v>10</v>
      </c>
      <c r="K21" s="25">
        <f t="shared" si="1"/>
        <v>6</v>
      </c>
      <c r="L21" s="169" t="s">
        <v>486</v>
      </c>
      <c r="M21" s="129">
        <f t="shared" si="2"/>
        <v>1</v>
      </c>
      <c r="N21" s="72" t="s">
        <v>483</v>
      </c>
      <c r="O21" s="7">
        <v>18</v>
      </c>
      <c r="P21" s="167">
        <v>6</v>
      </c>
    </row>
    <row r="22" spans="1:16" ht="13.5" hidden="1" customHeight="1">
      <c r="A22" s="23">
        <v>10</v>
      </c>
      <c r="B22" s="279">
        <v>1333000881</v>
      </c>
      <c r="C22" s="52" t="s">
        <v>291</v>
      </c>
      <c r="D22" s="51" t="s">
        <v>292</v>
      </c>
      <c r="E22" s="117" t="s">
        <v>434</v>
      </c>
      <c r="F22" s="49">
        <v>13.666666666666666</v>
      </c>
      <c r="G22" s="49"/>
      <c r="H22" s="105"/>
      <c r="I22" s="125"/>
      <c r="J22" s="24">
        <f t="shared" si="0"/>
        <v>13.666666666666666</v>
      </c>
      <c r="K22" s="25">
        <f t="shared" si="1"/>
        <v>6</v>
      </c>
      <c r="L22" s="169" t="s">
        <v>486</v>
      </c>
      <c r="M22" s="129">
        <f t="shared" si="2"/>
        <v>1</v>
      </c>
      <c r="N22" s="72" t="s">
        <v>483</v>
      </c>
      <c r="O22" s="7">
        <v>12</v>
      </c>
      <c r="P22" s="167">
        <v>6</v>
      </c>
    </row>
    <row r="23" spans="1:16" ht="13.5" hidden="1" customHeight="1">
      <c r="A23" s="23">
        <v>11</v>
      </c>
      <c r="B23" s="175">
        <v>1433018125</v>
      </c>
      <c r="C23" s="177" t="s">
        <v>594</v>
      </c>
      <c r="D23" s="324" t="s">
        <v>595</v>
      </c>
      <c r="E23" s="117" t="s">
        <v>428</v>
      </c>
      <c r="F23" s="49">
        <v>11</v>
      </c>
      <c r="G23" s="49"/>
      <c r="H23" s="46"/>
      <c r="I23" s="125"/>
      <c r="J23" s="24">
        <f t="shared" si="0"/>
        <v>11</v>
      </c>
      <c r="K23" s="25">
        <f t="shared" si="1"/>
        <v>6</v>
      </c>
      <c r="L23" s="171" t="s">
        <v>697</v>
      </c>
      <c r="M23" s="129">
        <f t="shared" si="2"/>
        <v>1</v>
      </c>
      <c r="O23" s="187">
        <v>13</v>
      </c>
      <c r="P23" s="188">
        <v>6</v>
      </c>
    </row>
    <row r="24" spans="1:16" ht="13.5" hidden="1" customHeight="1">
      <c r="A24" s="23">
        <v>12</v>
      </c>
      <c r="B24" s="175">
        <v>1533012510</v>
      </c>
      <c r="C24" s="177" t="s">
        <v>667</v>
      </c>
      <c r="D24" s="324" t="s">
        <v>668</v>
      </c>
      <c r="E24" s="117" t="s">
        <v>428</v>
      </c>
      <c r="F24" s="49">
        <v>9.5</v>
      </c>
      <c r="G24" s="49"/>
      <c r="H24" s="46"/>
      <c r="I24" s="125"/>
      <c r="J24" s="24">
        <f t="shared" si="0"/>
        <v>9.5</v>
      </c>
      <c r="K24" s="25">
        <f t="shared" si="1"/>
        <v>0</v>
      </c>
      <c r="L24" s="171" t="s">
        <v>485</v>
      </c>
      <c r="M24" s="129">
        <f t="shared" si="2"/>
        <v>1</v>
      </c>
      <c r="O24" s="187">
        <v>22</v>
      </c>
      <c r="P24" s="188">
        <v>18</v>
      </c>
    </row>
    <row r="25" spans="1:16" ht="13.5" hidden="1" customHeight="1">
      <c r="A25" s="23">
        <v>13</v>
      </c>
      <c r="B25" s="282">
        <v>123004012</v>
      </c>
      <c r="C25" s="306" t="s">
        <v>66</v>
      </c>
      <c r="D25" s="328" t="s">
        <v>557</v>
      </c>
      <c r="E25" s="239" t="s">
        <v>431</v>
      </c>
      <c r="F25" s="194">
        <v>11.333333333333334</v>
      </c>
      <c r="G25" s="201"/>
      <c r="H25" s="202"/>
      <c r="I25" s="218"/>
      <c r="J25" s="219">
        <f t="shared" si="0"/>
        <v>11.333333333333334</v>
      </c>
      <c r="K25" s="220">
        <f t="shared" si="1"/>
        <v>6</v>
      </c>
      <c r="L25" s="221" t="str">
        <f>IF(K25=6,"acquise"," ")</f>
        <v>acquise</v>
      </c>
      <c r="M25" s="222">
        <f t="shared" si="2"/>
        <v>1</v>
      </c>
    </row>
    <row r="26" spans="1:16" ht="13.5" hidden="1" customHeight="1">
      <c r="A26" s="23">
        <v>14</v>
      </c>
      <c r="B26" s="175">
        <v>1533019464</v>
      </c>
      <c r="C26" s="177" t="s">
        <v>600</v>
      </c>
      <c r="D26" s="324" t="s">
        <v>199</v>
      </c>
      <c r="E26" s="117" t="s">
        <v>429</v>
      </c>
      <c r="F26" s="49">
        <v>12.6</v>
      </c>
      <c r="G26" s="49"/>
      <c r="H26" s="46"/>
      <c r="I26" s="125"/>
      <c r="J26" s="24">
        <f t="shared" si="0"/>
        <v>12.6</v>
      </c>
      <c r="K26" s="25">
        <f t="shared" si="1"/>
        <v>6</v>
      </c>
      <c r="L26" s="171" t="s">
        <v>484</v>
      </c>
      <c r="M26" s="129">
        <f t="shared" si="2"/>
        <v>1</v>
      </c>
      <c r="O26" s="187">
        <v>30</v>
      </c>
      <c r="P26" s="188">
        <v>18</v>
      </c>
    </row>
    <row r="27" spans="1:16" ht="13.5" hidden="1" customHeight="1">
      <c r="A27" s="23">
        <v>15</v>
      </c>
      <c r="B27" s="175">
        <v>1533012539</v>
      </c>
      <c r="C27" s="177" t="s">
        <v>538</v>
      </c>
      <c r="D27" s="324" t="s">
        <v>317</v>
      </c>
      <c r="E27" s="117" t="s">
        <v>429</v>
      </c>
      <c r="F27" s="49">
        <v>10</v>
      </c>
      <c r="G27" s="49"/>
      <c r="H27" s="46"/>
      <c r="I27" s="125"/>
      <c r="J27" s="24">
        <f t="shared" si="0"/>
        <v>10</v>
      </c>
      <c r="K27" s="25">
        <f t="shared" si="1"/>
        <v>6</v>
      </c>
      <c r="L27" s="171" t="s">
        <v>697</v>
      </c>
      <c r="M27" s="129">
        <f t="shared" si="2"/>
        <v>1</v>
      </c>
      <c r="O27" s="187">
        <v>18</v>
      </c>
      <c r="P27" s="188">
        <v>6</v>
      </c>
    </row>
    <row r="28" spans="1:16" ht="13.5" hidden="1" customHeight="1">
      <c r="A28" s="23">
        <v>16</v>
      </c>
      <c r="B28" s="279">
        <v>1333015719</v>
      </c>
      <c r="C28" s="52" t="s">
        <v>293</v>
      </c>
      <c r="D28" s="51" t="s">
        <v>138</v>
      </c>
      <c r="E28" s="117" t="s">
        <v>434</v>
      </c>
      <c r="F28" s="49">
        <v>9.9</v>
      </c>
      <c r="G28" s="49"/>
      <c r="H28" s="46"/>
      <c r="I28" s="125"/>
      <c r="J28" s="24">
        <f t="shared" si="0"/>
        <v>9.9</v>
      </c>
      <c r="K28" s="25">
        <f t="shared" si="1"/>
        <v>0</v>
      </c>
      <c r="L28" s="171" t="s">
        <v>485</v>
      </c>
      <c r="M28" s="129">
        <f t="shared" si="2"/>
        <v>1</v>
      </c>
      <c r="N28" s="72" t="s">
        <v>483</v>
      </c>
      <c r="O28" s="7">
        <v>28</v>
      </c>
      <c r="P28" s="167">
        <v>18</v>
      </c>
    </row>
    <row r="29" spans="1:16" ht="13.5" hidden="1" customHeight="1">
      <c r="A29" s="23">
        <v>17</v>
      </c>
      <c r="B29" s="356" t="s">
        <v>706</v>
      </c>
      <c r="C29" s="336" t="s">
        <v>707</v>
      </c>
      <c r="D29" s="345" t="s">
        <v>79</v>
      </c>
      <c r="E29" s="204" t="s">
        <v>436</v>
      </c>
      <c r="F29" s="194">
        <v>10</v>
      </c>
      <c r="G29" s="201"/>
      <c r="H29" s="205"/>
      <c r="I29" s="218"/>
      <c r="J29" s="219">
        <f t="shared" si="0"/>
        <v>10</v>
      </c>
      <c r="K29" s="220">
        <f t="shared" si="1"/>
        <v>6</v>
      </c>
      <c r="L29" s="221" t="str">
        <f>IF(K29=6,"acquise"," ")</f>
        <v>acquise</v>
      </c>
      <c r="M29" s="222">
        <f t="shared" si="2"/>
        <v>1</v>
      </c>
    </row>
    <row r="30" spans="1:16" ht="13.5" hidden="1" customHeight="1">
      <c r="A30" s="23">
        <v>18</v>
      </c>
      <c r="B30" s="289">
        <v>123003488</v>
      </c>
      <c r="C30" s="99" t="s">
        <v>71</v>
      </c>
      <c r="D30" s="100" t="s">
        <v>72</v>
      </c>
      <c r="E30" s="118" t="s">
        <v>433</v>
      </c>
      <c r="F30" s="90">
        <v>11</v>
      </c>
      <c r="G30" s="90"/>
      <c r="H30" s="91"/>
      <c r="I30" s="125"/>
      <c r="J30" s="24">
        <f t="shared" si="0"/>
        <v>11</v>
      </c>
      <c r="K30" s="25">
        <f t="shared" si="1"/>
        <v>6</v>
      </c>
      <c r="L30" s="169" t="s">
        <v>486</v>
      </c>
      <c r="M30" s="129">
        <f t="shared" si="2"/>
        <v>1</v>
      </c>
      <c r="N30" s="72" t="s">
        <v>483</v>
      </c>
      <c r="O30" s="7">
        <v>18</v>
      </c>
      <c r="P30" s="167">
        <v>6</v>
      </c>
    </row>
    <row r="31" spans="1:16" ht="13.5" hidden="1" customHeight="1">
      <c r="A31" s="23">
        <v>19</v>
      </c>
      <c r="B31" s="277" t="s">
        <v>73</v>
      </c>
      <c r="C31" s="99" t="s">
        <v>74</v>
      </c>
      <c r="D31" s="100" t="s">
        <v>75</v>
      </c>
      <c r="E31" s="117" t="s">
        <v>429</v>
      </c>
      <c r="F31" s="90">
        <v>11.666666666666666</v>
      </c>
      <c r="G31" s="90"/>
      <c r="H31" s="91"/>
      <c r="I31" s="125"/>
      <c r="J31" s="24">
        <f t="shared" si="0"/>
        <v>11.666666666666666</v>
      </c>
      <c r="K31" s="25">
        <f t="shared" si="1"/>
        <v>6</v>
      </c>
      <c r="L31" s="169" t="s">
        <v>486</v>
      </c>
      <c r="M31" s="129">
        <f t="shared" si="2"/>
        <v>1</v>
      </c>
      <c r="N31" s="72" t="s">
        <v>483</v>
      </c>
      <c r="O31" s="7">
        <v>22</v>
      </c>
      <c r="P31" s="167">
        <v>12</v>
      </c>
    </row>
    <row r="32" spans="1:16" ht="13.5" hidden="1" customHeight="1">
      <c r="A32" s="23">
        <v>20</v>
      </c>
      <c r="B32" s="181">
        <v>1333016483</v>
      </c>
      <c r="C32" s="183" t="s">
        <v>550</v>
      </c>
      <c r="D32" s="299" t="s">
        <v>373</v>
      </c>
      <c r="E32" s="117" t="s">
        <v>1676</v>
      </c>
      <c r="F32" s="49">
        <v>6.4</v>
      </c>
      <c r="G32" s="49"/>
      <c r="H32" s="46"/>
      <c r="I32" s="125"/>
      <c r="J32" s="24">
        <f t="shared" si="0"/>
        <v>6.4</v>
      </c>
      <c r="K32" s="25">
        <f t="shared" si="1"/>
        <v>0</v>
      </c>
      <c r="L32" s="171" t="s">
        <v>484</v>
      </c>
      <c r="M32" s="129">
        <f t="shared" si="2"/>
        <v>1</v>
      </c>
      <c r="O32" s="187">
        <v>30</v>
      </c>
      <c r="P32" s="188">
        <v>6</v>
      </c>
    </row>
    <row r="33" spans="1:16" ht="13.5" hidden="1" customHeight="1">
      <c r="A33" s="23">
        <v>21</v>
      </c>
      <c r="B33" s="340" t="s">
        <v>708</v>
      </c>
      <c r="C33" s="335" t="s">
        <v>709</v>
      </c>
      <c r="D33" s="344" t="s">
        <v>64</v>
      </c>
      <c r="E33" s="242" t="s">
        <v>432</v>
      </c>
      <c r="F33" s="194">
        <v>3.6666666666666665</v>
      </c>
      <c r="G33" s="201"/>
      <c r="H33" s="205">
        <v>4</v>
      </c>
      <c r="I33" s="218"/>
      <c r="J33" s="219">
        <f t="shared" si="0"/>
        <v>3.6666666666666665</v>
      </c>
      <c r="K33" s="220">
        <f t="shared" si="1"/>
        <v>0</v>
      </c>
      <c r="L33" s="221" t="str">
        <f>IF(K33=6,"acquise"," ")</f>
        <v xml:space="preserve"> </v>
      </c>
      <c r="M33" s="222">
        <f t="shared" si="2"/>
        <v>1</v>
      </c>
    </row>
    <row r="34" spans="1:16" ht="13.5" hidden="1" customHeight="1">
      <c r="A34" s="23">
        <v>22</v>
      </c>
      <c r="B34" s="289">
        <v>123003378</v>
      </c>
      <c r="C34" s="99" t="s">
        <v>78</v>
      </c>
      <c r="D34" s="100" t="s">
        <v>79</v>
      </c>
      <c r="E34" s="117" t="s">
        <v>429</v>
      </c>
      <c r="F34" s="90">
        <v>10</v>
      </c>
      <c r="G34" s="90"/>
      <c r="H34" s="97"/>
      <c r="I34" s="125"/>
      <c r="J34" s="24">
        <f t="shared" si="0"/>
        <v>10</v>
      </c>
      <c r="K34" s="25">
        <f t="shared" si="1"/>
        <v>6</v>
      </c>
      <c r="L34" s="169" t="s">
        <v>486</v>
      </c>
      <c r="M34" s="129">
        <f t="shared" si="2"/>
        <v>1</v>
      </c>
      <c r="N34" s="72" t="s">
        <v>483</v>
      </c>
      <c r="O34" s="7">
        <v>17</v>
      </c>
      <c r="P34" s="167">
        <v>6</v>
      </c>
    </row>
    <row r="35" spans="1:16" ht="13.5" hidden="1" customHeight="1">
      <c r="A35" s="23">
        <v>23</v>
      </c>
      <c r="B35" s="186">
        <v>123002925</v>
      </c>
      <c r="C35" s="183" t="s">
        <v>78</v>
      </c>
      <c r="D35" s="299" t="s">
        <v>212</v>
      </c>
      <c r="E35" s="117" t="s">
        <v>428</v>
      </c>
      <c r="F35" s="49">
        <v>4.2</v>
      </c>
      <c r="G35" s="49"/>
      <c r="H35" s="46">
        <v>10.5</v>
      </c>
      <c r="I35" s="125"/>
      <c r="J35" s="24">
        <f t="shared" si="0"/>
        <v>4.2</v>
      </c>
      <c r="K35" s="25">
        <f t="shared" si="1"/>
        <v>0</v>
      </c>
      <c r="L35" s="43" t="str">
        <f>IF(K35=6,"acquise"," ")</f>
        <v xml:space="preserve"> </v>
      </c>
      <c r="M35" s="129">
        <f t="shared" si="2"/>
        <v>1</v>
      </c>
      <c r="O35" s="187">
        <v>12</v>
      </c>
      <c r="P35" s="188">
        <v>0</v>
      </c>
    </row>
    <row r="36" spans="1:16" ht="13.5" hidden="1" customHeight="1">
      <c r="A36" s="23">
        <v>24</v>
      </c>
      <c r="B36" s="175">
        <v>1533005854</v>
      </c>
      <c r="C36" s="177" t="s">
        <v>688</v>
      </c>
      <c r="D36" s="324" t="s">
        <v>299</v>
      </c>
      <c r="E36" s="117" t="s">
        <v>1676</v>
      </c>
      <c r="F36" s="49">
        <v>10.9</v>
      </c>
      <c r="G36" s="49"/>
      <c r="H36" s="46"/>
      <c r="I36" s="125"/>
      <c r="J36" s="24">
        <f t="shared" si="0"/>
        <v>10.9</v>
      </c>
      <c r="K36" s="25">
        <f t="shared" si="1"/>
        <v>6</v>
      </c>
      <c r="L36" s="171" t="s">
        <v>697</v>
      </c>
      <c r="M36" s="129">
        <f t="shared" si="2"/>
        <v>1</v>
      </c>
      <c r="O36" s="187">
        <v>13</v>
      </c>
      <c r="P36" s="188">
        <v>6</v>
      </c>
    </row>
    <row r="37" spans="1:16" ht="13.5" hidden="1" customHeight="1">
      <c r="A37" s="23">
        <v>25</v>
      </c>
      <c r="B37" s="282" t="s">
        <v>710</v>
      </c>
      <c r="C37" s="306" t="s">
        <v>711</v>
      </c>
      <c r="D37" s="328" t="s">
        <v>221</v>
      </c>
      <c r="E37" s="243" t="s">
        <v>429</v>
      </c>
      <c r="F37" s="194">
        <v>11</v>
      </c>
      <c r="G37" s="201"/>
      <c r="H37" s="202"/>
      <c r="I37" s="218"/>
      <c r="J37" s="219">
        <f t="shared" si="0"/>
        <v>11</v>
      </c>
      <c r="K37" s="220">
        <f t="shared" si="1"/>
        <v>6</v>
      </c>
      <c r="L37" s="221" t="str">
        <f>IF(K37=6,"acquise"," ")</f>
        <v>acquise</v>
      </c>
      <c r="M37" s="222">
        <f t="shared" si="2"/>
        <v>1</v>
      </c>
    </row>
    <row r="38" spans="1:16" ht="13.5" hidden="1" customHeight="1">
      <c r="A38" s="23">
        <v>26</v>
      </c>
      <c r="B38" s="340" t="s">
        <v>712</v>
      </c>
      <c r="C38" s="335" t="s">
        <v>713</v>
      </c>
      <c r="D38" s="344" t="s">
        <v>198</v>
      </c>
      <c r="E38" s="244" t="s">
        <v>433</v>
      </c>
      <c r="F38" s="194">
        <v>7.333333333333333</v>
      </c>
      <c r="G38" s="201"/>
      <c r="H38" s="205">
        <v>10</v>
      </c>
      <c r="I38" s="218"/>
      <c r="J38" s="219">
        <f t="shared" si="0"/>
        <v>7.333333333333333</v>
      </c>
      <c r="K38" s="220">
        <f t="shared" si="1"/>
        <v>0</v>
      </c>
      <c r="L38" s="221" t="str">
        <f>IF(K38=6,"acquise"," ")</f>
        <v xml:space="preserve"> </v>
      </c>
      <c r="M38" s="222">
        <f t="shared" si="2"/>
        <v>1</v>
      </c>
    </row>
    <row r="39" spans="1:16" ht="13.5" hidden="1" customHeight="1">
      <c r="A39" s="23">
        <v>27</v>
      </c>
      <c r="B39" s="175">
        <v>1533012525</v>
      </c>
      <c r="C39" s="177" t="s">
        <v>631</v>
      </c>
      <c r="D39" s="324" t="s">
        <v>632</v>
      </c>
      <c r="E39" s="117" t="s">
        <v>428</v>
      </c>
      <c r="F39" s="49">
        <v>9.9980000000000011</v>
      </c>
      <c r="G39" s="49"/>
      <c r="H39" s="46"/>
      <c r="I39" s="125"/>
      <c r="J39" s="24">
        <f t="shared" si="0"/>
        <v>9.9980000000000011</v>
      </c>
      <c r="K39" s="25">
        <f t="shared" si="1"/>
        <v>6</v>
      </c>
      <c r="L39" s="171" t="s">
        <v>697</v>
      </c>
      <c r="M39" s="129">
        <f t="shared" si="2"/>
        <v>1</v>
      </c>
      <c r="O39" s="187">
        <v>17</v>
      </c>
      <c r="P39" s="188">
        <v>6</v>
      </c>
    </row>
    <row r="40" spans="1:16" ht="13.5" hidden="1" customHeight="1">
      <c r="A40" s="23">
        <v>28</v>
      </c>
      <c r="B40" s="279">
        <v>1333011568</v>
      </c>
      <c r="C40" s="52" t="s">
        <v>374</v>
      </c>
      <c r="D40" s="51" t="s">
        <v>375</v>
      </c>
      <c r="E40" s="117" t="s">
        <v>434</v>
      </c>
      <c r="F40" s="49">
        <v>10.8</v>
      </c>
      <c r="G40" s="49"/>
      <c r="H40" s="46"/>
      <c r="I40" s="125"/>
      <c r="J40" s="24">
        <f t="shared" si="0"/>
        <v>10.8</v>
      </c>
      <c r="K40" s="25">
        <f t="shared" si="1"/>
        <v>6</v>
      </c>
      <c r="L40" s="169" t="s">
        <v>486</v>
      </c>
      <c r="M40" s="129">
        <f t="shared" si="2"/>
        <v>1</v>
      </c>
      <c r="N40" s="72" t="s">
        <v>483</v>
      </c>
      <c r="O40" s="7">
        <v>18</v>
      </c>
      <c r="P40" s="167">
        <v>6</v>
      </c>
    </row>
    <row r="41" spans="1:16" ht="13.5" hidden="1" customHeight="1">
      <c r="A41" s="23">
        <v>29</v>
      </c>
      <c r="B41" s="175">
        <v>1533014031</v>
      </c>
      <c r="C41" s="177" t="s">
        <v>374</v>
      </c>
      <c r="D41" s="324" t="s">
        <v>92</v>
      </c>
      <c r="E41" s="117" t="s">
        <v>429</v>
      </c>
      <c r="F41" s="49">
        <v>10.3</v>
      </c>
      <c r="G41" s="49"/>
      <c r="H41" s="46"/>
      <c r="I41" s="125"/>
      <c r="J41" s="24">
        <f t="shared" si="0"/>
        <v>10.3</v>
      </c>
      <c r="K41" s="25">
        <f t="shared" si="1"/>
        <v>6</v>
      </c>
      <c r="L41" s="171" t="s">
        <v>697</v>
      </c>
      <c r="M41" s="129">
        <f t="shared" si="2"/>
        <v>1</v>
      </c>
      <c r="O41" s="187">
        <v>14</v>
      </c>
      <c r="P41" s="188">
        <v>6</v>
      </c>
    </row>
    <row r="42" spans="1:16" ht="13.5" hidden="1" customHeight="1">
      <c r="A42" s="23">
        <v>30</v>
      </c>
      <c r="B42" s="175">
        <v>1533012543</v>
      </c>
      <c r="C42" s="177" t="s">
        <v>641</v>
      </c>
      <c r="D42" s="324" t="s">
        <v>642</v>
      </c>
      <c r="E42" s="117" t="s">
        <v>428</v>
      </c>
      <c r="F42" s="49">
        <v>10.199999999999999</v>
      </c>
      <c r="G42" s="49"/>
      <c r="H42" s="46"/>
      <c r="I42" s="125"/>
      <c r="J42" s="24">
        <f t="shared" si="0"/>
        <v>10.199999999999999</v>
      </c>
      <c r="K42" s="25">
        <f t="shared" si="1"/>
        <v>6</v>
      </c>
      <c r="L42" s="171" t="s">
        <v>697</v>
      </c>
      <c r="M42" s="129">
        <f t="shared" si="2"/>
        <v>1</v>
      </c>
      <c r="O42" s="187">
        <v>12</v>
      </c>
      <c r="P42" s="188">
        <v>6</v>
      </c>
    </row>
    <row r="43" spans="1:16" ht="13.5" hidden="1" customHeight="1">
      <c r="A43" s="23">
        <v>31</v>
      </c>
      <c r="B43" s="289">
        <v>1333006646</v>
      </c>
      <c r="C43" s="99" t="s">
        <v>81</v>
      </c>
      <c r="D43" s="100" t="s">
        <v>82</v>
      </c>
      <c r="E43" s="120" t="s">
        <v>434</v>
      </c>
      <c r="F43" s="90">
        <v>7.75</v>
      </c>
      <c r="G43" s="90"/>
      <c r="H43" s="91">
        <v>10.25</v>
      </c>
      <c r="I43" s="125"/>
      <c r="J43" s="24">
        <f t="shared" si="0"/>
        <v>7.75</v>
      </c>
      <c r="K43" s="25">
        <f t="shared" si="1"/>
        <v>0</v>
      </c>
      <c r="L43" s="44" t="str">
        <f>IF(K43=6,"acquise"," ")</f>
        <v xml:space="preserve"> </v>
      </c>
      <c r="M43" s="129">
        <f t="shared" si="2"/>
        <v>1</v>
      </c>
      <c r="N43" s="72" t="s">
        <v>483</v>
      </c>
      <c r="O43" s="7">
        <v>12</v>
      </c>
      <c r="P43" s="167">
        <v>0</v>
      </c>
    </row>
    <row r="44" spans="1:16" ht="13.5" hidden="1" customHeight="1">
      <c r="A44" s="23">
        <v>32</v>
      </c>
      <c r="B44" s="279">
        <v>1433007175</v>
      </c>
      <c r="C44" s="52" t="s">
        <v>376</v>
      </c>
      <c r="D44" s="51" t="s">
        <v>377</v>
      </c>
      <c r="E44" s="117" t="s">
        <v>434</v>
      </c>
      <c r="F44" s="49">
        <v>5.7</v>
      </c>
      <c r="G44" s="49"/>
      <c r="H44" s="46">
        <v>13.5</v>
      </c>
      <c r="I44" s="125"/>
      <c r="J44" s="24">
        <f t="shared" si="0"/>
        <v>5.7</v>
      </c>
      <c r="K44" s="25">
        <f t="shared" si="1"/>
        <v>0</v>
      </c>
      <c r="L44" s="43" t="str">
        <f>IF(K44=6,"acquise"," ")</f>
        <v xml:space="preserve"> </v>
      </c>
      <c r="M44" s="129">
        <f t="shared" si="2"/>
        <v>1</v>
      </c>
      <c r="N44" s="72" t="s">
        <v>483</v>
      </c>
      <c r="O44" s="7">
        <v>11</v>
      </c>
      <c r="P44" s="167">
        <v>0</v>
      </c>
    </row>
    <row r="45" spans="1:16" ht="13.5" hidden="1" customHeight="1">
      <c r="A45" s="23">
        <v>33</v>
      </c>
      <c r="B45" s="289">
        <v>123000712</v>
      </c>
      <c r="C45" s="99" t="s">
        <v>84</v>
      </c>
      <c r="D45" s="100" t="s">
        <v>85</v>
      </c>
      <c r="E45" s="117" t="s">
        <v>434</v>
      </c>
      <c r="F45" s="90">
        <v>14.5</v>
      </c>
      <c r="G45" s="90"/>
      <c r="H45" s="46"/>
      <c r="I45" s="125"/>
      <c r="J45" s="24">
        <f t="shared" si="0"/>
        <v>14.5</v>
      </c>
      <c r="K45" s="25">
        <f t="shared" si="1"/>
        <v>6</v>
      </c>
      <c r="L45" s="169" t="s">
        <v>486</v>
      </c>
      <c r="M45" s="129">
        <f t="shared" si="2"/>
        <v>1</v>
      </c>
      <c r="N45" s="72" t="s">
        <v>483</v>
      </c>
      <c r="O45" s="7">
        <v>13</v>
      </c>
      <c r="P45" s="167">
        <v>6</v>
      </c>
    </row>
    <row r="46" spans="1:16" ht="13.5" hidden="1" customHeight="1">
      <c r="A46" s="23">
        <v>34</v>
      </c>
      <c r="B46" s="279">
        <v>1333004753</v>
      </c>
      <c r="C46" s="52" t="s">
        <v>294</v>
      </c>
      <c r="D46" s="51" t="s">
        <v>295</v>
      </c>
      <c r="E46" s="118" t="s">
        <v>433</v>
      </c>
      <c r="F46" s="49">
        <v>6.7</v>
      </c>
      <c r="G46" s="49"/>
      <c r="H46" s="46">
        <v>7</v>
      </c>
      <c r="I46" s="125"/>
      <c r="J46" s="24">
        <f t="shared" si="0"/>
        <v>6.7</v>
      </c>
      <c r="K46" s="25">
        <f t="shared" si="1"/>
        <v>0</v>
      </c>
      <c r="L46" s="43" t="str">
        <f>IF(K46=6,"acquise"," ")</f>
        <v xml:space="preserve"> </v>
      </c>
      <c r="M46" s="129">
        <f t="shared" si="2"/>
        <v>1</v>
      </c>
      <c r="N46" s="72" t="s">
        <v>483</v>
      </c>
      <c r="O46" s="7">
        <v>18</v>
      </c>
      <c r="P46" s="167">
        <v>6</v>
      </c>
    </row>
    <row r="47" spans="1:16" ht="13.5" hidden="1" customHeight="1">
      <c r="A47" s="23">
        <v>35</v>
      </c>
      <c r="B47" s="175">
        <v>1533011550</v>
      </c>
      <c r="C47" s="177" t="s">
        <v>525</v>
      </c>
      <c r="D47" s="324" t="s">
        <v>526</v>
      </c>
      <c r="E47" s="117" t="s">
        <v>428</v>
      </c>
      <c r="F47" s="49">
        <v>6.4</v>
      </c>
      <c r="G47" s="49"/>
      <c r="H47" s="46">
        <v>10</v>
      </c>
      <c r="I47" s="125"/>
      <c r="J47" s="24">
        <f t="shared" si="0"/>
        <v>6.4</v>
      </c>
      <c r="K47" s="25">
        <f t="shared" si="1"/>
        <v>0</v>
      </c>
      <c r="L47" s="43" t="str">
        <f>IF(K47=6,"acquise"," ")</f>
        <v xml:space="preserve"> </v>
      </c>
      <c r="M47" s="129">
        <f t="shared" si="2"/>
        <v>1</v>
      </c>
      <c r="O47" s="187">
        <v>18</v>
      </c>
      <c r="P47" s="188">
        <v>6</v>
      </c>
    </row>
    <row r="48" spans="1:16" ht="13.5" hidden="1" customHeight="1">
      <c r="A48" s="23">
        <v>36</v>
      </c>
      <c r="B48" s="279">
        <v>1333006010</v>
      </c>
      <c r="C48" s="52" t="s">
        <v>296</v>
      </c>
      <c r="D48" s="51" t="s">
        <v>378</v>
      </c>
      <c r="E48" s="117" t="s">
        <v>429</v>
      </c>
      <c r="F48" s="49">
        <v>4.7</v>
      </c>
      <c r="G48" s="49"/>
      <c r="H48" s="46">
        <v>8</v>
      </c>
      <c r="I48" s="125"/>
      <c r="J48" s="24">
        <f t="shared" si="0"/>
        <v>4.7</v>
      </c>
      <c r="K48" s="25">
        <f t="shared" si="1"/>
        <v>0</v>
      </c>
      <c r="L48" s="43" t="str">
        <f>IF(K48=6,"acquise"," ")</f>
        <v xml:space="preserve"> </v>
      </c>
      <c r="M48" s="129">
        <f t="shared" si="2"/>
        <v>1</v>
      </c>
      <c r="N48" s="72" t="s">
        <v>483</v>
      </c>
      <c r="O48" s="7">
        <v>12</v>
      </c>
      <c r="P48" s="167">
        <v>0</v>
      </c>
    </row>
    <row r="49" spans="1:16" ht="13.5" hidden="1" customHeight="1">
      <c r="A49" s="23">
        <v>37</v>
      </c>
      <c r="B49" s="175">
        <v>1533004202</v>
      </c>
      <c r="C49" s="177" t="s">
        <v>654</v>
      </c>
      <c r="D49" s="324" t="s">
        <v>655</v>
      </c>
      <c r="E49" s="117" t="s">
        <v>1676</v>
      </c>
      <c r="F49" s="49">
        <v>11.2</v>
      </c>
      <c r="G49" s="49"/>
      <c r="H49" s="46"/>
      <c r="I49" s="125"/>
      <c r="J49" s="24">
        <f t="shared" si="0"/>
        <v>11.2</v>
      </c>
      <c r="K49" s="25">
        <f t="shared" si="1"/>
        <v>6</v>
      </c>
      <c r="L49" s="171" t="s">
        <v>697</v>
      </c>
      <c r="M49" s="129">
        <f t="shared" si="2"/>
        <v>1</v>
      </c>
      <c r="O49" s="187">
        <v>14</v>
      </c>
      <c r="P49" s="188">
        <v>6</v>
      </c>
    </row>
    <row r="50" spans="1:16" ht="13.5" hidden="1" customHeight="1">
      <c r="A50" s="23">
        <v>38</v>
      </c>
      <c r="B50" s="289">
        <v>1333011714</v>
      </c>
      <c r="C50" s="99" t="s">
        <v>87</v>
      </c>
      <c r="D50" s="100" t="s">
        <v>88</v>
      </c>
      <c r="E50" s="118" t="s">
        <v>433</v>
      </c>
      <c r="F50" s="90">
        <v>5.666666666666667</v>
      </c>
      <c r="G50" s="90"/>
      <c r="H50" s="94">
        <v>6</v>
      </c>
      <c r="I50" s="125"/>
      <c r="J50" s="24">
        <f t="shared" si="0"/>
        <v>5.666666666666667</v>
      </c>
      <c r="K50" s="25">
        <f t="shared" si="1"/>
        <v>0</v>
      </c>
      <c r="L50" s="44" t="str">
        <f>IF(K50=6,"acquise"," ")</f>
        <v xml:space="preserve"> </v>
      </c>
      <c r="M50" s="129">
        <f t="shared" si="2"/>
        <v>1</v>
      </c>
      <c r="N50" s="72" t="s">
        <v>483</v>
      </c>
      <c r="O50" s="7">
        <v>18</v>
      </c>
      <c r="P50" s="167">
        <v>6</v>
      </c>
    </row>
    <row r="51" spans="1:16" ht="13.5" hidden="1" customHeight="1">
      <c r="A51" s="23">
        <v>39</v>
      </c>
      <c r="B51" s="357" t="s">
        <v>714</v>
      </c>
      <c r="C51" s="341" t="s">
        <v>715</v>
      </c>
      <c r="D51" s="347" t="s">
        <v>60</v>
      </c>
      <c r="E51" s="246" t="s">
        <v>434</v>
      </c>
      <c r="F51" s="194">
        <v>6</v>
      </c>
      <c r="G51" s="201"/>
      <c r="H51" s="205">
        <v>6</v>
      </c>
      <c r="I51" s="218"/>
      <c r="J51" s="219">
        <f t="shared" si="0"/>
        <v>6</v>
      </c>
      <c r="K51" s="220">
        <f t="shared" si="1"/>
        <v>0</v>
      </c>
      <c r="L51" s="221" t="str">
        <f>IF(K51=6,"acquise"," ")</f>
        <v xml:space="preserve"> </v>
      </c>
      <c r="M51" s="222">
        <f t="shared" si="2"/>
        <v>1</v>
      </c>
    </row>
    <row r="52" spans="1:16" ht="13.5" hidden="1" customHeight="1">
      <c r="A52" s="23">
        <v>40</v>
      </c>
      <c r="B52" s="294" t="s">
        <v>716</v>
      </c>
      <c r="C52" s="306" t="s">
        <v>717</v>
      </c>
      <c r="D52" s="328" t="s">
        <v>138</v>
      </c>
      <c r="E52" s="247" t="s">
        <v>1677</v>
      </c>
      <c r="F52" s="194">
        <v>11.833333333333334</v>
      </c>
      <c r="G52" s="348"/>
      <c r="H52" s="351"/>
      <c r="I52" s="218"/>
      <c r="J52" s="219">
        <f t="shared" si="0"/>
        <v>11.833333333333334</v>
      </c>
      <c r="K52" s="220">
        <f t="shared" si="1"/>
        <v>6</v>
      </c>
      <c r="L52" s="221" t="str">
        <f>IF(K52=6,"acquise"," ")</f>
        <v>acquise</v>
      </c>
      <c r="M52" s="222">
        <f t="shared" si="2"/>
        <v>1</v>
      </c>
    </row>
    <row r="53" spans="1:16" ht="13.5" hidden="1" customHeight="1">
      <c r="A53" s="23">
        <v>41</v>
      </c>
      <c r="B53" s="279">
        <v>1333026522</v>
      </c>
      <c r="C53" s="52" t="s">
        <v>379</v>
      </c>
      <c r="D53" s="51" t="s">
        <v>380</v>
      </c>
      <c r="E53" s="117" t="s">
        <v>429</v>
      </c>
      <c r="F53" s="49">
        <v>8.1999999999999993</v>
      </c>
      <c r="G53" s="49"/>
      <c r="H53" s="46">
        <v>11.5</v>
      </c>
      <c r="I53" s="125"/>
      <c r="J53" s="24">
        <f t="shared" si="0"/>
        <v>8.1999999999999993</v>
      </c>
      <c r="K53" s="25">
        <f t="shared" si="1"/>
        <v>0</v>
      </c>
      <c r="L53" s="43" t="str">
        <f>IF(K53=6,"acquise"," ")</f>
        <v xml:space="preserve"> </v>
      </c>
      <c r="M53" s="129">
        <f t="shared" si="2"/>
        <v>1</v>
      </c>
      <c r="N53" s="72" t="s">
        <v>483</v>
      </c>
      <c r="O53" s="7">
        <v>18</v>
      </c>
      <c r="P53" s="167">
        <v>6</v>
      </c>
    </row>
    <row r="54" spans="1:16" ht="13.5" hidden="1" customHeight="1">
      <c r="A54" s="23">
        <v>42</v>
      </c>
      <c r="B54" s="175">
        <v>1533015821</v>
      </c>
      <c r="C54" s="177" t="s">
        <v>576</v>
      </c>
      <c r="D54" s="324" t="s">
        <v>357</v>
      </c>
      <c r="E54" s="117" t="s">
        <v>428</v>
      </c>
      <c r="F54" s="49">
        <v>11.85</v>
      </c>
      <c r="G54" s="49"/>
      <c r="H54" s="46"/>
      <c r="I54" s="125"/>
      <c r="J54" s="24">
        <f t="shared" si="0"/>
        <v>11.85</v>
      </c>
      <c r="K54" s="25">
        <f t="shared" si="1"/>
        <v>6</v>
      </c>
      <c r="L54" s="171" t="s">
        <v>485</v>
      </c>
      <c r="M54" s="129">
        <f t="shared" si="2"/>
        <v>1</v>
      </c>
      <c r="O54" s="187">
        <v>22</v>
      </c>
      <c r="P54" s="188">
        <v>18</v>
      </c>
    </row>
    <row r="55" spans="1:16" ht="13.5" hidden="1" customHeight="1">
      <c r="A55" s="23">
        <v>43</v>
      </c>
      <c r="B55" s="282" t="s">
        <v>718</v>
      </c>
      <c r="C55" s="306" t="s">
        <v>90</v>
      </c>
      <c r="D55" s="328" t="s">
        <v>373</v>
      </c>
      <c r="E55" s="246" t="s">
        <v>434</v>
      </c>
      <c r="F55" s="194">
        <v>7.333333333333333</v>
      </c>
      <c r="G55" s="348"/>
      <c r="H55" s="350">
        <v>10</v>
      </c>
      <c r="I55" s="218"/>
      <c r="J55" s="219">
        <f t="shared" si="0"/>
        <v>7.333333333333333</v>
      </c>
      <c r="K55" s="220">
        <f t="shared" si="1"/>
        <v>0</v>
      </c>
      <c r="L55" s="221" t="str">
        <f>IF(K55=6,"acquise"," ")</f>
        <v xml:space="preserve"> </v>
      </c>
      <c r="M55" s="222">
        <f t="shared" si="2"/>
        <v>1</v>
      </c>
    </row>
    <row r="56" spans="1:16" ht="13.5" hidden="1" customHeight="1">
      <c r="A56" s="23">
        <v>44</v>
      </c>
      <c r="B56" s="279">
        <v>1433010412</v>
      </c>
      <c r="C56" s="52" t="s">
        <v>381</v>
      </c>
      <c r="D56" s="51" t="s">
        <v>382</v>
      </c>
      <c r="E56" s="117" t="s">
        <v>429</v>
      </c>
      <c r="F56" s="49">
        <v>10</v>
      </c>
      <c r="G56" s="49"/>
      <c r="H56" s="46"/>
      <c r="I56" s="125"/>
      <c r="J56" s="24">
        <f t="shared" si="0"/>
        <v>10</v>
      </c>
      <c r="K56" s="25">
        <f t="shared" si="1"/>
        <v>6</v>
      </c>
      <c r="L56" s="169" t="s">
        <v>486</v>
      </c>
      <c r="M56" s="129">
        <f t="shared" si="2"/>
        <v>1</v>
      </c>
      <c r="N56" s="72" t="s">
        <v>483</v>
      </c>
      <c r="O56" s="7">
        <v>18</v>
      </c>
      <c r="P56" s="167">
        <v>6</v>
      </c>
    </row>
    <row r="57" spans="1:16" ht="13.5" hidden="1" customHeight="1">
      <c r="A57" s="23">
        <v>45</v>
      </c>
      <c r="B57" s="294" t="s">
        <v>719</v>
      </c>
      <c r="C57" s="306" t="s">
        <v>381</v>
      </c>
      <c r="D57" s="328" t="s">
        <v>72</v>
      </c>
      <c r="E57" s="247" t="s">
        <v>1678</v>
      </c>
      <c r="F57" s="194">
        <v>10</v>
      </c>
      <c r="G57" s="201"/>
      <c r="H57" s="202"/>
      <c r="I57" s="218"/>
      <c r="J57" s="219">
        <f t="shared" si="0"/>
        <v>10</v>
      </c>
      <c r="K57" s="220">
        <f t="shared" si="1"/>
        <v>6</v>
      </c>
      <c r="L57" s="221" t="str">
        <f>IF(K57=6,"acquise"," ")</f>
        <v>acquise</v>
      </c>
      <c r="M57" s="222">
        <f t="shared" si="2"/>
        <v>1</v>
      </c>
    </row>
    <row r="58" spans="1:16" ht="13.5" hidden="1" customHeight="1">
      <c r="A58" s="23">
        <v>46</v>
      </c>
      <c r="B58" s="175">
        <v>1533009327</v>
      </c>
      <c r="C58" s="177" t="s">
        <v>626</v>
      </c>
      <c r="D58" s="324" t="s">
        <v>93</v>
      </c>
      <c r="E58" s="117" t="s">
        <v>428</v>
      </c>
      <c r="F58" s="49">
        <v>4.4000000000000004</v>
      </c>
      <c r="G58" s="49"/>
      <c r="H58" s="46">
        <v>8</v>
      </c>
      <c r="I58" s="125"/>
      <c r="J58" s="24">
        <f t="shared" si="0"/>
        <v>4.4000000000000004</v>
      </c>
      <c r="K58" s="25">
        <f t="shared" si="1"/>
        <v>0</v>
      </c>
      <c r="L58" s="43" t="str">
        <f>IF(K58=6,"acquise"," ")</f>
        <v xml:space="preserve"> </v>
      </c>
      <c r="M58" s="129">
        <f t="shared" si="2"/>
        <v>1</v>
      </c>
      <c r="O58" s="187">
        <v>11</v>
      </c>
      <c r="P58" s="188">
        <v>0</v>
      </c>
    </row>
    <row r="59" spans="1:16" ht="13.5" hidden="1" customHeight="1">
      <c r="A59" s="23">
        <v>47</v>
      </c>
      <c r="B59" s="282" t="s">
        <v>720</v>
      </c>
      <c r="C59" s="306" t="s">
        <v>721</v>
      </c>
      <c r="D59" s="328" t="s">
        <v>113</v>
      </c>
      <c r="E59" s="242" t="s">
        <v>432</v>
      </c>
      <c r="F59" s="194">
        <v>10.5</v>
      </c>
      <c r="G59" s="348"/>
      <c r="H59" s="350"/>
      <c r="I59" s="218"/>
      <c r="J59" s="219">
        <f t="shared" si="0"/>
        <v>10.5</v>
      </c>
      <c r="K59" s="220">
        <f t="shared" si="1"/>
        <v>6</v>
      </c>
      <c r="L59" s="221" t="str">
        <f>IF(K59=6,"acquise"," ")</f>
        <v>acquise</v>
      </c>
      <c r="M59" s="222">
        <f t="shared" si="2"/>
        <v>1</v>
      </c>
    </row>
    <row r="60" spans="1:16" ht="13.5" hidden="1" customHeight="1">
      <c r="A60" s="23">
        <v>48</v>
      </c>
      <c r="B60" s="178">
        <v>1433010258</v>
      </c>
      <c r="C60" s="180" t="s">
        <v>607</v>
      </c>
      <c r="D60" s="326" t="s">
        <v>225</v>
      </c>
      <c r="E60" s="117" t="s">
        <v>1676</v>
      </c>
      <c r="F60" s="49">
        <v>6.1</v>
      </c>
      <c r="G60" s="49"/>
      <c r="H60" s="46">
        <v>10</v>
      </c>
      <c r="I60" s="125"/>
      <c r="J60" s="24">
        <f t="shared" si="0"/>
        <v>6.1</v>
      </c>
      <c r="K60" s="25">
        <f t="shared" si="1"/>
        <v>0</v>
      </c>
      <c r="L60" s="43" t="str">
        <f>IF(K60=6,"acquise"," ")</f>
        <v xml:space="preserve"> </v>
      </c>
      <c r="M60" s="129">
        <f t="shared" si="2"/>
        <v>1</v>
      </c>
      <c r="O60" s="187">
        <v>12</v>
      </c>
      <c r="P60" s="188">
        <v>0</v>
      </c>
    </row>
    <row r="61" spans="1:16" ht="13.5" hidden="1" customHeight="1">
      <c r="A61" s="23">
        <v>49</v>
      </c>
      <c r="B61" s="175">
        <v>1533011503</v>
      </c>
      <c r="C61" s="177" t="s">
        <v>643</v>
      </c>
      <c r="D61" s="324" t="s">
        <v>555</v>
      </c>
      <c r="E61" s="117" t="s">
        <v>429</v>
      </c>
      <c r="F61" s="49">
        <v>10.3</v>
      </c>
      <c r="G61" s="49"/>
      <c r="H61" s="46"/>
      <c r="I61" s="125"/>
      <c r="J61" s="24">
        <f t="shared" si="0"/>
        <v>10.3</v>
      </c>
      <c r="K61" s="25">
        <f t="shared" si="1"/>
        <v>6</v>
      </c>
      <c r="L61" s="171" t="s">
        <v>697</v>
      </c>
      <c r="M61" s="129">
        <f t="shared" si="2"/>
        <v>1</v>
      </c>
      <c r="O61" s="187">
        <v>18</v>
      </c>
      <c r="P61" s="188">
        <v>6</v>
      </c>
    </row>
    <row r="62" spans="1:16" ht="13.5" hidden="1" customHeight="1">
      <c r="A62" s="23">
        <v>50</v>
      </c>
      <c r="B62" s="175">
        <v>1533019462</v>
      </c>
      <c r="C62" s="177" t="s">
        <v>531</v>
      </c>
      <c r="D62" s="324" t="s">
        <v>299</v>
      </c>
      <c r="E62" s="117" t="s">
        <v>429</v>
      </c>
      <c r="F62" s="49">
        <v>6</v>
      </c>
      <c r="G62" s="49"/>
      <c r="H62" s="46">
        <v>9</v>
      </c>
      <c r="I62" s="125"/>
      <c r="J62" s="24">
        <f t="shared" si="0"/>
        <v>6</v>
      </c>
      <c r="K62" s="25">
        <f t="shared" si="1"/>
        <v>0</v>
      </c>
      <c r="L62" s="43" t="str">
        <f>IF(K62=6,"acquise"," ")</f>
        <v xml:space="preserve"> </v>
      </c>
      <c r="M62" s="129">
        <f t="shared" si="2"/>
        <v>1</v>
      </c>
      <c r="O62" s="187">
        <v>14</v>
      </c>
      <c r="P62" s="188">
        <v>6</v>
      </c>
    </row>
    <row r="63" spans="1:16" ht="13.5" hidden="1" customHeight="1">
      <c r="A63" s="23">
        <v>51</v>
      </c>
      <c r="B63" s="175">
        <v>1533010439</v>
      </c>
      <c r="C63" s="177" t="s">
        <v>596</v>
      </c>
      <c r="D63" s="324" t="s">
        <v>597</v>
      </c>
      <c r="E63" s="117" t="s">
        <v>1676</v>
      </c>
      <c r="F63" s="49">
        <v>11.5</v>
      </c>
      <c r="G63" s="49"/>
      <c r="H63" s="46"/>
      <c r="I63" s="125"/>
      <c r="J63" s="24">
        <f t="shared" si="0"/>
        <v>11.5</v>
      </c>
      <c r="K63" s="25">
        <f t="shared" si="1"/>
        <v>6</v>
      </c>
      <c r="L63" s="171" t="s">
        <v>697</v>
      </c>
      <c r="M63" s="129">
        <f t="shared" si="2"/>
        <v>1</v>
      </c>
      <c r="O63" s="187">
        <v>14</v>
      </c>
      <c r="P63" s="188">
        <v>6</v>
      </c>
    </row>
    <row r="64" spans="1:16" ht="13.5" hidden="1" customHeight="1">
      <c r="A64" s="23">
        <v>52</v>
      </c>
      <c r="B64" s="175">
        <v>1533003693</v>
      </c>
      <c r="C64" s="177" t="s">
        <v>562</v>
      </c>
      <c r="D64" s="324" t="s">
        <v>327</v>
      </c>
      <c r="E64" s="117" t="s">
        <v>1676</v>
      </c>
      <c r="F64" s="49">
        <v>7.15</v>
      </c>
      <c r="G64" s="49"/>
      <c r="H64" s="46">
        <v>10</v>
      </c>
      <c r="I64" s="125"/>
      <c r="J64" s="24">
        <f t="shared" si="0"/>
        <v>7.15</v>
      </c>
      <c r="K64" s="25">
        <f t="shared" si="1"/>
        <v>0</v>
      </c>
      <c r="L64" s="43" t="str">
        <f>IF(K64=6,"acquise"," ")</f>
        <v xml:space="preserve"> </v>
      </c>
      <c r="M64" s="129">
        <f t="shared" si="2"/>
        <v>1</v>
      </c>
      <c r="O64" s="187">
        <v>14</v>
      </c>
      <c r="P64" s="188">
        <v>6</v>
      </c>
    </row>
    <row r="65" spans="1:16" ht="13.5" hidden="1" customHeight="1">
      <c r="A65" s="23">
        <v>53</v>
      </c>
      <c r="B65" s="175">
        <v>1533023336</v>
      </c>
      <c r="C65" s="177" t="s">
        <v>562</v>
      </c>
      <c r="D65" s="324" t="s">
        <v>331</v>
      </c>
      <c r="E65" s="117" t="s">
        <v>429</v>
      </c>
      <c r="F65" s="49">
        <v>5.5</v>
      </c>
      <c r="G65" s="49"/>
      <c r="H65" s="46">
        <v>10</v>
      </c>
      <c r="I65" s="125"/>
      <c r="J65" s="24">
        <f t="shared" si="0"/>
        <v>5.5</v>
      </c>
      <c r="K65" s="25">
        <f t="shared" si="1"/>
        <v>0</v>
      </c>
      <c r="L65" s="43" t="str">
        <f>IF(K65=6,"acquise"," ")</f>
        <v xml:space="preserve"> </v>
      </c>
      <c r="M65" s="129">
        <f t="shared" si="2"/>
        <v>1</v>
      </c>
      <c r="O65" s="187">
        <v>18</v>
      </c>
      <c r="P65" s="188">
        <v>6</v>
      </c>
    </row>
    <row r="66" spans="1:16" ht="13.5" hidden="1" customHeight="1">
      <c r="A66" s="23">
        <v>54</v>
      </c>
      <c r="B66" s="279">
        <v>1433011170</v>
      </c>
      <c r="C66" s="52" t="s">
        <v>383</v>
      </c>
      <c r="D66" s="51" t="s">
        <v>250</v>
      </c>
      <c r="E66" s="117" t="s">
        <v>434</v>
      </c>
      <c r="F66" s="49">
        <v>12.6</v>
      </c>
      <c r="G66" s="49"/>
      <c r="H66" s="46"/>
      <c r="I66" s="125"/>
      <c r="J66" s="24">
        <f t="shared" si="0"/>
        <v>12.6</v>
      </c>
      <c r="K66" s="25">
        <f t="shared" si="1"/>
        <v>6</v>
      </c>
      <c r="L66" s="171" t="s">
        <v>485</v>
      </c>
      <c r="M66" s="129">
        <f t="shared" si="2"/>
        <v>1</v>
      </c>
      <c r="N66" s="72" t="s">
        <v>483</v>
      </c>
      <c r="O66" s="7">
        <v>25</v>
      </c>
      <c r="P66" s="167">
        <v>18</v>
      </c>
    </row>
    <row r="67" spans="1:16" ht="13.5" hidden="1" customHeight="1">
      <c r="A67" s="23">
        <v>55</v>
      </c>
      <c r="B67" s="289">
        <v>123012584</v>
      </c>
      <c r="C67" s="99" t="s">
        <v>96</v>
      </c>
      <c r="D67" s="100" t="s">
        <v>77</v>
      </c>
      <c r="E67" s="118" t="s">
        <v>433</v>
      </c>
      <c r="F67" s="90">
        <v>10.666666666666666</v>
      </c>
      <c r="G67" s="90"/>
      <c r="H67" s="94"/>
      <c r="I67" s="125"/>
      <c r="J67" s="24">
        <f t="shared" si="0"/>
        <v>10.666666666666666</v>
      </c>
      <c r="K67" s="25">
        <f t="shared" si="1"/>
        <v>6</v>
      </c>
      <c r="L67" s="169" t="s">
        <v>486</v>
      </c>
      <c r="M67" s="129">
        <f t="shared" si="2"/>
        <v>1</v>
      </c>
      <c r="N67" s="72" t="s">
        <v>483</v>
      </c>
      <c r="O67" s="7">
        <v>20</v>
      </c>
      <c r="P67" s="167">
        <v>12</v>
      </c>
    </row>
    <row r="68" spans="1:16" ht="13.5" hidden="1" customHeight="1">
      <c r="A68" s="23">
        <v>56</v>
      </c>
      <c r="B68" s="175">
        <v>1533011473</v>
      </c>
      <c r="C68" s="177" t="s">
        <v>614</v>
      </c>
      <c r="D68" s="324" t="s">
        <v>76</v>
      </c>
      <c r="E68" s="117" t="s">
        <v>429</v>
      </c>
      <c r="F68" s="49">
        <v>6.1</v>
      </c>
      <c r="G68" s="49"/>
      <c r="H68" s="46">
        <v>7</v>
      </c>
      <c r="I68" s="125"/>
      <c r="J68" s="24">
        <f t="shared" si="0"/>
        <v>6.1</v>
      </c>
      <c r="K68" s="25">
        <f t="shared" si="1"/>
        <v>0</v>
      </c>
      <c r="L68" s="43" t="str">
        <f>IF(K68=6,"acquise"," ")</f>
        <v xml:space="preserve"> </v>
      </c>
      <c r="M68" s="129">
        <f t="shared" si="2"/>
        <v>1</v>
      </c>
      <c r="O68" s="187">
        <v>18</v>
      </c>
      <c r="P68" s="188">
        <v>6</v>
      </c>
    </row>
    <row r="69" spans="1:16" ht="13.5" hidden="1" customHeight="1">
      <c r="A69" s="23">
        <v>57</v>
      </c>
      <c r="B69" s="175">
        <v>1533011076</v>
      </c>
      <c r="C69" s="177" t="s">
        <v>656</v>
      </c>
      <c r="D69" s="324" t="s">
        <v>94</v>
      </c>
      <c r="E69" s="117" t="s">
        <v>429</v>
      </c>
      <c r="F69" s="49">
        <v>10.199999999999999</v>
      </c>
      <c r="G69" s="49"/>
      <c r="H69" s="46"/>
      <c r="I69" s="125"/>
      <c r="J69" s="24">
        <f t="shared" si="0"/>
        <v>10.199999999999999</v>
      </c>
      <c r="K69" s="25">
        <f t="shared" si="1"/>
        <v>6</v>
      </c>
      <c r="L69" s="171" t="s">
        <v>697</v>
      </c>
      <c r="M69" s="129">
        <f t="shared" si="2"/>
        <v>1</v>
      </c>
      <c r="O69" s="187">
        <v>20</v>
      </c>
      <c r="P69" s="188">
        <v>12</v>
      </c>
    </row>
    <row r="70" spans="1:16" ht="13.5" hidden="1" customHeight="1">
      <c r="A70" s="23">
        <v>58</v>
      </c>
      <c r="B70" s="279">
        <v>1433004654</v>
      </c>
      <c r="C70" s="52" t="s">
        <v>438</v>
      </c>
      <c r="D70" s="51" t="s">
        <v>131</v>
      </c>
      <c r="E70" s="121" t="s">
        <v>434</v>
      </c>
      <c r="F70" s="90">
        <v>10.5</v>
      </c>
      <c r="G70" s="90"/>
      <c r="H70" s="94"/>
      <c r="I70" s="125"/>
      <c r="J70" s="24">
        <f t="shared" si="0"/>
        <v>10.5</v>
      </c>
      <c r="K70" s="25">
        <f t="shared" si="1"/>
        <v>6</v>
      </c>
      <c r="L70" s="169" t="s">
        <v>486</v>
      </c>
      <c r="M70" s="129">
        <f t="shared" si="2"/>
        <v>1</v>
      </c>
      <c r="N70" s="72" t="s">
        <v>483</v>
      </c>
      <c r="O70" s="7">
        <v>18</v>
      </c>
      <c r="P70" s="167">
        <v>6</v>
      </c>
    </row>
    <row r="71" spans="1:16" ht="13.5" hidden="1" customHeight="1">
      <c r="A71" s="23">
        <v>59</v>
      </c>
      <c r="B71" s="175">
        <v>1533001044</v>
      </c>
      <c r="C71" s="177" t="s">
        <v>517</v>
      </c>
      <c r="D71" s="324" t="s">
        <v>518</v>
      </c>
      <c r="E71" s="117" t="s">
        <v>429</v>
      </c>
      <c r="F71" s="49">
        <v>7.9</v>
      </c>
      <c r="G71" s="49"/>
      <c r="H71" s="46">
        <v>10</v>
      </c>
      <c r="I71" s="125"/>
      <c r="J71" s="24">
        <f t="shared" si="0"/>
        <v>7.9</v>
      </c>
      <c r="K71" s="25">
        <f t="shared" si="1"/>
        <v>0</v>
      </c>
      <c r="L71" s="43" t="str">
        <f>IF(K71=6,"acquise"," ")</f>
        <v xml:space="preserve"> </v>
      </c>
      <c r="M71" s="129">
        <f t="shared" si="2"/>
        <v>1</v>
      </c>
      <c r="O71" s="187">
        <v>11</v>
      </c>
      <c r="P71" s="188">
        <v>0</v>
      </c>
    </row>
    <row r="72" spans="1:16" ht="13.5" hidden="1" customHeight="1">
      <c r="A72" s="23">
        <v>60</v>
      </c>
      <c r="B72" s="175">
        <v>1533004322</v>
      </c>
      <c r="C72" s="177" t="s">
        <v>623</v>
      </c>
      <c r="D72" s="324" t="s">
        <v>77</v>
      </c>
      <c r="E72" s="117" t="s">
        <v>428</v>
      </c>
      <c r="F72" s="49">
        <v>8.3000000000000007</v>
      </c>
      <c r="G72" s="49"/>
      <c r="H72" s="46">
        <v>9.5</v>
      </c>
      <c r="I72" s="125"/>
      <c r="J72" s="24">
        <f t="shared" si="0"/>
        <v>8.3000000000000007</v>
      </c>
      <c r="K72" s="25">
        <f t="shared" si="1"/>
        <v>0</v>
      </c>
      <c r="L72" s="43" t="str">
        <f>IF(K72=6,"acquise"," ")</f>
        <v xml:space="preserve"> </v>
      </c>
      <c r="M72" s="129">
        <f t="shared" si="2"/>
        <v>1</v>
      </c>
      <c r="O72" s="187">
        <v>14</v>
      </c>
      <c r="P72" s="188">
        <v>6</v>
      </c>
    </row>
    <row r="73" spans="1:16" ht="13.5" hidden="1" customHeight="1">
      <c r="A73" s="23">
        <v>61</v>
      </c>
      <c r="B73" s="175">
        <v>1533009697</v>
      </c>
      <c r="C73" s="177" t="s">
        <v>551</v>
      </c>
      <c r="D73" s="324" t="s">
        <v>552</v>
      </c>
      <c r="E73" s="117" t="s">
        <v>428</v>
      </c>
      <c r="F73" s="49">
        <v>4</v>
      </c>
      <c r="G73" s="49"/>
      <c r="H73" s="46">
        <v>4</v>
      </c>
      <c r="I73" s="125"/>
      <c r="J73" s="24">
        <f t="shared" si="0"/>
        <v>4</v>
      </c>
      <c r="K73" s="25">
        <f t="shared" si="1"/>
        <v>0</v>
      </c>
      <c r="L73" s="43" t="str">
        <f>IF(K73=6,"acquise"," ")</f>
        <v xml:space="preserve"> </v>
      </c>
      <c r="M73" s="129">
        <f t="shared" si="2"/>
        <v>1</v>
      </c>
      <c r="O73" s="187">
        <v>12</v>
      </c>
      <c r="P73" s="188">
        <v>0</v>
      </c>
    </row>
    <row r="74" spans="1:16" ht="13.5" hidden="1" customHeight="1">
      <c r="A74" s="23">
        <v>62</v>
      </c>
      <c r="B74" s="175">
        <v>1533009756</v>
      </c>
      <c r="C74" s="177" t="s">
        <v>621</v>
      </c>
      <c r="D74" s="324" t="s">
        <v>378</v>
      </c>
      <c r="E74" s="117" t="s">
        <v>429</v>
      </c>
      <c r="F74" s="49">
        <v>10</v>
      </c>
      <c r="G74" s="49"/>
      <c r="H74" s="46"/>
      <c r="I74" s="125"/>
      <c r="J74" s="24">
        <f t="shared" si="0"/>
        <v>10</v>
      </c>
      <c r="K74" s="25">
        <f t="shared" si="1"/>
        <v>6</v>
      </c>
      <c r="L74" s="171" t="s">
        <v>697</v>
      </c>
      <c r="M74" s="129">
        <f t="shared" si="2"/>
        <v>1</v>
      </c>
      <c r="O74" s="187">
        <v>18</v>
      </c>
      <c r="P74" s="188">
        <v>6</v>
      </c>
    </row>
    <row r="75" spans="1:16" ht="13.5" hidden="1" customHeight="1">
      <c r="A75" s="23">
        <v>63</v>
      </c>
      <c r="B75" s="279">
        <v>123011918</v>
      </c>
      <c r="C75" s="52" t="s">
        <v>298</v>
      </c>
      <c r="D75" s="51" t="s">
        <v>83</v>
      </c>
      <c r="E75" s="117" t="s">
        <v>429</v>
      </c>
      <c r="F75" s="49">
        <v>11.4</v>
      </c>
      <c r="G75" s="49"/>
      <c r="H75" s="46"/>
      <c r="I75" s="125"/>
      <c r="J75" s="24">
        <f t="shared" si="0"/>
        <v>11.4</v>
      </c>
      <c r="K75" s="25">
        <f t="shared" si="1"/>
        <v>6</v>
      </c>
      <c r="L75" s="169" t="s">
        <v>486</v>
      </c>
      <c r="M75" s="129">
        <f t="shared" si="2"/>
        <v>1</v>
      </c>
      <c r="N75" s="72" t="s">
        <v>483</v>
      </c>
      <c r="O75" s="7">
        <v>14</v>
      </c>
      <c r="P75" s="167">
        <v>6</v>
      </c>
    </row>
    <row r="76" spans="1:16" ht="13.5" hidden="1" customHeight="1">
      <c r="A76" s="23">
        <v>64</v>
      </c>
      <c r="B76" s="178">
        <v>1433006291</v>
      </c>
      <c r="C76" s="180" t="s">
        <v>386</v>
      </c>
      <c r="D76" s="326" t="s">
        <v>527</v>
      </c>
      <c r="E76" s="117" t="s">
        <v>429</v>
      </c>
      <c r="F76" s="49">
        <v>8</v>
      </c>
      <c r="G76" s="49"/>
      <c r="H76" s="46">
        <v>11</v>
      </c>
      <c r="I76" s="125"/>
      <c r="J76" s="24">
        <f t="shared" si="0"/>
        <v>8</v>
      </c>
      <c r="K76" s="25">
        <f t="shared" si="1"/>
        <v>0</v>
      </c>
      <c r="L76" s="43" t="str">
        <f>IF(K76=6,"acquise"," ")</f>
        <v xml:space="preserve"> </v>
      </c>
      <c r="M76" s="129">
        <f t="shared" si="2"/>
        <v>1</v>
      </c>
      <c r="O76" s="187">
        <v>18</v>
      </c>
      <c r="P76" s="188">
        <v>6</v>
      </c>
    </row>
    <row r="77" spans="1:16" ht="13.5" hidden="1" customHeight="1">
      <c r="A77" s="23">
        <v>65</v>
      </c>
      <c r="B77" s="178">
        <v>1433006412</v>
      </c>
      <c r="C77" s="180" t="s">
        <v>386</v>
      </c>
      <c r="D77" s="326" t="s">
        <v>519</v>
      </c>
      <c r="E77" s="117" t="s">
        <v>428</v>
      </c>
      <c r="F77" s="49">
        <v>2.7</v>
      </c>
      <c r="G77" s="49"/>
      <c r="H77" s="46"/>
      <c r="I77" s="125"/>
      <c r="J77" s="24">
        <f t="shared" ref="J77:J140" si="3">IF(AND(H77&gt;G77,H77&gt;I77),MAX(F77,(H77*2+G77*3)/5,(H77*2+I77*3)/5),MAX(F77,G77,I77))</f>
        <v>2.7</v>
      </c>
      <c r="K77" s="25">
        <f t="shared" ref="K77:K140" si="4">IF(J77&gt;=9.995,6,0)</f>
        <v>0</v>
      </c>
      <c r="L77" s="43" t="str">
        <f>IF(K77=6,"acquise"," ")</f>
        <v xml:space="preserve"> </v>
      </c>
      <c r="M77" s="129">
        <f t="shared" ref="M77:M140" si="5">IF(I77&lt;&gt;"",2,1)</f>
        <v>1</v>
      </c>
      <c r="O77" s="187">
        <v>12</v>
      </c>
      <c r="P77" s="188">
        <v>0</v>
      </c>
    </row>
    <row r="78" spans="1:16" ht="13.5" hidden="1" customHeight="1">
      <c r="A78" s="23">
        <v>66</v>
      </c>
      <c r="B78" s="279">
        <v>123008134</v>
      </c>
      <c r="C78" s="52" t="s">
        <v>300</v>
      </c>
      <c r="D78" s="51" t="s">
        <v>126</v>
      </c>
      <c r="E78" s="122" t="s">
        <v>428</v>
      </c>
      <c r="F78" s="49">
        <v>4</v>
      </c>
      <c r="G78" s="49"/>
      <c r="H78" s="46">
        <v>10</v>
      </c>
      <c r="I78" s="125"/>
      <c r="J78" s="24">
        <f t="shared" si="3"/>
        <v>4</v>
      </c>
      <c r="K78" s="25">
        <f t="shared" si="4"/>
        <v>0</v>
      </c>
      <c r="L78" s="43" t="str">
        <f>IF(K78=6,"acquise"," ")</f>
        <v xml:space="preserve"> </v>
      </c>
      <c r="M78" s="129">
        <f t="shared" si="5"/>
        <v>1</v>
      </c>
      <c r="N78" s="72" t="s">
        <v>483</v>
      </c>
      <c r="O78" s="7">
        <v>12</v>
      </c>
      <c r="P78" s="167">
        <v>0</v>
      </c>
    </row>
    <row r="79" spans="1:16" ht="13.5" hidden="1" customHeight="1">
      <c r="A79" s="23">
        <v>67</v>
      </c>
      <c r="B79" s="175">
        <v>1533006859</v>
      </c>
      <c r="C79" s="177" t="s">
        <v>651</v>
      </c>
      <c r="D79" s="324" t="s">
        <v>652</v>
      </c>
      <c r="E79" s="117" t="s">
        <v>1676</v>
      </c>
      <c r="F79" s="49">
        <v>9.9980000000000011</v>
      </c>
      <c r="G79" s="49"/>
      <c r="H79" s="46"/>
      <c r="I79" s="125"/>
      <c r="J79" s="24">
        <f t="shared" si="3"/>
        <v>9.9980000000000011</v>
      </c>
      <c r="K79" s="25">
        <f t="shared" si="4"/>
        <v>6</v>
      </c>
      <c r="L79" s="171" t="s">
        <v>697</v>
      </c>
      <c r="M79" s="129">
        <f t="shared" si="5"/>
        <v>1</v>
      </c>
      <c r="O79" s="187">
        <v>10</v>
      </c>
      <c r="P79" s="188">
        <v>6</v>
      </c>
    </row>
    <row r="80" spans="1:16" ht="13.5" hidden="1" customHeight="1">
      <c r="A80" s="23">
        <v>68</v>
      </c>
      <c r="B80" s="279">
        <v>1333003198</v>
      </c>
      <c r="C80" s="52" t="s">
        <v>301</v>
      </c>
      <c r="D80" s="51" t="s">
        <v>302</v>
      </c>
      <c r="E80" s="117" t="s">
        <v>429</v>
      </c>
      <c r="F80" s="49">
        <v>7.6</v>
      </c>
      <c r="G80" s="49"/>
      <c r="H80" s="46">
        <v>11.5</v>
      </c>
      <c r="I80" s="125"/>
      <c r="J80" s="24">
        <f t="shared" si="3"/>
        <v>7.6</v>
      </c>
      <c r="K80" s="25">
        <f t="shared" si="4"/>
        <v>0</v>
      </c>
      <c r="L80" s="43" t="str">
        <f>IF(K80=6,"acquise"," ")</f>
        <v xml:space="preserve"> </v>
      </c>
      <c r="M80" s="129">
        <f t="shared" si="5"/>
        <v>1</v>
      </c>
      <c r="N80" s="72" t="s">
        <v>483</v>
      </c>
      <c r="O80" s="22">
        <v>12</v>
      </c>
      <c r="P80" s="168">
        <v>0</v>
      </c>
    </row>
    <row r="81" spans="1:16" ht="13.5" hidden="1" customHeight="1">
      <c r="A81" s="23">
        <v>69</v>
      </c>
      <c r="B81" s="279">
        <v>1433003071</v>
      </c>
      <c r="C81" s="52" t="s">
        <v>387</v>
      </c>
      <c r="D81" s="51" t="s">
        <v>388</v>
      </c>
      <c r="E81" s="117" t="s">
        <v>434</v>
      </c>
      <c r="F81" s="49">
        <v>6.5</v>
      </c>
      <c r="G81" s="49"/>
      <c r="H81" s="46">
        <v>9.5</v>
      </c>
      <c r="I81" s="125"/>
      <c r="J81" s="24">
        <f t="shared" si="3"/>
        <v>6.5</v>
      </c>
      <c r="K81" s="25">
        <f t="shared" si="4"/>
        <v>0</v>
      </c>
      <c r="L81" s="43" t="str">
        <f>IF(K81=6,"acquise"," ")</f>
        <v xml:space="preserve"> </v>
      </c>
      <c r="M81" s="129">
        <f t="shared" si="5"/>
        <v>1</v>
      </c>
      <c r="N81" s="72" t="s">
        <v>483</v>
      </c>
      <c r="O81" s="7">
        <v>10</v>
      </c>
      <c r="P81" s="167">
        <v>0</v>
      </c>
    </row>
    <row r="82" spans="1:16" ht="13.5" hidden="1" customHeight="1">
      <c r="A82" s="23">
        <v>70</v>
      </c>
      <c r="B82" s="340" t="s">
        <v>722</v>
      </c>
      <c r="C82" s="335" t="s">
        <v>723</v>
      </c>
      <c r="D82" s="344" t="s">
        <v>128</v>
      </c>
      <c r="E82" s="246" t="s">
        <v>434</v>
      </c>
      <c r="F82" s="194">
        <v>5.5</v>
      </c>
      <c r="G82" s="201"/>
      <c r="H82" s="209">
        <v>9.5</v>
      </c>
      <c r="I82" s="218"/>
      <c r="J82" s="219">
        <f t="shared" si="3"/>
        <v>5.5</v>
      </c>
      <c r="K82" s="220">
        <f t="shared" si="4"/>
        <v>0</v>
      </c>
      <c r="L82" s="221" t="str">
        <f>IF(K82=6,"acquise"," ")</f>
        <v xml:space="preserve"> </v>
      </c>
      <c r="M82" s="222">
        <f t="shared" si="5"/>
        <v>1</v>
      </c>
    </row>
    <row r="83" spans="1:16" ht="13.5" hidden="1" customHeight="1">
      <c r="A83" s="23">
        <v>71</v>
      </c>
      <c r="B83" s="282">
        <v>123015012</v>
      </c>
      <c r="C83" s="306" t="s">
        <v>303</v>
      </c>
      <c r="D83" s="328" t="s">
        <v>163</v>
      </c>
      <c r="E83" s="239" t="s">
        <v>1679</v>
      </c>
      <c r="F83" s="194">
        <v>10</v>
      </c>
      <c r="G83" s="348"/>
      <c r="H83" s="350"/>
      <c r="I83" s="218"/>
      <c r="J83" s="219">
        <f t="shared" si="3"/>
        <v>10</v>
      </c>
      <c r="K83" s="220">
        <f t="shared" si="4"/>
        <v>6</v>
      </c>
      <c r="L83" s="221" t="str">
        <f>IF(K83=6,"acquise"," ")</f>
        <v>acquise</v>
      </c>
      <c r="M83" s="222">
        <f t="shared" si="5"/>
        <v>1</v>
      </c>
    </row>
    <row r="84" spans="1:16" ht="13.5" hidden="1" customHeight="1">
      <c r="A84" s="23">
        <v>72</v>
      </c>
      <c r="B84" s="279">
        <v>123014995</v>
      </c>
      <c r="C84" s="52" t="s">
        <v>303</v>
      </c>
      <c r="D84" s="51" t="s">
        <v>304</v>
      </c>
      <c r="E84" s="117" t="s">
        <v>429</v>
      </c>
      <c r="F84" s="49">
        <v>10</v>
      </c>
      <c r="G84" s="174"/>
      <c r="H84" s="110"/>
      <c r="I84" s="125"/>
      <c r="J84" s="24">
        <f t="shared" si="3"/>
        <v>10</v>
      </c>
      <c r="K84" s="25">
        <f t="shared" si="4"/>
        <v>6</v>
      </c>
      <c r="L84" s="169" t="s">
        <v>486</v>
      </c>
      <c r="M84" s="129">
        <f t="shared" si="5"/>
        <v>1</v>
      </c>
      <c r="N84" s="72" t="s">
        <v>483</v>
      </c>
      <c r="O84" s="7">
        <v>14</v>
      </c>
      <c r="P84" s="167">
        <v>6</v>
      </c>
    </row>
    <row r="85" spans="1:16" ht="13.5" hidden="1" customHeight="1">
      <c r="A85" s="23">
        <v>73</v>
      </c>
      <c r="B85" s="289">
        <v>123015349</v>
      </c>
      <c r="C85" s="99" t="s">
        <v>101</v>
      </c>
      <c r="D85" s="100" t="s">
        <v>102</v>
      </c>
      <c r="E85" s="117" t="s">
        <v>429</v>
      </c>
      <c r="F85" s="90">
        <v>10</v>
      </c>
      <c r="G85" s="90"/>
      <c r="H85" s="97"/>
      <c r="I85" s="125"/>
      <c r="J85" s="24">
        <f t="shared" si="3"/>
        <v>10</v>
      </c>
      <c r="K85" s="25">
        <f t="shared" si="4"/>
        <v>6</v>
      </c>
      <c r="L85" s="169" t="s">
        <v>486</v>
      </c>
      <c r="M85" s="129">
        <f t="shared" si="5"/>
        <v>1</v>
      </c>
      <c r="N85" s="72" t="s">
        <v>483</v>
      </c>
      <c r="O85" s="7">
        <v>14</v>
      </c>
      <c r="P85" s="167">
        <v>6</v>
      </c>
    </row>
    <row r="86" spans="1:16" ht="13.5" hidden="1" customHeight="1">
      <c r="A86" s="23">
        <v>74</v>
      </c>
      <c r="B86" s="282" t="s">
        <v>724</v>
      </c>
      <c r="C86" s="306" t="s">
        <v>725</v>
      </c>
      <c r="D86" s="328" t="s">
        <v>138</v>
      </c>
      <c r="E86" s="244" t="s">
        <v>433</v>
      </c>
      <c r="F86" s="194">
        <v>4.416666666666667</v>
      </c>
      <c r="G86" s="201"/>
      <c r="H86" s="202">
        <v>4.25</v>
      </c>
      <c r="I86" s="218"/>
      <c r="J86" s="219">
        <f t="shared" si="3"/>
        <v>4.416666666666667</v>
      </c>
      <c r="K86" s="220">
        <f t="shared" si="4"/>
        <v>0</v>
      </c>
      <c r="L86" s="221" t="str">
        <f>IF(K86=6,"acquise"," ")</f>
        <v xml:space="preserve"> </v>
      </c>
      <c r="M86" s="222">
        <f t="shared" si="5"/>
        <v>1</v>
      </c>
    </row>
    <row r="87" spans="1:16" ht="13.5" hidden="1" customHeight="1">
      <c r="A87" s="23">
        <v>75</v>
      </c>
      <c r="B87" s="175">
        <v>1533017936</v>
      </c>
      <c r="C87" s="177" t="s">
        <v>512</v>
      </c>
      <c r="D87" s="324" t="s">
        <v>513</v>
      </c>
      <c r="E87" s="117" t="s">
        <v>428</v>
      </c>
      <c r="F87" s="49">
        <v>10</v>
      </c>
      <c r="G87" s="49"/>
      <c r="H87" s="46"/>
      <c r="I87" s="125"/>
      <c r="J87" s="24">
        <f t="shared" si="3"/>
        <v>10</v>
      </c>
      <c r="K87" s="25">
        <f t="shared" si="4"/>
        <v>6</v>
      </c>
      <c r="L87" s="171" t="s">
        <v>484</v>
      </c>
      <c r="M87" s="129">
        <f t="shared" si="5"/>
        <v>1</v>
      </c>
      <c r="O87" s="187">
        <v>30</v>
      </c>
      <c r="P87" s="188">
        <v>12</v>
      </c>
    </row>
    <row r="88" spans="1:16" ht="13.5" hidden="1" customHeight="1">
      <c r="A88" s="23">
        <v>76</v>
      </c>
      <c r="B88" s="277" t="s">
        <v>105</v>
      </c>
      <c r="C88" s="99" t="s">
        <v>106</v>
      </c>
      <c r="D88" s="100" t="s">
        <v>107</v>
      </c>
      <c r="E88" s="118" t="s">
        <v>433</v>
      </c>
      <c r="F88" s="90">
        <v>10.333333333333334</v>
      </c>
      <c r="G88" s="173"/>
      <c r="H88" s="116"/>
      <c r="I88" s="125"/>
      <c r="J88" s="24">
        <f t="shared" si="3"/>
        <v>10.333333333333334</v>
      </c>
      <c r="K88" s="25">
        <f t="shared" si="4"/>
        <v>6</v>
      </c>
      <c r="L88" s="169" t="s">
        <v>486</v>
      </c>
      <c r="M88" s="129">
        <f t="shared" si="5"/>
        <v>1</v>
      </c>
      <c r="N88" s="72" t="s">
        <v>483</v>
      </c>
      <c r="O88" s="7">
        <v>20</v>
      </c>
      <c r="P88" s="167">
        <v>12</v>
      </c>
    </row>
    <row r="89" spans="1:16" ht="13.5" hidden="1" customHeight="1">
      <c r="A89" s="23">
        <v>77</v>
      </c>
      <c r="B89" s="175">
        <v>1533005921</v>
      </c>
      <c r="C89" s="177" t="s">
        <v>565</v>
      </c>
      <c r="D89" s="324" t="s">
        <v>566</v>
      </c>
      <c r="E89" s="117" t="s">
        <v>1676</v>
      </c>
      <c r="F89" s="49">
        <v>4.9000000000000004</v>
      </c>
      <c r="G89" s="49"/>
      <c r="H89" s="46">
        <v>6.25</v>
      </c>
      <c r="I89" s="125"/>
      <c r="J89" s="24">
        <f t="shared" si="3"/>
        <v>4.9000000000000004</v>
      </c>
      <c r="K89" s="25">
        <f t="shared" si="4"/>
        <v>0</v>
      </c>
      <c r="L89" s="43" t="str">
        <f>IF(K89=6,"acquise"," ")</f>
        <v xml:space="preserve"> </v>
      </c>
      <c r="M89" s="129">
        <f t="shared" si="5"/>
        <v>1</v>
      </c>
      <c r="O89" s="187">
        <v>12</v>
      </c>
      <c r="P89" s="188">
        <v>0</v>
      </c>
    </row>
    <row r="90" spans="1:16" s="22" customFormat="1" ht="13.5" hidden="1" customHeight="1">
      <c r="A90" s="23">
        <v>78</v>
      </c>
      <c r="B90" s="178">
        <v>1433009353</v>
      </c>
      <c r="C90" s="180" t="s">
        <v>598</v>
      </c>
      <c r="D90" s="326" t="s">
        <v>124</v>
      </c>
      <c r="E90" s="117" t="s">
        <v>429</v>
      </c>
      <c r="F90" s="49">
        <v>8.6</v>
      </c>
      <c r="G90" s="49"/>
      <c r="H90" s="46">
        <v>14</v>
      </c>
      <c r="I90" s="125"/>
      <c r="J90" s="24">
        <f t="shared" si="3"/>
        <v>8.6</v>
      </c>
      <c r="K90" s="25">
        <f t="shared" si="4"/>
        <v>0</v>
      </c>
      <c r="L90" s="43" t="str">
        <f>IF(K90=6,"acquise"," ")</f>
        <v xml:space="preserve"> </v>
      </c>
      <c r="M90" s="129">
        <f t="shared" si="5"/>
        <v>1</v>
      </c>
      <c r="N90" s="7"/>
      <c r="O90" s="187">
        <v>12</v>
      </c>
      <c r="P90" s="188">
        <v>0</v>
      </c>
    </row>
    <row r="91" spans="1:16" ht="13.5" hidden="1" customHeight="1">
      <c r="A91" s="23">
        <v>79</v>
      </c>
      <c r="B91" s="289">
        <v>123002486</v>
      </c>
      <c r="C91" s="99" t="s">
        <v>108</v>
      </c>
      <c r="D91" s="100" t="s">
        <v>77</v>
      </c>
      <c r="E91" s="48" t="s">
        <v>1680</v>
      </c>
      <c r="F91" s="90">
        <v>10.083333333333334</v>
      </c>
      <c r="G91" s="90"/>
      <c r="H91" s="91"/>
      <c r="I91" s="125"/>
      <c r="J91" s="24">
        <f t="shared" si="3"/>
        <v>10.083333333333334</v>
      </c>
      <c r="K91" s="25">
        <f t="shared" si="4"/>
        <v>6</v>
      </c>
      <c r="L91" s="169" t="s">
        <v>486</v>
      </c>
      <c r="M91" s="129">
        <f t="shared" si="5"/>
        <v>1</v>
      </c>
      <c r="N91" s="72" t="s">
        <v>483</v>
      </c>
      <c r="O91" s="7">
        <v>18</v>
      </c>
      <c r="P91" s="167">
        <v>6</v>
      </c>
    </row>
    <row r="92" spans="1:16" ht="13.5" hidden="1" customHeight="1">
      <c r="A92" s="23">
        <v>80</v>
      </c>
      <c r="B92" s="289">
        <v>123006121</v>
      </c>
      <c r="C92" s="99" t="s">
        <v>109</v>
      </c>
      <c r="D92" s="100" t="s">
        <v>110</v>
      </c>
      <c r="E92" s="117" t="s">
        <v>429</v>
      </c>
      <c r="F92" s="90">
        <v>7</v>
      </c>
      <c r="G92" s="90"/>
      <c r="H92" s="94">
        <v>8</v>
      </c>
      <c r="I92" s="125"/>
      <c r="J92" s="24">
        <f t="shared" si="3"/>
        <v>7</v>
      </c>
      <c r="K92" s="25">
        <f t="shared" si="4"/>
        <v>0</v>
      </c>
      <c r="L92" s="44" t="str">
        <f>IF(K92=6,"acquise"," ")</f>
        <v xml:space="preserve"> </v>
      </c>
      <c r="M92" s="129">
        <f t="shared" si="5"/>
        <v>1</v>
      </c>
      <c r="N92" s="72" t="s">
        <v>483</v>
      </c>
      <c r="O92" s="7">
        <v>12</v>
      </c>
      <c r="P92" s="167">
        <v>0</v>
      </c>
    </row>
    <row r="93" spans="1:16" ht="13.5" hidden="1" customHeight="1">
      <c r="A93" s="23">
        <v>81</v>
      </c>
      <c r="B93" s="289">
        <v>1333006122</v>
      </c>
      <c r="C93" s="99" t="s">
        <v>109</v>
      </c>
      <c r="D93" s="100" t="s">
        <v>92</v>
      </c>
      <c r="E93" s="121" t="s">
        <v>431</v>
      </c>
      <c r="F93" s="90">
        <v>11.333333333333334</v>
      </c>
      <c r="G93" s="173"/>
      <c r="H93" s="116"/>
      <c r="I93" s="125"/>
      <c r="J93" s="24">
        <f t="shared" si="3"/>
        <v>11.333333333333334</v>
      </c>
      <c r="K93" s="25">
        <f t="shared" si="4"/>
        <v>6</v>
      </c>
      <c r="L93" s="169" t="s">
        <v>486</v>
      </c>
      <c r="M93" s="129">
        <f t="shared" si="5"/>
        <v>1</v>
      </c>
      <c r="N93" s="72" t="s">
        <v>483</v>
      </c>
      <c r="O93" s="7">
        <v>17</v>
      </c>
      <c r="P93" s="167">
        <v>6</v>
      </c>
    </row>
    <row r="94" spans="1:16" ht="13.5" hidden="1" customHeight="1">
      <c r="A94" s="23">
        <v>82</v>
      </c>
      <c r="B94" s="279">
        <v>1333003996</v>
      </c>
      <c r="C94" s="52" t="s">
        <v>389</v>
      </c>
      <c r="D94" s="51" t="s">
        <v>97</v>
      </c>
      <c r="E94" s="118" t="s">
        <v>433</v>
      </c>
      <c r="F94" s="49">
        <v>4.9000000000000004</v>
      </c>
      <c r="G94" s="49"/>
      <c r="H94" s="46">
        <v>7</v>
      </c>
      <c r="I94" s="125"/>
      <c r="J94" s="24">
        <f t="shared" si="3"/>
        <v>4.9000000000000004</v>
      </c>
      <c r="K94" s="25">
        <f t="shared" si="4"/>
        <v>0</v>
      </c>
      <c r="L94" s="43" t="str">
        <f>IF(K94=6,"acquise"," ")</f>
        <v xml:space="preserve"> </v>
      </c>
      <c r="M94" s="129">
        <f t="shared" si="5"/>
        <v>1</v>
      </c>
      <c r="N94" s="72" t="s">
        <v>483</v>
      </c>
      <c r="O94" s="7">
        <v>18</v>
      </c>
      <c r="P94" s="167">
        <v>6</v>
      </c>
    </row>
    <row r="95" spans="1:16" ht="13.5" hidden="1" customHeight="1">
      <c r="A95" s="23">
        <v>83</v>
      </c>
      <c r="B95" s="340" t="s">
        <v>726</v>
      </c>
      <c r="C95" s="335" t="s">
        <v>727</v>
      </c>
      <c r="D95" s="344" t="s">
        <v>513</v>
      </c>
      <c r="E95" s="248" t="s">
        <v>433</v>
      </c>
      <c r="F95" s="194">
        <v>10</v>
      </c>
      <c r="G95" s="201"/>
      <c r="H95" s="205"/>
      <c r="I95" s="218"/>
      <c r="J95" s="219">
        <f t="shared" si="3"/>
        <v>10</v>
      </c>
      <c r="K95" s="220">
        <f t="shared" si="4"/>
        <v>6</v>
      </c>
      <c r="L95" s="221" t="str">
        <f>IF(K95=6,"acquise"," ")</f>
        <v>acquise</v>
      </c>
      <c r="M95" s="222">
        <f t="shared" si="5"/>
        <v>1</v>
      </c>
    </row>
    <row r="96" spans="1:16" ht="13.5" hidden="1" customHeight="1">
      <c r="A96" s="23">
        <v>84</v>
      </c>
      <c r="B96" s="175">
        <v>1533003442</v>
      </c>
      <c r="C96" s="177" t="s">
        <v>521</v>
      </c>
      <c r="D96" s="324" t="s">
        <v>522</v>
      </c>
      <c r="E96" s="117" t="s">
        <v>429</v>
      </c>
      <c r="F96" s="49">
        <v>4.7</v>
      </c>
      <c r="G96" s="49"/>
      <c r="H96" s="46">
        <v>11</v>
      </c>
      <c r="I96" s="125"/>
      <c r="J96" s="24">
        <f t="shared" si="3"/>
        <v>4.7</v>
      </c>
      <c r="K96" s="25">
        <f t="shared" si="4"/>
        <v>0</v>
      </c>
      <c r="L96" s="43" t="str">
        <f>IF(K96=6,"acquise"," ")</f>
        <v xml:space="preserve"> </v>
      </c>
      <c r="M96" s="129">
        <f t="shared" si="5"/>
        <v>1</v>
      </c>
      <c r="O96" s="187">
        <v>11</v>
      </c>
      <c r="P96" s="188">
        <v>0</v>
      </c>
    </row>
    <row r="97" spans="1:16" ht="13.5" hidden="1" customHeight="1">
      <c r="A97" s="23">
        <v>85</v>
      </c>
      <c r="B97" s="279">
        <v>1333008143</v>
      </c>
      <c r="C97" s="52" t="s">
        <v>305</v>
      </c>
      <c r="D97" s="51" t="s">
        <v>67</v>
      </c>
      <c r="E97" s="117" t="s">
        <v>434</v>
      </c>
      <c r="F97" s="49">
        <v>5.6</v>
      </c>
      <c r="G97" s="174"/>
      <c r="H97" s="111">
        <v>9.5</v>
      </c>
      <c r="I97" s="125"/>
      <c r="J97" s="24">
        <f t="shared" si="3"/>
        <v>5.6</v>
      </c>
      <c r="K97" s="25">
        <f t="shared" si="4"/>
        <v>0</v>
      </c>
      <c r="L97" s="43" t="str">
        <f>IF(K97=6,"acquise"," ")</f>
        <v xml:space="preserve"> </v>
      </c>
      <c r="M97" s="129">
        <f t="shared" si="5"/>
        <v>1</v>
      </c>
      <c r="N97" s="72" t="s">
        <v>483</v>
      </c>
      <c r="O97" s="7">
        <v>12</v>
      </c>
      <c r="P97" s="167">
        <v>0</v>
      </c>
    </row>
    <row r="98" spans="1:16" ht="13.5" hidden="1" customHeight="1">
      <c r="A98" s="23">
        <v>86</v>
      </c>
      <c r="B98" s="178">
        <v>1433008806</v>
      </c>
      <c r="C98" s="180" t="s">
        <v>549</v>
      </c>
      <c r="D98" s="326" t="s">
        <v>103</v>
      </c>
      <c r="E98" s="117" t="s">
        <v>428</v>
      </c>
      <c r="F98" s="49">
        <v>5.7</v>
      </c>
      <c r="G98" s="49"/>
      <c r="H98" s="46">
        <v>9</v>
      </c>
      <c r="I98" s="125"/>
      <c r="J98" s="24">
        <f t="shared" si="3"/>
        <v>5.7</v>
      </c>
      <c r="K98" s="25">
        <f t="shared" si="4"/>
        <v>0</v>
      </c>
      <c r="L98" s="43" t="str">
        <f>IF(K98=6,"acquise"," ")</f>
        <v xml:space="preserve"> </v>
      </c>
      <c r="M98" s="129">
        <f t="shared" si="5"/>
        <v>1</v>
      </c>
      <c r="O98" s="187">
        <v>14</v>
      </c>
      <c r="P98" s="188">
        <v>6</v>
      </c>
    </row>
    <row r="99" spans="1:16" ht="13.5" hidden="1" customHeight="1">
      <c r="A99" s="23">
        <v>87</v>
      </c>
      <c r="B99" s="175">
        <v>1533019171</v>
      </c>
      <c r="C99" s="177" t="s">
        <v>689</v>
      </c>
      <c r="D99" s="324" t="s">
        <v>690</v>
      </c>
      <c r="E99" s="117" t="s">
        <v>1676</v>
      </c>
      <c r="F99" s="49">
        <v>10.001999999999999</v>
      </c>
      <c r="G99" s="49"/>
      <c r="H99" s="46"/>
      <c r="I99" s="125"/>
      <c r="J99" s="24">
        <f t="shared" si="3"/>
        <v>10.001999999999999</v>
      </c>
      <c r="K99" s="25">
        <f t="shared" si="4"/>
        <v>6</v>
      </c>
      <c r="L99" s="171" t="s">
        <v>697</v>
      </c>
      <c r="M99" s="129">
        <f t="shared" si="5"/>
        <v>1</v>
      </c>
      <c r="O99" s="187">
        <v>12</v>
      </c>
      <c r="P99" s="188">
        <v>6</v>
      </c>
    </row>
    <row r="100" spans="1:16" ht="13.5" hidden="1" customHeight="1">
      <c r="A100" s="23">
        <v>88</v>
      </c>
      <c r="B100" s="294" t="s">
        <v>728</v>
      </c>
      <c r="C100" s="306" t="s">
        <v>112</v>
      </c>
      <c r="D100" s="328" t="s">
        <v>135</v>
      </c>
      <c r="E100" s="247" t="s">
        <v>1678</v>
      </c>
      <c r="F100" s="194">
        <v>10</v>
      </c>
      <c r="G100" s="201"/>
      <c r="H100" s="202"/>
      <c r="I100" s="218"/>
      <c r="J100" s="219">
        <f t="shared" si="3"/>
        <v>10</v>
      </c>
      <c r="K100" s="220">
        <f t="shared" si="4"/>
        <v>6</v>
      </c>
      <c r="L100" s="221" t="str">
        <f>IF(K100=6,"acquise"," ")</f>
        <v>acquise</v>
      </c>
      <c r="M100" s="222">
        <f t="shared" si="5"/>
        <v>1</v>
      </c>
    </row>
    <row r="101" spans="1:16" ht="13.5" hidden="1" customHeight="1">
      <c r="A101" s="23">
        <v>89</v>
      </c>
      <c r="B101" s="289">
        <v>123009941</v>
      </c>
      <c r="C101" s="99" t="s">
        <v>114</v>
      </c>
      <c r="D101" s="100" t="s">
        <v>115</v>
      </c>
      <c r="E101" s="118" t="s">
        <v>428</v>
      </c>
      <c r="F101" s="90">
        <v>10.167777777777777</v>
      </c>
      <c r="G101" s="90"/>
      <c r="H101" s="97"/>
      <c r="I101" s="125"/>
      <c r="J101" s="24">
        <f t="shared" si="3"/>
        <v>10.167777777777777</v>
      </c>
      <c r="K101" s="25">
        <f t="shared" si="4"/>
        <v>6</v>
      </c>
      <c r="L101" s="169" t="s">
        <v>486</v>
      </c>
      <c r="M101" s="129">
        <f t="shared" si="5"/>
        <v>1</v>
      </c>
      <c r="N101" s="72" t="s">
        <v>483</v>
      </c>
      <c r="O101" s="7">
        <v>18</v>
      </c>
      <c r="P101" s="167">
        <v>6</v>
      </c>
    </row>
    <row r="102" spans="1:16" ht="13.5" hidden="1" customHeight="1">
      <c r="A102" s="23">
        <v>90</v>
      </c>
      <c r="B102" s="289">
        <v>123005662</v>
      </c>
      <c r="C102" s="99" t="s">
        <v>116</v>
      </c>
      <c r="D102" s="100" t="s">
        <v>117</v>
      </c>
      <c r="E102" s="118" t="s">
        <v>433</v>
      </c>
      <c r="F102" s="90">
        <v>8.6666666666666661</v>
      </c>
      <c r="G102" s="90"/>
      <c r="H102" s="91">
        <v>8</v>
      </c>
      <c r="I102" s="125"/>
      <c r="J102" s="24">
        <f t="shared" si="3"/>
        <v>8.6666666666666661</v>
      </c>
      <c r="K102" s="25">
        <f t="shared" si="4"/>
        <v>0</v>
      </c>
      <c r="L102" s="44" t="str">
        <f>IF(K102=6,"acquise"," ")</f>
        <v xml:space="preserve"> </v>
      </c>
      <c r="M102" s="129">
        <f t="shared" si="5"/>
        <v>1</v>
      </c>
      <c r="N102" s="72" t="s">
        <v>483</v>
      </c>
      <c r="O102" s="7">
        <v>17</v>
      </c>
      <c r="P102" s="167">
        <v>6</v>
      </c>
    </row>
    <row r="103" spans="1:16" ht="13.5" hidden="1" customHeight="1">
      <c r="A103" s="23">
        <v>91</v>
      </c>
      <c r="B103" s="282">
        <v>123020144</v>
      </c>
      <c r="C103" s="306" t="s">
        <v>729</v>
      </c>
      <c r="D103" s="328" t="s">
        <v>595</v>
      </c>
      <c r="E103" s="247" t="s">
        <v>1678</v>
      </c>
      <c r="F103" s="194">
        <v>10</v>
      </c>
      <c r="G103" s="201"/>
      <c r="H103" s="202"/>
      <c r="I103" s="218"/>
      <c r="J103" s="219">
        <f t="shared" si="3"/>
        <v>10</v>
      </c>
      <c r="K103" s="220">
        <f t="shared" si="4"/>
        <v>6</v>
      </c>
      <c r="L103" s="221" t="str">
        <f>IF(K103=6,"acquise"," ")</f>
        <v>acquise</v>
      </c>
      <c r="M103" s="222">
        <f t="shared" si="5"/>
        <v>1</v>
      </c>
    </row>
    <row r="104" spans="1:16" ht="13.5" hidden="1" customHeight="1">
      <c r="A104" s="23">
        <v>92</v>
      </c>
      <c r="B104" s="175">
        <v>1533005287</v>
      </c>
      <c r="C104" s="177" t="s">
        <v>601</v>
      </c>
      <c r="D104" s="324" t="s">
        <v>602</v>
      </c>
      <c r="E104" s="117" t="s">
        <v>429</v>
      </c>
      <c r="F104" s="49">
        <v>10.3</v>
      </c>
      <c r="G104" s="49"/>
      <c r="H104" s="46"/>
      <c r="I104" s="125"/>
      <c r="J104" s="24">
        <f t="shared" si="3"/>
        <v>10.3</v>
      </c>
      <c r="K104" s="25">
        <f t="shared" si="4"/>
        <v>6</v>
      </c>
      <c r="L104" s="171" t="s">
        <v>697</v>
      </c>
      <c r="M104" s="129">
        <f t="shared" si="5"/>
        <v>1</v>
      </c>
      <c r="O104" s="187">
        <v>24</v>
      </c>
      <c r="P104" s="188">
        <v>12</v>
      </c>
    </row>
    <row r="105" spans="1:16" ht="13.5" hidden="1" customHeight="1">
      <c r="A105" s="23">
        <v>93</v>
      </c>
      <c r="B105" s="279">
        <v>123016442</v>
      </c>
      <c r="C105" s="52" t="s">
        <v>306</v>
      </c>
      <c r="D105" s="51" t="s">
        <v>297</v>
      </c>
      <c r="E105" s="117" t="s">
        <v>434</v>
      </c>
      <c r="F105" s="49">
        <v>7.4</v>
      </c>
      <c r="G105" s="49"/>
      <c r="H105" s="46">
        <v>11</v>
      </c>
      <c r="I105" s="125"/>
      <c r="J105" s="24">
        <f t="shared" si="3"/>
        <v>7.4</v>
      </c>
      <c r="K105" s="25">
        <f t="shared" si="4"/>
        <v>0</v>
      </c>
      <c r="L105" s="43" t="str">
        <f>IF(K105=6,"acquise"," ")</f>
        <v xml:space="preserve"> </v>
      </c>
      <c r="M105" s="129">
        <f t="shared" si="5"/>
        <v>1</v>
      </c>
      <c r="N105" s="72" t="s">
        <v>483</v>
      </c>
      <c r="O105" s="7">
        <v>12</v>
      </c>
      <c r="P105" s="167">
        <v>0</v>
      </c>
    </row>
    <row r="106" spans="1:16" ht="13.5" hidden="1" customHeight="1">
      <c r="A106" s="23">
        <v>94</v>
      </c>
      <c r="B106" s="175">
        <v>1531090856</v>
      </c>
      <c r="C106" s="177" t="s">
        <v>542</v>
      </c>
      <c r="D106" s="324" t="s">
        <v>608</v>
      </c>
      <c r="E106" s="117" t="s">
        <v>429</v>
      </c>
      <c r="F106" s="49">
        <v>10</v>
      </c>
      <c r="G106" s="174"/>
      <c r="H106" s="111"/>
      <c r="I106" s="125"/>
      <c r="J106" s="24">
        <f t="shared" si="3"/>
        <v>10</v>
      </c>
      <c r="K106" s="25">
        <f t="shared" si="4"/>
        <v>6</v>
      </c>
      <c r="L106" s="171" t="s">
        <v>697</v>
      </c>
      <c r="M106" s="129">
        <f t="shared" si="5"/>
        <v>1</v>
      </c>
      <c r="O106" s="187">
        <v>18</v>
      </c>
      <c r="P106" s="188">
        <v>6</v>
      </c>
    </row>
    <row r="107" spans="1:16" ht="13.5" hidden="1" customHeight="1">
      <c r="A107" s="23">
        <v>95</v>
      </c>
      <c r="B107" s="175">
        <v>1533003764</v>
      </c>
      <c r="C107" s="177" t="s">
        <v>542</v>
      </c>
      <c r="D107" s="324" t="s">
        <v>543</v>
      </c>
      <c r="E107" s="117" t="s">
        <v>429</v>
      </c>
      <c r="F107" s="49">
        <v>7</v>
      </c>
      <c r="G107" s="174"/>
      <c r="H107" s="111">
        <v>10</v>
      </c>
      <c r="I107" s="125"/>
      <c r="J107" s="24">
        <f t="shared" si="3"/>
        <v>7</v>
      </c>
      <c r="K107" s="25">
        <f t="shared" si="4"/>
        <v>0</v>
      </c>
      <c r="L107" s="43" t="str">
        <f>IF(K107=6,"acquise"," ")</f>
        <v xml:space="preserve"> </v>
      </c>
      <c r="M107" s="129">
        <f t="shared" si="5"/>
        <v>1</v>
      </c>
      <c r="O107" s="187">
        <v>18</v>
      </c>
      <c r="P107" s="188">
        <v>6</v>
      </c>
    </row>
    <row r="108" spans="1:16" ht="13.5" hidden="1" customHeight="1">
      <c r="A108" s="23">
        <v>96</v>
      </c>
      <c r="B108" s="178">
        <v>1433013964</v>
      </c>
      <c r="C108" s="180" t="s">
        <v>553</v>
      </c>
      <c r="D108" s="326" t="s">
        <v>201</v>
      </c>
      <c r="E108" s="117" t="s">
        <v>428</v>
      </c>
      <c r="F108" s="49">
        <v>7.3</v>
      </c>
      <c r="G108" s="49"/>
      <c r="H108" s="46">
        <v>11.5</v>
      </c>
      <c r="I108" s="125"/>
      <c r="J108" s="24">
        <f t="shared" si="3"/>
        <v>7.3</v>
      </c>
      <c r="K108" s="25">
        <f t="shared" si="4"/>
        <v>0</v>
      </c>
      <c r="L108" s="43" t="str">
        <f>IF(K108=6,"acquise"," ")</f>
        <v xml:space="preserve"> </v>
      </c>
      <c r="M108" s="129">
        <f t="shared" si="5"/>
        <v>1</v>
      </c>
      <c r="O108" s="187">
        <v>12</v>
      </c>
      <c r="P108" s="188">
        <v>6</v>
      </c>
    </row>
    <row r="109" spans="1:16" ht="13.5" hidden="1" customHeight="1">
      <c r="A109" s="23">
        <v>97</v>
      </c>
      <c r="B109" s="279">
        <v>1433009474</v>
      </c>
      <c r="C109" s="52" t="s">
        <v>307</v>
      </c>
      <c r="D109" s="51" t="s">
        <v>308</v>
      </c>
      <c r="E109" s="118" t="s">
        <v>428</v>
      </c>
      <c r="F109" s="49">
        <v>7.8</v>
      </c>
      <c r="G109" s="49"/>
      <c r="H109" s="46">
        <v>12</v>
      </c>
      <c r="I109" s="125"/>
      <c r="J109" s="24">
        <f t="shared" si="3"/>
        <v>7.8</v>
      </c>
      <c r="K109" s="25">
        <f t="shared" si="4"/>
        <v>0</v>
      </c>
      <c r="L109" s="43" t="str">
        <f>IF(K109=6,"acquise"," ")</f>
        <v xml:space="preserve"> </v>
      </c>
      <c r="M109" s="129">
        <f t="shared" si="5"/>
        <v>1</v>
      </c>
      <c r="N109" s="72" t="s">
        <v>483</v>
      </c>
      <c r="O109" s="7">
        <v>11</v>
      </c>
      <c r="P109" s="167">
        <v>0</v>
      </c>
    </row>
    <row r="110" spans="1:16" ht="13.5" hidden="1" customHeight="1">
      <c r="A110" s="23">
        <v>98</v>
      </c>
      <c r="B110" s="289">
        <v>1333004969</v>
      </c>
      <c r="C110" s="99" t="s">
        <v>119</v>
      </c>
      <c r="D110" s="100" t="s">
        <v>120</v>
      </c>
      <c r="E110" s="408" t="s">
        <v>434</v>
      </c>
      <c r="F110" s="90">
        <v>11.666666666666666</v>
      </c>
      <c r="G110" s="90"/>
      <c r="H110" s="46"/>
      <c r="I110" s="125"/>
      <c r="J110" s="24">
        <f t="shared" si="3"/>
        <v>11.666666666666666</v>
      </c>
      <c r="K110" s="25">
        <f t="shared" si="4"/>
        <v>6</v>
      </c>
      <c r="L110" s="171" t="s">
        <v>485</v>
      </c>
      <c r="M110" s="129">
        <f t="shared" si="5"/>
        <v>1</v>
      </c>
      <c r="N110" s="72" t="s">
        <v>483</v>
      </c>
      <c r="O110" s="7">
        <v>24</v>
      </c>
      <c r="P110" s="167">
        <v>18</v>
      </c>
    </row>
    <row r="111" spans="1:16" ht="13.5" hidden="1" customHeight="1">
      <c r="A111" s="23">
        <v>99</v>
      </c>
      <c r="B111" s="178">
        <v>1433007062</v>
      </c>
      <c r="C111" s="180" t="s">
        <v>119</v>
      </c>
      <c r="D111" s="326" t="s">
        <v>92</v>
      </c>
      <c r="E111" s="117" t="s">
        <v>429</v>
      </c>
      <c r="F111" s="49">
        <v>10.3</v>
      </c>
      <c r="G111" s="49"/>
      <c r="H111" s="46"/>
      <c r="I111" s="125"/>
      <c r="J111" s="24">
        <f t="shared" si="3"/>
        <v>10.3</v>
      </c>
      <c r="K111" s="25">
        <f t="shared" si="4"/>
        <v>6</v>
      </c>
      <c r="L111" s="171" t="s">
        <v>697</v>
      </c>
      <c r="M111" s="129">
        <f t="shared" si="5"/>
        <v>1</v>
      </c>
      <c r="O111" s="187">
        <v>14</v>
      </c>
      <c r="P111" s="188">
        <v>6</v>
      </c>
    </row>
    <row r="112" spans="1:16" ht="13.5" hidden="1" customHeight="1">
      <c r="A112" s="23">
        <v>100</v>
      </c>
      <c r="B112" s="358" t="s">
        <v>730</v>
      </c>
      <c r="C112" s="210" t="s">
        <v>309</v>
      </c>
      <c r="D112" s="346" t="s">
        <v>67</v>
      </c>
      <c r="E112" s="246" t="s">
        <v>1678</v>
      </c>
      <c r="F112" s="194">
        <v>8</v>
      </c>
      <c r="G112" s="201"/>
      <c r="H112" s="202">
        <v>10</v>
      </c>
      <c r="I112" s="218"/>
      <c r="J112" s="219">
        <f t="shared" si="3"/>
        <v>8</v>
      </c>
      <c r="K112" s="220">
        <f t="shared" si="4"/>
        <v>0</v>
      </c>
      <c r="L112" s="221" t="str">
        <f>IF(K112=6,"acquise"," ")</f>
        <v xml:space="preserve"> </v>
      </c>
      <c r="M112" s="222">
        <f t="shared" si="5"/>
        <v>1</v>
      </c>
    </row>
    <row r="113" spans="1:16" ht="13.5" hidden="1" customHeight="1">
      <c r="A113" s="23">
        <v>101</v>
      </c>
      <c r="B113" s="279">
        <v>1333007462</v>
      </c>
      <c r="C113" s="52" t="s">
        <v>309</v>
      </c>
      <c r="D113" s="51" t="s">
        <v>209</v>
      </c>
      <c r="E113" s="117" t="s">
        <v>434</v>
      </c>
      <c r="F113" s="49">
        <v>10.583333333333334</v>
      </c>
      <c r="G113" s="174"/>
      <c r="H113" s="110"/>
      <c r="I113" s="125"/>
      <c r="J113" s="24">
        <f t="shared" si="3"/>
        <v>10.583333333333334</v>
      </c>
      <c r="K113" s="25">
        <f t="shared" si="4"/>
        <v>6</v>
      </c>
      <c r="L113" s="169" t="s">
        <v>484</v>
      </c>
      <c r="M113" s="129">
        <f t="shared" si="5"/>
        <v>1</v>
      </c>
      <c r="N113" s="72" t="s">
        <v>483</v>
      </c>
      <c r="O113" s="7">
        <v>30</v>
      </c>
      <c r="P113" s="167">
        <v>18</v>
      </c>
    </row>
    <row r="114" spans="1:16" ht="13.5" hidden="1" customHeight="1">
      <c r="A114" s="23">
        <v>102</v>
      </c>
      <c r="B114" s="277" t="s">
        <v>121</v>
      </c>
      <c r="C114" s="99" t="s">
        <v>122</v>
      </c>
      <c r="D114" s="100" t="s">
        <v>123</v>
      </c>
      <c r="E114" s="118" t="s">
        <v>433</v>
      </c>
      <c r="F114" s="90">
        <v>10</v>
      </c>
      <c r="G114" s="90"/>
      <c r="H114" s="94"/>
      <c r="I114" s="125"/>
      <c r="J114" s="24">
        <f t="shared" si="3"/>
        <v>10</v>
      </c>
      <c r="K114" s="25">
        <f t="shared" si="4"/>
        <v>6</v>
      </c>
      <c r="L114" s="169" t="s">
        <v>486</v>
      </c>
      <c r="M114" s="129">
        <f t="shared" si="5"/>
        <v>1</v>
      </c>
      <c r="N114" s="72" t="s">
        <v>483</v>
      </c>
      <c r="O114" s="7">
        <v>19</v>
      </c>
      <c r="P114" s="167">
        <v>12</v>
      </c>
    </row>
    <row r="115" spans="1:16" ht="13.5" hidden="1" customHeight="1">
      <c r="A115" s="23">
        <v>103</v>
      </c>
      <c r="B115" s="294">
        <v>123012055</v>
      </c>
      <c r="C115" s="306" t="s">
        <v>731</v>
      </c>
      <c r="D115" s="328" t="s">
        <v>67</v>
      </c>
      <c r="E115" s="204" t="s">
        <v>436</v>
      </c>
      <c r="F115" s="194">
        <v>11</v>
      </c>
      <c r="G115" s="201"/>
      <c r="H115" s="202"/>
      <c r="I115" s="218"/>
      <c r="J115" s="219">
        <f t="shared" si="3"/>
        <v>11</v>
      </c>
      <c r="K115" s="220">
        <f t="shared" si="4"/>
        <v>6</v>
      </c>
      <c r="L115" s="221" t="str">
        <f>IF(K115=6,"acquise"," ")</f>
        <v>acquise</v>
      </c>
      <c r="M115" s="222">
        <f t="shared" si="5"/>
        <v>1</v>
      </c>
    </row>
    <row r="116" spans="1:16" ht="13.5" hidden="1" customHeight="1">
      <c r="A116" s="23">
        <v>104</v>
      </c>
      <c r="B116" s="178">
        <v>1433000987</v>
      </c>
      <c r="C116" s="180" t="s">
        <v>615</v>
      </c>
      <c r="D116" s="326" t="s">
        <v>616</v>
      </c>
      <c r="E116" s="117" t="s">
        <v>1676</v>
      </c>
      <c r="F116" s="49">
        <v>10</v>
      </c>
      <c r="G116" s="174"/>
      <c r="H116" s="111"/>
      <c r="I116" s="125"/>
      <c r="J116" s="24">
        <f t="shared" si="3"/>
        <v>10</v>
      </c>
      <c r="K116" s="25">
        <f t="shared" si="4"/>
        <v>6</v>
      </c>
      <c r="L116" s="171" t="s">
        <v>697</v>
      </c>
      <c r="M116" s="129">
        <f t="shared" si="5"/>
        <v>1</v>
      </c>
      <c r="O116" s="187">
        <v>14</v>
      </c>
      <c r="P116" s="188">
        <v>6</v>
      </c>
    </row>
    <row r="117" spans="1:16" ht="13.5" hidden="1" customHeight="1">
      <c r="A117" s="23">
        <v>105</v>
      </c>
      <c r="B117" s="279">
        <v>1433009252</v>
      </c>
      <c r="C117" s="52" t="s">
        <v>310</v>
      </c>
      <c r="D117" s="51" t="s">
        <v>311</v>
      </c>
      <c r="E117" s="117" t="s">
        <v>434</v>
      </c>
      <c r="F117" s="49">
        <v>8</v>
      </c>
      <c r="G117" s="49"/>
      <c r="H117" s="46"/>
      <c r="I117" s="125"/>
      <c r="J117" s="24">
        <f t="shared" si="3"/>
        <v>8</v>
      </c>
      <c r="K117" s="25">
        <f t="shared" si="4"/>
        <v>0</v>
      </c>
      <c r="L117" s="171" t="s">
        <v>485</v>
      </c>
      <c r="M117" s="129">
        <f t="shared" si="5"/>
        <v>1</v>
      </c>
      <c r="N117" s="72" t="s">
        <v>483</v>
      </c>
      <c r="O117" s="7">
        <v>23</v>
      </c>
      <c r="P117" s="167">
        <v>18</v>
      </c>
    </row>
    <row r="118" spans="1:16" ht="13.5" hidden="1" customHeight="1">
      <c r="A118" s="23">
        <v>106</v>
      </c>
      <c r="B118" s="289">
        <v>1333012941</v>
      </c>
      <c r="C118" s="99" t="s">
        <v>125</v>
      </c>
      <c r="D118" s="100" t="s">
        <v>126</v>
      </c>
      <c r="E118" s="118" t="s">
        <v>433</v>
      </c>
      <c r="F118" s="90">
        <v>10.333333333333334</v>
      </c>
      <c r="G118" s="173"/>
      <c r="H118" s="116"/>
      <c r="I118" s="125"/>
      <c r="J118" s="24">
        <f t="shared" si="3"/>
        <v>10.333333333333334</v>
      </c>
      <c r="K118" s="25">
        <f t="shared" si="4"/>
        <v>6</v>
      </c>
      <c r="L118" s="169" t="s">
        <v>486</v>
      </c>
      <c r="M118" s="129">
        <f t="shared" si="5"/>
        <v>1</v>
      </c>
      <c r="N118" s="72" t="s">
        <v>483</v>
      </c>
      <c r="O118" s="7">
        <v>18</v>
      </c>
      <c r="P118" s="167">
        <v>6</v>
      </c>
    </row>
    <row r="119" spans="1:16" ht="13.5" hidden="1" customHeight="1">
      <c r="A119" s="23">
        <v>107</v>
      </c>
      <c r="B119" s="279">
        <v>1433007023</v>
      </c>
      <c r="C119" s="52" t="s">
        <v>390</v>
      </c>
      <c r="D119" s="51" t="s">
        <v>327</v>
      </c>
      <c r="E119" s="118" t="s">
        <v>433</v>
      </c>
      <c r="F119" s="49">
        <v>10.1</v>
      </c>
      <c r="G119" s="49"/>
      <c r="H119" s="46"/>
      <c r="I119" s="125"/>
      <c r="J119" s="24">
        <f t="shared" si="3"/>
        <v>10.1</v>
      </c>
      <c r="K119" s="25">
        <f t="shared" si="4"/>
        <v>6</v>
      </c>
      <c r="L119" s="169" t="s">
        <v>484</v>
      </c>
      <c r="M119" s="129">
        <f t="shared" si="5"/>
        <v>1</v>
      </c>
      <c r="N119" s="72" t="s">
        <v>483</v>
      </c>
      <c r="O119" s="7">
        <v>30</v>
      </c>
      <c r="P119" s="167">
        <v>18</v>
      </c>
    </row>
    <row r="120" spans="1:16" ht="13.5" hidden="1" customHeight="1">
      <c r="A120" s="23">
        <v>108</v>
      </c>
      <c r="B120" s="175">
        <v>1533015363</v>
      </c>
      <c r="C120" s="177" t="s">
        <v>680</v>
      </c>
      <c r="D120" s="324" t="s">
        <v>681</v>
      </c>
      <c r="E120" s="117" t="s">
        <v>428</v>
      </c>
      <c r="F120" s="49">
        <v>10</v>
      </c>
      <c r="G120" s="49"/>
      <c r="H120" s="46"/>
      <c r="I120" s="125"/>
      <c r="J120" s="24">
        <f t="shared" si="3"/>
        <v>10</v>
      </c>
      <c r="K120" s="25">
        <f t="shared" si="4"/>
        <v>6</v>
      </c>
      <c r="L120" s="171" t="s">
        <v>697</v>
      </c>
      <c r="M120" s="129">
        <f t="shared" si="5"/>
        <v>1</v>
      </c>
      <c r="O120" s="187">
        <v>23</v>
      </c>
      <c r="P120" s="188">
        <v>12</v>
      </c>
    </row>
    <row r="121" spans="1:16" ht="13.5" hidden="1" customHeight="1">
      <c r="A121" s="23">
        <v>109</v>
      </c>
      <c r="B121" s="282">
        <v>123009823</v>
      </c>
      <c r="C121" s="306" t="s">
        <v>732</v>
      </c>
      <c r="D121" s="328" t="s">
        <v>733</v>
      </c>
      <c r="E121" s="243" t="s">
        <v>434</v>
      </c>
      <c r="F121" s="194">
        <v>10.5</v>
      </c>
      <c r="G121" s="201"/>
      <c r="H121" s="202"/>
      <c r="I121" s="218"/>
      <c r="J121" s="219">
        <f t="shared" si="3"/>
        <v>10.5</v>
      </c>
      <c r="K121" s="220">
        <f t="shared" si="4"/>
        <v>6</v>
      </c>
      <c r="L121" s="221" t="str">
        <f>IF(K121=6,"acquise"," ")</f>
        <v>acquise</v>
      </c>
      <c r="M121" s="222">
        <f t="shared" si="5"/>
        <v>1</v>
      </c>
    </row>
    <row r="122" spans="1:16" ht="13.5" hidden="1" customHeight="1">
      <c r="A122" s="23">
        <v>110</v>
      </c>
      <c r="B122" s="178">
        <v>1433004674</v>
      </c>
      <c r="C122" s="180" t="s">
        <v>580</v>
      </c>
      <c r="D122" s="326" t="s">
        <v>581</v>
      </c>
      <c r="E122" s="117" t="s">
        <v>428</v>
      </c>
      <c r="F122" s="49">
        <v>3.2</v>
      </c>
      <c r="G122" s="174"/>
      <c r="H122" s="111">
        <v>5</v>
      </c>
      <c r="I122" s="125"/>
      <c r="J122" s="24">
        <f t="shared" si="3"/>
        <v>3.2</v>
      </c>
      <c r="K122" s="25">
        <f t="shared" si="4"/>
        <v>0</v>
      </c>
      <c r="L122" s="43" t="str">
        <f>IF(K122=6,"acquise"," ")</f>
        <v xml:space="preserve"> </v>
      </c>
      <c r="M122" s="129">
        <f t="shared" si="5"/>
        <v>1</v>
      </c>
      <c r="O122" s="187">
        <v>18</v>
      </c>
      <c r="P122" s="188">
        <v>6</v>
      </c>
    </row>
    <row r="123" spans="1:16" ht="13.5" hidden="1" customHeight="1">
      <c r="A123" s="23">
        <v>111</v>
      </c>
      <c r="B123" s="175">
        <v>1533010441</v>
      </c>
      <c r="C123" s="177" t="s">
        <v>561</v>
      </c>
      <c r="D123" s="324" t="s">
        <v>76</v>
      </c>
      <c r="E123" s="117" t="s">
        <v>428</v>
      </c>
      <c r="F123" s="49">
        <v>10.001999999999999</v>
      </c>
      <c r="G123" s="49"/>
      <c r="H123" s="46"/>
      <c r="I123" s="125"/>
      <c r="J123" s="24">
        <f t="shared" si="3"/>
        <v>10.001999999999999</v>
      </c>
      <c r="K123" s="25">
        <f t="shared" si="4"/>
        <v>6</v>
      </c>
      <c r="L123" s="171" t="s">
        <v>697</v>
      </c>
      <c r="M123" s="129">
        <f t="shared" si="5"/>
        <v>1</v>
      </c>
      <c r="O123" s="187">
        <v>23</v>
      </c>
      <c r="P123" s="188">
        <v>12</v>
      </c>
    </row>
    <row r="124" spans="1:16" ht="13.5" hidden="1" customHeight="1">
      <c r="A124" s="23">
        <v>112</v>
      </c>
      <c r="B124" s="294" t="s">
        <v>734</v>
      </c>
      <c r="C124" s="306" t="s">
        <v>735</v>
      </c>
      <c r="D124" s="328" t="s">
        <v>80</v>
      </c>
      <c r="E124" s="247" t="s">
        <v>1678</v>
      </c>
      <c r="F124" s="194">
        <v>8.8333333333333339</v>
      </c>
      <c r="G124" s="201"/>
      <c r="H124" s="208">
        <v>9.5</v>
      </c>
      <c r="I124" s="218"/>
      <c r="J124" s="219">
        <f t="shared" si="3"/>
        <v>8.8333333333333339</v>
      </c>
      <c r="K124" s="220">
        <f t="shared" si="4"/>
        <v>0</v>
      </c>
      <c r="L124" s="221" t="str">
        <f>IF(K124=6,"acquise"," ")</f>
        <v xml:space="preserve"> </v>
      </c>
      <c r="M124" s="222">
        <f t="shared" si="5"/>
        <v>1</v>
      </c>
    </row>
    <row r="125" spans="1:16" ht="13.5" hidden="1" customHeight="1">
      <c r="A125" s="23">
        <v>113</v>
      </c>
      <c r="B125" s="175">
        <v>1533014512</v>
      </c>
      <c r="C125" s="177" t="s">
        <v>544</v>
      </c>
      <c r="D125" s="324" t="s">
        <v>412</v>
      </c>
      <c r="E125" s="117" t="s">
        <v>1676</v>
      </c>
      <c r="F125" s="49">
        <v>5.6</v>
      </c>
      <c r="G125" s="49"/>
      <c r="H125" s="46">
        <v>8</v>
      </c>
      <c r="I125" s="125"/>
      <c r="J125" s="24">
        <f t="shared" si="3"/>
        <v>5.6</v>
      </c>
      <c r="K125" s="25">
        <f t="shared" si="4"/>
        <v>0</v>
      </c>
      <c r="L125" s="43" t="str">
        <f>IF(K125=6,"acquise"," ")</f>
        <v xml:space="preserve"> </v>
      </c>
      <c r="M125" s="129">
        <f t="shared" si="5"/>
        <v>1</v>
      </c>
      <c r="O125" s="187">
        <v>18</v>
      </c>
      <c r="P125" s="188">
        <v>6</v>
      </c>
    </row>
    <row r="126" spans="1:16" ht="13.5" hidden="1" customHeight="1">
      <c r="A126" s="23">
        <v>114</v>
      </c>
      <c r="B126" s="277" t="s">
        <v>129</v>
      </c>
      <c r="C126" s="99" t="s">
        <v>130</v>
      </c>
      <c r="D126" s="100" t="s">
        <v>131</v>
      </c>
      <c r="E126" s="117" t="s">
        <v>429</v>
      </c>
      <c r="F126" s="90">
        <v>11.333333333333334</v>
      </c>
      <c r="G126" s="90"/>
      <c r="H126" s="94"/>
      <c r="I126" s="125"/>
      <c r="J126" s="24">
        <f t="shared" si="3"/>
        <v>11.333333333333334</v>
      </c>
      <c r="K126" s="25">
        <f t="shared" si="4"/>
        <v>6</v>
      </c>
      <c r="L126" s="169" t="s">
        <v>486</v>
      </c>
      <c r="M126" s="129">
        <f t="shared" si="5"/>
        <v>1</v>
      </c>
      <c r="N126" s="72" t="s">
        <v>483</v>
      </c>
      <c r="O126" s="7">
        <v>24</v>
      </c>
      <c r="P126" s="167">
        <v>12</v>
      </c>
    </row>
    <row r="127" spans="1:16" ht="13.5" hidden="1" customHeight="1">
      <c r="A127" s="23">
        <v>115</v>
      </c>
      <c r="B127" s="289">
        <v>123014723</v>
      </c>
      <c r="C127" s="99" t="s">
        <v>132</v>
      </c>
      <c r="D127" s="100" t="s">
        <v>133</v>
      </c>
      <c r="E127" s="117" t="s">
        <v>434</v>
      </c>
      <c r="F127" s="90">
        <v>10</v>
      </c>
      <c r="G127" s="90"/>
      <c r="H127" s="94"/>
      <c r="I127" s="125"/>
      <c r="J127" s="24">
        <f t="shared" si="3"/>
        <v>10</v>
      </c>
      <c r="K127" s="25">
        <f t="shared" si="4"/>
        <v>6</v>
      </c>
      <c r="L127" s="169" t="s">
        <v>486</v>
      </c>
      <c r="M127" s="129">
        <f t="shared" si="5"/>
        <v>1</v>
      </c>
      <c r="N127" s="72" t="s">
        <v>483</v>
      </c>
      <c r="O127" s="7">
        <v>18</v>
      </c>
      <c r="P127" s="167">
        <v>6</v>
      </c>
    </row>
    <row r="128" spans="1:16" ht="13.5" hidden="1" customHeight="1">
      <c r="A128" s="23">
        <v>116</v>
      </c>
      <c r="B128" s="279">
        <v>123000650</v>
      </c>
      <c r="C128" s="52" t="s">
        <v>132</v>
      </c>
      <c r="D128" s="51" t="s">
        <v>118</v>
      </c>
      <c r="E128" s="117" t="s">
        <v>429</v>
      </c>
      <c r="F128" s="49">
        <v>10.166666666666666</v>
      </c>
      <c r="G128" s="174"/>
      <c r="H128" s="110"/>
      <c r="I128" s="125"/>
      <c r="J128" s="24">
        <f t="shared" si="3"/>
        <v>10.166666666666666</v>
      </c>
      <c r="K128" s="25">
        <f t="shared" si="4"/>
        <v>6</v>
      </c>
      <c r="L128" s="169" t="s">
        <v>486</v>
      </c>
      <c r="M128" s="129">
        <f t="shared" si="5"/>
        <v>1</v>
      </c>
      <c r="N128" s="72" t="s">
        <v>483</v>
      </c>
      <c r="O128" s="7">
        <v>12</v>
      </c>
      <c r="P128" s="167">
        <v>6</v>
      </c>
    </row>
    <row r="129" spans="1:16" ht="13.5" hidden="1" customHeight="1">
      <c r="A129" s="23">
        <v>117</v>
      </c>
      <c r="B129" s="289">
        <v>1333014992</v>
      </c>
      <c r="C129" s="99" t="s">
        <v>134</v>
      </c>
      <c r="D129" s="100" t="s">
        <v>135</v>
      </c>
      <c r="E129" s="118" t="s">
        <v>428</v>
      </c>
      <c r="F129" s="90">
        <v>11.5</v>
      </c>
      <c r="G129" s="90"/>
      <c r="H129" s="94"/>
      <c r="I129" s="125"/>
      <c r="J129" s="24">
        <f t="shared" si="3"/>
        <v>11.5</v>
      </c>
      <c r="K129" s="25">
        <f t="shared" si="4"/>
        <v>6</v>
      </c>
      <c r="L129" s="169" t="s">
        <v>486</v>
      </c>
      <c r="M129" s="129">
        <f t="shared" si="5"/>
        <v>1</v>
      </c>
      <c r="N129" s="72" t="s">
        <v>483</v>
      </c>
      <c r="O129" s="7">
        <v>18</v>
      </c>
      <c r="P129" s="167">
        <v>6</v>
      </c>
    </row>
    <row r="130" spans="1:16" ht="13.5" hidden="1" customHeight="1">
      <c r="A130" s="23">
        <v>118</v>
      </c>
      <c r="B130" s="289">
        <v>1333009392</v>
      </c>
      <c r="C130" s="99" t="s">
        <v>136</v>
      </c>
      <c r="D130" s="100" t="s">
        <v>137</v>
      </c>
      <c r="E130" s="117" t="s">
        <v>434</v>
      </c>
      <c r="F130" s="90">
        <v>11.666666666666666</v>
      </c>
      <c r="G130" s="90"/>
      <c r="H130" s="94"/>
      <c r="I130" s="125"/>
      <c r="J130" s="24">
        <f t="shared" si="3"/>
        <v>11.666666666666666</v>
      </c>
      <c r="K130" s="25">
        <f t="shared" si="4"/>
        <v>6</v>
      </c>
      <c r="L130" s="169" t="s">
        <v>486</v>
      </c>
      <c r="M130" s="129">
        <f t="shared" si="5"/>
        <v>1</v>
      </c>
      <c r="N130" s="72" t="s">
        <v>483</v>
      </c>
      <c r="O130" s="7">
        <v>22</v>
      </c>
      <c r="P130" s="167">
        <v>12</v>
      </c>
    </row>
    <row r="131" spans="1:16" ht="13.5" hidden="1" customHeight="1">
      <c r="A131" s="23">
        <v>119</v>
      </c>
      <c r="B131" s="175">
        <v>1533014506</v>
      </c>
      <c r="C131" s="177" t="s">
        <v>556</v>
      </c>
      <c r="D131" s="324" t="s">
        <v>557</v>
      </c>
      <c r="E131" s="117" t="s">
        <v>429</v>
      </c>
      <c r="F131" s="49">
        <v>7.8</v>
      </c>
      <c r="G131" s="49"/>
      <c r="H131" s="46">
        <v>9</v>
      </c>
      <c r="I131" s="125"/>
      <c r="J131" s="24">
        <f t="shared" si="3"/>
        <v>7.8</v>
      </c>
      <c r="K131" s="25">
        <f t="shared" si="4"/>
        <v>0</v>
      </c>
      <c r="L131" s="43" t="str">
        <f>IF(K131=6,"acquise"," ")</f>
        <v xml:space="preserve"> </v>
      </c>
      <c r="M131" s="129">
        <f t="shared" si="5"/>
        <v>1</v>
      </c>
      <c r="O131" s="187">
        <v>18</v>
      </c>
      <c r="P131" s="188">
        <v>6</v>
      </c>
    </row>
    <row r="132" spans="1:16" ht="13.5" hidden="1" customHeight="1">
      <c r="A132" s="23">
        <v>120</v>
      </c>
      <c r="B132" s="282">
        <v>123000696</v>
      </c>
      <c r="C132" s="306" t="s">
        <v>736</v>
      </c>
      <c r="D132" s="328" t="s">
        <v>737</v>
      </c>
      <c r="E132" s="239" t="s">
        <v>1681</v>
      </c>
      <c r="F132" s="194">
        <v>10</v>
      </c>
      <c r="G132" s="201"/>
      <c r="H132" s="202"/>
      <c r="I132" s="218"/>
      <c r="J132" s="219">
        <f t="shared" si="3"/>
        <v>10</v>
      </c>
      <c r="K132" s="220">
        <f t="shared" si="4"/>
        <v>6</v>
      </c>
      <c r="L132" s="221" t="str">
        <f>IF(K132=6,"acquise"," ")</f>
        <v>acquise</v>
      </c>
      <c r="M132" s="222">
        <f t="shared" si="5"/>
        <v>1</v>
      </c>
    </row>
    <row r="133" spans="1:16" ht="13.5" hidden="1" customHeight="1">
      <c r="A133" s="23">
        <v>121</v>
      </c>
      <c r="B133" s="279">
        <v>1331076104</v>
      </c>
      <c r="C133" s="52" t="s">
        <v>315</v>
      </c>
      <c r="D133" s="51" t="s">
        <v>313</v>
      </c>
      <c r="E133" s="117" t="s">
        <v>434</v>
      </c>
      <c r="F133" s="49">
        <v>7.8</v>
      </c>
      <c r="G133" s="174"/>
      <c r="H133" s="111">
        <v>12</v>
      </c>
      <c r="I133" s="125"/>
      <c r="J133" s="24">
        <f t="shared" si="3"/>
        <v>7.8</v>
      </c>
      <c r="K133" s="25">
        <f t="shared" si="4"/>
        <v>0</v>
      </c>
      <c r="L133" s="43" t="str">
        <f>IF(K133=6,"acquise"," ")</f>
        <v xml:space="preserve"> </v>
      </c>
      <c r="M133" s="129">
        <f t="shared" si="5"/>
        <v>1</v>
      </c>
      <c r="N133" s="72" t="s">
        <v>483</v>
      </c>
      <c r="O133" s="7">
        <v>18</v>
      </c>
      <c r="P133" s="167">
        <v>6</v>
      </c>
    </row>
    <row r="134" spans="1:16" ht="13.5" hidden="1" customHeight="1">
      <c r="A134" s="23">
        <v>122</v>
      </c>
      <c r="B134" s="279">
        <v>1333005582</v>
      </c>
      <c r="C134" s="52" t="s">
        <v>316</v>
      </c>
      <c r="D134" s="51" t="s">
        <v>83</v>
      </c>
      <c r="E134" s="117" t="s">
        <v>434</v>
      </c>
      <c r="F134" s="49">
        <v>10</v>
      </c>
      <c r="G134" s="174"/>
      <c r="H134" s="110"/>
      <c r="I134" s="125"/>
      <c r="J134" s="24">
        <f t="shared" si="3"/>
        <v>10</v>
      </c>
      <c r="K134" s="25">
        <f t="shared" si="4"/>
        <v>6</v>
      </c>
      <c r="L134" s="169" t="s">
        <v>484</v>
      </c>
      <c r="M134" s="129">
        <f t="shared" si="5"/>
        <v>1</v>
      </c>
      <c r="N134" s="72" t="s">
        <v>483</v>
      </c>
      <c r="O134" s="7">
        <v>30</v>
      </c>
      <c r="P134" s="167">
        <v>6</v>
      </c>
    </row>
    <row r="135" spans="1:16" ht="13.5" hidden="1" customHeight="1">
      <c r="A135" s="23">
        <v>123</v>
      </c>
      <c r="B135" s="175">
        <v>1533001417</v>
      </c>
      <c r="C135" s="177" t="s">
        <v>500</v>
      </c>
      <c r="D135" s="324" t="s">
        <v>501</v>
      </c>
      <c r="E135" s="117" t="s">
        <v>428</v>
      </c>
      <c r="F135" s="49">
        <v>10</v>
      </c>
      <c r="G135" s="49"/>
      <c r="H135" s="46"/>
      <c r="I135" s="125"/>
      <c r="J135" s="24">
        <f t="shared" si="3"/>
        <v>10</v>
      </c>
      <c r="K135" s="25">
        <f t="shared" si="4"/>
        <v>6</v>
      </c>
      <c r="L135" s="171" t="s">
        <v>697</v>
      </c>
      <c r="M135" s="129">
        <f t="shared" si="5"/>
        <v>1</v>
      </c>
      <c r="O135" s="187">
        <v>24</v>
      </c>
      <c r="P135" s="188">
        <v>12</v>
      </c>
    </row>
    <row r="136" spans="1:16" ht="13.5" hidden="1" customHeight="1">
      <c r="A136" s="23">
        <v>124</v>
      </c>
      <c r="B136" s="175">
        <v>1533008068</v>
      </c>
      <c r="C136" s="177" t="s">
        <v>691</v>
      </c>
      <c r="D136" s="324" t="s">
        <v>692</v>
      </c>
      <c r="E136" s="117" t="s">
        <v>429</v>
      </c>
      <c r="F136" s="49">
        <v>11.4</v>
      </c>
      <c r="G136" s="49"/>
      <c r="H136" s="46"/>
      <c r="I136" s="125"/>
      <c r="J136" s="24">
        <f t="shared" si="3"/>
        <v>11.4</v>
      </c>
      <c r="K136" s="25">
        <f t="shared" si="4"/>
        <v>6</v>
      </c>
      <c r="L136" s="171" t="s">
        <v>697</v>
      </c>
      <c r="M136" s="129">
        <f t="shared" si="5"/>
        <v>1</v>
      </c>
      <c r="O136" s="187">
        <v>10</v>
      </c>
      <c r="P136" s="188">
        <v>6</v>
      </c>
    </row>
    <row r="137" spans="1:16" ht="13.5" hidden="1" customHeight="1">
      <c r="A137" s="23">
        <v>125</v>
      </c>
      <c r="B137" s="175">
        <v>1533012502</v>
      </c>
      <c r="C137" s="177" t="s">
        <v>582</v>
      </c>
      <c r="D137" s="324" t="s">
        <v>583</v>
      </c>
      <c r="E137" s="117" t="s">
        <v>1676</v>
      </c>
      <c r="F137" s="49">
        <v>5.8</v>
      </c>
      <c r="G137" s="49"/>
      <c r="H137" s="46">
        <v>7</v>
      </c>
      <c r="I137" s="125"/>
      <c r="J137" s="24">
        <f t="shared" si="3"/>
        <v>5.8</v>
      </c>
      <c r="K137" s="25">
        <f t="shared" si="4"/>
        <v>0</v>
      </c>
      <c r="L137" s="43" t="str">
        <f>IF(K137=6,"acquise"," ")</f>
        <v xml:space="preserve"> </v>
      </c>
      <c r="M137" s="129">
        <f t="shared" si="5"/>
        <v>1</v>
      </c>
      <c r="O137" s="187">
        <v>12</v>
      </c>
      <c r="P137" s="188">
        <v>6</v>
      </c>
    </row>
    <row r="138" spans="1:16" ht="13.5" hidden="1" customHeight="1">
      <c r="A138" s="23">
        <v>126</v>
      </c>
      <c r="B138" s="175">
        <v>1533005852</v>
      </c>
      <c r="C138" s="177" t="s">
        <v>609</v>
      </c>
      <c r="D138" s="324" t="s">
        <v>610</v>
      </c>
      <c r="E138" s="117" t="s">
        <v>429</v>
      </c>
      <c r="F138" s="49">
        <v>10.6</v>
      </c>
      <c r="G138" s="49"/>
      <c r="H138" s="46"/>
      <c r="I138" s="125"/>
      <c r="J138" s="24">
        <f t="shared" si="3"/>
        <v>10.6</v>
      </c>
      <c r="K138" s="25">
        <f t="shared" si="4"/>
        <v>6</v>
      </c>
      <c r="L138" s="171" t="s">
        <v>697</v>
      </c>
      <c r="M138" s="129">
        <f t="shared" si="5"/>
        <v>1</v>
      </c>
      <c r="O138" s="187">
        <v>12</v>
      </c>
      <c r="P138" s="188">
        <v>6</v>
      </c>
    </row>
    <row r="139" spans="1:16" ht="13.5" hidden="1" customHeight="1">
      <c r="A139" s="23">
        <v>127</v>
      </c>
      <c r="B139" s="178">
        <v>113010674</v>
      </c>
      <c r="C139" s="180" t="s">
        <v>685</v>
      </c>
      <c r="D139" s="326" t="s">
        <v>135</v>
      </c>
      <c r="E139" s="117" t="s">
        <v>1676</v>
      </c>
      <c r="F139" s="49">
        <v>10</v>
      </c>
      <c r="G139" s="49"/>
      <c r="H139" s="46"/>
      <c r="I139" s="125"/>
      <c r="J139" s="24">
        <f t="shared" si="3"/>
        <v>10</v>
      </c>
      <c r="K139" s="25">
        <f t="shared" si="4"/>
        <v>6</v>
      </c>
      <c r="L139" s="171" t="s">
        <v>697</v>
      </c>
      <c r="M139" s="129">
        <f t="shared" si="5"/>
        <v>1</v>
      </c>
      <c r="O139" s="187">
        <v>20</v>
      </c>
      <c r="P139" s="188">
        <v>12</v>
      </c>
    </row>
    <row r="140" spans="1:16" ht="13.5" hidden="1" customHeight="1">
      <c r="A140" s="23">
        <v>128</v>
      </c>
      <c r="B140" s="175">
        <v>1533018365</v>
      </c>
      <c r="C140" s="177" t="s">
        <v>586</v>
      </c>
      <c r="D140" s="324" t="s">
        <v>269</v>
      </c>
      <c r="E140" s="117" t="s">
        <v>428</v>
      </c>
      <c r="F140" s="49">
        <v>10</v>
      </c>
      <c r="G140" s="49"/>
      <c r="H140" s="46"/>
      <c r="I140" s="125"/>
      <c r="J140" s="24">
        <f t="shared" si="3"/>
        <v>10</v>
      </c>
      <c r="K140" s="25">
        <f t="shared" si="4"/>
        <v>6</v>
      </c>
      <c r="L140" s="171" t="s">
        <v>697</v>
      </c>
      <c r="M140" s="129">
        <f t="shared" si="5"/>
        <v>1</v>
      </c>
      <c r="O140" s="187">
        <v>12</v>
      </c>
      <c r="P140" s="188">
        <v>6</v>
      </c>
    </row>
    <row r="141" spans="1:16" ht="13.5" hidden="1" customHeight="1">
      <c r="A141" s="23">
        <v>129</v>
      </c>
      <c r="B141" s="178">
        <v>1433010325</v>
      </c>
      <c r="C141" s="180" t="s">
        <v>659</v>
      </c>
      <c r="D141" s="326" t="s">
        <v>660</v>
      </c>
      <c r="E141" s="117" t="s">
        <v>1676</v>
      </c>
      <c r="F141" s="49">
        <v>10.001999999999999</v>
      </c>
      <c r="G141" s="49"/>
      <c r="H141" s="46"/>
      <c r="I141" s="125"/>
      <c r="J141" s="24">
        <f t="shared" ref="J141:J204" si="6">IF(AND(H141&gt;G141,H141&gt;I141),MAX(F141,(H141*2+G141*3)/5,(H141*2+I141*3)/5),MAX(F141,G141,I141))</f>
        <v>10.001999999999999</v>
      </c>
      <c r="K141" s="25">
        <f t="shared" ref="K141:K204" si="7">IF(J141&gt;=9.995,6,0)</f>
        <v>6</v>
      </c>
      <c r="L141" s="171" t="s">
        <v>697</v>
      </c>
      <c r="M141" s="129">
        <f t="shared" ref="M141:M204" si="8">IF(I141&lt;&gt;"",2,1)</f>
        <v>1</v>
      </c>
      <c r="O141" s="187">
        <v>13</v>
      </c>
      <c r="P141" s="188">
        <v>6</v>
      </c>
    </row>
    <row r="142" spans="1:16" ht="13.5" hidden="1" customHeight="1">
      <c r="A142" s="23">
        <v>130</v>
      </c>
      <c r="B142" s="289">
        <v>1333010273</v>
      </c>
      <c r="C142" s="99" t="s">
        <v>139</v>
      </c>
      <c r="D142" s="100" t="s">
        <v>140</v>
      </c>
      <c r="E142" s="119" t="s">
        <v>436</v>
      </c>
      <c r="F142" s="90">
        <v>6.666666666666667</v>
      </c>
      <c r="G142" s="90"/>
      <c r="H142" s="94"/>
      <c r="I142" s="125"/>
      <c r="J142" s="24">
        <f t="shared" si="6"/>
        <v>6.666666666666667</v>
      </c>
      <c r="K142" s="25">
        <f t="shared" si="7"/>
        <v>0</v>
      </c>
      <c r="L142" s="169" t="s">
        <v>484</v>
      </c>
      <c r="M142" s="129">
        <f t="shared" si="8"/>
        <v>1</v>
      </c>
      <c r="N142" s="72" t="s">
        <v>483</v>
      </c>
      <c r="O142" s="7">
        <v>30</v>
      </c>
      <c r="P142" s="167">
        <v>12</v>
      </c>
    </row>
    <row r="143" spans="1:16" ht="13.5" hidden="1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49">
        <v>6.7</v>
      </c>
      <c r="G143" s="49"/>
      <c r="H143" s="46">
        <v>14.5</v>
      </c>
      <c r="I143" s="125"/>
      <c r="J143" s="24">
        <f t="shared" si="6"/>
        <v>6.7</v>
      </c>
      <c r="K143" s="25">
        <f t="shared" si="7"/>
        <v>0</v>
      </c>
      <c r="L143" s="43" t="str">
        <f>IF(K143=6,"acquise"," ")</f>
        <v xml:space="preserve"> </v>
      </c>
      <c r="M143" s="129">
        <f t="shared" si="8"/>
        <v>1</v>
      </c>
      <c r="O143" s="187">
        <v>18</v>
      </c>
      <c r="P143" s="188">
        <v>6</v>
      </c>
    </row>
    <row r="144" spans="1:16" ht="13.5" hidden="1" customHeight="1">
      <c r="A144" s="23">
        <v>132</v>
      </c>
      <c r="B144" s="175">
        <v>1533009575</v>
      </c>
      <c r="C144" s="177" t="s">
        <v>139</v>
      </c>
      <c r="D144" s="324" t="s">
        <v>644</v>
      </c>
      <c r="E144" s="117" t="s">
        <v>1676</v>
      </c>
      <c r="F144" s="49">
        <v>10</v>
      </c>
      <c r="G144" s="174"/>
      <c r="H144" s="111"/>
      <c r="I144" s="125"/>
      <c r="J144" s="24">
        <f t="shared" si="6"/>
        <v>10</v>
      </c>
      <c r="K144" s="25">
        <f t="shared" si="7"/>
        <v>6</v>
      </c>
      <c r="L144" s="171" t="s">
        <v>697</v>
      </c>
      <c r="M144" s="129">
        <f t="shared" si="8"/>
        <v>1</v>
      </c>
      <c r="O144" s="187">
        <v>18</v>
      </c>
      <c r="P144" s="188">
        <v>12</v>
      </c>
    </row>
    <row r="145" spans="1:16" ht="13.5" hidden="1" customHeight="1">
      <c r="A145" s="23">
        <v>133</v>
      </c>
      <c r="B145" s="279">
        <v>123022369</v>
      </c>
      <c r="C145" s="52" t="s">
        <v>139</v>
      </c>
      <c r="D145" s="51" t="s">
        <v>233</v>
      </c>
      <c r="E145" s="117" t="s">
        <v>429</v>
      </c>
      <c r="F145" s="49">
        <v>0.8</v>
      </c>
      <c r="G145" s="49"/>
      <c r="H145" s="46">
        <v>2</v>
      </c>
      <c r="I145" s="125"/>
      <c r="J145" s="24">
        <f t="shared" si="6"/>
        <v>0.8</v>
      </c>
      <c r="K145" s="25">
        <f t="shared" si="7"/>
        <v>0</v>
      </c>
      <c r="L145" s="43" t="str">
        <f>IF(K145=6,"acquise"," ")</f>
        <v xml:space="preserve"> </v>
      </c>
      <c r="M145" s="129">
        <f t="shared" si="8"/>
        <v>1</v>
      </c>
      <c r="N145" s="72" t="s">
        <v>483</v>
      </c>
      <c r="O145" s="7">
        <v>18</v>
      </c>
      <c r="P145" s="167">
        <v>6</v>
      </c>
    </row>
    <row r="146" spans="1:16" ht="13.5" hidden="1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49">
        <v>4.5999999999999996</v>
      </c>
      <c r="G146" s="49"/>
      <c r="H146" s="46">
        <v>7</v>
      </c>
      <c r="I146" s="125"/>
      <c r="J146" s="24">
        <f t="shared" si="6"/>
        <v>4.5999999999999996</v>
      </c>
      <c r="K146" s="25">
        <f t="shared" si="7"/>
        <v>0</v>
      </c>
      <c r="L146" s="43" t="str">
        <f>IF(K146=6,"acquise"," ")</f>
        <v xml:space="preserve"> </v>
      </c>
      <c r="M146" s="129">
        <f t="shared" si="8"/>
        <v>1</v>
      </c>
      <c r="O146" s="187">
        <v>16</v>
      </c>
      <c r="P146" s="188">
        <v>6</v>
      </c>
    </row>
    <row r="147" spans="1:16" ht="13.5" hidden="1" customHeight="1">
      <c r="A147" s="23">
        <v>135</v>
      </c>
      <c r="B147" s="279">
        <v>1433002779</v>
      </c>
      <c r="C147" s="52" t="s">
        <v>318</v>
      </c>
      <c r="D147" s="51" t="s">
        <v>319</v>
      </c>
      <c r="E147" s="118" t="s">
        <v>428</v>
      </c>
      <c r="F147" s="49">
        <v>5.8</v>
      </c>
      <c r="G147" s="49"/>
      <c r="H147" s="46">
        <v>10</v>
      </c>
      <c r="I147" s="125"/>
      <c r="J147" s="24">
        <f t="shared" si="6"/>
        <v>5.8</v>
      </c>
      <c r="K147" s="25">
        <f t="shared" si="7"/>
        <v>0</v>
      </c>
      <c r="L147" s="43" t="str">
        <f>IF(K147=6,"acquise"," ")</f>
        <v xml:space="preserve"> </v>
      </c>
      <c r="M147" s="129">
        <f t="shared" si="8"/>
        <v>1</v>
      </c>
      <c r="N147" s="72" t="s">
        <v>483</v>
      </c>
      <c r="O147" s="7">
        <v>11</v>
      </c>
      <c r="P147" s="167">
        <v>0</v>
      </c>
    </row>
    <row r="148" spans="1:16" ht="13.5" hidden="1" customHeight="1">
      <c r="A148" s="23">
        <v>136</v>
      </c>
      <c r="B148" s="279">
        <v>1333009010</v>
      </c>
      <c r="C148" s="52" t="s">
        <v>320</v>
      </c>
      <c r="D148" s="51" t="s">
        <v>321</v>
      </c>
      <c r="E148" s="122" t="s">
        <v>430</v>
      </c>
      <c r="F148" s="49">
        <v>10</v>
      </c>
      <c r="G148" s="49"/>
      <c r="H148" s="105"/>
      <c r="I148" s="125"/>
      <c r="J148" s="24">
        <f t="shared" si="6"/>
        <v>10</v>
      </c>
      <c r="K148" s="25">
        <f t="shared" si="7"/>
        <v>6</v>
      </c>
      <c r="L148" s="171" t="s">
        <v>485</v>
      </c>
      <c r="M148" s="129">
        <f t="shared" si="8"/>
        <v>1</v>
      </c>
      <c r="N148" s="72" t="s">
        <v>483</v>
      </c>
      <c r="O148" s="7">
        <v>26</v>
      </c>
      <c r="P148" s="167">
        <v>18</v>
      </c>
    </row>
    <row r="149" spans="1:16" ht="13.5" hidden="1" customHeight="1">
      <c r="A149" s="23">
        <v>137</v>
      </c>
      <c r="B149" s="175">
        <v>1533024016</v>
      </c>
      <c r="C149" s="177" t="s">
        <v>320</v>
      </c>
      <c r="D149" s="324" t="s">
        <v>603</v>
      </c>
      <c r="E149" s="117" t="s">
        <v>428</v>
      </c>
      <c r="F149" s="49">
        <v>10.6</v>
      </c>
      <c r="G149" s="49"/>
      <c r="H149" s="46"/>
      <c r="I149" s="125"/>
      <c r="J149" s="24">
        <f t="shared" si="6"/>
        <v>10.6</v>
      </c>
      <c r="K149" s="25">
        <f t="shared" si="7"/>
        <v>6</v>
      </c>
      <c r="L149" s="171" t="s">
        <v>697</v>
      </c>
      <c r="M149" s="129">
        <f t="shared" si="8"/>
        <v>1</v>
      </c>
      <c r="O149" s="187">
        <v>16</v>
      </c>
      <c r="P149" s="188">
        <v>12</v>
      </c>
    </row>
    <row r="150" spans="1:16" ht="13.5" hidden="1" customHeight="1">
      <c r="A150" s="23">
        <v>138</v>
      </c>
      <c r="B150" s="277" t="s">
        <v>142</v>
      </c>
      <c r="C150" s="99" t="s">
        <v>143</v>
      </c>
      <c r="D150" s="100" t="s">
        <v>144</v>
      </c>
      <c r="E150" s="118" t="s">
        <v>433</v>
      </c>
      <c r="F150" s="90">
        <v>11</v>
      </c>
      <c r="G150" s="90"/>
      <c r="H150" s="46"/>
      <c r="I150" s="125"/>
      <c r="J150" s="24">
        <f t="shared" si="6"/>
        <v>11</v>
      </c>
      <c r="K150" s="25">
        <f t="shared" si="7"/>
        <v>6</v>
      </c>
      <c r="L150" s="169" t="s">
        <v>486</v>
      </c>
      <c r="M150" s="129">
        <f t="shared" si="8"/>
        <v>1</v>
      </c>
      <c r="N150" s="72" t="s">
        <v>483</v>
      </c>
      <c r="O150" s="7">
        <v>17</v>
      </c>
      <c r="P150" s="167">
        <v>6</v>
      </c>
    </row>
    <row r="151" spans="1:16" ht="13.5" hidden="1" customHeight="1">
      <c r="A151" s="23">
        <v>139</v>
      </c>
      <c r="B151" s="279">
        <v>1331011779</v>
      </c>
      <c r="C151" s="52" t="s">
        <v>322</v>
      </c>
      <c r="D151" s="51" t="s">
        <v>137</v>
      </c>
      <c r="E151" s="117" t="s">
        <v>429</v>
      </c>
      <c r="F151" s="49">
        <v>11</v>
      </c>
      <c r="G151" s="49"/>
      <c r="H151" s="105"/>
      <c r="I151" s="125"/>
      <c r="J151" s="24">
        <f t="shared" si="6"/>
        <v>11</v>
      </c>
      <c r="K151" s="25">
        <f t="shared" si="7"/>
        <v>6</v>
      </c>
      <c r="L151" s="169" t="s">
        <v>486</v>
      </c>
      <c r="M151" s="129">
        <f t="shared" si="8"/>
        <v>1</v>
      </c>
      <c r="N151" s="72" t="s">
        <v>483</v>
      </c>
      <c r="O151" s="7">
        <v>18</v>
      </c>
      <c r="P151" s="167">
        <v>6</v>
      </c>
    </row>
    <row r="152" spans="1:16" ht="13.5" hidden="1" customHeight="1">
      <c r="A152" s="23">
        <v>140</v>
      </c>
      <c r="B152" s="279">
        <v>123002858</v>
      </c>
      <c r="C152" s="52" t="s">
        <v>323</v>
      </c>
      <c r="D152" s="51" t="s">
        <v>82</v>
      </c>
      <c r="E152" s="117" t="s">
        <v>434</v>
      </c>
      <c r="F152" s="49">
        <v>1.5</v>
      </c>
      <c r="G152" s="49"/>
      <c r="H152" s="46">
        <v>0</v>
      </c>
      <c r="I152" s="125"/>
      <c r="J152" s="24">
        <f t="shared" si="6"/>
        <v>1.5</v>
      </c>
      <c r="K152" s="25">
        <f t="shared" si="7"/>
        <v>0</v>
      </c>
      <c r="L152" s="43" t="str">
        <f>IF(K152=6,"acquise"," ")</f>
        <v xml:space="preserve"> </v>
      </c>
      <c r="M152" s="129">
        <f t="shared" si="8"/>
        <v>1</v>
      </c>
      <c r="N152" s="87" t="s">
        <v>483</v>
      </c>
      <c r="O152" s="7">
        <v>18</v>
      </c>
      <c r="P152" s="167">
        <v>6</v>
      </c>
    </row>
    <row r="153" spans="1:16" ht="13.5" hidden="1" customHeight="1">
      <c r="A153" s="23">
        <v>141</v>
      </c>
      <c r="B153" s="181">
        <v>1333009336</v>
      </c>
      <c r="C153" s="183" t="s">
        <v>569</v>
      </c>
      <c r="D153" s="299" t="s">
        <v>357</v>
      </c>
      <c r="E153" s="117" t="s">
        <v>1676</v>
      </c>
      <c r="F153" s="49">
        <v>10</v>
      </c>
      <c r="G153" s="49"/>
      <c r="H153" s="46"/>
      <c r="I153" s="125"/>
      <c r="J153" s="24">
        <f t="shared" si="6"/>
        <v>10</v>
      </c>
      <c r="K153" s="25">
        <f t="shared" si="7"/>
        <v>6</v>
      </c>
      <c r="L153" s="171" t="s">
        <v>697</v>
      </c>
      <c r="M153" s="129">
        <f t="shared" si="8"/>
        <v>1</v>
      </c>
      <c r="O153" s="187">
        <v>14</v>
      </c>
      <c r="P153" s="188">
        <v>6</v>
      </c>
    </row>
    <row r="154" spans="1:16" ht="13.5" hidden="1" customHeight="1">
      <c r="A154" s="23">
        <v>142</v>
      </c>
      <c r="B154" s="175">
        <v>1533004234</v>
      </c>
      <c r="C154" s="177" t="s">
        <v>674</v>
      </c>
      <c r="D154" s="324" t="s">
        <v>138</v>
      </c>
      <c r="E154" s="117" t="s">
        <v>429</v>
      </c>
      <c r="F154" s="49">
        <v>7.1</v>
      </c>
      <c r="G154" s="49"/>
      <c r="H154" s="46">
        <v>11</v>
      </c>
      <c r="I154" s="125"/>
      <c r="J154" s="24">
        <f t="shared" si="6"/>
        <v>7.1</v>
      </c>
      <c r="K154" s="25">
        <f t="shared" si="7"/>
        <v>0</v>
      </c>
      <c r="L154" s="43" t="str">
        <f>IF(K154=6,"acquise"," ")</f>
        <v xml:space="preserve"> </v>
      </c>
      <c r="M154" s="129">
        <f t="shared" si="8"/>
        <v>1</v>
      </c>
      <c r="O154" s="187">
        <v>11</v>
      </c>
      <c r="P154" s="188">
        <v>6</v>
      </c>
    </row>
    <row r="155" spans="1:16" ht="13.5" hidden="1" customHeight="1">
      <c r="A155" s="23">
        <v>143</v>
      </c>
      <c r="B155" s="175">
        <v>1533010467</v>
      </c>
      <c r="C155" s="177" t="s">
        <v>686</v>
      </c>
      <c r="D155" s="324" t="s">
        <v>209</v>
      </c>
      <c r="E155" s="117" t="s">
        <v>428</v>
      </c>
      <c r="F155" s="49">
        <v>5.6</v>
      </c>
      <c r="G155" s="49"/>
      <c r="H155" s="46">
        <v>8</v>
      </c>
      <c r="I155" s="125"/>
      <c r="J155" s="24">
        <f t="shared" si="6"/>
        <v>5.6</v>
      </c>
      <c r="K155" s="25">
        <f t="shared" si="7"/>
        <v>0</v>
      </c>
      <c r="L155" s="43" t="str">
        <f>IF(K155=6,"acquise"," ")</f>
        <v xml:space="preserve"> </v>
      </c>
      <c r="M155" s="129">
        <f t="shared" si="8"/>
        <v>1</v>
      </c>
      <c r="O155" s="187">
        <v>18</v>
      </c>
      <c r="P155" s="188">
        <v>12</v>
      </c>
    </row>
    <row r="156" spans="1:16" ht="13.5" hidden="1" customHeight="1">
      <c r="A156" s="23">
        <v>144</v>
      </c>
      <c r="B156" s="289">
        <v>123000973</v>
      </c>
      <c r="C156" s="99" t="s">
        <v>147</v>
      </c>
      <c r="D156" s="100" t="s">
        <v>148</v>
      </c>
      <c r="E156" s="121" t="s">
        <v>431</v>
      </c>
      <c r="F156" s="90">
        <v>8</v>
      </c>
      <c r="G156" s="90"/>
      <c r="H156" s="91">
        <v>7</v>
      </c>
      <c r="I156" s="125"/>
      <c r="J156" s="24">
        <f t="shared" si="6"/>
        <v>8</v>
      </c>
      <c r="K156" s="25">
        <f t="shared" si="7"/>
        <v>0</v>
      </c>
      <c r="L156" s="44" t="str">
        <f>IF(K156=6,"acquise"," ")</f>
        <v xml:space="preserve"> </v>
      </c>
      <c r="M156" s="129">
        <f t="shared" si="8"/>
        <v>1</v>
      </c>
      <c r="N156" s="72" t="s">
        <v>483</v>
      </c>
      <c r="O156" s="7">
        <v>12</v>
      </c>
      <c r="P156" s="167">
        <v>0</v>
      </c>
    </row>
    <row r="157" spans="1:16" ht="13.5" hidden="1" customHeight="1">
      <c r="A157" s="23">
        <v>145</v>
      </c>
      <c r="B157" s="340" t="s">
        <v>738</v>
      </c>
      <c r="C157" s="335" t="s">
        <v>149</v>
      </c>
      <c r="D157" s="344" t="s">
        <v>739</v>
      </c>
      <c r="E157" s="244" t="s">
        <v>436</v>
      </c>
      <c r="F157" s="194">
        <v>7.333333333333333</v>
      </c>
      <c r="G157" s="201"/>
      <c r="H157" s="205">
        <v>9</v>
      </c>
      <c r="I157" s="218"/>
      <c r="J157" s="219">
        <f t="shared" si="6"/>
        <v>7.333333333333333</v>
      </c>
      <c r="K157" s="220">
        <f t="shared" si="7"/>
        <v>0</v>
      </c>
      <c r="L157" s="221" t="str">
        <f>IF(K157=6,"acquise"," ")</f>
        <v xml:space="preserve"> </v>
      </c>
      <c r="M157" s="222">
        <f t="shared" si="8"/>
        <v>1</v>
      </c>
    </row>
    <row r="158" spans="1:16" ht="13.5" hidden="1" customHeight="1">
      <c r="A158" s="23">
        <v>146</v>
      </c>
      <c r="B158" s="289">
        <v>123013689</v>
      </c>
      <c r="C158" s="99" t="s">
        <v>150</v>
      </c>
      <c r="D158" s="100" t="s">
        <v>151</v>
      </c>
      <c r="E158" s="118" t="s">
        <v>428</v>
      </c>
      <c r="F158" s="90">
        <v>10.333333333333334</v>
      </c>
      <c r="G158" s="90"/>
      <c r="H158" s="94"/>
      <c r="I158" s="125"/>
      <c r="J158" s="24">
        <f t="shared" si="6"/>
        <v>10.333333333333334</v>
      </c>
      <c r="K158" s="25">
        <f t="shared" si="7"/>
        <v>6</v>
      </c>
      <c r="L158" s="169" t="s">
        <v>486</v>
      </c>
      <c r="M158" s="129">
        <f t="shared" si="8"/>
        <v>1</v>
      </c>
      <c r="N158" s="72" t="s">
        <v>483</v>
      </c>
      <c r="O158" s="7">
        <v>14</v>
      </c>
      <c r="P158" s="167">
        <v>6</v>
      </c>
    </row>
    <row r="159" spans="1:16" ht="13.5" hidden="1" customHeight="1">
      <c r="A159" s="23">
        <v>147</v>
      </c>
      <c r="B159" s="279">
        <v>1333013058</v>
      </c>
      <c r="C159" s="52" t="s">
        <v>391</v>
      </c>
      <c r="D159" s="51" t="s">
        <v>392</v>
      </c>
      <c r="E159" s="117" t="s">
        <v>429</v>
      </c>
      <c r="F159" s="49">
        <v>11.8</v>
      </c>
      <c r="G159" s="49"/>
      <c r="H159" s="46"/>
      <c r="I159" s="125"/>
      <c r="J159" s="24">
        <f t="shared" si="6"/>
        <v>11.8</v>
      </c>
      <c r="K159" s="25">
        <f t="shared" si="7"/>
        <v>6</v>
      </c>
      <c r="L159" s="169" t="s">
        <v>486</v>
      </c>
      <c r="M159" s="129">
        <f t="shared" si="8"/>
        <v>1</v>
      </c>
      <c r="N159" s="72" t="s">
        <v>483</v>
      </c>
      <c r="O159" s="7">
        <v>18</v>
      </c>
      <c r="P159" s="167">
        <v>6</v>
      </c>
    </row>
    <row r="160" spans="1:16" ht="13.5" hidden="1" customHeight="1">
      <c r="A160" s="23">
        <v>148</v>
      </c>
      <c r="B160" s="340" t="s">
        <v>740</v>
      </c>
      <c r="C160" s="335" t="s">
        <v>152</v>
      </c>
      <c r="D160" s="344" t="s">
        <v>555</v>
      </c>
      <c r="E160" s="204" t="s">
        <v>436</v>
      </c>
      <c r="F160" s="194">
        <v>2.5</v>
      </c>
      <c r="G160" s="201"/>
      <c r="H160" s="205">
        <v>3.5</v>
      </c>
      <c r="I160" s="218"/>
      <c r="J160" s="219">
        <f t="shared" si="6"/>
        <v>2.5</v>
      </c>
      <c r="K160" s="220">
        <f t="shared" si="7"/>
        <v>0</v>
      </c>
      <c r="L160" s="221" t="str">
        <f>IF(K160=6,"acquise"," ")</f>
        <v xml:space="preserve"> </v>
      </c>
      <c r="M160" s="222">
        <f t="shared" si="8"/>
        <v>1</v>
      </c>
    </row>
    <row r="161" spans="1:16" ht="13.5" hidden="1" customHeight="1">
      <c r="A161" s="23">
        <v>149</v>
      </c>
      <c r="B161" s="340" t="s">
        <v>741</v>
      </c>
      <c r="C161" s="335" t="s">
        <v>742</v>
      </c>
      <c r="D161" s="344" t="s">
        <v>124</v>
      </c>
      <c r="E161" s="247" t="s">
        <v>1677</v>
      </c>
      <c r="F161" s="194">
        <v>5.083333333333333</v>
      </c>
      <c r="G161" s="201"/>
      <c r="H161" s="205">
        <v>6.25</v>
      </c>
      <c r="I161" s="218"/>
      <c r="J161" s="219">
        <f t="shared" si="6"/>
        <v>5.083333333333333</v>
      </c>
      <c r="K161" s="220">
        <f t="shared" si="7"/>
        <v>0</v>
      </c>
      <c r="L161" s="221" t="str">
        <f>IF(K161=6,"acquise"," ")</f>
        <v xml:space="preserve"> </v>
      </c>
      <c r="M161" s="222">
        <f t="shared" si="8"/>
        <v>1</v>
      </c>
    </row>
    <row r="162" spans="1:16" ht="13.5" hidden="1" customHeight="1">
      <c r="A162" s="23">
        <v>150</v>
      </c>
      <c r="B162" s="340" t="s">
        <v>743</v>
      </c>
      <c r="C162" s="335" t="s">
        <v>742</v>
      </c>
      <c r="D162" s="344" t="s">
        <v>314</v>
      </c>
      <c r="E162" s="244" t="s">
        <v>433</v>
      </c>
      <c r="F162" s="194">
        <v>6</v>
      </c>
      <c r="G162" s="348"/>
      <c r="H162" s="349">
        <v>10</v>
      </c>
      <c r="I162" s="218"/>
      <c r="J162" s="219">
        <f t="shared" si="6"/>
        <v>6</v>
      </c>
      <c r="K162" s="220">
        <f t="shared" si="7"/>
        <v>0</v>
      </c>
      <c r="L162" s="221" t="str">
        <f>IF(K162=6,"acquise"," ")</f>
        <v xml:space="preserve"> </v>
      </c>
      <c r="M162" s="222">
        <f t="shared" si="8"/>
        <v>1</v>
      </c>
    </row>
    <row r="163" spans="1:16" ht="13.5" hidden="1" customHeight="1">
      <c r="A163" s="23">
        <v>151</v>
      </c>
      <c r="B163" s="282" t="s">
        <v>744</v>
      </c>
      <c r="C163" s="306" t="s">
        <v>745</v>
      </c>
      <c r="D163" s="328" t="s">
        <v>746</v>
      </c>
      <c r="E163" s="247" t="s">
        <v>1677</v>
      </c>
      <c r="F163" s="194">
        <v>7</v>
      </c>
      <c r="G163" s="201"/>
      <c r="H163" s="202">
        <v>7</v>
      </c>
      <c r="I163" s="218"/>
      <c r="J163" s="219">
        <f t="shared" si="6"/>
        <v>7</v>
      </c>
      <c r="K163" s="220">
        <f t="shared" si="7"/>
        <v>0</v>
      </c>
      <c r="L163" s="221" t="str">
        <f>IF(K163=6,"acquise"," ")</f>
        <v xml:space="preserve"> </v>
      </c>
      <c r="M163" s="222">
        <f t="shared" si="8"/>
        <v>1</v>
      </c>
    </row>
    <row r="164" spans="1:16" ht="13.5" hidden="1" customHeight="1">
      <c r="A164" s="23">
        <v>152</v>
      </c>
      <c r="B164" s="181">
        <v>1333008955</v>
      </c>
      <c r="C164" s="183" t="s">
        <v>153</v>
      </c>
      <c r="D164" s="299" t="s">
        <v>622</v>
      </c>
      <c r="E164" s="117" t="s">
        <v>428</v>
      </c>
      <c r="F164" s="49">
        <v>8.6</v>
      </c>
      <c r="G164" s="174"/>
      <c r="H164" s="111">
        <v>14</v>
      </c>
      <c r="I164" s="125"/>
      <c r="J164" s="24">
        <f t="shared" si="6"/>
        <v>8.6</v>
      </c>
      <c r="K164" s="25">
        <f t="shared" si="7"/>
        <v>0</v>
      </c>
      <c r="L164" s="43" t="str">
        <f>IF(K164=6,"acquise"," ")</f>
        <v xml:space="preserve"> </v>
      </c>
      <c r="M164" s="129">
        <f t="shared" si="8"/>
        <v>1</v>
      </c>
      <c r="O164" s="187">
        <v>12</v>
      </c>
      <c r="P164" s="188">
        <v>0</v>
      </c>
    </row>
    <row r="165" spans="1:16" ht="13.5" hidden="1" customHeight="1">
      <c r="A165" s="23">
        <v>153</v>
      </c>
      <c r="B165" s="289">
        <v>1333008886</v>
      </c>
      <c r="C165" s="99" t="s">
        <v>153</v>
      </c>
      <c r="D165" s="100" t="s">
        <v>154</v>
      </c>
      <c r="E165" s="118" t="s">
        <v>433</v>
      </c>
      <c r="F165" s="90">
        <v>12</v>
      </c>
      <c r="G165" s="173"/>
      <c r="H165" s="111"/>
      <c r="I165" s="125"/>
      <c r="J165" s="24">
        <f t="shared" si="6"/>
        <v>12</v>
      </c>
      <c r="K165" s="25">
        <f t="shared" si="7"/>
        <v>6</v>
      </c>
      <c r="L165" s="169" t="s">
        <v>486</v>
      </c>
      <c r="M165" s="129">
        <f t="shared" si="8"/>
        <v>1</v>
      </c>
      <c r="N165" s="72" t="s">
        <v>483</v>
      </c>
      <c r="O165" s="7">
        <v>18</v>
      </c>
      <c r="P165" s="167">
        <v>6</v>
      </c>
    </row>
    <row r="166" spans="1:16" ht="13.5" hidden="1" customHeight="1">
      <c r="A166" s="23">
        <v>154</v>
      </c>
      <c r="B166" s="279">
        <v>123020341</v>
      </c>
      <c r="C166" s="52" t="s">
        <v>325</v>
      </c>
      <c r="D166" s="51" t="s">
        <v>326</v>
      </c>
      <c r="E166" s="118" t="s">
        <v>428</v>
      </c>
      <c r="F166" s="49">
        <v>10.4</v>
      </c>
      <c r="G166" s="49"/>
      <c r="H166" s="46"/>
      <c r="I166" s="125"/>
      <c r="J166" s="24">
        <f t="shared" si="6"/>
        <v>10.4</v>
      </c>
      <c r="K166" s="25">
        <f t="shared" si="7"/>
        <v>6</v>
      </c>
      <c r="L166" s="169" t="s">
        <v>486</v>
      </c>
      <c r="M166" s="129">
        <f t="shared" si="8"/>
        <v>1</v>
      </c>
      <c r="N166" s="72" t="s">
        <v>483</v>
      </c>
      <c r="O166" s="7">
        <v>18</v>
      </c>
      <c r="P166" s="167">
        <v>6</v>
      </c>
    </row>
    <row r="167" spans="1:16" ht="13.5" hidden="1" customHeight="1">
      <c r="A167" s="23">
        <v>155</v>
      </c>
      <c r="B167" s="279">
        <v>1433014926</v>
      </c>
      <c r="C167" s="52" t="s">
        <v>155</v>
      </c>
      <c r="D167" s="51" t="s">
        <v>393</v>
      </c>
      <c r="E167" s="118" t="s">
        <v>428</v>
      </c>
      <c r="F167" s="49">
        <v>10</v>
      </c>
      <c r="G167" s="49"/>
      <c r="H167" s="46"/>
      <c r="I167" s="125"/>
      <c r="J167" s="24">
        <f t="shared" si="6"/>
        <v>10</v>
      </c>
      <c r="K167" s="25">
        <f t="shared" si="7"/>
        <v>6</v>
      </c>
      <c r="L167" s="169" t="s">
        <v>486</v>
      </c>
      <c r="M167" s="129">
        <f t="shared" si="8"/>
        <v>1</v>
      </c>
      <c r="N167" s="72" t="s">
        <v>483</v>
      </c>
      <c r="O167" s="7">
        <v>18</v>
      </c>
      <c r="P167" s="167">
        <v>6</v>
      </c>
    </row>
    <row r="168" spans="1:16" ht="13.5" hidden="1" customHeight="1">
      <c r="A168" s="23">
        <v>156</v>
      </c>
      <c r="B168" s="175">
        <v>1533012503</v>
      </c>
      <c r="C168" s="177" t="s">
        <v>535</v>
      </c>
      <c r="D168" s="324" t="s">
        <v>313</v>
      </c>
      <c r="E168" s="117" t="s">
        <v>429</v>
      </c>
      <c r="F168" s="49">
        <v>12</v>
      </c>
      <c r="G168" s="49"/>
      <c r="H168" s="46"/>
      <c r="I168" s="125"/>
      <c r="J168" s="24">
        <f t="shared" si="6"/>
        <v>12</v>
      </c>
      <c r="K168" s="25">
        <f t="shared" si="7"/>
        <v>6</v>
      </c>
      <c r="L168" s="171" t="s">
        <v>697</v>
      </c>
      <c r="M168" s="129">
        <f t="shared" si="8"/>
        <v>1</v>
      </c>
      <c r="O168" s="187">
        <v>13</v>
      </c>
      <c r="P168" s="188">
        <v>6</v>
      </c>
    </row>
    <row r="169" spans="1:16" ht="13.5" hidden="1" customHeight="1">
      <c r="A169" s="23">
        <v>157</v>
      </c>
      <c r="B169" s="289">
        <v>123004901</v>
      </c>
      <c r="C169" s="99" t="s">
        <v>156</v>
      </c>
      <c r="D169" s="100" t="s">
        <v>157</v>
      </c>
      <c r="E169" s="118" t="s">
        <v>428</v>
      </c>
      <c r="F169" s="90">
        <v>10.083333333333334</v>
      </c>
      <c r="G169" s="90"/>
      <c r="H169" s="94"/>
      <c r="I169" s="125"/>
      <c r="J169" s="24">
        <f t="shared" si="6"/>
        <v>10.083333333333334</v>
      </c>
      <c r="K169" s="25">
        <f t="shared" si="7"/>
        <v>6</v>
      </c>
      <c r="L169" s="169" t="s">
        <v>486</v>
      </c>
      <c r="M169" s="129">
        <f t="shared" si="8"/>
        <v>1</v>
      </c>
      <c r="N169" s="72" t="s">
        <v>483</v>
      </c>
      <c r="O169" s="7">
        <v>24</v>
      </c>
      <c r="P169" s="167">
        <v>12</v>
      </c>
    </row>
    <row r="170" spans="1:16" ht="13.5" hidden="1" customHeight="1">
      <c r="A170" s="23">
        <v>158</v>
      </c>
      <c r="B170" s="181">
        <v>1333011470</v>
      </c>
      <c r="C170" s="183" t="s">
        <v>682</v>
      </c>
      <c r="D170" s="299" t="s">
        <v>683</v>
      </c>
      <c r="E170" s="117" t="s">
        <v>428</v>
      </c>
      <c r="F170" s="49">
        <v>4.3499999999999996</v>
      </c>
      <c r="G170" s="49"/>
      <c r="H170" s="46">
        <v>6</v>
      </c>
      <c r="I170" s="125"/>
      <c r="J170" s="24">
        <f t="shared" si="6"/>
        <v>4.3499999999999996</v>
      </c>
      <c r="K170" s="25">
        <f t="shared" si="7"/>
        <v>0</v>
      </c>
      <c r="L170" s="43" t="str">
        <f>IF(K170=6,"acquise"," ")</f>
        <v xml:space="preserve"> </v>
      </c>
      <c r="M170" s="129">
        <f t="shared" si="8"/>
        <v>1</v>
      </c>
      <c r="O170" s="187">
        <v>12</v>
      </c>
      <c r="P170" s="188">
        <v>0</v>
      </c>
    </row>
    <row r="171" spans="1:16" ht="13.5" hidden="1" customHeight="1">
      <c r="A171" s="23">
        <v>159</v>
      </c>
      <c r="B171" s="279">
        <v>1433010476</v>
      </c>
      <c r="C171" s="52" t="s">
        <v>158</v>
      </c>
      <c r="D171" s="51" t="s">
        <v>124</v>
      </c>
      <c r="E171" s="117" t="s">
        <v>434</v>
      </c>
      <c r="F171" s="49">
        <v>6.8</v>
      </c>
      <c r="G171" s="49"/>
      <c r="H171" s="46">
        <v>9.5</v>
      </c>
      <c r="I171" s="125"/>
      <c r="J171" s="24">
        <f t="shared" si="6"/>
        <v>6.8</v>
      </c>
      <c r="K171" s="25">
        <f t="shared" si="7"/>
        <v>0</v>
      </c>
      <c r="L171" s="43" t="str">
        <f>IF(K171=6,"acquise"," ")</f>
        <v xml:space="preserve"> </v>
      </c>
      <c r="M171" s="129">
        <f t="shared" si="8"/>
        <v>1</v>
      </c>
      <c r="N171" s="72" t="s">
        <v>483</v>
      </c>
      <c r="O171" s="7">
        <v>18</v>
      </c>
      <c r="P171" s="167">
        <v>6</v>
      </c>
    </row>
    <row r="172" spans="1:16" ht="13.5" hidden="1" customHeight="1">
      <c r="A172" s="23">
        <v>160</v>
      </c>
      <c r="B172" s="289">
        <v>123009039</v>
      </c>
      <c r="C172" s="99" t="s">
        <v>158</v>
      </c>
      <c r="D172" s="100" t="s">
        <v>67</v>
      </c>
      <c r="E172" s="117" t="s">
        <v>434</v>
      </c>
      <c r="F172" s="90">
        <v>10.166666666666666</v>
      </c>
      <c r="G172" s="90"/>
      <c r="H172" s="91"/>
      <c r="I172" s="125"/>
      <c r="J172" s="24">
        <f t="shared" si="6"/>
        <v>10.166666666666666</v>
      </c>
      <c r="K172" s="25">
        <f t="shared" si="7"/>
        <v>6</v>
      </c>
      <c r="L172" s="169" t="s">
        <v>484</v>
      </c>
      <c r="M172" s="129">
        <f t="shared" si="8"/>
        <v>1</v>
      </c>
      <c r="N172" s="72" t="s">
        <v>483</v>
      </c>
      <c r="O172" s="7">
        <v>30</v>
      </c>
      <c r="P172" s="167">
        <v>12</v>
      </c>
    </row>
    <row r="173" spans="1:16" ht="13.5" hidden="1" customHeight="1">
      <c r="A173" s="23">
        <v>161</v>
      </c>
      <c r="B173" s="175">
        <v>1533010444</v>
      </c>
      <c r="C173" s="177" t="s">
        <v>558</v>
      </c>
      <c r="D173" s="324" t="s">
        <v>64</v>
      </c>
      <c r="E173" s="117" t="s">
        <v>1676</v>
      </c>
      <c r="F173" s="49">
        <v>9.9980000000000011</v>
      </c>
      <c r="G173" s="49"/>
      <c r="H173" s="46"/>
      <c r="I173" s="125"/>
      <c r="J173" s="24">
        <f t="shared" si="6"/>
        <v>9.9980000000000011</v>
      </c>
      <c r="K173" s="25">
        <f t="shared" si="7"/>
        <v>6</v>
      </c>
      <c r="L173" s="171" t="s">
        <v>697</v>
      </c>
      <c r="M173" s="129">
        <f t="shared" si="8"/>
        <v>1</v>
      </c>
      <c r="O173" s="187">
        <v>14</v>
      </c>
      <c r="P173" s="188">
        <v>6</v>
      </c>
    </row>
    <row r="174" spans="1:16" ht="13.5" hidden="1" customHeight="1">
      <c r="A174" s="23">
        <v>162</v>
      </c>
      <c r="B174" s="279">
        <v>1333009403</v>
      </c>
      <c r="C174" s="52" t="s">
        <v>330</v>
      </c>
      <c r="D174" s="51" t="s">
        <v>331</v>
      </c>
      <c r="E174" s="118" t="s">
        <v>433</v>
      </c>
      <c r="F174" s="49">
        <v>14.333333333333334</v>
      </c>
      <c r="G174" s="49"/>
      <c r="H174" s="105"/>
      <c r="I174" s="125"/>
      <c r="J174" s="24">
        <f t="shared" si="6"/>
        <v>14.333333333333334</v>
      </c>
      <c r="K174" s="25">
        <f t="shared" si="7"/>
        <v>6</v>
      </c>
      <c r="L174" s="169" t="s">
        <v>484</v>
      </c>
      <c r="M174" s="129">
        <f t="shared" si="8"/>
        <v>1</v>
      </c>
      <c r="N174" s="72" t="s">
        <v>483</v>
      </c>
      <c r="O174" s="7">
        <v>30</v>
      </c>
      <c r="P174" s="167">
        <v>18</v>
      </c>
    </row>
    <row r="175" spans="1:16" ht="13.5" hidden="1" customHeight="1">
      <c r="A175" s="23">
        <v>163</v>
      </c>
      <c r="B175" s="289">
        <v>123003419</v>
      </c>
      <c r="C175" s="99" t="s">
        <v>159</v>
      </c>
      <c r="D175" s="100" t="s">
        <v>92</v>
      </c>
      <c r="E175" s="118" t="s">
        <v>433</v>
      </c>
      <c r="F175" s="90">
        <v>10</v>
      </c>
      <c r="G175" s="90"/>
      <c r="H175" s="94"/>
      <c r="I175" s="125"/>
      <c r="J175" s="24">
        <f t="shared" si="6"/>
        <v>10</v>
      </c>
      <c r="K175" s="25">
        <f t="shared" si="7"/>
        <v>6</v>
      </c>
      <c r="L175" s="169" t="s">
        <v>486</v>
      </c>
      <c r="M175" s="129">
        <f t="shared" si="8"/>
        <v>1</v>
      </c>
      <c r="N175" s="72" t="s">
        <v>483</v>
      </c>
      <c r="O175" s="7">
        <v>18</v>
      </c>
      <c r="P175" s="167">
        <v>6</v>
      </c>
    </row>
    <row r="176" spans="1:16" ht="13.5" hidden="1" customHeight="1">
      <c r="A176" s="23">
        <v>164</v>
      </c>
      <c r="B176" s="279">
        <v>1333007545</v>
      </c>
      <c r="C176" s="52" t="s">
        <v>332</v>
      </c>
      <c r="D176" s="51" t="s">
        <v>228</v>
      </c>
      <c r="E176" s="118" t="s">
        <v>433</v>
      </c>
      <c r="F176" s="49">
        <v>5</v>
      </c>
      <c r="G176" s="49"/>
      <c r="H176" s="46">
        <v>2</v>
      </c>
      <c r="I176" s="125"/>
      <c r="J176" s="24">
        <f t="shared" si="6"/>
        <v>5</v>
      </c>
      <c r="K176" s="25">
        <f t="shared" si="7"/>
        <v>0</v>
      </c>
      <c r="L176" s="43" t="str">
        <f>IF(K176=6,"acquise"," ")</f>
        <v xml:space="preserve"> </v>
      </c>
      <c r="M176" s="129">
        <f t="shared" si="8"/>
        <v>1</v>
      </c>
      <c r="N176" s="72" t="s">
        <v>483</v>
      </c>
      <c r="O176" s="7">
        <v>18</v>
      </c>
      <c r="P176" s="167">
        <v>6</v>
      </c>
    </row>
    <row r="177" spans="1:16" ht="13.5" hidden="1" customHeight="1">
      <c r="A177" s="23">
        <v>165</v>
      </c>
      <c r="B177" s="294">
        <v>123006162</v>
      </c>
      <c r="C177" s="306" t="s">
        <v>747</v>
      </c>
      <c r="D177" s="328" t="s">
        <v>135</v>
      </c>
      <c r="E177" s="247" t="s">
        <v>1678</v>
      </c>
      <c r="F177" s="194">
        <v>7.333333333333333</v>
      </c>
      <c r="G177" s="201"/>
      <c r="H177" s="202">
        <v>12</v>
      </c>
      <c r="I177" s="218"/>
      <c r="J177" s="219">
        <f t="shared" si="6"/>
        <v>7.333333333333333</v>
      </c>
      <c r="K177" s="220">
        <f t="shared" si="7"/>
        <v>0</v>
      </c>
      <c r="L177" s="221" t="str">
        <f>IF(K177=6,"acquise"," ")</f>
        <v xml:space="preserve"> </v>
      </c>
      <c r="M177" s="222">
        <f t="shared" si="8"/>
        <v>1</v>
      </c>
    </row>
    <row r="178" spans="1:16" ht="13.5" hidden="1" customHeight="1">
      <c r="A178" s="23">
        <v>166</v>
      </c>
      <c r="B178" s="175">
        <v>1533003446</v>
      </c>
      <c r="C178" s="177" t="s">
        <v>333</v>
      </c>
      <c r="D178" s="324" t="s">
        <v>523</v>
      </c>
      <c r="E178" s="117" t="s">
        <v>428</v>
      </c>
      <c r="F178" s="49">
        <v>8.1</v>
      </c>
      <c r="G178" s="49"/>
      <c r="H178" s="46">
        <v>9</v>
      </c>
      <c r="I178" s="125"/>
      <c r="J178" s="24">
        <f t="shared" si="6"/>
        <v>8.1</v>
      </c>
      <c r="K178" s="25">
        <f t="shared" si="7"/>
        <v>0</v>
      </c>
      <c r="L178" s="43" t="str">
        <f>IF(K178=6,"acquise"," ")</f>
        <v xml:space="preserve"> </v>
      </c>
      <c r="M178" s="129">
        <f t="shared" si="8"/>
        <v>1</v>
      </c>
      <c r="O178" s="187">
        <v>12</v>
      </c>
      <c r="P178" s="188">
        <v>0</v>
      </c>
    </row>
    <row r="179" spans="1:16" ht="13.5" hidden="1" customHeight="1">
      <c r="A179" s="23">
        <v>167</v>
      </c>
      <c r="B179" s="279">
        <v>1433005511</v>
      </c>
      <c r="C179" s="52" t="s">
        <v>333</v>
      </c>
      <c r="D179" s="51" t="s">
        <v>209</v>
      </c>
      <c r="E179" s="118" t="s">
        <v>428</v>
      </c>
      <c r="F179" s="49">
        <v>10.3</v>
      </c>
      <c r="G179" s="49"/>
      <c r="H179" s="46"/>
      <c r="I179" s="125"/>
      <c r="J179" s="24">
        <f t="shared" si="6"/>
        <v>10.3</v>
      </c>
      <c r="K179" s="25">
        <f t="shared" si="7"/>
        <v>6</v>
      </c>
      <c r="L179" s="169" t="s">
        <v>486</v>
      </c>
      <c r="M179" s="129">
        <f t="shared" si="8"/>
        <v>1</v>
      </c>
      <c r="N179" s="72" t="s">
        <v>483</v>
      </c>
      <c r="O179" s="7">
        <v>18</v>
      </c>
      <c r="P179" s="167">
        <v>6</v>
      </c>
    </row>
    <row r="180" spans="1:16" ht="13.5" hidden="1" customHeight="1">
      <c r="A180" s="23">
        <v>168</v>
      </c>
      <c r="B180" s="289">
        <v>123011453</v>
      </c>
      <c r="C180" s="99" t="s">
        <v>162</v>
      </c>
      <c r="D180" s="100" t="s">
        <v>163</v>
      </c>
      <c r="E180" s="121" t="s">
        <v>431</v>
      </c>
      <c r="F180" s="90">
        <v>8.6666666666666661</v>
      </c>
      <c r="G180" s="90"/>
      <c r="H180" s="94">
        <v>10.5</v>
      </c>
      <c r="I180" s="125"/>
      <c r="J180" s="24">
        <f t="shared" si="6"/>
        <v>8.6666666666666661</v>
      </c>
      <c r="K180" s="25">
        <f t="shared" si="7"/>
        <v>0</v>
      </c>
      <c r="L180" s="44" t="str">
        <f>IF(K180=6,"acquise"," ")</f>
        <v xml:space="preserve"> </v>
      </c>
      <c r="M180" s="129">
        <f t="shared" si="8"/>
        <v>1</v>
      </c>
      <c r="N180" s="72" t="s">
        <v>483</v>
      </c>
      <c r="O180" s="7">
        <v>18</v>
      </c>
      <c r="P180" s="167">
        <v>6</v>
      </c>
    </row>
    <row r="181" spans="1:16" ht="13.5" hidden="1" customHeight="1">
      <c r="A181" s="23">
        <v>169</v>
      </c>
      <c r="B181" s="289">
        <v>123011613</v>
      </c>
      <c r="C181" s="99" t="s">
        <v>162</v>
      </c>
      <c r="D181" s="100" t="s">
        <v>164</v>
      </c>
      <c r="E181" s="118" t="s">
        <v>428</v>
      </c>
      <c r="F181" s="90">
        <v>7.333333333333333</v>
      </c>
      <c r="G181" s="90"/>
      <c r="H181" s="94">
        <v>8</v>
      </c>
      <c r="I181" s="125"/>
      <c r="J181" s="24">
        <f t="shared" si="6"/>
        <v>7.333333333333333</v>
      </c>
      <c r="K181" s="25">
        <f t="shared" si="7"/>
        <v>0</v>
      </c>
      <c r="L181" s="44" t="str">
        <f>IF(K181=6,"acquise"," ")</f>
        <v xml:space="preserve"> </v>
      </c>
      <c r="M181" s="129">
        <f t="shared" si="8"/>
        <v>1</v>
      </c>
      <c r="N181" s="72" t="s">
        <v>483</v>
      </c>
      <c r="O181" s="7">
        <v>18</v>
      </c>
      <c r="P181" s="167">
        <v>6</v>
      </c>
    </row>
    <row r="182" spans="1:16" ht="13.5" hidden="1" customHeight="1">
      <c r="A182" s="23">
        <v>170</v>
      </c>
      <c r="B182" s="175">
        <v>1533009246</v>
      </c>
      <c r="C182" s="177" t="s">
        <v>604</v>
      </c>
      <c r="D182" s="324" t="s">
        <v>184</v>
      </c>
      <c r="E182" s="117" t="s">
        <v>1677</v>
      </c>
      <c r="F182" s="49">
        <v>11.9</v>
      </c>
      <c r="G182" s="49"/>
      <c r="H182" s="46"/>
      <c r="I182" s="125"/>
      <c r="J182" s="24">
        <f t="shared" si="6"/>
        <v>11.9</v>
      </c>
      <c r="K182" s="25">
        <f t="shared" si="7"/>
        <v>6</v>
      </c>
      <c r="L182" s="171" t="s">
        <v>484</v>
      </c>
      <c r="M182" s="129">
        <f t="shared" si="8"/>
        <v>1</v>
      </c>
      <c r="O182" s="187">
        <v>30</v>
      </c>
      <c r="P182" s="188">
        <v>18</v>
      </c>
    </row>
    <row r="183" spans="1:16" ht="13.5" hidden="1" customHeight="1">
      <c r="A183" s="23">
        <v>171</v>
      </c>
      <c r="B183" s="279">
        <v>1333003392</v>
      </c>
      <c r="C183" s="52" t="s">
        <v>394</v>
      </c>
      <c r="D183" s="51" t="s">
        <v>247</v>
      </c>
      <c r="E183" s="117" t="s">
        <v>434</v>
      </c>
      <c r="F183" s="49">
        <v>11.2</v>
      </c>
      <c r="G183" s="174"/>
      <c r="H183" s="111"/>
      <c r="I183" s="125"/>
      <c r="J183" s="24">
        <f t="shared" si="6"/>
        <v>11.2</v>
      </c>
      <c r="K183" s="25">
        <f t="shared" si="7"/>
        <v>6</v>
      </c>
      <c r="L183" s="169" t="s">
        <v>486</v>
      </c>
      <c r="M183" s="129">
        <f t="shared" si="8"/>
        <v>1</v>
      </c>
      <c r="N183" s="72" t="s">
        <v>483</v>
      </c>
      <c r="O183" s="7">
        <v>18</v>
      </c>
      <c r="P183" s="167">
        <v>6</v>
      </c>
    </row>
    <row r="184" spans="1:16" ht="13.5" hidden="1" customHeight="1">
      <c r="A184" s="23">
        <v>172</v>
      </c>
      <c r="B184" s="279" t="s">
        <v>395</v>
      </c>
      <c r="C184" s="52" t="s">
        <v>396</v>
      </c>
      <c r="D184" s="51" t="s">
        <v>397</v>
      </c>
      <c r="E184" s="118" t="s">
        <v>428</v>
      </c>
      <c r="F184" s="49">
        <v>0</v>
      </c>
      <c r="G184" s="174"/>
      <c r="H184" s="111">
        <v>0</v>
      </c>
      <c r="I184" s="125"/>
      <c r="J184" s="24">
        <f t="shared" si="6"/>
        <v>0</v>
      </c>
      <c r="K184" s="25">
        <f t="shared" si="7"/>
        <v>0</v>
      </c>
      <c r="L184" s="43" t="str">
        <f>IF(K184=6,"acquise"," ")</f>
        <v xml:space="preserve"> </v>
      </c>
      <c r="M184" s="129">
        <f t="shared" si="8"/>
        <v>1</v>
      </c>
      <c r="N184" s="72" t="s">
        <v>483</v>
      </c>
      <c r="O184" s="7">
        <v>12</v>
      </c>
      <c r="P184" s="167">
        <v>6</v>
      </c>
    </row>
    <row r="185" spans="1:16" ht="13.5" hidden="1" customHeight="1">
      <c r="A185" s="23">
        <v>173</v>
      </c>
      <c r="B185" s="175">
        <v>1533008501</v>
      </c>
      <c r="C185" s="177" t="s">
        <v>510</v>
      </c>
      <c r="D185" s="324" t="s">
        <v>511</v>
      </c>
      <c r="E185" s="117" t="s">
        <v>428</v>
      </c>
      <c r="F185" s="49">
        <v>6.8</v>
      </c>
      <c r="G185" s="49"/>
      <c r="H185" s="46">
        <v>8</v>
      </c>
      <c r="I185" s="125"/>
      <c r="J185" s="24">
        <f t="shared" si="6"/>
        <v>6.8</v>
      </c>
      <c r="K185" s="25">
        <f t="shared" si="7"/>
        <v>0</v>
      </c>
      <c r="L185" s="43" t="str">
        <f>IF(K185=6,"acquise"," ")</f>
        <v xml:space="preserve"> </v>
      </c>
      <c r="M185" s="129">
        <f t="shared" si="8"/>
        <v>1</v>
      </c>
      <c r="O185" s="187">
        <v>18</v>
      </c>
      <c r="P185" s="188">
        <v>6</v>
      </c>
    </row>
    <row r="186" spans="1:16" ht="13.5" hidden="1" customHeight="1">
      <c r="A186" s="23">
        <v>174</v>
      </c>
      <c r="B186" s="175">
        <v>1533003209</v>
      </c>
      <c r="C186" s="177" t="s">
        <v>647</v>
      </c>
      <c r="D186" s="324" t="s">
        <v>648</v>
      </c>
      <c r="E186" s="117" t="s">
        <v>1676</v>
      </c>
      <c r="F186" s="49">
        <v>4.5</v>
      </c>
      <c r="G186" s="49"/>
      <c r="H186" s="46">
        <v>6</v>
      </c>
      <c r="I186" s="125"/>
      <c r="J186" s="24">
        <f t="shared" si="6"/>
        <v>4.5</v>
      </c>
      <c r="K186" s="25">
        <f t="shared" si="7"/>
        <v>0</v>
      </c>
      <c r="L186" s="43" t="str">
        <f>IF(K186=6,"acquise"," ")</f>
        <v xml:space="preserve"> </v>
      </c>
      <c r="M186" s="129">
        <f t="shared" si="8"/>
        <v>1</v>
      </c>
      <c r="O186" s="187">
        <v>18</v>
      </c>
      <c r="P186" s="188">
        <v>6</v>
      </c>
    </row>
    <row r="187" spans="1:16" ht="13.5" hidden="1" customHeight="1">
      <c r="A187" s="23">
        <v>175</v>
      </c>
      <c r="B187" s="181">
        <v>1333020295</v>
      </c>
      <c r="C187" s="183" t="s">
        <v>693</v>
      </c>
      <c r="D187" s="299" t="s">
        <v>694</v>
      </c>
      <c r="E187" s="117" t="s">
        <v>428</v>
      </c>
      <c r="F187" s="49">
        <v>8.8000000000000007</v>
      </c>
      <c r="G187" s="49"/>
      <c r="H187" s="46">
        <v>10</v>
      </c>
      <c r="I187" s="125"/>
      <c r="J187" s="24">
        <f t="shared" si="6"/>
        <v>8.8000000000000007</v>
      </c>
      <c r="K187" s="25">
        <f t="shared" si="7"/>
        <v>0</v>
      </c>
      <c r="L187" s="43" t="str">
        <f>IF(K187=6,"acquise"," ")</f>
        <v xml:space="preserve"> </v>
      </c>
      <c r="M187" s="129">
        <f t="shared" si="8"/>
        <v>1</v>
      </c>
      <c r="O187" s="187">
        <v>17</v>
      </c>
      <c r="P187" s="188">
        <v>6</v>
      </c>
    </row>
    <row r="188" spans="1:16" ht="12" hidden="1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8.4</v>
      </c>
      <c r="G188" s="49"/>
      <c r="H188" s="46"/>
      <c r="I188" s="125"/>
      <c r="J188" s="24">
        <f t="shared" si="6"/>
        <v>8.4</v>
      </c>
      <c r="K188" s="25">
        <f t="shared" si="7"/>
        <v>0</v>
      </c>
      <c r="L188" s="169" t="s">
        <v>484</v>
      </c>
      <c r="M188" s="129">
        <f t="shared" si="8"/>
        <v>1</v>
      </c>
      <c r="N188" s="72" t="s">
        <v>483</v>
      </c>
      <c r="O188" s="7">
        <v>30</v>
      </c>
      <c r="P188" s="167">
        <v>18</v>
      </c>
    </row>
    <row r="189" spans="1:16" ht="12" hidden="1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0">
        <v>10.833333333333334</v>
      </c>
      <c r="G189" s="90"/>
      <c r="H189" s="46"/>
      <c r="I189" s="125"/>
      <c r="J189" s="24">
        <f t="shared" si="6"/>
        <v>10.833333333333334</v>
      </c>
      <c r="K189" s="25">
        <f t="shared" si="7"/>
        <v>6</v>
      </c>
      <c r="L189" s="169" t="s">
        <v>486</v>
      </c>
      <c r="M189" s="129">
        <f t="shared" si="8"/>
        <v>1</v>
      </c>
      <c r="N189" s="72" t="s">
        <v>483</v>
      </c>
      <c r="O189" s="7">
        <v>19</v>
      </c>
      <c r="P189" s="167">
        <v>12</v>
      </c>
    </row>
    <row r="190" spans="1:16" ht="12" hidden="1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11.833333333333334</v>
      </c>
      <c r="G190" s="49"/>
      <c r="H190" s="105"/>
      <c r="I190" s="125"/>
      <c r="J190" s="24">
        <f t="shared" si="6"/>
        <v>11.833333333333334</v>
      </c>
      <c r="K190" s="25">
        <f t="shared" si="7"/>
        <v>6</v>
      </c>
      <c r="L190" s="169" t="s">
        <v>486</v>
      </c>
      <c r="M190" s="129">
        <f t="shared" si="8"/>
        <v>1</v>
      </c>
      <c r="N190" s="72" t="s">
        <v>483</v>
      </c>
      <c r="O190" s="7">
        <v>18</v>
      </c>
      <c r="P190" s="167">
        <v>6</v>
      </c>
    </row>
    <row r="191" spans="1:16" ht="15" hidden="1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49">
        <v>9.9980000000000011</v>
      </c>
      <c r="G191" s="49"/>
      <c r="H191" s="46"/>
      <c r="I191" s="125"/>
      <c r="J191" s="24">
        <f t="shared" si="6"/>
        <v>9.9980000000000011</v>
      </c>
      <c r="K191" s="25">
        <f t="shared" si="7"/>
        <v>6</v>
      </c>
      <c r="L191" s="171" t="s">
        <v>697</v>
      </c>
      <c r="M191" s="129">
        <f t="shared" si="8"/>
        <v>1</v>
      </c>
      <c r="O191" s="187">
        <v>20</v>
      </c>
      <c r="P191" s="188">
        <v>12</v>
      </c>
    </row>
    <row r="192" spans="1:16" ht="12" hidden="1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90">
        <v>6.333333333333333</v>
      </c>
      <c r="G192" s="90"/>
      <c r="H192" s="94">
        <v>11</v>
      </c>
      <c r="I192" s="125"/>
      <c r="J192" s="24">
        <f t="shared" si="6"/>
        <v>6.333333333333333</v>
      </c>
      <c r="K192" s="25">
        <f t="shared" si="7"/>
        <v>0</v>
      </c>
      <c r="L192" s="44" t="str">
        <f>IF(K192=6,"acquise"," ")</f>
        <v xml:space="preserve"> </v>
      </c>
      <c r="M192" s="129">
        <f t="shared" si="8"/>
        <v>1</v>
      </c>
      <c r="N192" s="72" t="s">
        <v>483</v>
      </c>
      <c r="O192" s="7">
        <v>12</v>
      </c>
      <c r="P192" s="167">
        <v>0</v>
      </c>
    </row>
    <row r="193" spans="1:16" ht="15" hidden="1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49">
        <v>9.9980000000000011</v>
      </c>
      <c r="G193" s="49"/>
      <c r="H193" s="46"/>
      <c r="I193" s="125"/>
      <c r="J193" s="24">
        <f t="shared" si="6"/>
        <v>9.9980000000000011</v>
      </c>
      <c r="K193" s="25">
        <f t="shared" si="7"/>
        <v>6</v>
      </c>
      <c r="L193" s="171" t="s">
        <v>697</v>
      </c>
      <c r="M193" s="129">
        <f t="shared" si="8"/>
        <v>1</v>
      </c>
      <c r="O193" s="187">
        <v>11</v>
      </c>
      <c r="P193" s="188">
        <v>6</v>
      </c>
    </row>
    <row r="194" spans="1:16" ht="12" hidden="1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90">
        <v>13.583333333333334</v>
      </c>
      <c r="G194" s="90"/>
      <c r="H194" s="91"/>
      <c r="I194" s="125"/>
      <c r="J194" s="24">
        <f t="shared" si="6"/>
        <v>13.583333333333334</v>
      </c>
      <c r="K194" s="25">
        <f t="shared" si="7"/>
        <v>6</v>
      </c>
      <c r="L194" s="171" t="s">
        <v>485</v>
      </c>
      <c r="M194" s="129">
        <f t="shared" si="8"/>
        <v>1</v>
      </c>
      <c r="N194" s="72" t="s">
        <v>483</v>
      </c>
      <c r="O194" s="7">
        <v>24</v>
      </c>
      <c r="P194" s="167">
        <v>18</v>
      </c>
    </row>
    <row r="195" spans="1:16" ht="12" hidden="1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5.5</v>
      </c>
      <c r="G195" s="49"/>
      <c r="H195" s="46">
        <v>7</v>
      </c>
      <c r="I195" s="125"/>
      <c r="J195" s="24">
        <f t="shared" si="6"/>
        <v>5.5</v>
      </c>
      <c r="K195" s="25">
        <f t="shared" si="7"/>
        <v>0</v>
      </c>
      <c r="L195" s="43" t="str">
        <f>IF(K195=6,"acquise"," ")</f>
        <v xml:space="preserve"> </v>
      </c>
      <c r="M195" s="129">
        <f t="shared" si="8"/>
        <v>1</v>
      </c>
      <c r="N195" s="72" t="s">
        <v>483</v>
      </c>
      <c r="O195" s="7">
        <v>12</v>
      </c>
      <c r="P195" s="167">
        <v>0</v>
      </c>
    </row>
    <row r="196" spans="1:16" ht="15" hidden="1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49">
        <v>10.3</v>
      </c>
      <c r="G196" s="49"/>
      <c r="H196" s="46"/>
      <c r="I196" s="125"/>
      <c r="J196" s="24">
        <f t="shared" si="6"/>
        <v>10.3</v>
      </c>
      <c r="K196" s="25">
        <f t="shared" si="7"/>
        <v>6</v>
      </c>
      <c r="L196" s="171" t="s">
        <v>697</v>
      </c>
      <c r="M196" s="129">
        <f t="shared" si="8"/>
        <v>1</v>
      </c>
      <c r="O196" s="187">
        <v>14</v>
      </c>
      <c r="P196" s="188">
        <v>6</v>
      </c>
    </row>
    <row r="197" spans="1:16" ht="12" hidden="1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90">
        <v>10</v>
      </c>
      <c r="G197" s="90"/>
      <c r="H197" s="91"/>
      <c r="I197" s="125"/>
      <c r="J197" s="24">
        <f t="shared" si="6"/>
        <v>10</v>
      </c>
      <c r="K197" s="25">
        <f t="shared" si="7"/>
        <v>6</v>
      </c>
      <c r="L197" s="169" t="s">
        <v>486</v>
      </c>
      <c r="M197" s="129">
        <f t="shared" si="8"/>
        <v>1</v>
      </c>
      <c r="N197" s="72" t="s">
        <v>483</v>
      </c>
      <c r="O197" s="7">
        <v>24</v>
      </c>
      <c r="P197" s="167">
        <v>12</v>
      </c>
    </row>
    <row r="198" spans="1:16" ht="12" hidden="1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49">
        <v>10.083333333333334</v>
      </c>
      <c r="G198" s="49"/>
      <c r="H198" s="105"/>
      <c r="I198" s="125"/>
      <c r="J198" s="24">
        <f t="shared" si="6"/>
        <v>10.083333333333334</v>
      </c>
      <c r="K198" s="25">
        <f t="shared" si="7"/>
        <v>6</v>
      </c>
      <c r="L198" s="169" t="s">
        <v>486</v>
      </c>
      <c r="M198" s="129">
        <f t="shared" si="8"/>
        <v>1</v>
      </c>
      <c r="N198" s="72" t="s">
        <v>483</v>
      </c>
      <c r="O198" s="7">
        <v>24</v>
      </c>
      <c r="P198" s="167">
        <v>12</v>
      </c>
    </row>
    <row r="199" spans="1:16" ht="12" hidden="1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0">
        <v>10</v>
      </c>
      <c r="G199" s="90"/>
      <c r="H199" s="94"/>
      <c r="I199" s="125"/>
      <c r="J199" s="24">
        <f t="shared" si="6"/>
        <v>10</v>
      </c>
      <c r="K199" s="25">
        <f t="shared" si="7"/>
        <v>6</v>
      </c>
      <c r="L199" s="169" t="s">
        <v>486</v>
      </c>
      <c r="M199" s="129">
        <f t="shared" si="8"/>
        <v>1</v>
      </c>
      <c r="N199" s="72" t="s">
        <v>483</v>
      </c>
      <c r="O199" s="7">
        <v>18</v>
      </c>
      <c r="P199" s="167">
        <v>6</v>
      </c>
    </row>
    <row r="200" spans="1:16" ht="12" hidden="1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13</v>
      </c>
      <c r="G200" s="49"/>
      <c r="H200" s="105"/>
      <c r="I200" s="125"/>
      <c r="J200" s="24">
        <f t="shared" si="6"/>
        <v>13</v>
      </c>
      <c r="K200" s="25">
        <f t="shared" si="7"/>
        <v>6</v>
      </c>
      <c r="L200" s="171" t="s">
        <v>485</v>
      </c>
      <c r="M200" s="129">
        <f t="shared" si="8"/>
        <v>1</v>
      </c>
      <c r="N200" s="72" t="s">
        <v>483</v>
      </c>
      <c r="O200" s="7">
        <v>23</v>
      </c>
      <c r="P200" s="167">
        <v>18</v>
      </c>
    </row>
    <row r="201" spans="1:16" ht="12" hidden="1">
      <c r="A201" s="23">
        <v>189</v>
      </c>
      <c r="B201" s="282" t="s">
        <v>748</v>
      </c>
      <c r="C201" s="305" t="s">
        <v>749</v>
      </c>
      <c r="D201" s="306" t="s">
        <v>145</v>
      </c>
      <c r="E201" s="247" t="s">
        <v>1678</v>
      </c>
      <c r="F201" s="194">
        <v>10</v>
      </c>
      <c r="G201" s="201"/>
      <c r="H201" s="202">
        <v>13</v>
      </c>
      <c r="I201" s="218"/>
      <c r="J201" s="219">
        <f t="shared" si="6"/>
        <v>10</v>
      </c>
      <c r="K201" s="220">
        <f t="shared" si="7"/>
        <v>6</v>
      </c>
      <c r="L201" s="221" t="str">
        <f>IF(K201=6,"acquise"," ")</f>
        <v>acquise</v>
      </c>
      <c r="M201" s="222">
        <f t="shared" si="8"/>
        <v>1</v>
      </c>
    </row>
    <row r="202" spans="1:16" ht="15" hidden="1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49">
        <v>8.1</v>
      </c>
      <c r="G202" s="49"/>
      <c r="H202" s="46">
        <v>9</v>
      </c>
      <c r="I202" s="125"/>
      <c r="J202" s="24">
        <f t="shared" si="6"/>
        <v>8.1</v>
      </c>
      <c r="K202" s="25">
        <f t="shared" si="7"/>
        <v>0</v>
      </c>
      <c r="L202" s="43" t="str">
        <f>IF(K202=6,"acquise"," ")</f>
        <v xml:space="preserve"> </v>
      </c>
      <c r="M202" s="129">
        <f t="shared" si="8"/>
        <v>1</v>
      </c>
      <c r="O202" s="187">
        <v>15</v>
      </c>
      <c r="P202" s="188">
        <v>6</v>
      </c>
    </row>
    <row r="203" spans="1:16" ht="12" hidden="1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90">
        <v>6.833333333333333</v>
      </c>
      <c r="G203" s="90"/>
      <c r="H203" s="94">
        <v>7.5</v>
      </c>
      <c r="I203" s="125"/>
      <c r="J203" s="24">
        <f t="shared" si="6"/>
        <v>6.833333333333333</v>
      </c>
      <c r="K203" s="25">
        <f t="shared" si="7"/>
        <v>0</v>
      </c>
      <c r="L203" s="43" t="str">
        <f>IF(K203=6,"acquise"," ")</f>
        <v xml:space="preserve"> </v>
      </c>
      <c r="M203" s="129">
        <f t="shared" si="8"/>
        <v>1</v>
      </c>
      <c r="N203" s="72" t="s">
        <v>483</v>
      </c>
      <c r="O203" s="7">
        <v>18</v>
      </c>
      <c r="P203" s="167">
        <v>6</v>
      </c>
    </row>
    <row r="204" spans="1:16" ht="15" hidden="1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49">
        <v>8.8000000000000007</v>
      </c>
      <c r="G204" s="49"/>
      <c r="H204" s="46">
        <v>10</v>
      </c>
      <c r="I204" s="125"/>
      <c r="J204" s="24">
        <f t="shared" si="6"/>
        <v>8.8000000000000007</v>
      </c>
      <c r="K204" s="25">
        <f t="shared" si="7"/>
        <v>0</v>
      </c>
      <c r="L204" s="43" t="str">
        <f>IF(K204=6,"acquise"," ")</f>
        <v xml:space="preserve"> </v>
      </c>
      <c r="M204" s="129">
        <f t="shared" si="8"/>
        <v>1</v>
      </c>
      <c r="O204" s="187">
        <v>12</v>
      </c>
      <c r="P204" s="188">
        <v>6</v>
      </c>
    </row>
    <row r="205" spans="1:16" ht="15" hidden="1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49">
        <v>7.25</v>
      </c>
      <c r="G205" s="49"/>
      <c r="H205" s="46">
        <v>11</v>
      </c>
      <c r="I205" s="125"/>
      <c r="J205" s="24">
        <f t="shared" ref="J205:J268" si="9">IF(AND(H205&gt;G205,H205&gt;I205),MAX(F205,(H205*2+G205*3)/5,(H205*2+I205*3)/5),MAX(F205,G205,I205))</f>
        <v>7.25</v>
      </c>
      <c r="K205" s="25">
        <f t="shared" ref="K205:K268" si="10">IF(J205&gt;=9.995,6,0)</f>
        <v>0</v>
      </c>
      <c r="L205" s="43" t="str">
        <f>IF(K205=6,"acquise"," ")</f>
        <v xml:space="preserve"> </v>
      </c>
      <c r="M205" s="129">
        <f t="shared" ref="M205:M268" si="11">IF(I205&lt;&gt;"",2,1)</f>
        <v>1</v>
      </c>
      <c r="O205" s="187">
        <v>11</v>
      </c>
      <c r="P205" s="188">
        <v>0</v>
      </c>
    </row>
    <row r="206" spans="1:16" ht="12" hidden="1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90">
        <v>10</v>
      </c>
      <c r="G206" s="90"/>
      <c r="H206" s="91"/>
      <c r="I206" s="125"/>
      <c r="J206" s="24">
        <f t="shared" si="9"/>
        <v>10</v>
      </c>
      <c r="K206" s="25">
        <f t="shared" si="10"/>
        <v>6</v>
      </c>
      <c r="L206" s="169" t="s">
        <v>486</v>
      </c>
      <c r="M206" s="129">
        <f t="shared" si="11"/>
        <v>1</v>
      </c>
      <c r="N206" s="72" t="s">
        <v>483</v>
      </c>
      <c r="O206" s="7">
        <v>18</v>
      </c>
      <c r="P206" s="167">
        <v>6</v>
      </c>
    </row>
    <row r="207" spans="1:16" ht="12" hidden="1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49">
        <v>6.3</v>
      </c>
      <c r="G207" s="49"/>
      <c r="H207" s="46">
        <v>12</v>
      </c>
      <c r="I207" s="125"/>
      <c r="J207" s="24">
        <f t="shared" si="9"/>
        <v>6.3</v>
      </c>
      <c r="K207" s="25">
        <f t="shared" si="10"/>
        <v>0</v>
      </c>
      <c r="L207" s="43" t="str">
        <f>IF(K207=6,"acquise"," ")</f>
        <v xml:space="preserve"> </v>
      </c>
      <c r="M207" s="129">
        <f t="shared" si="11"/>
        <v>1</v>
      </c>
      <c r="N207" s="72" t="s">
        <v>483</v>
      </c>
      <c r="O207" s="7">
        <v>18</v>
      </c>
      <c r="P207" s="167">
        <v>6</v>
      </c>
    </row>
    <row r="208" spans="1:16" ht="12" hidden="1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49">
        <v>10</v>
      </c>
      <c r="G208" s="49"/>
      <c r="H208" s="46"/>
      <c r="I208" s="125"/>
      <c r="J208" s="24">
        <f t="shared" si="9"/>
        <v>10</v>
      </c>
      <c r="K208" s="25">
        <f t="shared" si="10"/>
        <v>6</v>
      </c>
      <c r="L208" s="169" t="s">
        <v>486</v>
      </c>
      <c r="M208" s="129">
        <f t="shared" si="11"/>
        <v>1</v>
      </c>
      <c r="N208" s="72" t="s">
        <v>483</v>
      </c>
      <c r="O208" s="7">
        <v>18</v>
      </c>
      <c r="P208" s="167">
        <v>6</v>
      </c>
    </row>
    <row r="209" spans="1:16" ht="12" hidden="1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8.5</v>
      </c>
      <c r="G209" s="49"/>
      <c r="H209" s="46"/>
      <c r="I209" s="125"/>
      <c r="J209" s="24">
        <f t="shared" si="9"/>
        <v>8.5</v>
      </c>
      <c r="K209" s="25">
        <f t="shared" si="10"/>
        <v>0</v>
      </c>
      <c r="L209" s="169" t="s">
        <v>484</v>
      </c>
      <c r="M209" s="129">
        <f t="shared" si="11"/>
        <v>1</v>
      </c>
      <c r="N209" s="72" t="s">
        <v>483</v>
      </c>
      <c r="O209" s="7">
        <v>30</v>
      </c>
      <c r="P209" s="167">
        <v>18</v>
      </c>
    </row>
    <row r="210" spans="1:16" ht="12" hidden="1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10</v>
      </c>
      <c r="G210" s="49"/>
      <c r="H210" s="46"/>
      <c r="I210" s="125"/>
      <c r="J210" s="24">
        <f t="shared" si="9"/>
        <v>10</v>
      </c>
      <c r="K210" s="25">
        <f t="shared" si="10"/>
        <v>6</v>
      </c>
      <c r="L210" s="169" t="s">
        <v>486</v>
      </c>
      <c r="M210" s="129">
        <f t="shared" si="11"/>
        <v>1</v>
      </c>
      <c r="N210" s="72" t="s">
        <v>483</v>
      </c>
      <c r="O210" s="7">
        <v>23</v>
      </c>
      <c r="P210" s="167">
        <v>12</v>
      </c>
    </row>
    <row r="211" spans="1:16" ht="15" hidden="1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49">
        <v>10</v>
      </c>
      <c r="G211" s="49"/>
      <c r="H211" s="46"/>
      <c r="I211" s="125"/>
      <c r="J211" s="24">
        <f t="shared" si="9"/>
        <v>10</v>
      </c>
      <c r="K211" s="25">
        <f t="shared" si="10"/>
        <v>6</v>
      </c>
      <c r="L211" s="171" t="s">
        <v>697</v>
      </c>
      <c r="M211" s="129">
        <f t="shared" si="11"/>
        <v>1</v>
      </c>
      <c r="O211" s="187">
        <v>23</v>
      </c>
      <c r="P211" s="188">
        <v>12</v>
      </c>
    </row>
    <row r="212" spans="1:16" ht="12" hidden="1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194">
        <v>10</v>
      </c>
      <c r="G212" s="201"/>
      <c r="H212" s="202"/>
      <c r="I212" s="218"/>
      <c r="J212" s="219">
        <f t="shared" si="9"/>
        <v>10</v>
      </c>
      <c r="K212" s="220">
        <f t="shared" si="10"/>
        <v>6</v>
      </c>
      <c r="L212" s="221" t="str">
        <f>IF(K212=6,"acquise"," ")</f>
        <v>acquise</v>
      </c>
      <c r="M212" s="222">
        <f t="shared" si="11"/>
        <v>1</v>
      </c>
    </row>
    <row r="213" spans="1:16" ht="12" hidden="1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7.2</v>
      </c>
      <c r="G213" s="49"/>
      <c r="H213" s="46">
        <v>12</v>
      </c>
      <c r="I213" s="125"/>
      <c r="J213" s="24">
        <f t="shared" si="9"/>
        <v>7.2</v>
      </c>
      <c r="K213" s="25">
        <f t="shared" si="10"/>
        <v>0</v>
      </c>
      <c r="L213" s="43" t="str">
        <f>IF(K213=6,"acquise"," ")</f>
        <v xml:space="preserve"> </v>
      </c>
      <c r="M213" s="129">
        <f t="shared" si="11"/>
        <v>1</v>
      </c>
      <c r="N213" s="72" t="s">
        <v>483</v>
      </c>
      <c r="O213" s="7">
        <v>18</v>
      </c>
      <c r="P213" s="167">
        <v>6</v>
      </c>
    </row>
    <row r="214" spans="1:16" ht="12.75" hidden="1">
      <c r="A214" s="23">
        <v>202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194">
        <v>10</v>
      </c>
      <c r="G214" s="201"/>
      <c r="H214" s="212"/>
      <c r="I214" s="218"/>
      <c r="J214" s="219">
        <f t="shared" si="9"/>
        <v>10</v>
      </c>
      <c r="K214" s="220">
        <f t="shared" si="10"/>
        <v>6</v>
      </c>
      <c r="L214" s="221" t="str">
        <f>IF(K214=6,"acquise"," ")</f>
        <v>acquise</v>
      </c>
      <c r="M214" s="222">
        <f t="shared" si="11"/>
        <v>1</v>
      </c>
    </row>
    <row r="215" spans="1:16" ht="15" hidden="1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49">
        <v>8.6</v>
      </c>
      <c r="G215" s="49"/>
      <c r="H215" s="46">
        <v>14</v>
      </c>
      <c r="I215" s="125"/>
      <c r="J215" s="24">
        <f t="shared" si="9"/>
        <v>8.6</v>
      </c>
      <c r="K215" s="25">
        <f t="shared" si="10"/>
        <v>0</v>
      </c>
      <c r="L215" s="43" t="str">
        <f>IF(K215=6,"acquise"," ")</f>
        <v xml:space="preserve"> </v>
      </c>
      <c r="M215" s="129">
        <f t="shared" si="11"/>
        <v>1</v>
      </c>
      <c r="O215" s="187">
        <v>13</v>
      </c>
      <c r="P215" s="188">
        <v>6</v>
      </c>
    </row>
    <row r="216" spans="1:16" ht="12" hidden="1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0">
        <v>10</v>
      </c>
      <c r="G216" s="90"/>
      <c r="H216" s="94"/>
      <c r="I216" s="125"/>
      <c r="J216" s="24">
        <f t="shared" si="9"/>
        <v>10</v>
      </c>
      <c r="K216" s="25">
        <f t="shared" si="10"/>
        <v>6</v>
      </c>
      <c r="L216" s="169" t="s">
        <v>486</v>
      </c>
      <c r="M216" s="129">
        <f t="shared" si="11"/>
        <v>1</v>
      </c>
      <c r="N216" s="72" t="s">
        <v>483</v>
      </c>
      <c r="O216" s="7">
        <v>18</v>
      </c>
      <c r="P216" s="167">
        <v>6</v>
      </c>
    </row>
    <row r="217" spans="1:16" ht="12" hidden="1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10</v>
      </c>
      <c r="G217" s="49"/>
      <c r="H217" s="46"/>
      <c r="I217" s="125"/>
      <c r="J217" s="24">
        <f t="shared" si="9"/>
        <v>10</v>
      </c>
      <c r="K217" s="25">
        <f t="shared" si="10"/>
        <v>6</v>
      </c>
      <c r="L217" s="169" t="s">
        <v>486</v>
      </c>
      <c r="M217" s="129">
        <f t="shared" si="11"/>
        <v>1</v>
      </c>
      <c r="N217" s="72" t="s">
        <v>483</v>
      </c>
      <c r="O217" s="7">
        <v>18</v>
      </c>
      <c r="P217" s="167">
        <v>6</v>
      </c>
    </row>
    <row r="218" spans="1:16" ht="12" hidden="1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49">
        <v>10.666666666666666</v>
      </c>
      <c r="G218" s="49"/>
      <c r="H218" s="105"/>
      <c r="I218" s="125"/>
      <c r="J218" s="24">
        <f t="shared" si="9"/>
        <v>10.666666666666666</v>
      </c>
      <c r="K218" s="25">
        <f t="shared" si="10"/>
        <v>6</v>
      </c>
      <c r="L218" s="169" t="s">
        <v>486</v>
      </c>
      <c r="M218" s="129">
        <f t="shared" si="11"/>
        <v>1</v>
      </c>
      <c r="N218" s="72" t="s">
        <v>483</v>
      </c>
      <c r="O218" s="7">
        <v>18</v>
      </c>
      <c r="P218" s="167">
        <v>6</v>
      </c>
    </row>
    <row r="219" spans="1:16" ht="12" hidden="1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194">
        <v>6.333333333333333</v>
      </c>
      <c r="G219" s="201"/>
      <c r="H219" s="202">
        <v>11</v>
      </c>
      <c r="I219" s="218"/>
      <c r="J219" s="219">
        <f t="shared" si="9"/>
        <v>6.333333333333333</v>
      </c>
      <c r="K219" s="220">
        <f t="shared" si="10"/>
        <v>0</v>
      </c>
      <c r="L219" s="221" t="str">
        <f>IF(K219=6,"acquise"," ")</f>
        <v xml:space="preserve"> </v>
      </c>
      <c r="M219" s="222">
        <f t="shared" si="11"/>
        <v>1</v>
      </c>
    </row>
    <row r="220" spans="1:16" ht="15" hidden="1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49">
        <v>10.001999999999999</v>
      </c>
      <c r="G220" s="49"/>
      <c r="H220" s="46"/>
      <c r="I220" s="125"/>
      <c r="J220" s="24">
        <f t="shared" si="9"/>
        <v>10.001999999999999</v>
      </c>
      <c r="K220" s="25">
        <f t="shared" si="10"/>
        <v>6</v>
      </c>
      <c r="L220" s="171" t="s">
        <v>697</v>
      </c>
      <c r="M220" s="129">
        <f t="shared" si="11"/>
        <v>1</v>
      </c>
      <c r="O220" s="187">
        <v>17</v>
      </c>
      <c r="P220" s="188">
        <v>6</v>
      </c>
    </row>
    <row r="221" spans="1:16" ht="15" hidden="1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49">
        <v>8.8000000000000007</v>
      </c>
      <c r="G221" s="49"/>
      <c r="H221" s="46">
        <v>9.25</v>
      </c>
      <c r="I221" s="125"/>
      <c r="J221" s="24">
        <f t="shared" si="9"/>
        <v>8.8000000000000007</v>
      </c>
      <c r="K221" s="25">
        <f t="shared" si="10"/>
        <v>0</v>
      </c>
      <c r="L221" s="43" t="str">
        <f>IF(K221=6,"acquise"," ")</f>
        <v xml:space="preserve"> </v>
      </c>
      <c r="M221" s="129">
        <f t="shared" si="11"/>
        <v>1</v>
      </c>
      <c r="O221" s="187">
        <v>11</v>
      </c>
      <c r="P221" s="188">
        <v>6</v>
      </c>
    </row>
    <row r="222" spans="1:16" ht="12" hidden="1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194">
        <v>5.666666666666667</v>
      </c>
      <c r="G222" s="201"/>
      <c r="H222" s="202">
        <v>8</v>
      </c>
      <c r="I222" s="218"/>
      <c r="J222" s="219">
        <f t="shared" si="9"/>
        <v>5.666666666666667</v>
      </c>
      <c r="K222" s="220">
        <f t="shared" si="10"/>
        <v>0</v>
      </c>
      <c r="L222" s="221" t="str">
        <f>IF(K222=6,"acquise"," ")</f>
        <v xml:space="preserve"> </v>
      </c>
      <c r="M222" s="222">
        <f t="shared" si="11"/>
        <v>1</v>
      </c>
    </row>
    <row r="223" spans="1:16" ht="12" hidden="1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194">
        <v>7.333333333333333</v>
      </c>
      <c r="G223" s="201"/>
      <c r="H223" s="202">
        <v>13</v>
      </c>
      <c r="I223" s="218"/>
      <c r="J223" s="219">
        <f t="shared" si="9"/>
        <v>7.333333333333333</v>
      </c>
      <c r="K223" s="220">
        <f t="shared" si="10"/>
        <v>0</v>
      </c>
      <c r="L223" s="221" t="str">
        <f>IF(K223=6,"acquise"," ")</f>
        <v xml:space="preserve"> </v>
      </c>
      <c r="M223" s="222">
        <f t="shared" si="11"/>
        <v>1</v>
      </c>
    </row>
    <row r="224" spans="1:16" ht="12" hidden="1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49">
        <v>14.6</v>
      </c>
      <c r="G224" s="49"/>
      <c r="H224" s="46"/>
      <c r="I224" s="125"/>
      <c r="J224" s="24">
        <f t="shared" si="9"/>
        <v>14.6</v>
      </c>
      <c r="K224" s="25">
        <f t="shared" si="10"/>
        <v>6</v>
      </c>
      <c r="L224" s="171" t="s">
        <v>485</v>
      </c>
      <c r="M224" s="129">
        <f t="shared" si="11"/>
        <v>1</v>
      </c>
      <c r="N224" s="72" t="s">
        <v>483</v>
      </c>
      <c r="O224" s="7">
        <v>23</v>
      </c>
      <c r="P224" s="167">
        <v>18</v>
      </c>
    </row>
    <row r="225" spans="1:16" ht="15" hidden="1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49">
        <v>9.9980000000000011</v>
      </c>
      <c r="G225" s="49"/>
      <c r="H225" s="46"/>
      <c r="I225" s="125"/>
      <c r="J225" s="24">
        <f t="shared" si="9"/>
        <v>9.9980000000000011</v>
      </c>
      <c r="K225" s="25">
        <f t="shared" si="10"/>
        <v>6</v>
      </c>
      <c r="L225" s="171" t="s">
        <v>697</v>
      </c>
      <c r="M225" s="129">
        <f t="shared" si="11"/>
        <v>1</v>
      </c>
      <c r="O225" s="187">
        <v>18</v>
      </c>
      <c r="P225" s="188">
        <v>12</v>
      </c>
    </row>
    <row r="226" spans="1:16" ht="15" hidden="1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49">
        <v>8.6</v>
      </c>
      <c r="G226" s="49"/>
      <c r="H226" s="46">
        <v>11</v>
      </c>
      <c r="I226" s="125"/>
      <c r="J226" s="24">
        <f t="shared" si="9"/>
        <v>8.6</v>
      </c>
      <c r="K226" s="25">
        <f t="shared" si="10"/>
        <v>0</v>
      </c>
      <c r="L226" s="43" t="str">
        <f>IF(K226=6,"acquise"," ")</f>
        <v xml:space="preserve"> </v>
      </c>
      <c r="M226" s="129">
        <f t="shared" si="11"/>
        <v>1</v>
      </c>
      <c r="O226" s="187">
        <v>14</v>
      </c>
      <c r="P226" s="188">
        <v>6</v>
      </c>
    </row>
    <row r="227" spans="1:16" ht="12">
      <c r="A227" s="23">
        <v>215</v>
      </c>
      <c r="B227" s="294" t="s">
        <v>756</v>
      </c>
      <c r="C227" s="305" t="s">
        <v>182</v>
      </c>
      <c r="D227" s="306" t="s">
        <v>163</v>
      </c>
      <c r="E227" s="409" t="s">
        <v>1682</v>
      </c>
      <c r="F227" s="194">
        <v>7.333333333333333</v>
      </c>
      <c r="G227" s="201"/>
      <c r="H227" s="202">
        <v>8</v>
      </c>
      <c r="I227" s="218"/>
      <c r="J227" s="219">
        <f t="shared" si="9"/>
        <v>7.333333333333333</v>
      </c>
      <c r="K227" s="220">
        <f t="shared" si="10"/>
        <v>0</v>
      </c>
      <c r="L227" s="221" t="str">
        <f>IF(K227=6,"acquise"," ")</f>
        <v xml:space="preserve"> </v>
      </c>
      <c r="M227" s="222">
        <f t="shared" si="11"/>
        <v>1</v>
      </c>
    </row>
    <row r="228" spans="1:16" ht="12" hidden="1">
      <c r="A228" s="23">
        <v>216</v>
      </c>
      <c r="B228" s="277" t="s">
        <v>185</v>
      </c>
      <c r="C228" s="277" t="s">
        <v>182</v>
      </c>
      <c r="D228" s="99" t="s">
        <v>181</v>
      </c>
      <c r="E228" s="117" t="s">
        <v>434</v>
      </c>
      <c r="F228" s="90">
        <v>7.833333333333333</v>
      </c>
      <c r="G228" s="90"/>
      <c r="H228" s="91">
        <v>10.5</v>
      </c>
      <c r="I228" s="125"/>
      <c r="J228" s="24">
        <f t="shared" si="9"/>
        <v>7.833333333333333</v>
      </c>
      <c r="K228" s="25">
        <f t="shared" si="10"/>
        <v>0</v>
      </c>
      <c r="L228" s="44" t="str">
        <f>IF(K228=6,"acquise"," ")</f>
        <v xml:space="preserve"> </v>
      </c>
      <c r="M228" s="129">
        <f t="shared" si="11"/>
        <v>1</v>
      </c>
      <c r="N228" s="72" t="s">
        <v>483</v>
      </c>
      <c r="O228" s="7">
        <v>14</v>
      </c>
      <c r="P228" s="167">
        <v>6</v>
      </c>
    </row>
    <row r="229" spans="1:16" ht="12" hidden="1">
      <c r="A229" s="23">
        <v>217</v>
      </c>
      <c r="B229" s="279">
        <v>1433013307</v>
      </c>
      <c r="C229" s="301" t="s">
        <v>345</v>
      </c>
      <c r="D229" s="52" t="s">
        <v>329</v>
      </c>
      <c r="E229" s="118" t="s">
        <v>428</v>
      </c>
      <c r="F229" s="49">
        <v>10</v>
      </c>
      <c r="G229" s="49"/>
      <c r="H229" s="46"/>
      <c r="I229" s="125"/>
      <c r="J229" s="24">
        <f t="shared" si="9"/>
        <v>10</v>
      </c>
      <c r="K229" s="25">
        <f t="shared" si="10"/>
        <v>6</v>
      </c>
      <c r="L229" s="169" t="s">
        <v>486</v>
      </c>
      <c r="M229" s="129">
        <f t="shared" si="11"/>
        <v>1</v>
      </c>
      <c r="N229" s="72" t="s">
        <v>483</v>
      </c>
      <c r="O229" s="7">
        <v>18</v>
      </c>
      <c r="P229" s="167">
        <v>6</v>
      </c>
    </row>
    <row r="230" spans="1:16" ht="15" hidden="1">
      <c r="A230" s="23">
        <v>218</v>
      </c>
      <c r="B230" s="178">
        <v>1433008564</v>
      </c>
      <c r="C230" s="179" t="s">
        <v>493</v>
      </c>
      <c r="D230" s="180" t="s">
        <v>232</v>
      </c>
      <c r="E230" s="117" t="s">
        <v>428</v>
      </c>
      <c r="F230" s="49">
        <v>10</v>
      </c>
      <c r="G230" s="49"/>
      <c r="H230" s="46"/>
      <c r="I230" s="125"/>
      <c r="J230" s="24">
        <f t="shared" si="9"/>
        <v>10</v>
      </c>
      <c r="K230" s="25">
        <f t="shared" si="10"/>
        <v>6</v>
      </c>
      <c r="L230" s="171" t="s">
        <v>697</v>
      </c>
      <c r="M230" s="129">
        <f t="shared" si="11"/>
        <v>1</v>
      </c>
      <c r="O230" s="187">
        <v>18</v>
      </c>
      <c r="P230" s="188">
        <v>6</v>
      </c>
    </row>
    <row r="231" spans="1:16" ht="15" hidden="1">
      <c r="A231" s="23">
        <v>219</v>
      </c>
      <c r="B231" s="175">
        <v>1533017418</v>
      </c>
      <c r="C231" s="176" t="s">
        <v>584</v>
      </c>
      <c r="D231" s="177" t="s">
        <v>80</v>
      </c>
      <c r="E231" s="117" t="s">
        <v>428</v>
      </c>
      <c r="F231" s="49">
        <v>6.7</v>
      </c>
      <c r="G231" s="49"/>
      <c r="H231" s="46">
        <v>4</v>
      </c>
      <c r="I231" s="125"/>
      <c r="J231" s="24">
        <f t="shared" si="9"/>
        <v>6.7</v>
      </c>
      <c r="K231" s="25">
        <f t="shared" si="10"/>
        <v>0</v>
      </c>
      <c r="L231" s="43" t="str">
        <f>IF(K231=6,"acquise"," ")</f>
        <v xml:space="preserve"> </v>
      </c>
      <c r="M231" s="129">
        <f t="shared" si="11"/>
        <v>1</v>
      </c>
      <c r="O231" s="187">
        <v>11</v>
      </c>
      <c r="P231" s="188">
        <v>6</v>
      </c>
    </row>
    <row r="232" spans="1:16" ht="12" hidden="1">
      <c r="A232" s="23">
        <v>220</v>
      </c>
      <c r="B232" s="289">
        <v>1333010039</v>
      </c>
      <c r="C232" s="277" t="s">
        <v>186</v>
      </c>
      <c r="D232" s="99" t="s">
        <v>187</v>
      </c>
      <c r="E232" s="117" t="s">
        <v>434</v>
      </c>
      <c r="F232" s="90">
        <v>10.5</v>
      </c>
      <c r="G232" s="90"/>
      <c r="H232" s="91"/>
      <c r="I232" s="125"/>
      <c r="J232" s="24">
        <f t="shared" si="9"/>
        <v>10.5</v>
      </c>
      <c r="K232" s="25">
        <f t="shared" si="10"/>
        <v>6</v>
      </c>
      <c r="L232" s="169" t="s">
        <v>486</v>
      </c>
      <c r="M232" s="129">
        <f t="shared" si="11"/>
        <v>1</v>
      </c>
      <c r="N232" s="72" t="s">
        <v>483</v>
      </c>
      <c r="O232" s="7">
        <v>12</v>
      </c>
      <c r="P232" s="167">
        <v>6</v>
      </c>
    </row>
    <row r="233" spans="1:16" ht="12" hidden="1">
      <c r="A233" s="23">
        <v>221</v>
      </c>
      <c r="B233" s="294">
        <v>123011492</v>
      </c>
      <c r="C233" s="305" t="s">
        <v>757</v>
      </c>
      <c r="D233" s="306" t="s">
        <v>100</v>
      </c>
      <c r="E233" s="246" t="s">
        <v>434</v>
      </c>
      <c r="F233" s="194">
        <v>10.166666666666666</v>
      </c>
      <c r="G233" s="201"/>
      <c r="H233" s="202"/>
      <c r="I233" s="218"/>
      <c r="J233" s="219">
        <f t="shared" si="9"/>
        <v>10.166666666666666</v>
      </c>
      <c r="K233" s="220">
        <f t="shared" si="10"/>
        <v>6</v>
      </c>
      <c r="L233" s="221" t="str">
        <f>IF(K233=6,"acquise"," ")</f>
        <v>acquise</v>
      </c>
      <c r="M233" s="222">
        <f t="shared" si="11"/>
        <v>1</v>
      </c>
    </row>
    <row r="234" spans="1:16" ht="12" hidden="1">
      <c r="A234" s="23">
        <v>222</v>
      </c>
      <c r="B234" s="289">
        <v>1333012211</v>
      </c>
      <c r="C234" s="277" t="s">
        <v>188</v>
      </c>
      <c r="D234" s="99" t="s">
        <v>189</v>
      </c>
      <c r="E234" s="119" t="s">
        <v>436</v>
      </c>
      <c r="F234" s="90">
        <v>10</v>
      </c>
      <c r="G234" s="90"/>
      <c r="H234" s="91"/>
      <c r="I234" s="125"/>
      <c r="J234" s="24">
        <f t="shared" si="9"/>
        <v>10</v>
      </c>
      <c r="K234" s="25">
        <f t="shared" si="10"/>
        <v>6</v>
      </c>
      <c r="L234" s="169" t="s">
        <v>486</v>
      </c>
      <c r="M234" s="129">
        <f t="shared" si="11"/>
        <v>1</v>
      </c>
      <c r="N234" s="72" t="s">
        <v>483</v>
      </c>
      <c r="O234" s="7">
        <v>24</v>
      </c>
      <c r="P234" s="167">
        <v>12</v>
      </c>
    </row>
    <row r="235" spans="1:16" ht="12" hidden="1">
      <c r="A235" s="23">
        <v>223</v>
      </c>
      <c r="B235" s="289">
        <v>1333012269</v>
      </c>
      <c r="C235" s="277" t="s">
        <v>188</v>
      </c>
      <c r="D235" s="99" t="s">
        <v>190</v>
      </c>
      <c r="E235" s="117" t="s">
        <v>434</v>
      </c>
      <c r="F235" s="90">
        <v>10</v>
      </c>
      <c r="G235" s="90"/>
      <c r="H235" s="91"/>
      <c r="I235" s="125"/>
      <c r="J235" s="24">
        <f t="shared" si="9"/>
        <v>10</v>
      </c>
      <c r="K235" s="25">
        <f t="shared" si="10"/>
        <v>6</v>
      </c>
      <c r="L235" s="169" t="s">
        <v>486</v>
      </c>
      <c r="M235" s="129">
        <f t="shared" si="11"/>
        <v>1</v>
      </c>
      <c r="N235" s="72" t="s">
        <v>483</v>
      </c>
      <c r="O235" s="7">
        <v>20</v>
      </c>
      <c r="P235" s="167">
        <v>12</v>
      </c>
    </row>
    <row r="236" spans="1:16" ht="15" hidden="1">
      <c r="A236" s="23">
        <v>224</v>
      </c>
      <c r="B236" s="175">
        <v>1533017432</v>
      </c>
      <c r="C236" s="176" t="s">
        <v>588</v>
      </c>
      <c r="D236" s="177" t="s">
        <v>110</v>
      </c>
      <c r="E236" s="117" t="s">
        <v>428</v>
      </c>
      <c r="F236" s="49">
        <v>11.6</v>
      </c>
      <c r="G236" s="49"/>
      <c r="H236" s="46"/>
      <c r="I236" s="125"/>
      <c r="J236" s="24">
        <f t="shared" si="9"/>
        <v>11.6</v>
      </c>
      <c r="K236" s="25">
        <f t="shared" si="10"/>
        <v>6</v>
      </c>
      <c r="L236" s="171" t="s">
        <v>697</v>
      </c>
      <c r="M236" s="129">
        <f t="shared" si="11"/>
        <v>1</v>
      </c>
      <c r="O236" s="187">
        <v>23</v>
      </c>
      <c r="P236" s="188">
        <v>12</v>
      </c>
    </row>
    <row r="237" spans="1:16" ht="12" hidden="1">
      <c r="A237" s="23">
        <v>225</v>
      </c>
      <c r="B237" s="279">
        <v>1433003108</v>
      </c>
      <c r="C237" s="301" t="s">
        <v>193</v>
      </c>
      <c r="D237" s="52" t="s">
        <v>131</v>
      </c>
      <c r="E237" s="117" t="s">
        <v>434</v>
      </c>
      <c r="F237" s="49">
        <v>7.1</v>
      </c>
      <c r="G237" s="49"/>
      <c r="H237" s="46">
        <v>8</v>
      </c>
      <c r="I237" s="125"/>
      <c r="J237" s="24">
        <f t="shared" si="9"/>
        <v>7.1</v>
      </c>
      <c r="K237" s="25">
        <f t="shared" si="10"/>
        <v>0</v>
      </c>
      <c r="L237" s="43" t="str">
        <f>IF(K237=6,"acquise"," ")</f>
        <v xml:space="preserve"> </v>
      </c>
      <c r="M237" s="129">
        <f t="shared" si="11"/>
        <v>1</v>
      </c>
      <c r="N237" s="72" t="s">
        <v>483</v>
      </c>
      <c r="O237" s="7">
        <v>12</v>
      </c>
      <c r="P237" s="167">
        <v>0</v>
      </c>
    </row>
    <row r="238" spans="1:16" ht="12" hidden="1">
      <c r="A238" s="23">
        <v>226</v>
      </c>
      <c r="B238" s="277" t="s">
        <v>194</v>
      </c>
      <c r="C238" s="277" t="s">
        <v>195</v>
      </c>
      <c r="D238" s="99" t="s">
        <v>196</v>
      </c>
      <c r="E238" s="117" t="s">
        <v>434</v>
      </c>
      <c r="F238" s="90">
        <v>10.167777777777777</v>
      </c>
      <c r="G238" s="90"/>
      <c r="H238" s="97"/>
      <c r="I238" s="125"/>
      <c r="J238" s="24">
        <f t="shared" si="9"/>
        <v>10.167777777777777</v>
      </c>
      <c r="K238" s="25">
        <f t="shared" si="10"/>
        <v>6</v>
      </c>
      <c r="L238" s="169" t="s">
        <v>486</v>
      </c>
      <c r="M238" s="129">
        <f t="shared" si="11"/>
        <v>1</v>
      </c>
      <c r="N238" s="72" t="s">
        <v>483</v>
      </c>
      <c r="O238" s="7">
        <v>12</v>
      </c>
      <c r="P238" s="167">
        <v>6</v>
      </c>
    </row>
    <row r="239" spans="1:16" ht="12" hidden="1">
      <c r="A239" s="23">
        <v>227</v>
      </c>
      <c r="B239" s="279" t="s">
        <v>346</v>
      </c>
      <c r="C239" s="301" t="s">
        <v>347</v>
      </c>
      <c r="D239" s="52" t="s">
        <v>348</v>
      </c>
      <c r="E239" s="117" t="s">
        <v>429</v>
      </c>
      <c r="F239" s="49">
        <v>3.6</v>
      </c>
      <c r="G239" s="49"/>
      <c r="H239" s="46">
        <v>9</v>
      </c>
      <c r="I239" s="125"/>
      <c r="J239" s="24">
        <f t="shared" si="9"/>
        <v>3.6</v>
      </c>
      <c r="K239" s="25">
        <f t="shared" si="10"/>
        <v>0</v>
      </c>
      <c r="L239" s="43" t="str">
        <f>IF(K239=6,"acquise"," ")</f>
        <v xml:space="preserve"> </v>
      </c>
      <c r="M239" s="129">
        <f t="shared" si="11"/>
        <v>1</v>
      </c>
      <c r="N239" s="72" t="s">
        <v>483</v>
      </c>
      <c r="O239" s="7">
        <v>12</v>
      </c>
      <c r="P239" s="167">
        <v>0</v>
      </c>
    </row>
    <row r="240" spans="1:16" ht="15" hidden="1">
      <c r="A240" s="23">
        <v>228</v>
      </c>
      <c r="B240" s="181">
        <v>123005025</v>
      </c>
      <c r="C240" s="182" t="s">
        <v>197</v>
      </c>
      <c r="D240" s="183" t="s">
        <v>624</v>
      </c>
      <c r="E240" s="117" t="s">
        <v>428</v>
      </c>
      <c r="F240" s="49">
        <v>5</v>
      </c>
      <c r="G240" s="49"/>
      <c r="H240" s="46">
        <v>11.75</v>
      </c>
      <c r="I240" s="125"/>
      <c r="J240" s="24">
        <f t="shared" si="9"/>
        <v>5</v>
      </c>
      <c r="K240" s="25">
        <f t="shared" si="10"/>
        <v>0</v>
      </c>
      <c r="L240" s="43" t="str">
        <f>IF(K240=6,"acquise"," ")</f>
        <v xml:space="preserve"> </v>
      </c>
      <c r="M240" s="129">
        <f t="shared" si="11"/>
        <v>1</v>
      </c>
      <c r="O240" s="187">
        <v>11</v>
      </c>
      <c r="P240" s="188">
        <v>0</v>
      </c>
    </row>
    <row r="241" spans="1:16" ht="15" hidden="1">
      <c r="A241" s="23">
        <v>229</v>
      </c>
      <c r="B241" s="175">
        <v>1533019498</v>
      </c>
      <c r="C241" s="176" t="s">
        <v>197</v>
      </c>
      <c r="D241" s="177" t="s">
        <v>571</v>
      </c>
      <c r="E241" s="117" t="s">
        <v>429</v>
      </c>
      <c r="F241" s="49">
        <v>10.199999999999999</v>
      </c>
      <c r="G241" s="49"/>
      <c r="H241" s="46"/>
      <c r="I241" s="125"/>
      <c r="J241" s="24">
        <f t="shared" si="9"/>
        <v>10.199999999999999</v>
      </c>
      <c r="K241" s="25">
        <f t="shared" si="10"/>
        <v>6</v>
      </c>
      <c r="L241" s="171" t="s">
        <v>697</v>
      </c>
      <c r="M241" s="129">
        <f t="shared" si="11"/>
        <v>1</v>
      </c>
      <c r="O241" s="187">
        <v>20</v>
      </c>
      <c r="P241" s="188">
        <v>12</v>
      </c>
    </row>
    <row r="242" spans="1:16" ht="15" hidden="1">
      <c r="A242" s="23">
        <v>230</v>
      </c>
      <c r="B242" s="175">
        <v>1533006793</v>
      </c>
      <c r="C242" s="176" t="s">
        <v>197</v>
      </c>
      <c r="D242" s="177" t="s">
        <v>492</v>
      </c>
      <c r="E242" s="117" t="s">
        <v>429</v>
      </c>
      <c r="F242" s="49">
        <v>8.1</v>
      </c>
      <c r="G242" s="49"/>
      <c r="H242" s="46">
        <v>10.5</v>
      </c>
      <c r="I242" s="125"/>
      <c r="J242" s="24">
        <f t="shared" si="9"/>
        <v>8.1</v>
      </c>
      <c r="K242" s="25">
        <f t="shared" si="10"/>
        <v>0</v>
      </c>
      <c r="L242" s="43" t="str">
        <f>IF(K242=6,"acquise"," ")</f>
        <v xml:space="preserve"> </v>
      </c>
      <c r="M242" s="129">
        <f t="shared" si="11"/>
        <v>1</v>
      </c>
      <c r="O242" s="187">
        <v>13</v>
      </c>
      <c r="P242" s="188">
        <v>6</v>
      </c>
    </row>
    <row r="243" spans="1:16" ht="12" hidden="1">
      <c r="A243" s="23">
        <v>231</v>
      </c>
      <c r="B243" s="289">
        <v>123011486</v>
      </c>
      <c r="C243" s="277" t="s">
        <v>200</v>
      </c>
      <c r="D243" s="99" t="s">
        <v>104</v>
      </c>
      <c r="E243" s="117" t="s">
        <v>429</v>
      </c>
      <c r="F243" s="90">
        <v>10.166666666666666</v>
      </c>
      <c r="G243" s="90"/>
      <c r="H243" s="94"/>
      <c r="I243" s="125"/>
      <c r="J243" s="24">
        <f t="shared" si="9"/>
        <v>10.166666666666666</v>
      </c>
      <c r="K243" s="25">
        <f t="shared" si="10"/>
        <v>6</v>
      </c>
      <c r="L243" s="169" t="s">
        <v>486</v>
      </c>
      <c r="M243" s="129">
        <f t="shared" si="11"/>
        <v>1</v>
      </c>
      <c r="N243" s="72" t="s">
        <v>483</v>
      </c>
      <c r="O243" s="7">
        <v>18</v>
      </c>
      <c r="P243" s="167">
        <v>6</v>
      </c>
    </row>
    <row r="244" spans="1:16" ht="15" hidden="1">
      <c r="A244" s="23">
        <v>232</v>
      </c>
      <c r="B244" s="181">
        <v>1333002640</v>
      </c>
      <c r="C244" s="182" t="s">
        <v>634</v>
      </c>
      <c r="D244" s="183" t="s">
        <v>635</v>
      </c>
      <c r="E244" s="117" t="s">
        <v>1676</v>
      </c>
      <c r="F244" s="49">
        <v>10.3</v>
      </c>
      <c r="G244" s="49"/>
      <c r="H244" s="46"/>
      <c r="I244" s="125"/>
      <c r="J244" s="24">
        <f t="shared" si="9"/>
        <v>10.3</v>
      </c>
      <c r="K244" s="25">
        <f t="shared" si="10"/>
        <v>6</v>
      </c>
      <c r="L244" s="171" t="s">
        <v>697</v>
      </c>
      <c r="M244" s="129">
        <f t="shared" si="11"/>
        <v>1</v>
      </c>
      <c r="O244" s="187">
        <v>17</v>
      </c>
      <c r="P244" s="188">
        <v>6</v>
      </c>
    </row>
    <row r="245" spans="1:16" ht="12" hidden="1">
      <c r="A245" s="23">
        <v>233</v>
      </c>
      <c r="B245" s="279">
        <v>1333007426</v>
      </c>
      <c r="C245" s="301" t="s">
        <v>202</v>
      </c>
      <c r="D245" s="52" t="s">
        <v>246</v>
      </c>
      <c r="E245" s="117" t="s">
        <v>434</v>
      </c>
      <c r="F245" s="49">
        <v>10</v>
      </c>
      <c r="G245" s="49"/>
      <c r="H245" s="105"/>
      <c r="I245" s="125"/>
      <c r="J245" s="24">
        <f t="shared" si="9"/>
        <v>10</v>
      </c>
      <c r="K245" s="25">
        <f t="shared" si="10"/>
        <v>6</v>
      </c>
      <c r="L245" s="169" t="s">
        <v>486</v>
      </c>
      <c r="M245" s="129">
        <f t="shared" si="11"/>
        <v>1</v>
      </c>
      <c r="N245" s="72" t="s">
        <v>483</v>
      </c>
      <c r="O245" s="7">
        <v>18</v>
      </c>
      <c r="P245" s="167">
        <v>12</v>
      </c>
    </row>
    <row r="246" spans="1:16" ht="12" hidden="1">
      <c r="A246" s="23">
        <v>234</v>
      </c>
      <c r="B246" s="282">
        <v>123012546</v>
      </c>
      <c r="C246" s="305" t="s">
        <v>758</v>
      </c>
      <c r="D246" s="306" t="s">
        <v>102</v>
      </c>
      <c r="E246" s="242" t="s">
        <v>432</v>
      </c>
      <c r="F246" s="194">
        <v>10.333333333333334</v>
      </c>
      <c r="G246" s="201"/>
      <c r="H246" s="202"/>
      <c r="I246" s="218"/>
      <c r="J246" s="219">
        <f t="shared" si="9"/>
        <v>10.333333333333334</v>
      </c>
      <c r="K246" s="220">
        <f t="shared" si="10"/>
        <v>6</v>
      </c>
      <c r="L246" s="221" t="str">
        <f>IF(K246=6,"acquise"," ")</f>
        <v>acquise</v>
      </c>
      <c r="M246" s="222">
        <f t="shared" si="11"/>
        <v>1</v>
      </c>
    </row>
    <row r="247" spans="1:16" ht="12" hidden="1">
      <c r="A247" s="23">
        <v>235</v>
      </c>
      <c r="B247" s="294" t="s">
        <v>759</v>
      </c>
      <c r="C247" s="305" t="s">
        <v>760</v>
      </c>
      <c r="D247" s="306" t="s">
        <v>208</v>
      </c>
      <c r="E247" s="244" t="s">
        <v>428</v>
      </c>
      <c r="F247" s="194">
        <v>6</v>
      </c>
      <c r="G247" s="201"/>
      <c r="H247" s="202">
        <v>10</v>
      </c>
      <c r="I247" s="218"/>
      <c r="J247" s="219">
        <f t="shared" si="9"/>
        <v>6</v>
      </c>
      <c r="K247" s="220">
        <f t="shared" si="10"/>
        <v>0</v>
      </c>
      <c r="L247" s="221" t="str">
        <f>IF(K247=6,"acquise"," ")</f>
        <v xml:space="preserve"> </v>
      </c>
      <c r="M247" s="222">
        <f t="shared" si="11"/>
        <v>1</v>
      </c>
    </row>
    <row r="248" spans="1:16" ht="12" hidden="1">
      <c r="A248" s="23">
        <v>236</v>
      </c>
      <c r="B248" s="289">
        <v>123007572</v>
      </c>
      <c r="C248" s="277" t="s">
        <v>203</v>
      </c>
      <c r="D248" s="99" t="s">
        <v>204</v>
      </c>
      <c r="E248" s="118" t="s">
        <v>428</v>
      </c>
      <c r="F248" s="90">
        <v>9.6666666666666661</v>
      </c>
      <c r="G248" s="90"/>
      <c r="H248" s="55">
        <v>12</v>
      </c>
      <c r="I248" s="125"/>
      <c r="J248" s="24">
        <f t="shared" si="9"/>
        <v>9.6666666666666661</v>
      </c>
      <c r="K248" s="25">
        <f t="shared" si="10"/>
        <v>0</v>
      </c>
      <c r="L248" s="44" t="str">
        <f>IF(K248=6,"acquise"," ")</f>
        <v xml:space="preserve"> </v>
      </c>
      <c r="M248" s="129">
        <f t="shared" si="11"/>
        <v>1</v>
      </c>
      <c r="N248" s="72" t="s">
        <v>483</v>
      </c>
      <c r="O248" s="7">
        <v>12</v>
      </c>
      <c r="P248" s="167">
        <v>0</v>
      </c>
    </row>
    <row r="249" spans="1:16" ht="12" hidden="1">
      <c r="A249" s="23">
        <v>237</v>
      </c>
      <c r="B249" s="289">
        <v>1333004257</v>
      </c>
      <c r="C249" s="277" t="s">
        <v>203</v>
      </c>
      <c r="D249" s="99" t="s">
        <v>205</v>
      </c>
      <c r="E249" s="119" t="s">
        <v>432</v>
      </c>
      <c r="F249" s="90">
        <v>13.333333333333334</v>
      </c>
      <c r="G249" s="90"/>
      <c r="H249" s="94"/>
      <c r="I249" s="125"/>
      <c r="J249" s="24">
        <f t="shared" si="9"/>
        <v>13.333333333333334</v>
      </c>
      <c r="K249" s="25">
        <f t="shared" si="10"/>
        <v>6</v>
      </c>
      <c r="L249" s="169" t="s">
        <v>484</v>
      </c>
      <c r="M249" s="129">
        <f t="shared" si="11"/>
        <v>1</v>
      </c>
      <c r="N249" s="72" t="s">
        <v>483</v>
      </c>
      <c r="O249" s="7">
        <v>30</v>
      </c>
      <c r="P249" s="167">
        <v>18</v>
      </c>
    </row>
    <row r="250" spans="1:16" ht="15" hidden="1">
      <c r="A250" s="23">
        <v>238</v>
      </c>
      <c r="B250" s="175">
        <v>1535076810</v>
      </c>
      <c r="C250" s="176" t="s">
        <v>646</v>
      </c>
      <c r="D250" s="177" t="s">
        <v>138</v>
      </c>
      <c r="E250" s="117" t="s">
        <v>429</v>
      </c>
      <c r="F250" s="49">
        <v>10.001999999999999</v>
      </c>
      <c r="G250" s="49"/>
      <c r="H250" s="46"/>
      <c r="I250" s="125"/>
      <c r="J250" s="24">
        <f t="shared" si="9"/>
        <v>10.001999999999999</v>
      </c>
      <c r="K250" s="25">
        <f t="shared" si="10"/>
        <v>6</v>
      </c>
      <c r="L250" s="171" t="s">
        <v>697</v>
      </c>
      <c r="M250" s="129">
        <f t="shared" si="11"/>
        <v>1</v>
      </c>
      <c r="O250" s="187">
        <v>24</v>
      </c>
      <c r="P250" s="188">
        <v>12</v>
      </c>
    </row>
    <row r="251" spans="1:16" ht="12" hidden="1">
      <c r="A251" s="23">
        <v>239</v>
      </c>
      <c r="B251" s="279">
        <v>1333009397</v>
      </c>
      <c r="C251" s="301" t="s">
        <v>349</v>
      </c>
      <c r="D251" s="52" t="s">
        <v>82</v>
      </c>
      <c r="E251" s="118" t="s">
        <v>428</v>
      </c>
      <c r="F251" s="49">
        <v>11.2</v>
      </c>
      <c r="G251" s="49"/>
      <c r="H251" s="46"/>
      <c r="I251" s="125"/>
      <c r="J251" s="24">
        <f t="shared" si="9"/>
        <v>11.2</v>
      </c>
      <c r="K251" s="25">
        <f t="shared" si="10"/>
        <v>6</v>
      </c>
      <c r="L251" s="169" t="s">
        <v>484</v>
      </c>
      <c r="M251" s="129">
        <f t="shared" si="11"/>
        <v>1</v>
      </c>
      <c r="N251" s="72" t="s">
        <v>483</v>
      </c>
      <c r="O251" s="7">
        <v>30</v>
      </c>
      <c r="P251" s="167">
        <v>18</v>
      </c>
    </row>
    <row r="252" spans="1:16" ht="15" hidden="1">
      <c r="A252" s="23">
        <v>240</v>
      </c>
      <c r="B252" s="175">
        <v>1533008094</v>
      </c>
      <c r="C252" s="176" t="s">
        <v>605</v>
      </c>
      <c r="D252" s="177" t="s">
        <v>248</v>
      </c>
      <c r="E252" s="117" t="s">
        <v>428</v>
      </c>
      <c r="F252" s="49">
        <v>10</v>
      </c>
      <c r="G252" s="49"/>
      <c r="H252" s="46"/>
      <c r="I252" s="125"/>
      <c r="J252" s="24">
        <f t="shared" si="9"/>
        <v>10</v>
      </c>
      <c r="K252" s="25">
        <f t="shared" si="10"/>
        <v>6</v>
      </c>
      <c r="L252" s="171" t="s">
        <v>697</v>
      </c>
      <c r="M252" s="129">
        <f t="shared" si="11"/>
        <v>1</v>
      </c>
      <c r="O252" s="187">
        <v>16</v>
      </c>
      <c r="P252" s="188">
        <v>12</v>
      </c>
    </row>
    <row r="253" spans="1:16" ht="12" hidden="1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194">
        <v>6.666666666666667</v>
      </c>
      <c r="G253" s="201"/>
      <c r="H253" s="202">
        <v>12</v>
      </c>
      <c r="I253" s="218"/>
      <c r="J253" s="219">
        <f t="shared" si="9"/>
        <v>6.666666666666667</v>
      </c>
      <c r="K253" s="220">
        <f t="shared" si="10"/>
        <v>0</v>
      </c>
      <c r="L253" s="221" t="str">
        <f>IF(K253=6,"acquise"," ")</f>
        <v xml:space="preserve"> </v>
      </c>
      <c r="M253" s="222">
        <f t="shared" si="11"/>
        <v>1</v>
      </c>
    </row>
    <row r="254" spans="1:16" ht="15" hidden="1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49">
        <v>8.1999999999999993</v>
      </c>
      <c r="G254" s="49"/>
      <c r="H254" s="46">
        <v>10</v>
      </c>
      <c r="I254" s="125"/>
      <c r="J254" s="24">
        <f t="shared" si="9"/>
        <v>8.1999999999999993</v>
      </c>
      <c r="K254" s="25">
        <f t="shared" si="10"/>
        <v>0</v>
      </c>
      <c r="L254" s="43" t="str">
        <f>IF(K254=6,"acquise"," ")</f>
        <v xml:space="preserve"> </v>
      </c>
      <c r="M254" s="129">
        <f t="shared" si="11"/>
        <v>1</v>
      </c>
      <c r="O254" s="187">
        <v>18</v>
      </c>
      <c r="P254" s="188">
        <v>6</v>
      </c>
    </row>
    <row r="255" spans="1:16" ht="15" hidden="1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49">
        <v>8.1</v>
      </c>
      <c r="G255" s="49"/>
      <c r="H255" s="46">
        <v>10.5</v>
      </c>
      <c r="I255" s="125"/>
      <c r="J255" s="24">
        <f t="shared" si="9"/>
        <v>8.1</v>
      </c>
      <c r="K255" s="25">
        <f t="shared" si="10"/>
        <v>0</v>
      </c>
      <c r="L255" s="43" t="str">
        <f>IF(K255=6,"acquise"," ")</f>
        <v xml:space="preserve"> </v>
      </c>
      <c r="M255" s="129">
        <f t="shared" si="11"/>
        <v>1</v>
      </c>
      <c r="O255" s="187">
        <v>12</v>
      </c>
      <c r="P255" s="188">
        <v>0</v>
      </c>
    </row>
    <row r="256" spans="1:16" ht="12" hidden="1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90">
        <v>14.5</v>
      </c>
      <c r="G256" s="90"/>
      <c r="H256" s="46"/>
      <c r="I256" s="125"/>
      <c r="J256" s="24">
        <f t="shared" si="9"/>
        <v>14.5</v>
      </c>
      <c r="K256" s="25">
        <f t="shared" si="10"/>
        <v>6</v>
      </c>
      <c r="L256" s="169" t="s">
        <v>486</v>
      </c>
      <c r="M256" s="129">
        <f t="shared" si="11"/>
        <v>1</v>
      </c>
      <c r="N256" s="72" t="s">
        <v>483</v>
      </c>
      <c r="O256" s="7">
        <v>18</v>
      </c>
      <c r="P256" s="167">
        <v>6</v>
      </c>
    </row>
    <row r="257" spans="1:16" ht="15" hidden="1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49">
        <v>8.1</v>
      </c>
      <c r="G257" s="49"/>
      <c r="H257" s="46">
        <v>10.5</v>
      </c>
      <c r="I257" s="125"/>
      <c r="J257" s="24">
        <f t="shared" si="9"/>
        <v>8.1</v>
      </c>
      <c r="K257" s="25">
        <f t="shared" si="10"/>
        <v>0</v>
      </c>
      <c r="L257" s="43" t="str">
        <f>IF(K257=6,"acquise"," ")</f>
        <v xml:space="preserve"> </v>
      </c>
      <c r="M257" s="129">
        <f t="shared" si="11"/>
        <v>1</v>
      </c>
      <c r="O257" s="187">
        <v>12</v>
      </c>
      <c r="P257" s="188">
        <v>0</v>
      </c>
    </row>
    <row r="258" spans="1:16" ht="15" hidden="1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49">
        <v>10.1</v>
      </c>
      <c r="G258" s="49"/>
      <c r="H258" s="46"/>
      <c r="I258" s="125"/>
      <c r="J258" s="24">
        <f t="shared" si="9"/>
        <v>10.1</v>
      </c>
      <c r="K258" s="25">
        <f t="shared" si="10"/>
        <v>6</v>
      </c>
      <c r="L258" s="171" t="s">
        <v>697</v>
      </c>
      <c r="M258" s="129">
        <f t="shared" si="11"/>
        <v>1</v>
      </c>
      <c r="O258" s="187">
        <v>17</v>
      </c>
      <c r="P258" s="188">
        <v>6</v>
      </c>
    </row>
    <row r="259" spans="1:16" ht="15" hidden="1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49">
        <v>11.2</v>
      </c>
      <c r="G259" s="49"/>
      <c r="H259" s="46"/>
      <c r="I259" s="125"/>
      <c r="J259" s="24">
        <f t="shared" si="9"/>
        <v>11.2</v>
      </c>
      <c r="K259" s="25">
        <f t="shared" si="10"/>
        <v>6</v>
      </c>
      <c r="L259" s="171" t="s">
        <v>697</v>
      </c>
      <c r="M259" s="129">
        <f t="shared" si="11"/>
        <v>1</v>
      </c>
      <c r="O259" s="187">
        <v>17</v>
      </c>
      <c r="P259" s="188">
        <v>12</v>
      </c>
    </row>
    <row r="260" spans="1:16" ht="15" hidden="1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49">
        <v>8.1</v>
      </c>
      <c r="G260" s="49"/>
      <c r="H260" s="46">
        <v>12</v>
      </c>
      <c r="I260" s="125"/>
      <c r="J260" s="24">
        <f t="shared" si="9"/>
        <v>8.1</v>
      </c>
      <c r="K260" s="25">
        <f t="shared" si="10"/>
        <v>0</v>
      </c>
      <c r="L260" s="43" t="str">
        <f>IF(K260=6,"acquise"," ")</f>
        <v xml:space="preserve"> </v>
      </c>
      <c r="M260" s="129">
        <f t="shared" si="11"/>
        <v>1</v>
      </c>
      <c r="O260" s="187">
        <v>17</v>
      </c>
      <c r="P260" s="188">
        <v>6</v>
      </c>
    </row>
    <row r="261" spans="1:16" ht="12" hidden="1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0">
        <v>11.333333333333334</v>
      </c>
      <c r="G261" s="90"/>
      <c r="H261" s="94"/>
      <c r="I261" s="125"/>
      <c r="J261" s="24">
        <f t="shared" si="9"/>
        <v>11.333333333333334</v>
      </c>
      <c r="K261" s="25">
        <f t="shared" si="10"/>
        <v>6</v>
      </c>
      <c r="L261" s="169" t="s">
        <v>486</v>
      </c>
      <c r="M261" s="129">
        <f t="shared" si="11"/>
        <v>1</v>
      </c>
      <c r="N261" s="72" t="s">
        <v>483</v>
      </c>
      <c r="O261" s="7">
        <v>19</v>
      </c>
      <c r="P261" s="167">
        <v>12</v>
      </c>
    </row>
    <row r="262" spans="1:16" ht="15" hidden="1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49">
        <v>8.8000000000000007</v>
      </c>
      <c r="G262" s="49"/>
      <c r="H262" s="46">
        <v>13</v>
      </c>
      <c r="I262" s="125"/>
      <c r="J262" s="24">
        <f t="shared" si="9"/>
        <v>8.8000000000000007</v>
      </c>
      <c r="K262" s="25">
        <f t="shared" si="10"/>
        <v>0</v>
      </c>
      <c r="L262" s="43" t="str">
        <f>IF(K262=6,"acquise"," ")</f>
        <v xml:space="preserve"> </v>
      </c>
      <c r="M262" s="129">
        <f t="shared" si="11"/>
        <v>1</v>
      </c>
      <c r="O262" s="187">
        <v>13</v>
      </c>
      <c r="P262" s="188">
        <v>6</v>
      </c>
    </row>
    <row r="263" spans="1:16" ht="12" hidden="1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0">
        <v>8.1666666666666661</v>
      </c>
      <c r="G263" s="90"/>
      <c r="H263" s="91">
        <v>11</v>
      </c>
      <c r="I263" s="125"/>
      <c r="J263" s="24">
        <f t="shared" si="9"/>
        <v>8.1666666666666661</v>
      </c>
      <c r="K263" s="25">
        <f t="shared" si="10"/>
        <v>0</v>
      </c>
      <c r="L263" s="44" t="str">
        <f>IF(K263=6,"acquise"," ")</f>
        <v xml:space="preserve"> </v>
      </c>
      <c r="M263" s="129">
        <f t="shared" si="11"/>
        <v>1</v>
      </c>
      <c r="N263" s="72" t="s">
        <v>483</v>
      </c>
      <c r="O263" s="7">
        <v>14</v>
      </c>
      <c r="P263" s="167">
        <v>6</v>
      </c>
    </row>
    <row r="264" spans="1:16" ht="12" hidden="1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194">
        <v>3.8333333333333335</v>
      </c>
      <c r="G264" s="201"/>
      <c r="H264" s="214">
        <v>6</v>
      </c>
      <c r="I264" s="218"/>
      <c r="J264" s="219">
        <f t="shared" si="9"/>
        <v>3.8333333333333335</v>
      </c>
      <c r="K264" s="220">
        <f t="shared" si="10"/>
        <v>0</v>
      </c>
      <c r="L264" s="221" t="str">
        <f>IF(K264=6,"acquise"," ")</f>
        <v xml:space="preserve"> </v>
      </c>
      <c r="M264" s="222">
        <f t="shared" si="11"/>
        <v>1</v>
      </c>
    </row>
    <row r="265" spans="1:16" ht="15" hidden="1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49">
        <v>10.199999999999999</v>
      </c>
      <c r="G265" s="49"/>
      <c r="H265" s="46"/>
      <c r="I265" s="125"/>
      <c r="J265" s="24">
        <f t="shared" si="9"/>
        <v>10.199999999999999</v>
      </c>
      <c r="K265" s="25">
        <f t="shared" si="10"/>
        <v>6</v>
      </c>
      <c r="L265" s="171" t="s">
        <v>697</v>
      </c>
      <c r="M265" s="129">
        <f t="shared" si="11"/>
        <v>1</v>
      </c>
      <c r="O265" s="187">
        <v>16</v>
      </c>
      <c r="P265" s="188">
        <v>6</v>
      </c>
    </row>
    <row r="266" spans="1:16" ht="12" hidden="1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49">
        <v>6.2</v>
      </c>
      <c r="G266" s="49"/>
      <c r="H266" s="46">
        <v>8</v>
      </c>
      <c r="I266" s="125"/>
      <c r="J266" s="24">
        <f t="shared" si="9"/>
        <v>6.2</v>
      </c>
      <c r="K266" s="25">
        <f t="shared" si="10"/>
        <v>0</v>
      </c>
      <c r="L266" s="43" t="str">
        <f>IF(K266=6,"acquise"," ")</f>
        <v xml:space="preserve"> </v>
      </c>
      <c r="M266" s="129">
        <f t="shared" si="11"/>
        <v>1</v>
      </c>
      <c r="N266" s="72" t="s">
        <v>483</v>
      </c>
      <c r="O266" s="7">
        <v>18</v>
      </c>
      <c r="P266" s="167">
        <v>6</v>
      </c>
    </row>
    <row r="267" spans="1:16" ht="12" hidden="1">
      <c r="A267" s="23">
        <v>255</v>
      </c>
      <c r="B267" s="343" t="s">
        <v>766</v>
      </c>
      <c r="C267" s="343" t="s">
        <v>352</v>
      </c>
      <c r="D267" s="342" t="s">
        <v>100</v>
      </c>
      <c r="E267" s="204" t="s">
        <v>436</v>
      </c>
      <c r="F267" s="194">
        <v>7.833333333333333</v>
      </c>
      <c r="G267" s="201"/>
      <c r="H267" s="216">
        <v>9.5</v>
      </c>
      <c r="I267" s="218"/>
      <c r="J267" s="219">
        <f t="shared" si="9"/>
        <v>7.833333333333333</v>
      </c>
      <c r="K267" s="220">
        <f t="shared" si="10"/>
        <v>0</v>
      </c>
      <c r="L267" s="221" t="str">
        <f>IF(K267=6,"acquise"," ")</f>
        <v xml:space="preserve"> </v>
      </c>
      <c r="M267" s="222">
        <f t="shared" si="11"/>
        <v>1</v>
      </c>
    </row>
    <row r="268" spans="1:16" ht="12" hidden="1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49">
        <v>7.6</v>
      </c>
      <c r="G268" s="49"/>
      <c r="H268" s="46">
        <v>11.5</v>
      </c>
      <c r="I268" s="125"/>
      <c r="J268" s="24">
        <f t="shared" si="9"/>
        <v>7.6</v>
      </c>
      <c r="K268" s="25">
        <f t="shared" si="10"/>
        <v>0</v>
      </c>
      <c r="L268" s="43" t="str">
        <f>IF(K268=6,"acquise"," ")</f>
        <v xml:space="preserve"> </v>
      </c>
      <c r="M268" s="129">
        <f t="shared" si="11"/>
        <v>1</v>
      </c>
      <c r="N268" s="72" t="s">
        <v>483</v>
      </c>
      <c r="O268" s="7">
        <v>12</v>
      </c>
      <c r="P268" s="167">
        <v>0</v>
      </c>
    </row>
    <row r="269" spans="1:16" ht="15" hidden="1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49">
        <v>10.1</v>
      </c>
      <c r="G269" s="49"/>
      <c r="H269" s="46"/>
      <c r="I269" s="125"/>
      <c r="J269" s="24">
        <f t="shared" ref="J269:J332" si="12">IF(AND(H269&gt;G269,H269&gt;I269),MAX(F269,(H269*2+G269*3)/5,(H269*2+I269*3)/5),MAX(F269,G269,I269))</f>
        <v>10.1</v>
      </c>
      <c r="K269" s="25">
        <f t="shared" ref="K269:K332" si="13">IF(J269&gt;=9.995,6,0)</f>
        <v>6</v>
      </c>
      <c r="L269" s="171" t="s">
        <v>697</v>
      </c>
      <c r="M269" s="129">
        <f t="shared" ref="M269:M332" si="14">IF(I269&lt;&gt;"",2,1)</f>
        <v>1</v>
      </c>
      <c r="O269" s="187">
        <v>18</v>
      </c>
      <c r="P269" s="188">
        <v>12</v>
      </c>
    </row>
    <row r="270" spans="1:16" ht="12" hidden="1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0">
        <v>10</v>
      </c>
      <c r="G270" s="90"/>
      <c r="H270" s="94"/>
      <c r="I270" s="125"/>
      <c r="J270" s="24">
        <f t="shared" si="12"/>
        <v>10</v>
      </c>
      <c r="K270" s="25">
        <f t="shared" si="13"/>
        <v>6</v>
      </c>
      <c r="L270" s="169" t="s">
        <v>486</v>
      </c>
      <c r="M270" s="129">
        <f t="shared" si="14"/>
        <v>1</v>
      </c>
      <c r="N270" s="72" t="s">
        <v>483</v>
      </c>
      <c r="O270" s="7">
        <v>18</v>
      </c>
      <c r="P270" s="167">
        <v>6</v>
      </c>
    </row>
    <row r="271" spans="1:16" ht="12" hidden="1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15.3</v>
      </c>
      <c r="G271" s="49"/>
      <c r="H271" s="46"/>
      <c r="I271" s="125"/>
      <c r="J271" s="24">
        <f t="shared" si="12"/>
        <v>15.3</v>
      </c>
      <c r="K271" s="25">
        <f t="shared" si="13"/>
        <v>6</v>
      </c>
      <c r="L271" s="171" t="s">
        <v>485</v>
      </c>
      <c r="M271" s="129">
        <f t="shared" si="14"/>
        <v>1</v>
      </c>
      <c r="N271" s="72" t="s">
        <v>483</v>
      </c>
      <c r="O271" s="7">
        <v>25</v>
      </c>
      <c r="P271" s="167">
        <v>18</v>
      </c>
    </row>
    <row r="272" spans="1:16" ht="12" hidden="1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0">
        <v>6.666666666666667</v>
      </c>
      <c r="G272" s="90"/>
      <c r="H272" s="94">
        <v>7</v>
      </c>
      <c r="I272" s="125"/>
      <c r="J272" s="24">
        <f t="shared" si="12"/>
        <v>6.666666666666667</v>
      </c>
      <c r="K272" s="25">
        <f t="shared" si="13"/>
        <v>0</v>
      </c>
      <c r="L272" s="44" t="str">
        <f>IF(K272=6,"acquise"," ")</f>
        <v xml:space="preserve"> </v>
      </c>
      <c r="M272" s="129">
        <f t="shared" si="14"/>
        <v>1</v>
      </c>
      <c r="N272" s="72" t="s">
        <v>483</v>
      </c>
      <c r="O272" s="7">
        <v>12</v>
      </c>
      <c r="P272" s="167">
        <v>0</v>
      </c>
    </row>
    <row r="273" spans="1:16" ht="15" hidden="1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49">
        <v>10.1</v>
      </c>
      <c r="G273" s="49"/>
      <c r="H273" s="46"/>
      <c r="I273" s="125"/>
      <c r="J273" s="24">
        <f t="shared" si="12"/>
        <v>10.1</v>
      </c>
      <c r="K273" s="25">
        <f t="shared" si="13"/>
        <v>6</v>
      </c>
      <c r="L273" s="171" t="s">
        <v>697</v>
      </c>
      <c r="M273" s="129">
        <f t="shared" si="14"/>
        <v>1</v>
      </c>
      <c r="O273" s="187">
        <v>24</v>
      </c>
      <c r="P273" s="188">
        <v>12</v>
      </c>
    </row>
    <row r="274" spans="1:16" ht="15" hidden="1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49">
        <v>6.2</v>
      </c>
      <c r="G274" s="49"/>
      <c r="H274" s="46">
        <v>11</v>
      </c>
      <c r="I274" s="125"/>
      <c r="J274" s="24">
        <f t="shared" si="12"/>
        <v>6.2</v>
      </c>
      <c r="K274" s="25">
        <f t="shared" si="13"/>
        <v>0</v>
      </c>
      <c r="L274" s="43" t="str">
        <f>IF(K274=6,"acquise"," ")</f>
        <v xml:space="preserve"> </v>
      </c>
      <c r="M274" s="129">
        <f t="shared" si="14"/>
        <v>1</v>
      </c>
      <c r="O274" s="187">
        <v>14</v>
      </c>
      <c r="P274" s="188">
        <v>6</v>
      </c>
    </row>
    <row r="275" spans="1:16" ht="15" hidden="1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49">
        <v>6.3</v>
      </c>
      <c r="G275" s="49"/>
      <c r="H275" s="46">
        <v>9</v>
      </c>
      <c r="I275" s="125"/>
      <c r="J275" s="24">
        <f t="shared" si="12"/>
        <v>6.3</v>
      </c>
      <c r="K275" s="25">
        <f t="shared" si="13"/>
        <v>0</v>
      </c>
      <c r="L275" s="43" t="str">
        <f>IF(K275=6,"acquise"," ")</f>
        <v xml:space="preserve"> </v>
      </c>
      <c r="M275" s="129">
        <f t="shared" si="14"/>
        <v>1</v>
      </c>
      <c r="O275" s="187">
        <v>18</v>
      </c>
      <c r="P275" s="188">
        <v>6</v>
      </c>
    </row>
    <row r="276" spans="1:16" ht="15" hidden="1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49">
        <v>10.7</v>
      </c>
      <c r="G276" s="49"/>
      <c r="H276" s="46"/>
      <c r="I276" s="125"/>
      <c r="J276" s="24">
        <f t="shared" si="12"/>
        <v>10.7</v>
      </c>
      <c r="K276" s="25">
        <f t="shared" si="13"/>
        <v>6</v>
      </c>
      <c r="L276" s="171" t="s">
        <v>697</v>
      </c>
      <c r="M276" s="129">
        <f t="shared" si="14"/>
        <v>1</v>
      </c>
      <c r="O276" s="187">
        <v>18</v>
      </c>
      <c r="P276" s="188">
        <v>6</v>
      </c>
    </row>
    <row r="277" spans="1:16" ht="12" hidden="1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49">
        <v>5.4</v>
      </c>
      <c r="G277" s="49"/>
      <c r="H277" s="46">
        <v>9</v>
      </c>
      <c r="I277" s="125"/>
      <c r="J277" s="24">
        <f t="shared" si="12"/>
        <v>5.4</v>
      </c>
      <c r="K277" s="25">
        <f t="shared" si="13"/>
        <v>0</v>
      </c>
      <c r="L277" s="43" t="str">
        <f>IF(K277=6,"acquise"," ")</f>
        <v xml:space="preserve"> </v>
      </c>
      <c r="M277" s="129">
        <f t="shared" si="14"/>
        <v>1</v>
      </c>
      <c r="N277" s="72" t="s">
        <v>483</v>
      </c>
      <c r="O277" s="7">
        <v>18</v>
      </c>
      <c r="P277" s="167">
        <v>6</v>
      </c>
    </row>
    <row r="278" spans="1:16" ht="12" hidden="1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194">
        <v>6.5</v>
      </c>
      <c r="G278" s="201"/>
      <c r="H278" s="202"/>
      <c r="I278" s="218"/>
      <c r="J278" s="219">
        <f t="shared" si="12"/>
        <v>6.5</v>
      </c>
      <c r="K278" s="220">
        <f t="shared" si="13"/>
        <v>0</v>
      </c>
      <c r="L278" s="221" t="str">
        <f>IF(K278=6,"acquise"," ")</f>
        <v xml:space="preserve"> </v>
      </c>
      <c r="M278" s="222">
        <f t="shared" si="14"/>
        <v>1</v>
      </c>
    </row>
    <row r="279" spans="1:16" ht="12" hidden="1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0">
        <v>10</v>
      </c>
      <c r="G279" s="90"/>
      <c r="H279" s="94"/>
      <c r="I279" s="125"/>
      <c r="J279" s="24">
        <f t="shared" si="12"/>
        <v>10</v>
      </c>
      <c r="K279" s="25">
        <f t="shared" si="13"/>
        <v>6</v>
      </c>
      <c r="L279" s="171" t="s">
        <v>485</v>
      </c>
      <c r="M279" s="129">
        <f t="shared" si="14"/>
        <v>1</v>
      </c>
      <c r="N279" s="72" t="s">
        <v>483</v>
      </c>
      <c r="O279" s="7">
        <v>26</v>
      </c>
      <c r="P279" s="167">
        <v>18</v>
      </c>
    </row>
    <row r="280" spans="1:16" ht="12" hidden="1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90">
        <v>10</v>
      </c>
      <c r="G280" s="90"/>
      <c r="H280" s="94"/>
      <c r="I280" s="125"/>
      <c r="J280" s="24">
        <f t="shared" si="12"/>
        <v>10</v>
      </c>
      <c r="K280" s="25">
        <f t="shared" si="13"/>
        <v>6</v>
      </c>
      <c r="L280" s="169" t="s">
        <v>486</v>
      </c>
      <c r="M280" s="129">
        <f t="shared" si="14"/>
        <v>1</v>
      </c>
      <c r="N280" s="72" t="s">
        <v>483</v>
      </c>
      <c r="O280" s="7">
        <v>20</v>
      </c>
      <c r="P280" s="167">
        <v>12</v>
      </c>
    </row>
    <row r="281" spans="1:16" ht="12" hidden="1">
      <c r="A281" s="23">
        <v>269</v>
      </c>
      <c r="B281" s="340" t="s">
        <v>768</v>
      </c>
      <c r="C281" s="340" t="s">
        <v>402</v>
      </c>
      <c r="D281" s="335" t="s">
        <v>769</v>
      </c>
      <c r="E281" s="244" t="s">
        <v>428</v>
      </c>
      <c r="F281" s="194">
        <v>6.833333333333333</v>
      </c>
      <c r="G281" s="201"/>
      <c r="H281" s="205">
        <v>8.5</v>
      </c>
      <c r="I281" s="218"/>
      <c r="J281" s="219">
        <f t="shared" si="12"/>
        <v>6.833333333333333</v>
      </c>
      <c r="K281" s="220">
        <f t="shared" si="13"/>
        <v>0</v>
      </c>
      <c r="L281" s="221" t="str">
        <f>IF(K281=6,"acquise"," ")</f>
        <v xml:space="preserve"> </v>
      </c>
      <c r="M281" s="222">
        <f t="shared" si="14"/>
        <v>1</v>
      </c>
    </row>
    <row r="282" spans="1:16" ht="12" hidden="1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11</v>
      </c>
      <c r="G282" s="49"/>
      <c r="H282" s="105"/>
      <c r="I282" s="125"/>
      <c r="J282" s="24">
        <f t="shared" si="12"/>
        <v>11</v>
      </c>
      <c r="K282" s="25">
        <f t="shared" si="13"/>
        <v>6</v>
      </c>
      <c r="L282" s="169" t="s">
        <v>486</v>
      </c>
      <c r="M282" s="129">
        <f t="shared" si="14"/>
        <v>1</v>
      </c>
      <c r="N282" s="72" t="s">
        <v>483</v>
      </c>
      <c r="O282" s="7">
        <v>18</v>
      </c>
      <c r="P282" s="167">
        <v>6</v>
      </c>
    </row>
    <row r="283" spans="1:16" ht="15" hidden="1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49">
        <v>4.9000000000000004</v>
      </c>
      <c r="G283" s="49"/>
      <c r="H283" s="46">
        <v>10</v>
      </c>
      <c r="I283" s="125"/>
      <c r="J283" s="24">
        <f t="shared" si="12"/>
        <v>4.9000000000000004</v>
      </c>
      <c r="K283" s="25">
        <f t="shared" si="13"/>
        <v>0</v>
      </c>
      <c r="L283" s="43" t="str">
        <f>IF(K283=6,"acquise"," ")</f>
        <v xml:space="preserve"> </v>
      </c>
      <c r="M283" s="129">
        <f t="shared" si="14"/>
        <v>1</v>
      </c>
      <c r="O283" s="187">
        <v>12</v>
      </c>
      <c r="P283" s="188">
        <v>0</v>
      </c>
    </row>
    <row r="284" spans="1:16" ht="15" hidden="1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49">
        <v>6.8</v>
      </c>
      <c r="G284" s="49"/>
      <c r="H284" s="46">
        <v>12.5</v>
      </c>
      <c r="I284" s="125"/>
      <c r="J284" s="24">
        <f t="shared" si="12"/>
        <v>6.8</v>
      </c>
      <c r="K284" s="25">
        <f t="shared" si="13"/>
        <v>0</v>
      </c>
      <c r="L284" s="43" t="str">
        <f>IF(K284=6,"acquise"," ")</f>
        <v xml:space="preserve"> </v>
      </c>
      <c r="M284" s="129">
        <f t="shared" si="14"/>
        <v>1</v>
      </c>
      <c r="O284" s="187">
        <v>15</v>
      </c>
      <c r="P284" s="188">
        <v>6</v>
      </c>
    </row>
    <row r="285" spans="1:16" ht="15" hidden="1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49">
        <v>8.15</v>
      </c>
      <c r="G285" s="49"/>
      <c r="H285" s="46">
        <v>11</v>
      </c>
      <c r="I285" s="125"/>
      <c r="J285" s="24">
        <f t="shared" si="12"/>
        <v>8.15</v>
      </c>
      <c r="K285" s="25">
        <f t="shared" si="13"/>
        <v>0</v>
      </c>
      <c r="L285" s="43" t="str">
        <f>IF(K285=6,"acquise"," ")</f>
        <v xml:space="preserve"> </v>
      </c>
      <c r="M285" s="129">
        <f t="shared" si="14"/>
        <v>1</v>
      </c>
      <c r="O285" s="187">
        <v>18</v>
      </c>
      <c r="P285" s="188">
        <v>6</v>
      </c>
    </row>
    <row r="286" spans="1:16" ht="12" hidden="1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0">
        <v>10</v>
      </c>
      <c r="G286" s="90"/>
      <c r="H286" s="97"/>
      <c r="I286" s="125"/>
      <c r="J286" s="24">
        <f t="shared" si="12"/>
        <v>10</v>
      </c>
      <c r="K286" s="25">
        <f t="shared" si="13"/>
        <v>6</v>
      </c>
      <c r="L286" s="169" t="s">
        <v>486</v>
      </c>
      <c r="M286" s="129">
        <f t="shared" si="14"/>
        <v>1</v>
      </c>
      <c r="N286" s="72" t="s">
        <v>483</v>
      </c>
      <c r="O286" s="7">
        <v>18</v>
      </c>
      <c r="P286" s="167">
        <v>6</v>
      </c>
    </row>
    <row r="287" spans="1:16" ht="12" hidden="1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4.0999999999999996</v>
      </c>
      <c r="G287" s="49"/>
      <c r="H287" s="46">
        <v>5</v>
      </c>
      <c r="I287" s="125"/>
      <c r="J287" s="24">
        <f t="shared" si="12"/>
        <v>4.0999999999999996</v>
      </c>
      <c r="K287" s="25">
        <f t="shared" si="13"/>
        <v>0</v>
      </c>
      <c r="L287" s="43" t="str">
        <f>IF(K287=6,"acquise"," ")</f>
        <v xml:space="preserve"> </v>
      </c>
      <c r="M287" s="129">
        <f t="shared" si="14"/>
        <v>1</v>
      </c>
      <c r="N287" s="72" t="s">
        <v>483</v>
      </c>
      <c r="O287" s="7">
        <v>18</v>
      </c>
      <c r="P287" s="167">
        <v>6</v>
      </c>
    </row>
    <row r="288" spans="1:16" ht="15" hidden="1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49">
        <v>10.199999999999999</v>
      </c>
      <c r="G288" s="49"/>
      <c r="H288" s="46"/>
      <c r="I288" s="125"/>
      <c r="J288" s="24">
        <f t="shared" si="12"/>
        <v>10.199999999999999</v>
      </c>
      <c r="K288" s="25">
        <f t="shared" si="13"/>
        <v>6</v>
      </c>
      <c r="L288" s="171" t="s">
        <v>485</v>
      </c>
      <c r="M288" s="129">
        <f t="shared" si="14"/>
        <v>1</v>
      </c>
      <c r="O288" s="187">
        <v>22</v>
      </c>
      <c r="P288" s="188">
        <v>18</v>
      </c>
    </row>
    <row r="289" spans="1:16" ht="12" hidden="1">
      <c r="A289" s="23">
        <v>277</v>
      </c>
      <c r="B289" s="340" t="s">
        <v>770</v>
      </c>
      <c r="C289" s="340" t="s">
        <v>224</v>
      </c>
      <c r="D289" s="335" t="s">
        <v>99</v>
      </c>
      <c r="E289" s="247" t="s">
        <v>1678</v>
      </c>
      <c r="F289" s="194">
        <v>8.3333333333333339</v>
      </c>
      <c r="G289" s="201"/>
      <c r="H289" s="205">
        <v>9</v>
      </c>
      <c r="I289" s="218"/>
      <c r="J289" s="219">
        <f t="shared" si="12"/>
        <v>8.3333333333333339</v>
      </c>
      <c r="K289" s="220">
        <f t="shared" si="13"/>
        <v>0</v>
      </c>
      <c r="L289" s="221" t="str">
        <f>IF(K289=6,"acquise"," ")</f>
        <v xml:space="preserve"> </v>
      </c>
      <c r="M289" s="222">
        <f t="shared" si="14"/>
        <v>1</v>
      </c>
    </row>
    <row r="290" spans="1:16" ht="15" hidden="1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49">
        <v>8.1999999999999993</v>
      </c>
      <c r="G290" s="49"/>
      <c r="H290" s="46">
        <v>14.5</v>
      </c>
      <c r="I290" s="125"/>
      <c r="J290" s="24">
        <f t="shared" si="12"/>
        <v>8.1999999999999993</v>
      </c>
      <c r="K290" s="25">
        <f t="shared" si="13"/>
        <v>0</v>
      </c>
      <c r="L290" s="43" t="str">
        <f>IF(K290=6,"acquise"," ")</f>
        <v xml:space="preserve"> </v>
      </c>
      <c r="M290" s="129">
        <f t="shared" si="14"/>
        <v>1</v>
      </c>
      <c r="O290" s="187">
        <v>11</v>
      </c>
      <c r="P290" s="188">
        <v>0</v>
      </c>
    </row>
    <row r="291" spans="1:16" ht="12" hidden="1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49">
        <v>7.4</v>
      </c>
      <c r="G291" s="49"/>
      <c r="H291" s="46">
        <v>8</v>
      </c>
      <c r="I291" s="125"/>
      <c r="J291" s="24">
        <f t="shared" si="12"/>
        <v>7.4</v>
      </c>
      <c r="K291" s="25">
        <f t="shared" si="13"/>
        <v>0</v>
      </c>
      <c r="L291" s="43" t="str">
        <f>IF(K291=6,"acquise"," ")</f>
        <v xml:space="preserve"> </v>
      </c>
      <c r="M291" s="129">
        <f t="shared" si="14"/>
        <v>1</v>
      </c>
      <c r="N291" s="72" t="s">
        <v>483</v>
      </c>
      <c r="O291" s="7">
        <v>18</v>
      </c>
      <c r="P291" s="167">
        <v>6</v>
      </c>
    </row>
    <row r="292" spans="1:16" ht="12" hidden="1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90">
        <v>10.166666666666666</v>
      </c>
      <c r="G292" s="90"/>
      <c r="H292" s="46"/>
      <c r="I292" s="125"/>
      <c r="J292" s="24">
        <f t="shared" si="12"/>
        <v>10.166666666666666</v>
      </c>
      <c r="K292" s="25">
        <f t="shared" si="13"/>
        <v>6</v>
      </c>
      <c r="L292" s="169" t="s">
        <v>486</v>
      </c>
      <c r="M292" s="129">
        <f t="shared" si="14"/>
        <v>1</v>
      </c>
      <c r="N292" s="72" t="s">
        <v>483</v>
      </c>
      <c r="O292" s="7">
        <v>20</v>
      </c>
      <c r="P292" s="167">
        <v>12</v>
      </c>
    </row>
    <row r="293" spans="1:16" ht="15" hidden="1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49">
        <v>10</v>
      </c>
      <c r="G293" s="49"/>
      <c r="H293" s="46"/>
      <c r="I293" s="125"/>
      <c r="J293" s="24">
        <f t="shared" si="12"/>
        <v>10</v>
      </c>
      <c r="K293" s="25">
        <f t="shared" si="13"/>
        <v>6</v>
      </c>
      <c r="L293" s="171" t="s">
        <v>697</v>
      </c>
      <c r="M293" s="129">
        <f t="shared" si="14"/>
        <v>1</v>
      </c>
      <c r="O293" s="187">
        <v>18</v>
      </c>
      <c r="P293" s="188">
        <v>6</v>
      </c>
    </row>
    <row r="294" spans="1:16" ht="15" hidden="1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49">
        <v>6.4</v>
      </c>
      <c r="G294" s="49"/>
      <c r="H294" s="46">
        <v>7</v>
      </c>
      <c r="I294" s="125"/>
      <c r="J294" s="24">
        <f t="shared" si="12"/>
        <v>6.4</v>
      </c>
      <c r="K294" s="25">
        <f t="shared" si="13"/>
        <v>0</v>
      </c>
      <c r="L294" s="43" t="str">
        <f>IF(K294=6,"acquise"," ")</f>
        <v xml:space="preserve"> </v>
      </c>
      <c r="M294" s="129">
        <f t="shared" si="14"/>
        <v>1</v>
      </c>
      <c r="O294" s="187">
        <v>18</v>
      </c>
      <c r="P294" s="188">
        <v>6</v>
      </c>
    </row>
    <row r="295" spans="1:16" ht="12" hidden="1">
      <c r="A295" s="23">
        <v>283</v>
      </c>
      <c r="B295" s="340" t="s">
        <v>771</v>
      </c>
      <c r="C295" s="340" t="s">
        <v>772</v>
      </c>
      <c r="D295" s="335" t="s">
        <v>278</v>
      </c>
      <c r="E295" s="239" t="s">
        <v>1681</v>
      </c>
      <c r="F295" s="194">
        <v>10</v>
      </c>
      <c r="G295" s="201"/>
      <c r="H295" s="214"/>
      <c r="I295" s="218"/>
      <c r="J295" s="219">
        <f t="shared" si="12"/>
        <v>10</v>
      </c>
      <c r="K295" s="220">
        <f t="shared" si="13"/>
        <v>6</v>
      </c>
      <c r="L295" s="221" t="str">
        <f>IF(K295=6,"acquise"," ")</f>
        <v>acquise</v>
      </c>
      <c r="M295" s="222">
        <f t="shared" si="14"/>
        <v>1</v>
      </c>
    </row>
    <row r="296" spans="1:16" ht="12" hidden="1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0">
        <v>13.666666666666666</v>
      </c>
      <c r="G296" s="90"/>
      <c r="H296" s="94"/>
      <c r="I296" s="125"/>
      <c r="J296" s="24">
        <f t="shared" si="12"/>
        <v>13.666666666666666</v>
      </c>
      <c r="K296" s="25">
        <f t="shared" si="13"/>
        <v>6</v>
      </c>
      <c r="L296" s="169" t="s">
        <v>486</v>
      </c>
      <c r="M296" s="129">
        <f t="shared" si="14"/>
        <v>1</v>
      </c>
      <c r="N296" s="72" t="s">
        <v>483</v>
      </c>
      <c r="O296" s="7">
        <v>18</v>
      </c>
      <c r="P296" s="167">
        <v>6</v>
      </c>
    </row>
    <row r="297" spans="1:16" ht="15" hidden="1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49">
        <v>10.6</v>
      </c>
      <c r="G297" s="49"/>
      <c r="H297" s="46"/>
      <c r="I297" s="125"/>
      <c r="J297" s="24">
        <f t="shared" si="12"/>
        <v>10.6</v>
      </c>
      <c r="K297" s="25">
        <f t="shared" si="13"/>
        <v>6</v>
      </c>
      <c r="L297" s="171" t="s">
        <v>697</v>
      </c>
      <c r="M297" s="129">
        <f t="shared" si="14"/>
        <v>1</v>
      </c>
      <c r="O297" s="187">
        <v>10</v>
      </c>
      <c r="P297" s="188">
        <v>6</v>
      </c>
    </row>
    <row r="298" spans="1:16" ht="12" hidden="1">
      <c r="A298" s="23">
        <v>286</v>
      </c>
      <c r="B298" s="282" t="s">
        <v>773</v>
      </c>
      <c r="C298" s="305" t="s">
        <v>774</v>
      </c>
      <c r="D298" s="306" t="s">
        <v>111</v>
      </c>
      <c r="E298" s="247" t="s">
        <v>1677</v>
      </c>
      <c r="F298" s="194">
        <v>8</v>
      </c>
      <c r="G298" s="201"/>
      <c r="H298" s="202">
        <v>16</v>
      </c>
      <c r="I298" s="218"/>
      <c r="J298" s="219">
        <f t="shared" si="12"/>
        <v>8</v>
      </c>
      <c r="K298" s="220">
        <f t="shared" si="13"/>
        <v>0</v>
      </c>
      <c r="L298" s="221" t="str">
        <f>IF(K298=6,"acquise"," ")</f>
        <v xml:space="preserve"> </v>
      </c>
      <c r="M298" s="222">
        <f t="shared" si="14"/>
        <v>1</v>
      </c>
    </row>
    <row r="299" spans="1:16" ht="12" hidden="1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49">
        <v>12.25</v>
      </c>
      <c r="G299" s="49"/>
      <c r="H299" s="105"/>
      <c r="I299" s="125"/>
      <c r="J299" s="24">
        <f t="shared" si="12"/>
        <v>12.25</v>
      </c>
      <c r="K299" s="25">
        <f t="shared" si="13"/>
        <v>6</v>
      </c>
      <c r="L299" s="169" t="s">
        <v>484</v>
      </c>
      <c r="M299" s="129">
        <f t="shared" si="14"/>
        <v>1</v>
      </c>
      <c r="N299" s="72" t="s">
        <v>483</v>
      </c>
      <c r="O299" s="7">
        <v>30</v>
      </c>
      <c r="P299" s="167">
        <v>18</v>
      </c>
    </row>
    <row r="300" spans="1:16" ht="12" hidden="1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10.001999999999999</v>
      </c>
      <c r="G300" s="49"/>
      <c r="H300" s="46"/>
      <c r="I300" s="125"/>
      <c r="J300" s="24">
        <f t="shared" si="12"/>
        <v>10.001999999999999</v>
      </c>
      <c r="K300" s="25">
        <f t="shared" si="13"/>
        <v>6</v>
      </c>
      <c r="L300" s="169" t="s">
        <v>486</v>
      </c>
      <c r="M300" s="129">
        <f t="shared" si="14"/>
        <v>1</v>
      </c>
      <c r="N300" s="72" t="s">
        <v>483</v>
      </c>
      <c r="O300" s="7">
        <v>18</v>
      </c>
      <c r="P300" s="167">
        <v>6</v>
      </c>
    </row>
    <row r="301" spans="1:16" ht="12" hidden="1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90">
        <v>10.333333333333334</v>
      </c>
      <c r="G301" s="90"/>
      <c r="H301" s="94"/>
      <c r="I301" s="125"/>
      <c r="J301" s="24">
        <f t="shared" si="12"/>
        <v>10.333333333333334</v>
      </c>
      <c r="K301" s="25">
        <f t="shared" si="13"/>
        <v>6</v>
      </c>
      <c r="L301" s="169" t="s">
        <v>486</v>
      </c>
      <c r="M301" s="129">
        <f t="shared" si="14"/>
        <v>1</v>
      </c>
      <c r="N301" s="72" t="s">
        <v>483</v>
      </c>
      <c r="O301" s="7">
        <v>18</v>
      </c>
      <c r="P301" s="167">
        <v>6</v>
      </c>
    </row>
    <row r="302" spans="1:16" ht="12" hidden="1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49">
        <v>4.5999999999999996</v>
      </c>
      <c r="G302" s="49"/>
      <c r="H302" s="46">
        <v>11.5</v>
      </c>
      <c r="I302" s="125"/>
      <c r="J302" s="24">
        <f t="shared" si="12"/>
        <v>4.5999999999999996</v>
      </c>
      <c r="K302" s="25">
        <f t="shared" si="13"/>
        <v>0</v>
      </c>
      <c r="L302" s="43" t="str">
        <f>IF(K302=6,"acquise"," ")</f>
        <v xml:space="preserve"> </v>
      </c>
      <c r="M302" s="129">
        <f t="shared" si="14"/>
        <v>1</v>
      </c>
      <c r="N302" s="72" t="s">
        <v>483</v>
      </c>
      <c r="O302" s="7">
        <v>12</v>
      </c>
      <c r="P302" s="167">
        <v>0</v>
      </c>
    </row>
    <row r="303" spans="1:16" ht="12" hidden="1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49">
        <v>10.001999999999999</v>
      </c>
      <c r="G303" s="49"/>
      <c r="H303" s="46"/>
      <c r="I303" s="125"/>
      <c r="J303" s="24">
        <f t="shared" si="12"/>
        <v>10.001999999999999</v>
      </c>
      <c r="K303" s="25">
        <f t="shared" si="13"/>
        <v>6</v>
      </c>
      <c r="L303" s="169" t="s">
        <v>486</v>
      </c>
      <c r="M303" s="129">
        <f t="shared" si="14"/>
        <v>1</v>
      </c>
      <c r="N303" s="72" t="s">
        <v>483</v>
      </c>
      <c r="O303" s="7">
        <v>18</v>
      </c>
      <c r="P303" s="167">
        <v>6</v>
      </c>
    </row>
    <row r="304" spans="1:16" ht="12" hidden="1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49">
        <v>10</v>
      </c>
      <c r="G304" s="49"/>
      <c r="H304" s="46"/>
      <c r="I304" s="125"/>
      <c r="J304" s="24">
        <f t="shared" si="12"/>
        <v>10</v>
      </c>
      <c r="K304" s="25">
        <f t="shared" si="13"/>
        <v>6</v>
      </c>
      <c r="L304" s="169" t="s">
        <v>484</v>
      </c>
      <c r="M304" s="129">
        <f t="shared" si="14"/>
        <v>1</v>
      </c>
      <c r="N304" s="72" t="s">
        <v>483</v>
      </c>
      <c r="O304" s="7">
        <v>30</v>
      </c>
      <c r="P304" s="167">
        <v>18</v>
      </c>
    </row>
    <row r="305" spans="1:16" ht="15" hidden="1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49">
        <v>10.001999999999999</v>
      </c>
      <c r="G305" s="49"/>
      <c r="H305" s="46"/>
      <c r="I305" s="125"/>
      <c r="J305" s="24">
        <f t="shared" si="12"/>
        <v>10.001999999999999</v>
      </c>
      <c r="K305" s="25">
        <f t="shared" si="13"/>
        <v>6</v>
      </c>
      <c r="L305" s="171" t="s">
        <v>697</v>
      </c>
      <c r="M305" s="129">
        <f t="shared" si="14"/>
        <v>1</v>
      </c>
      <c r="O305" s="187">
        <v>17</v>
      </c>
      <c r="P305" s="188">
        <v>6</v>
      </c>
    </row>
    <row r="306" spans="1:16" ht="15" hidden="1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49">
        <v>4</v>
      </c>
      <c r="G306" s="49"/>
      <c r="H306" s="46">
        <v>10</v>
      </c>
      <c r="I306" s="125"/>
      <c r="J306" s="24">
        <f t="shared" si="12"/>
        <v>4</v>
      </c>
      <c r="K306" s="25">
        <f t="shared" si="13"/>
        <v>0</v>
      </c>
      <c r="L306" s="43" t="str">
        <f t="shared" ref="L306:L311" si="15">IF(K306=6,"acquise"," ")</f>
        <v xml:space="preserve"> </v>
      </c>
      <c r="M306" s="129">
        <f t="shared" si="14"/>
        <v>1</v>
      </c>
      <c r="O306" s="187">
        <v>12</v>
      </c>
      <c r="P306" s="188">
        <v>0</v>
      </c>
    </row>
    <row r="307" spans="1:16" ht="15" hidden="1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49">
        <v>4.9000000000000004</v>
      </c>
      <c r="G307" s="49"/>
      <c r="H307" s="46">
        <v>8.5</v>
      </c>
      <c r="I307" s="125"/>
      <c r="J307" s="24">
        <f t="shared" si="12"/>
        <v>4.9000000000000004</v>
      </c>
      <c r="K307" s="25">
        <f t="shared" si="13"/>
        <v>0</v>
      </c>
      <c r="L307" s="43" t="str">
        <f t="shared" si="15"/>
        <v xml:space="preserve"> </v>
      </c>
      <c r="M307" s="129">
        <f t="shared" si="14"/>
        <v>1</v>
      </c>
      <c r="O307" s="187">
        <v>15</v>
      </c>
      <c r="P307" s="188">
        <v>6</v>
      </c>
    </row>
    <row r="308" spans="1:16" ht="12" hidden="1">
      <c r="A308" s="23">
        <v>296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194">
        <v>10</v>
      </c>
      <c r="G308" s="201"/>
      <c r="H308" s="202"/>
      <c r="I308" s="218"/>
      <c r="J308" s="219">
        <f t="shared" si="12"/>
        <v>10</v>
      </c>
      <c r="K308" s="220">
        <f t="shared" si="13"/>
        <v>6</v>
      </c>
      <c r="L308" s="221" t="str">
        <f t="shared" si="15"/>
        <v>acquise</v>
      </c>
      <c r="M308" s="222">
        <f t="shared" si="14"/>
        <v>1</v>
      </c>
    </row>
    <row r="309" spans="1:16" ht="15" hidden="1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49">
        <v>7.1</v>
      </c>
      <c r="G309" s="49"/>
      <c r="H309" s="46">
        <v>9.5</v>
      </c>
      <c r="I309" s="125"/>
      <c r="J309" s="24">
        <f t="shared" si="12"/>
        <v>7.1</v>
      </c>
      <c r="K309" s="25">
        <f t="shared" si="13"/>
        <v>0</v>
      </c>
      <c r="L309" s="43" t="str">
        <f t="shared" si="15"/>
        <v xml:space="preserve"> </v>
      </c>
      <c r="M309" s="129">
        <f t="shared" si="14"/>
        <v>1</v>
      </c>
      <c r="O309" s="187">
        <v>12</v>
      </c>
      <c r="P309" s="188">
        <v>0</v>
      </c>
    </row>
    <row r="310" spans="1:16" ht="15" hidden="1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49">
        <v>6.1</v>
      </c>
      <c r="G310" s="49"/>
      <c r="H310" s="46">
        <v>8.5</v>
      </c>
      <c r="I310" s="125"/>
      <c r="J310" s="24">
        <f t="shared" si="12"/>
        <v>6.1</v>
      </c>
      <c r="K310" s="25">
        <f t="shared" si="13"/>
        <v>0</v>
      </c>
      <c r="L310" s="43" t="str">
        <f t="shared" si="15"/>
        <v xml:space="preserve"> </v>
      </c>
      <c r="M310" s="129">
        <f t="shared" si="14"/>
        <v>1</v>
      </c>
      <c r="O310" s="187">
        <v>12</v>
      </c>
      <c r="P310" s="188">
        <v>6</v>
      </c>
    </row>
    <row r="311" spans="1:16" ht="12" hidden="1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194">
        <v>8.3333333333333339</v>
      </c>
      <c r="G311" s="201"/>
      <c r="H311" s="202">
        <v>10</v>
      </c>
      <c r="I311" s="218"/>
      <c r="J311" s="219">
        <f t="shared" si="12"/>
        <v>8.3333333333333339</v>
      </c>
      <c r="K311" s="220">
        <f t="shared" si="13"/>
        <v>0</v>
      </c>
      <c r="L311" s="221" t="str">
        <f t="shared" si="15"/>
        <v xml:space="preserve"> </v>
      </c>
      <c r="M311" s="222">
        <f t="shared" si="14"/>
        <v>1</v>
      </c>
    </row>
    <row r="312" spans="1:16" ht="15" hidden="1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49">
        <v>10.6</v>
      </c>
      <c r="G312" s="49"/>
      <c r="H312" s="46"/>
      <c r="I312" s="125"/>
      <c r="J312" s="24">
        <f t="shared" si="12"/>
        <v>10.6</v>
      </c>
      <c r="K312" s="25">
        <f t="shared" si="13"/>
        <v>6</v>
      </c>
      <c r="L312" s="171" t="s">
        <v>484</v>
      </c>
      <c r="M312" s="129">
        <f t="shared" si="14"/>
        <v>1</v>
      </c>
      <c r="O312" s="187">
        <v>30</v>
      </c>
      <c r="P312" s="188">
        <v>18</v>
      </c>
    </row>
    <row r="313" spans="1:16" ht="15" hidden="1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49">
        <v>0</v>
      </c>
      <c r="G313" s="49"/>
      <c r="H313" s="46"/>
      <c r="I313" s="125"/>
      <c r="J313" s="24">
        <f t="shared" si="12"/>
        <v>0</v>
      </c>
      <c r="K313" s="25">
        <f t="shared" si="13"/>
        <v>0</v>
      </c>
      <c r="L313" s="43" t="str">
        <f>IF(K313=6,"acquise"," ")</f>
        <v xml:space="preserve"> </v>
      </c>
      <c r="M313" s="129">
        <f t="shared" si="14"/>
        <v>1</v>
      </c>
      <c r="O313" s="187">
        <v>11</v>
      </c>
      <c r="P313" s="188">
        <v>0</v>
      </c>
    </row>
    <row r="314" spans="1:16" ht="15" hidden="1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49">
        <v>10</v>
      </c>
      <c r="G314" s="49"/>
      <c r="H314" s="46"/>
      <c r="I314" s="125"/>
      <c r="J314" s="24">
        <f t="shared" si="12"/>
        <v>10</v>
      </c>
      <c r="K314" s="25">
        <f t="shared" si="13"/>
        <v>6</v>
      </c>
      <c r="L314" s="171" t="s">
        <v>697</v>
      </c>
      <c r="M314" s="129">
        <f t="shared" si="14"/>
        <v>1</v>
      </c>
      <c r="O314" s="187">
        <v>18</v>
      </c>
      <c r="P314" s="188">
        <v>12</v>
      </c>
    </row>
    <row r="315" spans="1:16" ht="15" hidden="1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49">
        <v>9.9980000000000011</v>
      </c>
      <c r="G315" s="49"/>
      <c r="H315" s="46"/>
      <c r="I315" s="125"/>
      <c r="J315" s="24">
        <f t="shared" si="12"/>
        <v>9.9980000000000011</v>
      </c>
      <c r="K315" s="25">
        <f t="shared" si="13"/>
        <v>6</v>
      </c>
      <c r="L315" s="171" t="s">
        <v>697</v>
      </c>
      <c r="M315" s="129">
        <f t="shared" si="14"/>
        <v>1</v>
      </c>
      <c r="O315" s="187">
        <v>19</v>
      </c>
      <c r="P315" s="188">
        <v>12</v>
      </c>
    </row>
    <row r="316" spans="1:16" ht="12" hidden="1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49">
        <v>4.8499999999999996</v>
      </c>
      <c r="G316" s="49"/>
      <c r="H316" s="46">
        <v>5</v>
      </c>
      <c r="I316" s="125"/>
      <c r="J316" s="24">
        <f t="shared" si="12"/>
        <v>4.8499999999999996</v>
      </c>
      <c r="K316" s="25">
        <f t="shared" si="13"/>
        <v>0</v>
      </c>
      <c r="L316" s="43" t="str">
        <f>IF(K316=6,"acquise"," ")</f>
        <v xml:space="preserve"> </v>
      </c>
      <c r="M316" s="129">
        <f t="shared" si="14"/>
        <v>1</v>
      </c>
      <c r="N316" s="72" t="s">
        <v>483</v>
      </c>
      <c r="O316" s="7">
        <v>18</v>
      </c>
      <c r="P316" s="167">
        <v>6</v>
      </c>
    </row>
    <row r="317" spans="1:16" ht="12" hidden="1">
      <c r="A317" s="23">
        <v>305</v>
      </c>
      <c r="B317" s="289">
        <v>123016324</v>
      </c>
      <c r="C317" s="277" t="s">
        <v>231</v>
      </c>
      <c r="D317" s="99" t="s">
        <v>232</v>
      </c>
      <c r="E317" s="121" t="s">
        <v>431</v>
      </c>
      <c r="F317" s="90">
        <v>10.166666666666666</v>
      </c>
      <c r="G317" s="90"/>
      <c r="H317" s="94"/>
      <c r="I317" s="125"/>
      <c r="J317" s="24">
        <f t="shared" si="12"/>
        <v>10.166666666666666</v>
      </c>
      <c r="K317" s="25">
        <f t="shared" si="13"/>
        <v>6</v>
      </c>
      <c r="L317" s="169" t="s">
        <v>486</v>
      </c>
      <c r="M317" s="129">
        <f t="shared" si="14"/>
        <v>1</v>
      </c>
      <c r="N317" s="72" t="s">
        <v>483</v>
      </c>
      <c r="O317" s="7">
        <v>18</v>
      </c>
      <c r="P317" s="167">
        <v>6</v>
      </c>
    </row>
    <row r="318" spans="1:16" ht="15" hidden="1">
      <c r="A318" s="23">
        <v>306</v>
      </c>
      <c r="B318" s="319">
        <v>1333004902</v>
      </c>
      <c r="C318" s="182" t="s">
        <v>574</v>
      </c>
      <c r="D318" s="320" t="s">
        <v>237</v>
      </c>
      <c r="E318" s="117" t="s">
        <v>428</v>
      </c>
      <c r="F318" s="49">
        <v>5.5</v>
      </c>
      <c r="G318" s="49"/>
      <c r="H318" s="46">
        <v>5.5</v>
      </c>
      <c r="I318" s="125"/>
      <c r="J318" s="24">
        <f t="shared" si="12"/>
        <v>5.5</v>
      </c>
      <c r="K318" s="25">
        <f t="shared" si="13"/>
        <v>0</v>
      </c>
      <c r="L318" s="43" t="str">
        <f>IF(K318=6,"acquise"," ")</f>
        <v xml:space="preserve"> </v>
      </c>
      <c r="M318" s="129">
        <f t="shared" si="14"/>
        <v>1</v>
      </c>
      <c r="O318" s="187">
        <v>18</v>
      </c>
      <c r="P318" s="188">
        <v>6</v>
      </c>
    </row>
    <row r="319" spans="1:16" ht="12" hidden="1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0">
        <v>10.333333333333334</v>
      </c>
      <c r="G319" s="90"/>
      <c r="H319" s="91"/>
      <c r="I319" s="125"/>
      <c r="J319" s="24">
        <f t="shared" si="12"/>
        <v>10.333333333333334</v>
      </c>
      <c r="K319" s="25">
        <f t="shared" si="13"/>
        <v>6</v>
      </c>
      <c r="L319" s="169" t="s">
        <v>486</v>
      </c>
      <c r="M319" s="129">
        <f t="shared" si="14"/>
        <v>1</v>
      </c>
      <c r="N319" s="72" t="s">
        <v>483</v>
      </c>
      <c r="O319" s="7">
        <v>18</v>
      </c>
      <c r="P319" s="167">
        <v>6</v>
      </c>
    </row>
    <row r="320" spans="1:16" ht="15" hidden="1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49">
        <v>8.5</v>
      </c>
      <c r="G320" s="49"/>
      <c r="H320" s="46">
        <v>11.5</v>
      </c>
      <c r="I320" s="125"/>
      <c r="J320" s="24">
        <f t="shared" si="12"/>
        <v>8.5</v>
      </c>
      <c r="K320" s="25">
        <f t="shared" si="13"/>
        <v>0</v>
      </c>
      <c r="L320" s="43" t="str">
        <f>IF(K320=6,"acquise"," ")</f>
        <v xml:space="preserve"> </v>
      </c>
      <c r="M320" s="129">
        <f t="shared" si="14"/>
        <v>1</v>
      </c>
      <c r="O320" s="187">
        <v>12</v>
      </c>
      <c r="P320" s="188">
        <v>0</v>
      </c>
    </row>
    <row r="321" spans="1:16" ht="12" hidden="1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7.6</v>
      </c>
      <c r="G321" s="49"/>
      <c r="H321" s="46">
        <v>11.5</v>
      </c>
      <c r="I321" s="125"/>
      <c r="J321" s="24">
        <f t="shared" si="12"/>
        <v>7.6</v>
      </c>
      <c r="K321" s="25">
        <f t="shared" si="13"/>
        <v>0</v>
      </c>
      <c r="L321" s="43" t="str">
        <f>IF(K321=6,"acquise"," ")</f>
        <v xml:space="preserve"> </v>
      </c>
      <c r="M321" s="129">
        <f t="shared" si="14"/>
        <v>1</v>
      </c>
      <c r="N321" s="72" t="s">
        <v>483</v>
      </c>
      <c r="O321" s="7">
        <v>12</v>
      </c>
      <c r="P321" s="167">
        <v>0</v>
      </c>
    </row>
    <row r="322" spans="1:16" ht="12" hidden="1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194">
        <v>3.75</v>
      </c>
      <c r="G322" s="201"/>
      <c r="H322" s="202">
        <v>4.25</v>
      </c>
      <c r="I322" s="218"/>
      <c r="J322" s="219">
        <f t="shared" si="12"/>
        <v>3.75</v>
      </c>
      <c r="K322" s="220">
        <f t="shared" si="13"/>
        <v>0</v>
      </c>
      <c r="L322" s="221" t="str">
        <f>IF(K322=6,"acquise"," ")</f>
        <v xml:space="preserve"> </v>
      </c>
      <c r="M322" s="222">
        <f t="shared" si="14"/>
        <v>1</v>
      </c>
    </row>
    <row r="323" spans="1:16" ht="15" hidden="1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49">
        <v>10.4</v>
      </c>
      <c r="G323" s="49"/>
      <c r="H323" s="46"/>
      <c r="I323" s="125"/>
      <c r="J323" s="24">
        <f t="shared" si="12"/>
        <v>10.4</v>
      </c>
      <c r="K323" s="25">
        <f t="shared" si="13"/>
        <v>6</v>
      </c>
      <c r="L323" s="171" t="s">
        <v>697</v>
      </c>
      <c r="M323" s="129">
        <f t="shared" si="14"/>
        <v>1</v>
      </c>
      <c r="O323" s="187">
        <v>16</v>
      </c>
      <c r="P323" s="188">
        <v>12</v>
      </c>
    </row>
    <row r="324" spans="1:16" ht="12" hidden="1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0">
        <v>10</v>
      </c>
      <c r="G324" s="90"/>
      <c r="H324" s="94"/>
      <c r="I324" s="125"/>
      <c r="J324" s="24">
        <f t="shared" si="12"/>
        <v>10</v>
      </c>
      <c r="K324" s="25">
        <f t="shared" si="13"/>
        <v>6</v>
      </c>
      <c r="L324" s="169" t="s">
        <v>486</v>
      </c>
      <c r="M324" s="129">
        <f t="shared" si="14"/>
        <v>1</v>
      </c>
      <c r="N324" s="72" t="s">
        <v>483</v>
      </c>
      <c r="O324" s="7">
        <v>13</v>
      </c>
      <c r="P324" s="167">
        <v>6</v>
      </c>
    </row>
    <row r="325" spans="1:16" ht="12" hidden="1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194">
        <v>11.166666666666666</v>
      </c>
      <c r="G325" s="201"/>
      <c r="H325" s="202"/>
      <c r="I325" s="218"/>
      <c r="J325" s="219">
        <f t="shared" si="12"/>
        <v>11.166666666666666</v>
      </c>
      <c r="K325" s="220">
        <f t="shared" si="13"/>
        <v>6</v>
      </c>
      <c r="L325" s="221" t="str">
        <f>IF(K325=6,"acquise"," ")</f>
        <v>acquise</v>
      </c>
      <c r="M325" s="222">
        <f t="shared" si="14"/>
        <v>1</v>
      </c>
    </row>
    <row r="326" spans="1:16" ht="12" hidden="1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90">
        <v>10.333333333333334</v>
      </c>
      <c r="G326" s="90"/>
      <c r="H326" s="94"/>
      <c r="I326" s="125"/>
      <c r="J326" s="24">
        <f t="shared" si="12"/>
        <v>10.333333333333334</v>
      </c>
      <c r="K326" s="25">
        <f t="shared" si="13"/>
        <v>6</v>
      </c>
      <c r="L326" s="169" t="s">
        <v>486</v>
      </c>
      <c r="M326" s="129">
        <f t="shared" si="14"/>
        <v>1</v>
      </c>
      <c r="N326" s="72" t="s">
        <v>483</v>
      </c>
      <c r="O326" s="7">
        <v>20</v>
      </c>
      <c r="P326" s="167">
        <v>12</v>
      </c>
    </row>
    <row r="327" spans="1:16" ht="12" hidden="1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90">
        <v>10</v>
      </c>
      <c r="G327" s="90"/>
      <c r="H327" s="94"/>
      <c r="I327" s="125"/>
      <c r="J327" s="24">
        <f t="shared" si="12"/>
        <v>10</v>
      </c>
      <c r="K327" s="25">
        <f t="shared" si="13"/>
        <v>6</v>
      </c>
      <c r="L327" s="169" t="s">
        <v>486</v>
      </c>
      <c r="M327" s="129">
        <f t="shared" si="14"/>
        <v>1</v>
      </c>
      <c r="N327" s="72" t="s">
        <v>483</v>
      </c>
      <c r="O327" s="7">
        <v>24</v>
      </c>
      <c r="P327" s="167">
        <v>12</v>
      </c>
    </row>
    <row r="328" spans="1:16" ht="15" hidden="1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49">
        <v>10.199999999999999</v>
      </c>
      <c r="G328" s="49"/>
      <c r="H328" s="46"/>
      <c r="I328" s="125"/>
      <c r="J328" s="24">
        <f t="shared" si="12"/>
        <v>10.199999999999999</v>
      </c>
      <c r="K328" s="25">
        <f t="shared" si="13"/>
        <v>6</v>
      </c>
      <c r="L328" s="171" t="s">
        <v>697</v>
      </c>
      <c r="M328" s="129">
        <f t="shared" si="14"/>
        <v>1</v>
      </c>
      <c r="O328" s="187">
        <v>17</v>
      </c>
      <c r="P328" s="188">
        <v>6</v>
      </c>
    </row>
    <row r="329" spans="1:16" ht="12" hidden="1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49">
        <v>4.2</v>
      </c>
      <c r="G329" s="49"/>
      <c r="H329" s="46">
        <v>6</v>
      </c>
      <c r="I329" s="125"/>
      <c r="J329" s="24">
        <f t="shared" si="12"/>
        <v>4.2</v>
      </c>
      <c r="K329" s="25">
        <f t="shared" si="13"/>
        <v>0</v>
      </c>
      <c r="L329" s="43" t="str">
        <f>IF(K329=6,"acquise"," ")</f>
        <v xml:space="preserve"> </v>
      </c>
      <c r="M329" s="129">
        <f t="shared" si="14"/>
        <v>1</v>
      </c>
      <c r="N329" s="72" t="s">
        <v>483</v>
      </c>
      <c r="O329" s="7">
        <v>18</v>
      </c>
      <c r="P329" s="167">
        <v>6</v>
      </c>
    </row>
    <row r="330" spans="1:16" ht="15" hidden="1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49">
        <v>5.7</v>
      </c>
      <c r="G330" s="49"/>
      <c r="H330" s="46">
        <v>9</v>
      </c>
      <c r="I330" s="125"/>
      <c r="J330" s="24">
        <f t="shared" si="12"/>
        <v>5.7</v>
      </c>
      <c r="K330" s="25">
        <f t="shared" si="13"/>
        <v>0</v>
      </c>
      <c r="L330" s="43" t="str">
        <f>IF(K330=6,"acquise"," ")</f>
        <v xml:space="preserve"> </v>
      </c>
      <c r="M330" s="129">
        <f t="shared" si="14"/>
        <v>1</v>
      </c>
      <c r="O330" s="187">
        <v>18</v>
      </c>
      <c r="P330" s="188">
        <v>6</v>
      </c>
    </row>
    <row r="331" spans="1:16" ht="15" hidden="1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49">
        <v>11.5</v>
      </c>
      <c r="G331" s="49"/>
      <c r="H331" s="46"/>
      <c r="I331" s="125"/>
      <c r="J331" s="24">
        <f t="shared" si="12"/>
        <v>11.5</v>
      </c>
      <c r="K331" s="25">
        <f t="shared" si="13"/>
        <v>6</v>
      </c>
      <c r="L331" s="171" t="s">
        <v>485</v>
      </c>
      <c r="M331" s="129">
        <f t="shared" si="14"/>
        <v>1</v>
      </c>
      <c r="O331" s="187">
        <v>29</v>
      </c>
      <c r="P331" s="188">
        <v>18</v>
      </c>
    </row>
    <row r="332" spans="1:16" ht="12" hidden="1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0">
        <v>10.083333333333334</v>
      </c>
      <c r="G332" s="90"/>
      <c r="H332" s="91"/>
      <c r="I332" s="125"/>
      <c r="J332" s="24">
        <f t="shared" si="12"/>
        <v>10.083333333333334</v>
      </c>
      <c r="K332" s="25">
        <f t="shared" si="13"/>
        <v>6</v>
      </c>
      <c r="L332" s="169" t="s">
        <v>486</v>
      </c>
      <c r="M332" s="129">
        <f t="shared" si="14"/>
        <v>1</v>
      </c>
      <c r="N332" s="72" t="s">
        <v>483</v>
      </c>
      <c r="O332" s="7">
        <v>20</v>
      </c>
      <c r="P332" s="167">
        <v>12</v>
      </c>
    </row>
    <row r="333" spans="1:16" ht="12" hidden="1">
      <c r="A333" s="23">
        <v>321</v>
      </c>
      <c r="B333" s="294">
        <v>123007577</v>
      </c>
      <c r="C333" s="305" t="s">
        <v>245</v>
      </c>
      <c r="D333" s="306" t="s">
        <v>781</v>
      </c>
      <c r="E333" s="247" t="s">
        <v>1677</v>
      </c>
      <c r="F333" s="194">
        <v>10</v>
      </c>
      <c r="G333" s="201"/>
      <c r="H333" s="202"/>
      <c r="I333" s="218"/>
      <c r="J333" s="219">
        <f t="shared" ref="J333:J396" si="16">IF(AND(H333&gt;G333,H333&gt;I333),MAX(F333,(H333*2+G333*3)/5,(H333*2+I333*3)/5),MAX(F333,G333,I333))</f>
        <v>10</v>
      </c>
      <c r="K333" s="220">
        <f t="shared" ref="K333:K396" si="17">IF(J333&gt;=9.995,6,0)</f>
        <v>6</v>
      </c>
      <c r="L333" s="221" t="str">
        <f>IF(K333=6,"acquise"," ")</f>
        <v>acquise</v>
      </c>
      <c r="M333" s="222">
        <f t="shared" ref="M333:M396" si="18">IF(I333&lt;&gt;"",2,1)</f>
        <v>1</v>
      </c>
    </row>
    <row r="334" spans="1:16" ht="15" hidden="1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49">
        <v>6.7</v>
      </c>
      <c r="G334" s="49"/>
      <c r="H334" s="46">
        <v>10</v>
      </c>
      <c r="I334" s="125"/>
      <c r="J334" s="24">
        <f t="shared" si="16"/>
        <v>6.7</v>
      </c>
      <c r="K334" s="25">
        <f t="shared" si="17"/>
        <v>0</v>
      </c>
      <c r="L334" s="43" t="str">
        <f>IF(K334=6,"acquise"," ")</f>
        <v xml:space="preserve"> </v>
      </c>
      <c r="M334" s="129">
        <f t="shared" si="18"/>
        <v>1</v>
      </c>
      <c r="O334" s="187">
        <v>11</v>
      </c>
      <c r="P334" s="188">
        <v>6</v>
      </c>
    </row>
    <row r="335" spans="1:16" ht="15" hidden="1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49">
        <v>10.001999999999999</v>
      </c>
      <c r="G335" s="49"/>
      <c r="H335" s="46"/>
      <c r="I335" s="125"/>
      <c r="J335" s="24">
        <f t="shared" si="16"/>
        <v>10.001999999999999</v>
      </c>
      <c r="K335" s="25">
        <f t="shared" si="17"/>
        <v>6</v>
      </c>
      <c r="L335" s="171" t="s">
        <v>697</v>
      </c>
      <c r="M335" s="129">
        <f t="shared" si="18"/>
        <v>1</v>
      </c>
      <c r="O335" s="187">
        <v>16</v>
      </c>
      <c r="P335" s="188">
        <v>12</v>
      </c>
    </row>
    <row r="336" spans="1:16" ht="15" hidden="1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49">
        <v>10</v>
      </c>
      <c r="G336" s="49"/>
      <c r="H336" s="46"/>
      <c r="I336" s="125"/>
      <c r="J336" s="24">
        <f t="shared" si="16"/>
        <v>10</v>
      </c>
      <c r="K336" s="25">
        <f t="shared" si="17"/>
        <v>6</v>
      </c>
      <c r="L336" s="171" t="s">
        <v>697</v>
      </c>
      <c r="M336" s="129">
        <f t="shared" si="18"/>
        <v>1</v>
      </c>
      <c r="O336" s="187">
        <v>24</v>
      </c>
      <c r="P336" s="188">
        <v>12</v>
      </c>
    </row>
    <row r="337" spans="1:16" ht="12" hidden="1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194">
        <v>3.3333333333333335</v>
      </c>
      <c r="G337" s="201"/>
      <c r="H337" s="205">
        <v>6</v>
      </c>
      <c r="I337" s="218"/>
      <c r="J337" s="219">
        <f t="shared" si="16"/>
        <v>3.3333333333333335</v>
      </c>
      <c r="K337" s="220">
        <f t="shared" si="17"/>
        <v>0</v>
      </c>
      <c r="L337" s="221" t="str">
        <f>IF(K337=6,"acquise"," ")</f>
        <v xml:space="preserve"> </v>
      </c>
      <c r="M337" s="222">
        <f t="shared" si="18"/>
        <v>1</v>
      </c>
    </row>
    <row r="338" spans="1:16" ht="15" hidden="1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49">
        <v>10</v>
      </c>
      <c r="G338" s="49"/>
      <c r="H338" s="46"/>
      <c r="I338" s="125"/>
      <c r="J338" s="24">
        <f t="shared" si="16"/>
        <v>10</v>
      </c>
      <c r="K338" s="25">
        <f t="shared" si="17"/>
        <v>6</v>
      </c>
      <c r="L338" s="171" t="s">
        <v>485</v>
      </c>
      <c r="M338" s="129">
        <f t="shared" si="18"/>
        <v>1</v>
      </c>
      <c r="O338" s="187">
        <v>24</v>
      </c>
      <c r="P338" s="188">
        <v>18</v>
      </c>
    </row>
    <row r="339" spans="1:16" ht="12" hidden="1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0">
        <v>9.5</v>
      </c>
      <c r="G339" s="90"/>
      <c r="H339" s="91"/>
      <c r="I339" s="125"/>
      <c r="J339" s="24">
        <f t="shared" si="16"/>
        <v>9.5</v>
      </c>
      <c r="K339" s="25">
        <f t="shared" si="17"/>
        <v>0</v>
      </c>
      <c r="L339" s="169" t="s">
        <v>484</v>
      </c>
      <c r="M339" s="129">
        <f t="shared" si="18"/>
        <v>1</v>
      </c>
      <c r="N339" s="72" t="s">
        <v>483</v>
      </c>
      <c r="O339" s="7">
        <v>30</v>
      </c>
      <c r="P339" s="167">
        <v>18</v>
      </c>
    </row>
    <row r="340" spans="1:16" ht="12" hidden="1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194">
        <v>10</v>
      </c>
      <c r="G340" s="201"/>
      <c r="H340" s="202"/>
      <c r="I340" s="218"/>
      <c r="J340" s="219">
        <f t="shared" si="16"/>
        <v>10</v>
      </c>
      <c r="K340" s="220">
        <f t="shared" si="17"/>
        <v>6</v>
      </c>
      <c r="L340" s="221" t="str">
        <f>IF(K340=6,"acquise"," ")</f>
        <v>acquise</v>
      </c>
      <c r="M340" s="222">
        <f t="shared" si="18"/>
        <v>1</v>
      </c>
    </row>
    <row r="341" spans="1:16" ht="15" hidden="1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49">
        <v>4.0999999999999996</v>
      </c>
      <c r="G341" s="49"/>
      <c r="H341" s="46">
        <v>8</v>
      </c>
      <c r="I341" s="125"/>
      <c r="J341" s="24">
        <f t="shared" si="16"/>
        <v>4.0999999999999996</v>
      </c>
      <c r="K341" s="25">
        <f t="shared" si="17"/>
        <v>0</v>
      </c>
      <c r="L341" s="43" t="str">
        <f>IF(K341=6,"acquise"," ")</f>
        <v xml:space="preserve"> </v>
      </c>
      <c r="M341" s="129">
        <f t="shared" si="18"/>
        <v>1</v>
      </c>
      <c r="O341" s="187">
        <v>12</v>
      </c>
      <c r="P341" s="188">
        <v>0</v>
      </c>
    </row>
    <row r="342" spans="1:16" ht="12" hidden="1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90">
        <v>5.416666666666667</v>
      </c>
      <c r="G342" s="90"/>
      <c r="H342" s="91">
        <v>8.25</v>
      </c>
      <c r="I342" s="125"/>
      <c r="J342" s="24">
        <f t="shared" si="16"/>
        <v>5.416666666666667</v>
      </c>
      <c r="K342" s="25">
        <f t="shared" si="17"/>
        <v>0</v>
      </c>
      <c r="L342" s="44" t="str">
        <f>IF(K342=6,"acquise"," ")</f>
        <v xml:space="preserve"> </v>
      </c>
      <c r="M342" s="129">
        <f t="shared" si="18"/>
        <v>1</v>
      </c>
      <c r="N342" s="72" t="s">
        <v>483</v>
      </c>
      <c r="O342" s="7">
        <v>18</v>
      </c>
      <c r="P342" s="167">
        <v>6</v>
      </c>
    </row>
    <row r="343" spans="1:16" ht="15" hidden="1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49">
        <v>3.4</v>
      </c>
      <c r="G343" s="49"/>
      <c r="H343" s="46">
        <v>7</v>
      </c>
      <c r="I343" s="125"/>
      <c r="J343" s="24">
        <f t="shared" si="16"/>
        <v>3.4</v>
      </c>
      <c r="K343" s="25">
        <f t="shared" si="17"/>
        <v>0</v>
      </c>
      <c r="L343" s="43" t="str">
        <f>IF(K343=6,"acquise"," ")</f>
        <v xml:space="preserve"> </v>
      </c>
      <c r="M343" s="129">
        <f t="shared" si="18"/>
        <v>1</v>
      </c>
      <c r="O343" s="187">
        <v>18</v>
      </c>
      <c r="P343" s="188">
        <v>6</v>
      </c>
    </row>
    <row r="344" spans="1:16" ht="12" hidden="1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0">
        <v>10.666666666666666</v>
      </c>
      <c r="G344" s="90"/>
      <c r="H344" s="94"/>
      <c r="I344" s="125"/>
      <c r="J344" s="24">
        <f t="shared" si="16"/>
        <v>10.666666666666666</v>
      </c>
      <c r="K344" s="25">
        <f t="shared" si="17"/>
        <v>6</v>
      </c>
      <c r="L344" s="169" t="s">
        <v>486</v>
      </c>
      <c r="M344" s="129">
        <f t="shared" si="18"/>
        <v>1</v>
      </c>
      <c r="N344" s="72" t="s">
        <v>483</v>
      </c>
      <c r="O344" s="7">
        <v>18</v>
      </c>
      <c r="P344" s="167">
        <v>12</v>
      </c>
    </row>
    <row r="345" spans="1:16" ht="12" hidden="1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7.8</v>
      </c>
      <c r="G345" s="49"/>
      <c r="H345" s="46">
        <v>10.5</v>
      </c>
      <c r="I345" s="125"/>
      <c r="J345" s="24">
        <f t="shared" si="16"/>
        <v>7.8</v>
      </c>
      <c r="K345" s="25">
        <f t="shared" si="17"/>
        <v>0</v>
      </c>
      <c r="L345" s="43" t="str">
        <f>IF(K345=6,"acquise"," ")</f>
        <v xml:space="preserve"> </v>
      </c>
      <c r="M345" s="129">
        <f t="shared" si="18"/>
        <v>1</v>
      </c>
      <c r="N345" s="72" t="s">
        <v>483</v>
      </c>
      <c r="O345" s="7">
        <v>18</v>
      </c>
      <c r="P345" s="167">
        <v>6</v>
      </c>
    </row>
    <row r="346" spans="1:16" ht="15" hidden="1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49">
        <v>8.3000000000000007</v>
      </c>
      <c r="G346" s="49"/>
      <c r="H346" s="46">
        <v>11</v>
      </c>
      <c r="I346" s="125"/>
      <c r="J346" s="24">
        <f t="shared" si="16"/>
        <v>8.3000000000000007</v>
      </c>
      <c r="K346" s="25">
        <f t="shared" si="17"/>
        <v>0</v>
      </c>
      <c r="L346" s="43" t="str">
        <f>IF(K346=6,"acquise"," ")</f>
        <v xml:space="preserve"> </v>
      </c>
      <c r="M346" s="129">
        <f t="shared" si="18"/>
        <v>1</v>
      </c>
      <c r="O346" s="187">
        <v>11</v>
      </c>
      <c r="P346" s="188">
        <v>0</v>
      </c>
    </row>
    <row r="347" spans="1:16" ht="15" hidden="1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49">
        <v>10.6</v>
      </c>
      <c r="G347" s="49"/>
      <c r="H347" s="46"/>
      <c r="I347" s="125"/>
      <c r="J347" s="24">
        <f t="shared" si="16"/>
        <v>10.6</v>
      </c>
      <c r="K347" s="25">
        <f t="shared" si="17"/>
        <v>6</v>
      </c>
      <c r="L347" s="171" t="s">
        <v>697</v>
      </c>
      <c r="M347" s="129">
        <f t="shared" si="18"/>
        <v>1</v>
      </c>
      <c r="O347" s="187">
        <v>14</v>
      </c>
      <c r="P347" s="188">
        <v>6</v>
      </c>
    </row>
    <row r="348" spans="1:16" ht="15" hidden="1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49">
        <v>10.001999999999999</v>
      </c>
      <c r="G348" s="49"/>
      <c r="H348" s="46"/>
      <c r="I348" s="125"/>
      <c r="J348" s="24">
        <f t="shared" si="16"/>
        <v>10.001999999999999</v>
      </c>
      <c r="K348" s="25">
        <f t="shared" si="17"/>
        <v>6</v>
      </c>
      <c r="L348" s="171" t="s">
        <v>697</v>
      </c>
      <c r="M348" s="129">
        <f t="shared" si="18"/>
        <v>1</v>
      </c>
      <c r="O348" s="187">
        <v>18</v>
      </c>
      <c r="P348" s="188">
        <v>12</v>
      </c>
    </row>
    <row r="349" spans="1:16" ht="12" hidden="1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10.199999999999999</v>
      </c>
      <c r="G349" s="49"/>
      <c r="H349" s="46"/>
      <c r="I349" s="125"/>
      <c r="J349" s="24">
        <f t="shared" si="16"/>
        <v>10.199999999999999</v>
      </c>
      <c r="K349" s="25">
        <f t="shared" si="17"/>
        <v>6</v>
      </c>
      <c r="L349" s="169" t="s">
        <v>486</v>
      </c>
      <c r="M349" s="129">
        <f t="shared" si="18"/>
        <v>1</v>
      </c>
      <c r="N349" s="72" t="s">
        <v>483</v>
      </c>
      <c r="O349" s="7">
        <v>15</v>
      </c>
      <c r="P349" s="167">
        <v>6</v>
      </c>
    </row>
    <row r="350" spans="1:16" ht="12" hidden="1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49">
        <v>10.9</v>
      </c>
      <c r="G350" s="49"/>
      <c r="H350" s="46"/>
      <c r="I350" s="125"/>
      <c r="J350" s="24">
        <f t="shared" si="16"/>
        <v>10.9</v>
      </c>
      <c r="K350" s="25">
        <f t="shared" si="17"/>
        <v>6</v>
      </c>
      <c r="L350" s="169" t="s">
        <v>486</v>
      </c>
      <c r="M350" s="129">
        <f t="shared" si="18"/>
        <v>1</v>
      </c>
      <c r="N350" s="72" t="s">
        <v>483</v>
      </c>
      <c r="O350" s="7">
        <v>12</v>
      </c>
      <c r="P350" s="167">
        <v>6</v>
      </c>
    </row>
    <row r="351" spans="1:16" ht="12" hidden="1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49">
        <v>10.1</v>
      </c>
      <c r="G351" s="49"/>
      <c r="H351" s="46"/>
      <c r="I351" s="125"/>
      <c r="J351" s="24">
        <f t="shared" si="16"/>
        <v>10.1</v>
      </c>
      <c r="K351" s="25">
        <f t="shared" si="17"/>
        <v>6</v>
      </c>
      <c r="L351" s="169" t="s">
        <v>486</v>
      </c>
      <c r="M351" s="129">
        <f t="shared" si="18"/>
        <v>1</v>
      </c>
      <c r="N351" s="72" t="s">
        <v>483</v>
      </c>
      <c r="O351" s="7">
        <v>19</v>
      </c>
      <c r="P351" s="167">
        <v>12</v>
      </c>
    </row>
    <row r="352" spans="1:16" ht="12" hidden="1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194">
        <v>10.166666666666666</v>
      </c>
      <c r="G352" s="201"/>
      <c r="H352" s="202"/>
      <c r="I352" s="218"/>
      <c r="J352" s="219">
        <f t="shared" si="16"/>
        <v>10.166666666666666</v>
      </c>
      <c r="K352" s="220">
        <f t="shared" si="17"/>
        <v>6</v>
      </c>
      <c r="L352" s="221" t="str">
        <f>IF(K352=6,"acquise"," ")</f>
        <v>acquise</v>
      </c>
      <c r="M352" s="222">
        <f t="shared" si="18"/>
        <v>1</v>
      </c>
    </row>
    <row r="353" spans="1:16" ht="12" hidden="1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6</v>
      </c>
      <c r="G353" s="49"/>
      <c r="H353" s="46">
        <v>7.5</v>
      </c>
      <c r="I353" s="125"/>
      <c r="J353" s="24">
        <f t="shared" si="16"/>
        <v>6</v>
      </c>
      <c r="K353" s="25">
        <f t="shared" si="17"/>
        <v>0</v>
      </c>
      <c r="L353" s="43" t="str">
        <f>IF(K353=6,"acquise"," ")</f>
        <v xml:space="preserve"> </v>
      </c>
      <c r="M353" s="129">
        <f t="shared" si="18"/>
        <v>1</v>
      </c>
      <c r="N353" s="72" t="s">
        <v>483</v>
      </c>
      <c r="O353" s="7">
        <v>18</v>
      </c>
      <c r="P353" s="167">
        <v>6</v>
      </c>
    </row>
    <row r="354" spans="1:16" ht="15" hidden="1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49">
        <v>5.5</v>
      </c>
      <c r="G354" s="49"/>
      <c r="H354" s="46">
        <v>10</v>
      </c>
      <c r="I354" s="223"/>
      <c r="J354" s="224">
        <f t="shared" si="16"/>
        <v>5.5</v>
      </c>
      <c r="K354" s="225">
        <f t="shared" si="17"/>
        <v>0</v>
      </c>
      <c r="L354" s="43" t="str">
        <f>IF(K354=6,"acquise"," ")</f>
        <v xml:space="preserve"> </v>
      </c>
      <c r="M354" s="129">
        <f t="shared" si="18"/>
        <v>1</v>
      </c>
      <c r="O354" s="187">
        <v>11</v>
      </c>
      <c r="P354" s="188">
        <v>0</v>
      </c>
    </row>
    <row r="355" spans="1:16" ht="15" hidden="1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49">
        <v>10</v>
      </c>
      <c r="G355" s="49"/>
      <c r="H355" s="46"/>
      <c r="I355" s="125"/>
      <c r="J355" s="24">
        <f t="shared" si="16"/>
        <v>10</v>
      </c>
      <c r="K355" s="25">
        <f t="shared" si="17"/>
        <v>6</v>
      </c>
      <c r="L355" s="171" t="s">
        <v>697</v>
      </c>
      <c r="M355" s="129">
        <f t="shared" si="18"/>
        <v>1</v>
      </c>
      <c r="O355" s="187">
        <v>14</v>
      </c>
      <c r="P355" s="188">
        <v>6</v>
      </c>
    </row>
    <row r="356" spans="1:16" ht="15" hidden="1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49">
        <v>9.9980000000000011</v>
      </c>
      <c r="G356" s="49"/>
      <c r="H356" s="46"/>
      <c r="I356" s="125"/>
      <c r="J356" s="24">
        <f t="shared" si="16"/>
        <v>9.9980000000000011</v>
      </c>
      <c r="K356" s="25">
        <f t="shared" si="17"/>
        <v>6</v>
      </c>
      <c r="L356" s="171" t="s">
        <v>697</v>
      </c>
      <c r="M356" s="129">
        <f t="shared" si="18"/>
        <v>1</v>
      </c>
      <c r="O356" s="187">
        <v>17</v>
      </c>
      <c r="P356" s="188">
        <v>12</v>
      </c>
    </row>
    <row r="357" spans="1:16" ht="15" hidden="1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49">
        <v>10.001999999999999</v>
      </c>
      <c r="G357" s="49"/>
      <c r="H357" s="46"/>
      <c r="I357" s="125"/>
      <c r="J357" s="24">
        <f t="shared" si="16"/>
        <v>10.001999999999999</v>
      </c>
      <c r="K357" s="25">
        <f t="shared" si="17"/>
        <v>6</v>
      </c>
      <c r="L357" s="171" t="s">
        <v>697</v>
      </c>
      <c r="M357" s="129">
        <f t="shared" si="18"/>
        <v>1</v>
      </c>
      <c r="O357" s="187">
        <v>13</v>
      </c>
      <c r="P357" s="188">
        <v>6</v>
      </c>
    </row>
    <row r="358" spans="1:16" ht="12" hidden="1">
      <c r="A358" s="23">
        <v>346</v>
      </c>
      <c r="B358" s="340" t="s">
        <v>785</v>
      </c>
      <c r="C358" s="340" t="s">
        <v>786</v>
      </c>
      <c r="D358" s="335" t="s">
        <v>354</v>
      </c>
      <c r="E358" s="204" t="s">
        <v>436</v>
      </c>
      <c r="F358" s="194">
        <v>0.33333333333333331</v>
      </c>
      <c r="G358" s="201"/>
      <c r="H358" s="205">
        <v>0</v>
      </c>
      <c r="I358" s="218"/>
      <c r="J358" s="219">
        <f t="shared" si="16"/>
        <v>0.33333333333333331</v>
      </c>
      <c r="K358" s="220">
        <f t="shared" si="17"/>
        <v>0</v>
      </c>
      <c r="L358" s="221" t="str">
        <f>IF(K358=6,"acquise"," ")</f>
        <v xml:space="preserve"> </v>
      </c>
      <c r="M358" s="222">
        <f t="shared" si="18"/>
        <v>1</v>
      </c>
    </row>
    <row r="359" spans="1:16" ht="12" hidden="1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0">
        <v>12</v>
      </c>
      <c r="G359" s="90"/>
      <c r="H359" s="91"/>
      <c r="I359" s="125"/>
      <c r="J359" s="24">
        <f t="shared" si="16"/>
        <v>12</v>
      </c>
      <c r="K359" s="25">
        <f t="shared" si="17"/>
        <v>6</v>
      </c>
      <c r="L359" s="169" t="s">
        <v>486</v>
      </c>
      <c r="M359" s="129">
        <f t="shared" si="18"/>
        <v>1</v>
      </c>
      <c r="N359" s="72" t="s">
        <v>483</v>
      </c>
      <c r="O359" s="7">
        <v>13</v>
      </c>
      <c r="P359" s="167">
        <v>6</v>
      </c>
    </row>
    <row r="360" spans="1:16" ht="12" hidden="1">
      <c r="A360" s="23">
        <v>348</v>
      </c>
      <c r="B360" s="279" t="s">
        <v>418</v>
      </c>
      <c r="C360" s="301" t="s">
        <v>259</v>
      </c>
      <c r="D360" s="52" t="s">
        <v>419</v>
      </c>
      <c r="E360" s="117" t="s">
        <v>429</v>
      </c>
      <c r="F360" s="49">
        <v>10</v>
      </c>
      <c r="G360" s="49"/>
      <c r="H360" s="105"/>
      <c r="I360" s="125"/>
      <c r="J360" s="24">
        <f t="shared" si="16"/>
        <v>10</v>
      </c>
      <c r="K360" s="25">
        <f t="shared" si="17"/>
        <v>6</v>
      </c>
      <c r="L360" s="169" t="s">
        <v>486</v>
      </c>
      <c r="M360" s="129">
        <f t="shared" si="18"/>
        <v>1</v>
      </c>
      <c r="N360" s="72" t="s">
        <v>483</v>
      </c>
      <c r="O360" s="7">
        <v>18</v>
      </c>
      <c r="P360" s="167">
        <v>6</v>
      </c>
    </row>
    <row r="361" spans="1:16" ht="12">
      <c r="A361" s="23">
        <v>349</v>
      </c>
      <c r="B361" s="340" t="s">
        <v>787</v>
      </c>
      <c r="C361" s="206" t="s">
        <v>788</v>
      </c>
      <c r="D361" s="206" t="s">
        <v>408</v>
      </c>
      <c r="E361" s="410" t="s">
        <v>1682</v>
      </c>
      <c r="F361" s="194">
        <v>6.666666666666667</v>
      </c>
      <c r="G361" s="201"/>
      <c r="H361" s="214">
        <v>10</v>
      </c>
      <c r="I361" s="218"/>
      <c r="J361" s="219">
        <f t="shared" si="16"/>
        <v>6.666666666666667</v>
      </c>
      <c r="K361" s="220">
        <f t="shared" si="17"/>
        <v>0</v>
      </c>
      <c r="L361" s="221" t="str">
        <f>IF(K361=6,"acquise"," ")</f>
        <v xml:space="preserve"> </v>
      </c>
      <c r="M361" s="222">
        <f t="shared" si="18"/>
        <v>1</v>
      </c>
    </row>
    <row r="362" spans="1:16" ht="12" hidden="1">
      <c r="A362" s="23">
        <v>350</v>
      </c>
      <c r="B362" s="289">
        <v>123003389</v>
      </c>
      <c r="C362" s="47" t="s">
        <v>260</v>
      </c>
      <c r="D362" s="47" t="s">
        <v>261</v>
      </c>
      <c r="E362" s="117" t="s">
        <v>429</v>
      </c>
      <c r="F362" s="90">
        <v>10.333333333333334</v>
      </c>
      <c r="G362" s="90"/>
      <c r="H362" s="91"/>
      <c r="I362" s="125"/>
      <c r="J362" s="24">
        <f t="shared" si="16"/>
        <v>10.333333333333334</v>
      </c>
      <c r="K362" s="25">
        <f t="shared" si="17"/>
        <v>6</v>
      </c>
      <c r="L362" s="171" t="s">
        <v>485</v>
      </c>
      <c r="M362" s="129">
        <f t="shared" si="18"/>
        <v>1</v>
      </c>
      <c r="N362" s="72" t="s">
        <v>483</v>
      </c>
      <c r="O362" s="7">
        <v>20</v>
      </c>
      <c r="P362" s="167">
        <v>18</v>
      </c>
    </row>
    <row r="363" spans="1:16" ht="15" hidden="1">
      <c r="A363" s="23">
        <v>351</v>
      </c>
      <c r="B363" s="175">
        <v>1533004339</v>
      </c>
      <c r="C363" s="275" t="s">
        <v>503</v>
      </c>
      <c r="D363" s="275" t="s">
        <v>138</v>
      </c>
      <c r="E363" s="117" t="s">
        <v>429</v>
      </c>
      <c r="F363" s="49">
        <v>8.5</v>
      </c>
      <c r="G363" s="49"/>
      <c r="H363" s="46">
        <v>11.5</v>
      </c>
      <c r="I363" s="125"/>
      <c r="J363" s="24">
        <f t="shared" si="16"/>
        <v>8.5</v>
      </c>
      <c r="K363" s="25">
        <f t="shared" si="17"/>
        <v>0</v>
      </c>
      <c r="L363" s="43" t="str">
        <f>IF(K363=6,"acquise"," ")</f>
        <v xml:space="preserve"> </v>
      </c>
      <c r="M363" s="129">
        <f t="shared" si="18"/>
        <v>1</v>
      </c>
      <c r="O363" s="187">
        <v>12</v>
      </c>
      <c r="P363" s="188">
        <v>0</v>
      </c>
    </row>
    <row r="364" spans="1:16" ht="15" hidden="1">
      <c r="A364" s="23">
        <v>352</v>
      </c>
      <c r="B364" s="175">
        <v>1533015800</v>
      </c>
      <c r="C364" s="275" t="s">
        <v>672</v>
      </c>
      <c r="D364" s="275" t="s">
        <v>673</v>
      </c>
      <c r="E364" s="117" t="s">
        <v>428</v>
      </c>
      <c r="F364" s="49">
        <v>11.5</v>
      </c>
      <c r="G364" s="49"/>
      <c r="H364" s="46"/>
      <c r="I364" s="125"/>
      <c r="J364" s="24">
        <f t="shared" si="16"/>
        <v>11.5</v>
      </c>
      <c r="K364" s="25">
        <f t="shared" si="17"/>
        <v>6</v>
      </c>
      <c r="L364" s="171" t="s">
        <v>697</v>
      </c>
      <c r="M364" s="129">
        <f t="shared" si="18"/>
        <v>1</v>
      </c>
      <c r="O364" s="187">
        <v>13</v>
      </c>
      <c r="P364" s="188">
        <v>6</v>
      </c>
    </row>
    <row r="365" spans="1:16" ht="12" hidden="1">
      <c r="A365" s="23">
        <v>353</v>
      </c>
      <c r="B365" s="279">
        <v>1333001006</v>
      </c>
      <c r="C365" s="101" t="s">
        <v>420</v>
      </c>
      <c r="D365" s="101" t="s">
        <v>421</v>
      </c>
      <c r="E365" s="117" t="s">
        <v>434</v>
      </c>
      <c r="F365" s="49">
        <v>11.666666666666666</v>
      </c>
      <c r="G365" s="49"/>
      <c r="H365" s="105"/>
      <c r="I365" s="125"/>
      <c r="J365" s="24">
        <f t="shared" si="16"/>
        <v>11.666666666666666</v>
      </c>
      <c r="K365" s="25">
        <f t="shared" si="17"/>
        <v>6</v>
      </c>
      <c r="L365" s="171" t="s">
        <v>485</v>
      </c>
      <c r="M365" s="129">
        <f t="shared" si="18"/>
        <v>1</v>
      </c>
      <c r="N365" s="72" t="s">
        <v>483</v>
      </c>
      <c r="O365" s="7">
        <v>25</v>
      </c>
      <c r="P365" s="167">
        <v>18</v>
      </c>
    </row>
    <row r="366" spans="1:16" ht="15" hidden="1">
      <c r="A366" s="23">
        <v>354</v>
      </c>
      <c r="B366" s="178">
        <v>1433001150</v>
      </c>
      <c r="C366" s="272" t="s">
        <v>662</v>
      </c>
      <c r="D366" s="272" t="s">
        <v>557</v>
      </c>
      <c r="E366" s="117" t="s">
        <v>428</v>
      </c>
      <c r="F366" s="49">
        <v>8.6999999999999993</v>
      </c>
      <c r="G366" s="49"/>
      <c r="H366" s="46">
        <v>10.5</v>
      </c>
      <c r="I366" s="125"/>
      <c r="J366" s="24">
        <f t="shared" si="16"/>
        <v>8.6999999999999993</v>
      </c>
      <c r="K366" s="25">
        <f t="shared" si="17"/>
        <v>0</v>
      </c>
      <c r="L366" s="43" t="str">
        <f>IF(K366=6,"acquise"," ")</f>
        <v xml:space="preserve"> </v>
      </c>
      <c r="M366" s="129">
        <f t="shared" si="18"/>
        <v>1</v>
      </c>
      <c r="O366" s="187">
        <v>18</v>
      </c>
      <c r="P366" s="188">
        <v>6</v>
      </c>
    </row>
    <row r="367" spans="1:16" ht="12" hidden="1">
      <c r="A367" s="23">
        <v>355</v>
      </c>
      <c r="B367" s="279">
        <v>1433017959</v>
      </c>
      <c r="C367" s="339" t="s">
        <v>422</v>
      </c>
      <c r="D367" s="339" t="s">
        <v>317</v>
      </c>
      <c r="E367" s="117" t="s">
        <v>434</v>
      </c>
      <c r="F367" s="49">
        <v>1</v>
      </c>
      <c r="G367" s="49"/>
      <c r="H367" s="46">
        <v>1</v>
      </c>
      <c r="I367" s="125"/>
      <c r="J367" s="24">
        <f t="shared" si="16"/>
        <v>1</v>
      </c>
      <c r="K367" s="25">
        <f t="shared" si="17"/>
        <v>0</v>
      </c>
      <c r="L367" s="43" t="str">
        <f>IF(K367=6,"acquise"," ")</f>
        <v xml:space="preserve"> </v>
      </c>
      <c r="M367" s="129">
        <f t="shared" si="18"/>
        <v>1</v>
      </c>
      <c r="N367" s="72" t="s">
        <v>483</v>
      </c>
      <c r="O367" s="7">
        <v>11</v>
      </c>
      <c r="P367" s="167">
        <v>0</v>
      </c>
    </row>
    <row r="368" spans="1:16" ht="15" hidden="1">
      <c r="A368" s="23">
        <v>356</v>
      </c>
      <c r="B368" s="175">
        <v>1533007906</v>
      </c>
      <c r="C368" s="275" t="s">
        <v>423</v>
      </c>
      <c r="D368" s="275" t="s">
        <v>585</v>
      </c>
      <c r="E368" s="117" t="s">
        <v>428</v>
      </c>
      <c r="F368" s="49">
        <v>4.2</v>
      </c>
      <c r="G368" s="49"/>
      <c r="H368" s="46">
        <v>6</v>
      </c>
      <c r="I368" s="125"/>
      <c r="J368" s="24">
        <f t="shared" si="16"/>
        <v>4.2</v>
      </c>
      <c r="K368" s="25">
        <f t="shared" si="17"/>
        <v>0</v>
      </c>
      <c r="L368" s="43" t="str">
        <f>IF(K368=6,"acquise"," ")</f>
        <v xml:space="preserve"> </v>
      </c>
      <c r="M368" s="129">
        <f t="shared" si="18"/>
        <v>1</v>
      </c>
      <c r="O368" s="187">
        <v>11</v>
      </c>
      <c r="P368" s="188">
        <v>0</v>
      </c>
    </row>
    <row r="369" spans="1:16" ht="12" hidden="1">
      <c r="A369" s="23">
        <v>357</v>
      </c>
      <c r="B369" s="279">
        <v>1333009401</v>
      </c>
      <c r="C369" s="101" t="s">
        <v>423</v>
      </c>
      <c r="D369" s="101" t="s">
        <v>67</v>
      </c>
      <c r="E369" s="118" t="s">
        <v>428</v>
      </c>
      <c r="F369" s="49">
        <v>7.9</v>
      </c>
      <c r="G369" s="49"/>
      <c r="H369" s="46">
        <v>14.5</v>
      </c>
      <c r="I369" s="125"/>
      <c r="J369" s="24">
        <f t="shared" si="16"/>
        <v>7.9</v>
      </c>
      <c r="K369" s="25">
        <f t="shared" si="17"/>
        <v>0</v>
      </c>
      <c r="L369" s="43" t="str">
        <f>IF(K369=6,"acquise"," ")</f>
        <v xml:space="preserve"> </v>
      </c>
      <c r="M369" s="129">
        <f t="shared" si="18"/>
        <v>1</v>
      </c>
      <c r="N369" s="72" t="s">
        <v>483</v>
      </c>
      <c r="O369" s="7">
        <v>14</v>
      </c>
      <c r="P369" s="167">
        <v>6</v>
      </c>
    </row>
    <row r="370" spans="1:16" ht="12" hidden="1">
      <c r="A370" s="23">
        <v>358</v>
      </c>
      <c r="B370" s="289">
        <v>123011484</v>
      </c>
      <c r="C370" s="47" t="s">
        <v>262</v>
      </c>
      <c r="D370" s="47" t="s">
        <v>205</v>
      </c>
      <c r="E370" s="117" t="s">
        <v>434</v>
      </c>
      <c r="F370" s="90">
        <v>13.5</v>
      </c>
      <c r="G370" s="90"/>
      <c r="H370" s="94"/>
      <c r="I370" s="125"/>
      <c r="J370" s="24">
        <f t="shared" si="16"/>
        <v>13.5</v>
      </c>
      <c r="K370" s="25">
        <f t="shared" si="17"/>
        <v>6</v>
      </c>
      <c r="L370" s="169" t="s">
        <v>486</v>
      </c>
      <c r="M370" s="129">
        <f t="shared" si="18"/>
        <v>1</v>
      </c>
      <c r="N370" s="72" t="s">
        <v>483</v>
      </c>
      <c r="O370" s="7">
        <v>18</v>
      </c>
      <c r="P370" s="167">
        <v>6</v>
      </c>
    </row>
    <row r="371" spans="1:16" ht="12" hidden="1">
      <c r="A371" s="23">
        <v>359</v>
      </c>
      <c r="B371" s="289">
        <v>123009243</v>
      </c>
      <c r="C371" s="47" t="s">
        <v>263</v>
      </c>
      <c r="D371" s="47" t="s">
        <v>264</v>
      </c>
      <c r="E371" s="117" t="s">
        <v>434</v>
      </c>
      <c r="F371" s="90">
        <v>10</v>
      </c>
      <c r="G371" s="90"/>
      <c r="H371" s="94"/>
      <c r="I371" s="125"/>
      <c r="J371" s="24">
        <f t="shared" si="16"/>
        <v>10</v>
      </c>
      <c r="K371" s="25">
        <f t="shared" si="17"/>
        <v>6</v>
      </c>
      <c r="L371" s="169" t="s">
        <v>486</v>
      </c>
      <c r="M371" s="129">
        <f t="shared" si="18"/>
        <v>1</v>
      </c>
      <c r="N371" s="72" t="s">
        <v>483</v>
      </c>
      <c r="O371" s="7">
        <v>14</v>
      </c>
      <c r="P371" s="167">
        <v>6</v>
      </c>
    </row>
    <row r="372" spans="1:16" ht="12" hidden="1">
      <c r="A372" s="23">
        <v>360</v>
      </c>
      <c r="B372" s="301">
        <v>1333007516</v>
      </c>
      <c r="C372" s="339" t="s">
        <v>263</v>
      </c>
      <c r="D372" s="339" t="s">
        <v>135</v>
      </c>
      <c r="E372" s="117" t="s">
        <v>433</v>
      </c>
      <c r="F372" s="49">
        <v>7.4</v>
      </c>
      <c r="G372" s="49"/>
      <c r="H372" s="46">
        <v>14</v>
      </c>
      <c r="I372" s="125"/>
      <c r="J372" s="24">
        <f t="shared" si="16"/>
        <v>7.4</v>
      </c>
      <c r="K372" s="25">
        <f t="shared" si="17"/>
        <v>0</v>
      </c>
      <c r="L372" s="43" t="str">
        <f>IF(K372=6,"acquise"," ")</f>
        <v xml:space="preserve"> </v>
      </c>
      <c r="M372" s="129">
        <f t="shared" si="18"/>
        <v>1</v>
      </c>
      <c r="N372" s="72" t="s">
        <v>483</v>
      </c>
      <c r="O372" s="7">
        <v>18</v>
      </c>
      <c r="P372" s="167">
        <v>6</v>
      </c>
    </row>
    <row r="373" spans="1:16" ht="15" hidden="1">
      <c r="A373" s="23">
        <v>361</v>
      </c>
      <c r="B373" s="175">
        <v>1533013995</v>
      </c>
      <c r="C373" s="189" t="s">
        <v>677</v>
      </c>
      <c r="D373" s="189" t="s">
        <v>678</v>
      </c>
      <c r="E373" s="117" t="s">
        <v>429</v>
      </c>
      <c r="F373" s="49">
        <v>7.6</v>
      </c>
      <c r="G373" s="49"/>
      <c r="H373" s="46">
        <v>10</v>
      </c>
      <c r="I373" s="125"/>
      <c r="J373" s="24">
        <f t="shared" si="16"/>
        <v>7.6</v>
      </c>
      <c r="K373" s="25">
        <f t="shared" si="17"/>
        <v>0</v>
      </c>
      <c r="L373" s="43" t="str">
        <f>IF(K373=6,"acquise"," ")</f>
        <v xml:space="preserve"> </v>
      </c>
      <c r="M373" s="129">
        <f t="shared" si="18"/>
        <v>1</v>
      </c>
      <c r="O373" s="187">
        <v>11</v>
      </c>
      <c r="P373" s="188">
        <v>6</v>
      </c>
    </row>
    <row r="374" spans="1:16" ht="12" hidden="1">
      <c r="A374" s="23">
        <v>362</v>
      </c>
      <c r="B374" s="289">
        <v>1333012020</v>
      </c>
      <c r="C374" s="47" t="s">
        <v>265</v>
      </c>
      <c r="D374" s="47" t="s">
        <v>266</v>
      </c>
      <c r="E374" s="119" t="s">
        <v>432</v>
      </c>
      <c r="F374" s="90">
        <v>11</v>
      </c>
      <c r="G374" s="90"/>
      <c r="H374" s="94"/>
      <c r="I374" s="125"/>
      <c r="J374" s="24">
        <f t="shared" si="16"/>
        <v>11</v>
      </c>
      <c r="K374" s="25">
        <f t="shared" si="17"/>
        <v>6</v>
      </c>
      <c r="L374" s="169" t="s">
        <v>486</v>
      </c>
      <c r="M374" s="129">
        <f t="shared" si="18"/>
        <v>1</v>
      </c>
      <c r="N374" s="72" t="s">
        <v>483</v>
      </c>
      <c r="O374" s="7">
        <v>18</v>
      </c>
      <c r="P374" s="167">
        <v>6</v>
      </c>
    </row>
    <row r="375" spans="1:16" ht="15" hidden="1">
      <c r="A375" s="23">
        <v>363</v>
      </c>
      <c r="B375" s="175">
        <v>1533001335</v>
      </c>
      <c r="C375" s="275" t="s">
        <v>367</v>
      </c>
      <c r="D375" s="275" t="s">
        <v>199</v>
      </c>
      <c r="E375" s="117" t="s">
        <v>1676</v>
      </c>
      <c r="F375" s="49">
        <v>5</v>
      </c>
      <c r="G375" s="49"/>
      <c r="H375" s="46">
        <v>7.25</v>
      </c>
      <c r="I375" s="125"/>
      <c r="J375" s="24">
        <f t="shared" si="16"/>
        <v>5</v>
      </c>
      <c r="K375" s="25">
        <f t="shared" si="17"/>
        <v>0</v>
      </c>
      <c r="L375" s="43" t="str">
        <f>IF(K375=6,"acquise"," ")</f>
        <v xml:space="preserve"> </v>
      </c>
      <c r="M375" s="129">
        <f t="shared" si="18"/>
        <v>1</v>
      </c>
      <c r="O375" s="187">
        <v>11</v>
      </c>
      <c r="P375" s="188">
        <v>0</v>
      </c>
    </row>
    <row r="376" spans="1:16" ht="15" hidden="1">
      <c r="A376" s="23">
        <v>364</v>
      </c>
      <c r="B376" s="175">
        <v>1533015557</v>
      </c>
      <c r="C376" s="275" t="s">
        <v>563</v>
      </c>
      <c r="D376" s="275" t="s">
        <v>564</v>
      </c>
      <c r="E376" s="117" t="s">
        <v>428</v>
      </c>
      <c r="F376" s="49">
        <v>10</v>
      </c>
      <c r="G376" s="49"/>
      <c r="H376" s="46"/>
      <c r="I376" s="125"/>
      <c r="J376" s="24">
        <f t="shared" si="16"/>
        <v>10</v>
      </c>
      <c r="K376" s="25">
        <f t="shared" si="17"/>
        <v>6</v>
      </c>
      <c r="L376" s="171" t="s">
        <v>697</v>
      </c>
      <c r="M376" s="129">
        <f t="shared" si="18"/>
        <v>1</v>
      </c>
      <c r="O376" s="187">
        <v>16</v>
      </c>
      <c r="P376" s="188">
        <v>12</v>
      </c>
    </row>
    <row r="377" spans="1:16" ht="15" hidden="1">
      <c r="A377" s="23">
        <v>365</v>
      </c>
      <c r="B377" s="181">
        <v>1333005057</v>
      </c>
      <c r="C377" s="183" t="s">
        <v>679</v>
      </c>
      <c r="D377" s="290" t="s">
        <v>138</v>
      </c>
      <c r="E377" s="327" t="s">
        <v>1676</v>
      </c>
      <c r="F377" s="49">
        <v>4.7</v>
      </c>
      <c r="G377" s="49"/>
      <c r="H377" s="46">
        <v>11</v>
      </c>
      <c r="I377" s="125"/>
      <c r="J377" s="24">
        <f t="shared" si="16"/>
        <v>4.7</v>
      </c>
      <c r="K377" s="25">
        <f t="shared" si="17"/>
        <v>0</v>
      </c>
      <c r="L377" s="43" t="str">
        <f>IF(K377=6,"acquise"," ")</f>
        <v xml:space="preserve"> </v>
      </c>
      <c r="M377" s="129">
        <f t="shared" si="18"/>
        <v>1</v>
      </c>
      <c r="O377" s="187">
        <v>14</v>
      </c>
      <c r="P377" s="188">
        <v>6</v>
      </c>
    </row>
    <row r="378" spans="1:16" ht="15" hidden="1">
      <c r="A378" s="23">
        <v>366</v>
      </c>
      <c r="B378" s="175">
        <v>1533009743</v>
      </c>
      <c r="C378" s="275" t="s">
        <v>498</v>
      </c>
      <c r="D378" s="275" t="s">
        <v>499</v>
      </c>
      <c r="E378" s="327" t="s">
        <v>428</v>
      </c>
      <c r="F378" s="49">
        <v>10.3</v>
      </c>
      <c r="G378" s="49"/>
      <c r="H378" s="46"/>
      <c r="I378" s="125"/>
      <c r="J378" s="24">
        <f t="shared" si="16"/>
        <v>10.3</v>
      </c>
      <c r="K378" s="25">
        <f t="shared" si="17"/>
        <v>6</v>
      </c>
      <c r="L378" s="171" t="s">
        <v>697</v>
      </c>
      <c r="M378" s="129">
        <f t="shared" si="18"/>
        <v>1</v>
      </c>
      <c r="O378" s="187">
        <v>15</v>
      </c>
      <c r="P378" s="188">
        <v>6</v>
      </c>
    </row>
    <row r="379" spans="1:16" ht="12" hidden="1">
      <c r="A379" s="23">
        <v>367</v>
      </c>
      <c r="B379" s="279">
        <v>1333004260</v>
      </c>
      <c r="C379" s="101" t="s">
        <v>368</v>
      </c>
      <c r="D379" s="101" t="s">
        <v>369</v>
      </c>
      <c r="E379" s="117" t="s">
        <v>434</v>
      </c>
      <c r="F379" s="49">
        <v>6.7</v>
      </c>
      <c r="G379" s="49"/>
      <c r="H379" s="46">
        <v>7</v>
      </c>
      <c r="I379" s="125"/>
      <c r="J379" s="24">
        <f t="shared" si="16"/>
        <v>6.7</v>
      </c>
      <c r="K379" s="25">
        <f t="shared" si="17"/>
        <v>0</v>
      </c>
      <c r="L379" s="43" t="str">
        <f>IF(K379=6,"acquise"," ")</f>
        <v xml:space="preserve"> </v>
      </c>
      <c r="M379" s="129">
        <f t="shared" si="18"/>
        <v>1</v>
      </c>
      <c r="N379" s="72" t="s">
        <v>483</v>
      </c>
      <c r="O379" s="7">
        <v>12</v>
      </c>
      <c r="P379" s="167">
        <v>0</v>
      </c>
    </row>
    <row r="380" spans="1:16" ht="12" hidden="1">
      <c r="A380" s="23">
        <v>368</v>
      </c>
      <c r="B380" s="289">
        <v>1333002659</v>
      </c>
      <c r="C380" s="47" t="s">
        <v>267</v>
      </c>
      <c r="D380" s="47" t="s">
        <v>268</v>
      </c>
      <c r="E380" s="117" t="s">
        <v>434</v>
      </c>
      <c r="F380" s="90">
        <v>12.166666666666666</v>
      </c>
      <c r="G380" s="90"/>
      <c r="H380" s="91"/>
      <c r="I380" s="125"/>
      <c r="J380" s="24">
        <f t="shared" si="16"/>
        <v>12.166666666666666</v>
      </c>
      <c r="K380" s="25">
        <f t="shared" si="17"/>
        <v>6</v>
      </c>
      <c r="L380" s="169" t="s">
        <v>484</v>
      </c>
      <c r="M380" s="129">
        <f t="shared" si="18"/>
        <v>1</v>
      </c>
      <c r="N380" s="72" t="s">
        <v>483</v>
      </c>
      <c r="O380" s="7">
        <v>30</v>
      </c>
      <c r="P380" s="167">
        <v>18</v>
      </c>
    </row>
    <row r="381" spans="1:16" ht="15" hidden="1">
      <c r="A381" s="23">
        <v>369</v>
      </c>
      <c r="B381" s="175">
        <v>1533022568</v>
      </c>
      <c r="C381" s="275" t="s">
        <v>270</v>
      </c>
      <c r="D381" s="275" t="s">
        <v>573</v>
      </c>
      <c r="E381" s="117" t="s">
        <v>428</v>
      </c>
      <c r="F381" s="49">
        <v>5.4</v>
      </c>
      <c r="G381" s="49"/>
      <c r="H381" s="46">
        <v>13.5</v>
      </c>
      <c r="I381" s="125"/>
      <c r="J381" s="24">
        <f t="shared" si="16"/>
        <v>5.4</v>
      </c>
      <c r="K381" s="25">
        <f t="shared" si="17"/>
        <v>0</v>
      </c>
      <c r="L381" s="43" t="str">
        <f>IF(K381=6,"acquise"," ")</f>
        <v xml:space="preserve"> </v>
      </c>
      <c r="M381" s="129">
        <f t="shared" si="18"/>
        <v>1</v>
      </c>
      <c r="O381" s="187">
        <v>18</v>
      </c>
      <c r="P381" s="188">
        <v>6</v>
      </c>
    </row>
    <row r="382" spans="1:16" ht="12" hidden="1">
      <c r="A382" s="23">
        <v>370</v>
      </c>
      <c r="B382" s="301">
        <v>1333016459</v>
      </c>
      <c r="C382" s="101" t="s">
        <v>370</v>
      </c>
      <c r="D382" s="101" t="s">
        <v>328</v>
      </c>
      <c r="E382" s="118" t="s">
        <v>428</v>
      </c>
      <c r="F382" s="49">
        <v>11.4</v>
      </c>
      <c r="G382" s="49"/>
      <c r="H382" s="46"/>
      <c r="I382" s="125"/>
      <c r="J382" s="24">
        <f t="shared" si="16"/>
        <v>11.4</v>
      </c>
      <c r="K382" s="25">
        <f t="shared" si="17"/>
        <v>6</v>
      </c>
      <c r="L382" s="169" t="s">
        <v>486</v>
      </c>
      <c r="M382" s="129">
        <f t="shared" si="18"/>
        <v>1</v>
      </c>
      <c r="N382" s="72" t="s">
        <v>483</v>
      </c>
      <c r="O382" s="7">
        <v>18</v>
      </c>
      <c r="P382" s="167">
        <v>6</v>
      </c>
    </row>
    <row r="383" spans="1:16" ht="12" hidden="1">
      <c r="A383" s="23">
        <v>371</v>
      </c>
      <c r="B383" s="289">
        <v>1333010213</v>
      </c>
      <c r="C383" s="47" t="s">
        <v>271</v>
      </c>
      <c r="D383" s="47" t="s">
        <v>138</v>
      </c>
      <c r="E383" s="117" t="s">
        <v>429</v>
      </c>
      <c r="F383" s="90">
        <v>10.666666666666666</v>
      </c>
      <c r="G383" s="90"/>
      <c r="H383" s="94"/>
      <c r="I383" s="125"/>
      <c r="J383" s="24">
        <f t="shared" si="16"/>
        <v>10.666666666666666</v>
      </c>
      <c r="K383" s="25">
        <f t="shared" si="17"/>
        <v>6</v>
      </c>
      <c r="L383" s="169" t="s">
        <v>486</v>
      </c>
      <c r="M383" s="129">
        <f t="shared" si="18"/>
        <v>1</v>
      </c>
      <c r="N383" s="72" t="s">
        <v>483</v>
      </c>
      <c r="O383" s="7">
        <v>24</v>
      </c>
      <c r="P383" s="167">
        <v>12</v>
      </c>
    </row>
    <row r="384" spans="1:16" ht="12" hidden="1">
      <c r="A384" s="23">
        <v>372</v>
      </c>
      <c r="B384" s="282" t="s">
        <v>789</v>
      </c>
      <c r="C384" s="200" t="s">
        <v>790</v>
      </c>
      <c r="D384" s="200" t="s">
        <v>189</v>
      </c>
      <c r="E384" s="204" t="s">
        <v>436</v>
      </c>
      <c r="F384" s="194">
        <v>10.833333333333334</v>
      </c>
      <c r="G384" s="201"/>
      <c r="H384" s="202"/>
      <c r="I384" s="218"/>
      <c r="J384" s="219">
        <f t="shared" si="16"/>
        <v>10.833333333333334</v>
      </c>
      <c r="K384" s="220">
        <f t="shared" si="17"/>
        <v>6</v>
      </c>
      <c r="L384" s="221" t="str">
        <f>IF(K384=6,"acquise"," ")</f>
        <v>acquise</v>
      </c>
      <c r="M384" s="222">
        <f t="shared" si="18"/>
        <v>1</v>
      </c>
    </row>
    <row r="385" spans="1:16" ht="15" hidden="1">
      <c r="A385" s="23">
        <v>373</v>
      </c>
      <c r="B385" s="175">
        <v>1533000683</v>
      </c>
      <c r="C385" s="275" t="s">
        <v>619</v>
      </c>
      <c r="D385" s="275" t="s">
        <v>620</v>
      </c>
      <c r="E385" s="117" t="s">
        <v>1676</v>
      </c>
      <c r="F385" s="49">
        <v>5.5</v>
      </c>
      <c r="G385" s="49"/>
      <c r="H385" s="46">
        <v>7</v>
      </c>
      <c r="I385" s="125"/>
      <c r="J385" s="24">
        <f t="shared" si="16"/>
        <v>5.5</v>
      </c>
      <c r="K385" s="25">
        <f t="shared" si="17"/>
        <v>0</v>
      </c>
      <c r="L385" s="43" t="str">
        <f>IF(K385=6,"acquise"," ")</f>
        <v xml:space="preserve"> </v>
      </c>
      <c r="M385" s="129">
        <f t="shared" si="18"/>
        <v>1</v>
      </c>
      <c r="O385" s="187">
        <v>12</v>
      </c>
      <c r="P385" s="188">
        <v>0</v>
      </c>
    </row>
    <row r="386" spans="1:16" ht="15" hidden="1">
      <c r="A386" s="23">
        <v>374</v>
      </c>
      <c r="B386" s="175">
        <v>1533013986</v>
      </c>
      <c r="C386" s="275" t="s">
        <v>554</v>
      </c>
      <c r="D386" s="275" t="s">
        <v>104</v>
      </c>
      <c r="E386" s="117" t="s">
        <v>429</v>
      </c>
      <c r="F386" s="49">
        <v>10</v>
      </c>
      <c r="G386" s="49"/>
      <c r="H386" s="46"/>
      <c r="I386" s="125"/>
      <c r="J386" s="24">
        <f t="shared" si="16"/>
        <v>10</v>
      </c>
      <c r="K386" s="25">
        <f t="shared" si="17"/>
        <v>6</v>
      </c>
      <c r="L386" s="171" t="s">
        <v>697</v>
      </c>
      <c r="M386" s="129">
        <f t="shared" si="18"/>
        <v>1</v>
      </c>
      <c r="O386" s="187">
        <v>24</v>
      </c>
      <c r="P386" s="188">
        <v>12</v>
      </c>
    </row>
    <row r="387" spans="1:16" ht="12" hidden="1">
      <c r="A387" s="23">
        <v>375</v>
      </c>
      <c r="B387" s="282">
        <v>123004078</v>
      </c>
      <c r="C387" s="200" t="s">
        <v>791</v>
      </c>
      <c r="D387" s="200" t="s">
        <v>792</v>
      </c>
      <c r="E387" s="204" t="s">
        <v>432</v>
      </c>
      <c r="F387" s="194">
        <v>7.666666666666667</v>
      </c>
      <c r="G387" s="201"/>
      <c r="H387" s="202">
        <v>13</v>
      </c>
      <c r="I387" s="218"/>
      <c r="J387" s="219">
        <f t="shared" si="16"/>
        <v>7.666666666666667</v>
      </c>
      <c r="K387" s="220">
        <f t="shared" si="17"/>
        <v>0</v>
      </c>
      <c r="L387" s="221" t="str">
        <f>IF(K387=6,"acquise"," ")</f>
        <v xml:space="preserve"> </v>
      </c>
      <c r="M387" s="222">
        <f t="shared" si="18"/>
        <v>1</v>
      </c>
    </row>
    <row r="388" spans="1:16" ht="12" hidden="1">
      <c r="A388" s="23">
        <v>376</v>
      </c>
      <c r="B388" s="294" t="s">
        <v>793</v>
      </c>
      <c r="C388" s="200" t="s">
        <v>794</v>
      </c>
      <c r="D388" s="200" t="s">
        <v>795</v>
      </c>
      <c r="E388" s="247" t="s">
        <v>1677</v>
      </c>
      <c r="F388" s="194">
        <v>5</v>
      </c>
      <c r="G388" s="201"/>
      <c r="H388" s="208">
        <v>8</v>
      </c>
      <c r="I388" s="218"/>
      <c r="J388" s="219">
        <f t="shared" si="16"/>
        <v>5</v>
      </c>
      <c r="K388" s="220">
        <f t="shared" si="17"/>
        <v>0</v>
      </c>
      <c r="L388" s="221" t="str">
        <f>IF(K388=6,"acquise"," ")</f>
        <v xml:space="preserve"> </v>
      </c>
      <c r="M388" s="222">
        <f t="shared" si="18"/>
        <v>1</v>
      </c>
    </row>
    <row r="389" spans="1:16" ht="15" hidden="1">
      <c r="A389" s="23">
        <v>377</v>
      </c>
      <c r="B389" s="178">
        <v>1433008504</v>
      </c>
      <c r="C389" s="272" t="s">
        <v>560</v>
      </c>
      <c r="D389" s="272" t="s">
        <v>131</v>
      </c>
      <c r="E389" s="117" t="s">
        <v>428</v>
      </c>
      <c r="F389" s="49">
        <v>10</v>
      </c>
      <c r="G389" s="49"/>
      <c r="H389" s="46"/>
      <c r="I389" s="125"/>
      <c r="J389" s="24">
        <f t="shared" si="16"/>
        <v>10</v>
      </c>
      <c r="K389" s="25">
        <f t="shared" si="17"/>
        <v>6</v>
      </c>
      <c r="L389" s="171" t="s">
        <v>697</v>
      </c>
      <c r="M389" s="129">
        <f t="shared" si="18"/>
        <v>1</v>
      </c>
      <c r="O389" s="187">
        <v>18</v>
      </c>
      <c r="P389" s="188">
        <v>6</v>
      </c>
    </row>
    <row r="390" spans="1:16" ht="15" hidden="1">
      <c r="A390" s="23">
        <v>378</v>
      </c>
      <c r="B390" s="175">
        <v>1533009668</v>
      </c>
      <c r="C390" s="189" t="s">
        <v>534</v>
      </c>
      <c r="D390" s="189" t="s">
        <v>92</v>
      </c>
      <c r="E390" s="117" t="s">
        <v>429</v>
      </c>
      <c r="F390" s="49">
        <v>10.6</v>
      </c>
      <c r="G390" s="49"/>
      <c r="H390" s="46"/>
      <c r="I390" s="125"/>
      <c r="J390" s="24">
        <f t="shared" si="16"/>
        <v>10.6</v>
      </c>
      <c r="K390" s="25">
        <f t="shared" si="17"/>
        <v>6</v>
      </c>
      <c r="L390" s="171" t="s">
        <v>697</v>
      </c>
      <c r="M390" s="129">
        <f t="shared" si="18"/>
        <v>1</v>
      </c>
      <c r="O390" s="187">
        <v>17</v>
      </c>
      <c r="P390" s="188">
        <v>6</v>
      </c>
    </row>
    <row r="391" spans="1:16" ht="15" hidden="1">
      <c r="A391" s="23">
        <v>379</v>
      </c>
      <c r="B391" s="175">
        <v>1533012835</v>
      </c>
      <c r="C391" s="275" t="s">
        <v>657</v>
      </c>
      <c r="D391" s="275" t="s">
        <v>658</v>
      </c>
      <c r="E391" s="117" t="s">
        <v>1676</v>
      </c>
      <c r="F391" s="49">
        <v>6.1</v>
      </c>
      <c r="G391" s="49"/>
      <c r="H391" s="46">
        <v>8.5</v>
      </c>
      <c r="I391" s="125"/>
      <c r="J391" s="24">
        <f t="shared" si="16"/>
        <v>6.1</v>
      </c>
      <c r="K391" s="25">
        <f t="shared" si="17"/>
        <v>0</v>
      </c>
      <c r="L391" s="43" t="str">
        <f>IF(K391=6,"acquise"," ")</f>
        <v xml:space="preserve"> </v>
      </c>
      <c r="M391" s="129">
        <f t="shared" si="18"/>
        <v>1</v>
      </c>
      <c r="O391" s="187">
        <v>16</v>
      </c>
      <c r="P391" s="188">
        <v>6</v>
      </c>
    </row>
    <row r="392" spans="1:16" ht="12" hidden="1">
      <c r="A392" s="23">
        <v>380</v>
      </c>
      <c r="B392" s="359" t="s">
        <v>796</v>
      </c>
      <c r="C392" s="217" t="s">
        <v>797</v>
      </c>
      <c r="D392" s="217" t="s">
        <v>412</v>
      </c>
      <c r="E392" s="247" t="s">
        <v>1678</v>
      </c>
      <c r="F392" s="194">
        <v>6.166666666666667</v>
      </c>
      <c r="G392" s="201"/>
      <c r="H392" s="202">
        <v>13.5</v>
      </c>
      <c r="I392" s="218"/>
      <c r="J392" s="219">
        <f t="shared" si="16"/>
        <v>6.166666666666667</v>
      </c>
      <c r="K392" s="220">
        <f t="shared" si="17"/>
        <v>0</v>
      </c>
      <c r="L392" s="221" t="str">
        <f>IF(K392=6,"acquise"," ")</f>
        <v xml:space="preserve"> </v>
      </c>
      <c r="M392" s="222">
        <f t="shared" si="18"/>
        <v>1</v>
      </c>
    </row>
    <row r="393" spans="1:16" ht="12" hidden="1">
      <c r="A393" s="23">
        <v>381</v>
      </c>
      <c r="B393" s="289">
        <v>123014746</v>
      </c>
      <c r="C393" s="47" t="s">
        <v>272</v>
      </c>
      <c r="D393" s="47" t="s">
        <v>99</v>
      </c>
      <c r="E393" s="117" t="s">
        <v>429</v>
      </c>
      <c r="F393" s="90">
        <v>10</v>
      </c>
      <c r="G393" s="90"/>
      <c r="H393" s="97"/>
      <c r="I393" s="125"/>
      <c r="J393" s="24">
        <f t="shared" si="16"/>
        <v>10</v>
      </c>
      <c r="K393" s="25">
        <f t="shared" si="17"/>
        <v>6</v>
      </c>
      <c r="L393" s="169" t="s">
        <v>486</v>
      </c>
      <c r="M393" s="129">
        <f t="shared" si="18"/>
        <v>1</v>
      </c>
      <c r="N393" s="72" t="s">
        <v>483</v>
      </c>
      <c r="O393" s="7">
        <v>12</v>
      </c>
      <c r="P393" s="167">
        <v>6</v>
      </c>
    </row>
    <row r="394" spans="1:16" ht="12" hidden="1">
      <c r="A394" s="23">
        <v>382</v>
      </c>
      <c r="B394" s="279">
        <v>1333003317</v>
      </c>
      <c r="C394" s="101" t="s">
        <v>273</v>
      </c>
      <c r="D394" s="101" t="s">
        <v>183</v>
      </c>
      <c r="E394" s="117" t="s">
        <v>434</v>
      </c>
      <c r="F394" s="49">
        <v>7</v>
      </c>
      <c r="G394" s="49"/>
      <c r="H394" s="46"/>
      <c r="I394" s="125"/>
      <c r="J394" s="24">
        <f t="shared" si="16"/>
        <v>7</v>
      </c>
      <c r="K394" s="25">
        <f t="shared" si="17"/>
        <v>0</v>
      </c>
      <c r="L394" s="169" t="s">
        <v>484</v>
      </c>
      <c r="M394" s="129">
        <f t="shared" si="18"/>
        <v>1</v>
      </c>
      <c r="N394" s="72" t="s">
        <v>483</v>
      </c>
      <c r="O394" s="7">
        <v>30</v>
      </c>
      <c r="P394" s="167">
        <v>6</v>
      </c>
    </row>
    <row r="395" spans="1:16" ht="12" hidden="1">
      <c r="A395" s="23">
        <v>383</v>
      </c>
      <c r="B395" s="279">
        <v>123011487</v>
      </c>
      <c r="C395" s="101" t="s">
        <v>424</v>
      </c>
      <c r="D395" s="101" t="s">
        <v>425</v>
      </c>
      <c r="E395" s="117" t="s">
        <v>429</v>
      </c>
      <c r="F395" s="49">
        <v>10.333333333333334</v>
      </c>
      <c r="G395" s="49"/>
      <c r="H395" s="105"/>
      <c r="I395" s="125"/>
      <c r="J395" s="24">
        <f t="shared" si="16"/>
        <v>10.333333333333334</v>
      </c>
      <c r="K395" s="25">
        <f t="shared" si="17"/>
        <v>6</v>
      </c>
      <c r="L395" s="169" t="s">
        <v>486</v>
      </c>
      <c r="M395" s="129">
        <f t="shared" si="18"/>
        <v>1</v>
      </c>
      <c r="N395" s="72" t="s">
        <v>483</v>
      </c>
      <c r="O395" s="7">
        <v>20</v>
      </c>
      <c r="P395" s="167">
        <v>12</v>
      </c>
    </row>
    <row r="396" spans="1:16" ht="12" hidden="1">
      <c r="A396" s="23">
        <v>384</v>
      </c>
      <c r="B396" s="289">
        <v>1333003170</v>
      </c>
      <c r="C396" s="47" t="s">
        <v>274</v>
      </c>
      <c r="D396" s="47" t="s">
        <v>247</v>
      </c>
      <c r="E396" s="117" t="s">
        <v>434</v>
      </c>
      <c r="F396" s="90">
        <v>10.333333333333334</v>
      </c>
      <c r="G396" s="90"/>
      <c r="H396" s="94"/>
      <c r="I396" s="125"/>
      <c r="J396" s="24">
        <f t="shared" si="16"/>
        <v>10.333333333333334</v>
      </c>
      <c r="K396" s="25">
        <f t="shared" si="17"/>
        <v>6</v>
      </c>
      <c r="L396" s="169" t="s">
        <v>486</v>
      </c>
      <c r="M396" s="129">
        <f t="shared" si="18"/>
        <v>1</v>
      </c>
      <c r="N396" s="72" t="s">
        <v>483</v>
      </c>
      <c r="O396" s="7">
        <v>18</v>
      </c>
      <c r="P396" s="167">
        <v>6</v>
      </c>
    </row>
    <row r="397" spans="1:16" ht="15" hidden="1">
      <c r="A397" s="23">
        <v>385</v>
      </c>
      <c r="B397" s="186">
        <v>123006691</v>
      </c>
      <c r="C397" s="290" t="s">
        <v>589</v>
      </c>
      <c r="D397" s="290" t="s">
        <v>92</v>
      </c>
      <c r="E397" s="117" t="s">
        <v>1676</v>
      </c>
      <c r="F397" s="49">
        <v>9.9980000000000011</v>
      </c>
      <c r="G397" s="49"/>
      <c r="H397" s="46"/>
      <c r="I397" s="125"/>
      <c r="J397" s="24">
        <f t="shared" ref="J397:J422" si="19">IF(AND(H397&gt;G397,H397&gt;I397),MAX(F397,(H397*2+G397*3)/5,(H397*2+I397*3)/5),MAX(F397,G397,I397))</f>
        <v>9.9980000000000011</v>
      </c>
      <c r="K397" s="25">
        <f t="shared" ref="K397:K422" si="20">IF(J397&gt;=9.995,6,0)</f>
        <v>6</v>
      </c>
      <c r="L397" s="171" t="s">
        <v>697</v>
      </c>
      <c r="M397" s="129">
        <f t="shared" ref="M397:M422" si="21">IF(I397&lt;&gt;"",2,1)</f>
        <v>1</v>
      </c>
      <c r="O397" s="187">
        <v>18</v>
      </c>
      <c r="P397" s="188">
        <v>6</v>
      </c>
    </row>
    <row r="398" spans="1:16" ht="12" hidden="1">
      <c r="A398" s="23">
        <v>386</v>
      </c>
      <c r="B398" s="279" t="s">
        <v>426</v>
      </c>
      <c r="C398" s="101" t="s">
        <v>427</v>
      </c>
      <c r="D398" s="101" t="s">
        <v>110</v>
      </c>
      <c r="E398" s="117" t="s">
        <v>434</v>
      </c>
      <c r="F398" s="49">
        <v>6.3</v>
      </c>
      <c r="G398" s="49"/>
      <c r="H398" s="46">
        <v>12</v>
      </c>
      <c r="I398" s="125"/>
      <c r="J398" s="24">
        <f t="shared" si="19"/>
        <v>6.3</v>
      </c>
      <c r="K398" s="25">
        <f t="shared" si="20"/>
        <v>0</v>
      </c>
      <c r="L398" s="43" t="str">
        <f>IF(K398=6,"acquise"," ")</f>
        <v xml:space="preserve"> </v>
      </c>
      <c r="M398" s="129">
        <f t="shared" si="21"/>
        <v>1</v>
      </c>
      <c r="N398" s="72" t="s">
        <v>483</v>
      </c>
      <c r="O398" s="7">
        <v>12</v>
      </c>
      <c r="P398" s="167">
        <v>0</v>
      </c>
    </row>
    <row r="399" spans="1:16" ht="15" hidden="1">
      <c r="A399" s="23">
        <v>387</v>
      </c>
      <c r="B399" s="178">
        <v>1433017064</v>
      </c>
      <c r="C399" s="272" t="s">
        <v>427</v>
      </c>
      <c r="D399" s="272" t="s">
        <v>524</v>
      </c>
      <c r="E399" s="117" t="s">
        <v>429</v>
      </c>
      <c r="F399" s="49">
        <v>5.4</v>
      </c>
      <c r="G399" s="49"/>
      <c r="H399" s="46">
        <v>7.5</v>
      </c>
      <c r="I399" s="125"/>
      <c r="J399" s="24">
        <f t="shared" si="19"/>
        <v>5.4</v>
      </c>
      <c r="K399" s="25">
        <f t="shared" si="20"/>
        <v>0</v>
      </c>
      <c r="L399" s="43" t="str">
        <f>IF(K399=6,"acquise"," ")</f>
        <v xml:space="preserve"> </v>
      </c>
      <c r="M399" s="129">
        <f t="shared" si="21"/>
        <v>1</v>
      </c>
      <c r="O399" s="187">
        <v>12</v>
      </c>
      <c r="P399" s="188">
        <v>0</v>
      </c>
    </row>
    <row r="400" spans="1:16" ht="12" hidden="1">
      <c r="A400" s="23">
        <v>388</v>
      </c>
      <c r="B400" s="289">
        <v>1333004720</v>
      </c>
      <c r="C400" s="47" t="s">
        <v>275</v>
      </c>
      <c r="D400" s="47" t="s">
        <v>276</v>
      </c>
      <c r="E400" s="118" t="s">
        <v>428</v>
      </c>
      <c r="F400" s="90">
        <v>10</v>
      </c>
      <c r="G400" s="90"/>
      <c r="H400" s="91"/>
      <c r="I400" s="125"/>
      <c r="J400" s="24">
        <f t="shared" si="19"/>
        <v>10</v>
      </c>
      <c r="K400" s="25">
        <f t="shared" si="20"/>
        <v>6</v>
      </c>
      <c r="L400" s="169" t="s">
        <v>486</v>
      </c>
      <c r="M400" s="129">
        <f t="shared" si="21"/>
        <v>1</v>
      </c>
      <c r="N400" s="72" t="s">
        <v>483</v>
      </c>
      <c r="O400" s="7">
        <v>24</v>
      </c>
      <c r="P400" s="167">
        <v>12</v>
      </c>
    </row>
    <row r="401" spans="1:16" ht="15" hidden="1">
      <c r="A401" s="23">
        <v>389</v>
      </c>
      <c r="B401" s="175">
        <v>1533009713</v>
      </c>
      <c r="C401" s="275" t="s">
        <v>275</v>
      </c>
      <c r="D401" s="275" t="s">
        <v>82</v>
      </c>
      <c r="E401" s="117" t="s">
        <v>429</v>
      </c>
      <c r="F401" s="49">
        <v>5.8</v>
      </c>
      <c r="G401" s="49"/>
      <c r="H401" s="46">
        <v>10</v>
      </c>
      <c r="I401" s="125"/>
      <c r="J401" s="24">
        <f t="shared" si="19"/>
        <v>5.8</v>
      </c>
      <c r="K401" s="25">
        <f t="shared" si="20"/>
        <v>0</v>
      </c>
      <c r="L401" s="43" t="str">
        <f>IF(K401=6,"acquise"," ")</f>
        <v xml:space="preserve"> </v>
      </c>
      <c r="M401" s="129">
        <f t="shared" si="21"/>
        <v>1</v>
      </c>
      <c r="O401" s="187">
        <v>14</v>
      </c>
      <c r="P401" s="188">
        <v>6</v>
      </c>
    </row>
    <row r="402" spans="1:16" ht="15" hidden="1">
      <c r="A402" s="23">
        <v>390</v>
      </c>
      <c r="B402" s="175">
        <v>1533004454</v>
      </c>
      <c r="C402" s="275" t="s">
        <v>636</v>
      </c>
      <c r="D402" s="275" t="s">
        <v>595</v>
      </c>
      <c r="E402" s="117" t="s">
        <v>429</v>
      </c>
      <c r="F402" s="49">
        <v>11.7</v>
      </c>
      <c r="G402" s="49"/>
      <c r="H402" s="46"/>
      <c r="I402" s="125"/>
      <c r="J402" s="24">
        <f t="shared" si="19"/>
        <v>11.7</v>
      </c>
      <c r="K402" s="25">
        <f t="shared" si="20"/>
        <v>6</v>
      </c>
      <c r="L402" s="171" t="s">
        <v>484</v>
      </c>
      <c r="M402" s="129">
        <f t="shared" si="21"/>
        <v>1</v>
      </c>
      <c r="O402" s="187">
        <v>30</v>
      </c>
      <c r="P402" s="188">
        <v>18</v>
      </c>
    </row>
    <row r="403" spans="1:16" ht="12">
      <c r="A403" s="23">
        <v>391</v>
      </c>
      <c r="B403" s="329" t="s">
        <v>798</v>
      </c>
      <c r="C403" s="200" t="s">
        <v>799</v>
      </c>
      <c r="D403" s="200" t="s">
        <v>800</v>
      </c>
      <c r="E403" s="262" t="s">
        <v>1682</v>
      </c>
      <c r="F403" s="194">
        <v>10.166666666666666</v>
      </c>
      <c r="G403" s="201"/>
      <c r="H403" s="202"/>
      <c r="I403" s="218"/>
      <c r="J403" s="219">
        <f t="shared" si="19"/>
        <v>10.166666666666666</v>
      </c>
      <c r="K403" s="220">
        <f t="shared" si="20"/>
        <v>6</v>
      </c>
      <c r="L403" s="221" t="str">
        <f>IF(K403=6,"acquise"," ")</f>
        <v>acquise</v>
      </c>
      <c r="M403" s="222">
        <f t="shared" si="21"/>
        <v>1</v>
      </c>
    </row>
    <row r="404" spans="1:16" ht="12" hidden="1">
      <c r="A404" s="23">
        <v>392</v>
      </c>
      <c r="B404" s="294" t="s">
        <v>801</v>
      </c>
      <c r="C404" s="200" t="s">
        <v>277</v>
      </c>
      <c r="D404" s="200" t="s">
        <v>83</v>
      </c>
      <c r="E404" s="247" t="s">
        <v>1677</v>
      </c>
      <c r="F404" s="194">
        <v>6</v>
      </c>
      <c r="G404" s="201"/>
      <c r="H404" s="202">
        <v>8</v>
      </c>
      <c r="I404" s="218"/>
      <c r="J404" s="219">
        <f t="shared" si="19"/>
        <v>6</v>
      </c>
      <c r="K404" s="220">
        <f t="shared" si="20"/>
        <v>0</v>
      </c>
      <c r="L404" s="221" t="str">
        <f>IF(K404=6,"acquise"," ")</f>
        <v xml:space="preserve"> </v>
      </c>
      <c r="M404" s="222">
        <f t="shared" si="21"/>
        <v>1</v>
      </c>
    </row>
    <row r="405" spans="1:16" ht="12" hidden="1">
      <c r="A405" s="23">
        <v>393</v>
      </c>
      <c r="B405" s="289">
        <v>1333005462</v>
      </c>
      <c r="C405" s="47" t="s">
        <v>277</v>
      </c>
      <c r="D405" s="47" t="s">
        <v>70</v>
      </c>
      <c r="E405" s="118" t="s">
        <v>433</v>
      </c>
      <c r="F405" s="90">
        <v>11.333333333333334</v>
      </c>
      <c r="G405" s="90"/>
      <c r="H405" s="55"/>
      <c r="I405" s="125"/>
      <c r="J405" s="24">
        <f t="shared" si="19"/>
        <v>11.333333333333334</v>
      </c>
      <c r="K405" s="25">
        <f t="shared" si="20"/>
        <v>6</v>
      </c>
      <c r="L405" s="169" t="s">
        <v>486</v>
      </c>
      <c r="M405" s="129">
        <f t="shared" si="21"/>
        <v>1</v>
      </c>
      <c r="N405" s="72" t="s">
        <v>483</v>
      </c>
      <c r="O405" s="7">
        <v>24</v>
      </c>
      <c r="P405" s="167">
        <v>12</v>
      </c>
    </row>
    <row r="406" spans="1:16" ht="15" hidden="1">
      <c r="A406" s="23">
        <v>394</v>
      </c>
      <c r="B406" s="181">
        <v>1333005395</v>
      </c>
      <c r="C406" s="290" t="s">
        <v>277</v>
      </c>
      <c r="D406" s="290" t="s">
        <v>191</v>
      </c>
      <c r="E406" s="117" t="s">
        <v>1676</v>
      </c>
      <c r="F406" s="49">
        <v>11.25</v>
      </c>
      <c r="G406" s="49"/>
      <c r="H406" s="46"/>
      <c r="I406" s="125"/>
      <c r="J406" s="24">
        <f t="shared" si="19"/>
        <v>11.25</v>
      </c>
      <c r="K406" s="25">
        <f t="shared" si="20"/>
        <v>6</v>
      </c>
      <c r="L406" s="171" t="s">
        <v>697</v>
      </c>
      <c r="M406" s="129">
        <f t="shared" si="21"/>
        <v>1</v>
      </c>
      <c r="O406" s="187">
        <v>20</v>
      </c>
      <c r="P406" s="188">
        <v>12</v>
      </c>
    </row>
    <row r="407" spans="1:16" ht="15" hidden="1">
      <c r="A407" s="23">
        <v>395</v>
      </c>
      <c r="B407" s="181">
        <v>1333003389</v>
      </c>
      <c r="C407" s="290" t="s">
        <v>277</v>
      </c>
      <c r="D407" s="290" t="s">
        <v>126</v>
      </c>
      <c r="E407" s="117" t="s">
        <v>428</v>
      </c>
      <c r="F407" s="49">
        <v>6.6</v>
      </c>
      <c r="G407" s="49"/>
      <c r="H407" s="46">
        <v>6</v>
      </c>
      <c r="I407" s="125"/>
      <c r="J407" s="24">
        <f t="shared" si="19"/>
        <v>6.6</v>
      </c>
      <c r="K407" s="25">
        <f t="shared" si="20"/>
        <v>0</v>
      </c>
      <c r="L407" s="43" t="str">
        <f>IF(K407=6,"acquise"," ")</f>
        <v xml:space="preserve"> </v>
      </c>
      <c r="M407" s="129">
        <f t="shared" si="21"/>
        <v>1</v>
      </c>
      <c r="O407" s="187">
        <v>12</v>
      </c>
      <c r="P407" s="188">
        <v>0</v>
      </c>
    </row>
    <row r="408" spans="1:16" ht="12" hidden="1">
      <c r="A408" s="23">
        <v>396</v>
      </c>
      <c r="B408" s="289">
        <v>123012087</v>
      </c>
      <c r="C408" s="47" t="s">
        <v>279</v>
      </c>
      <c r="D408" s="47" t="s">
        <v>280</v>
      </c>
      <c r="E408" s="117" t="s">
        <v>429</v>
      </c>
      <c r="F408" s="90">
        <v>10</v>
      </c>
      <c r="G408" s="90"/>
      <c r="H408" s="94"/>
      <c r="I408" s="125"/>
      <c r="J408" s="24">
        <f t="shared" si="19"/>
        <v>10</v>
      </c>
      <c r="K408" s="25">
        <f t="shared" si="20"/>
        <v>6</v>
      </c>
      <c r="L408" s="169" t="s">
        <v>486</v>
      </c>
      <c r="M408" s="129">
        <f t="shared" si="21"/>
        <v>1</v>
      </c>
      <c r="N408" s="72" t="s">
        <v>483</v>
      </c>
      <c r="O408" s="7">
        <v>18</v>
      </c>
      <c r="P408" s="167">
        <v>6</v>
      </c>
    </row>
    <row r="409" spans="1:16" ht="15" hidden="1">
      <c r="A409" s="23">
        <v>397</v>
      </c>
      <c r="B409" s="175">
        <v>1531091024</v>
      </c>
      <c r="C409" s="275" t="s">
        <v>515</v>
      </c>
      <c r="D409" s="275" t="s">
        <v>69</v>
      </c>
      <c r="E409" s="117" t="s">
        <v>429</v>
      </c>
      <c r="F409" s="49">
        <v>6.7</v>
      </c>
      <c r="G409" s="49"/>
      <c r="H409" s="46">
        <v>7</v>
      </c>
      <c r="I409" s="125"/>
      <c r="J409" s="24">
        <f t="shared" si="19"/>
        <v>6.7</v>
      </c>
      <c r="K409" s="25">
        <f t="shared" si="20"/>
        <v>0</v>
      </c>
      <c r="L409" s="43" t="str">
        <f>IF(K409=6,"acquise"," ")</f>
        <v xml:space="preserve"> </v>
      </c>
      <c r="M409" s="129">
        <f t="shared" si="21"/>
        <v>1</v>
      </c>
      <c r="O409" s="187">
        <v>14</v>
      </c>
      <c r="P409" s="188">
        <v>6</v>
      </c>
    </row>
    <row r="410" spans="1:16" ht="15" hidden="1">
      <c r="A410" s="23">
        <v>398</v>
      </c>
      <c r="B410" s="175">
        <v>1533017907</v>
      </c>
      <c r="C410" s="275" t="s">
        <v>515</v>
      </c>
      <c r="D410" s="275" t="s">
        <v>516</v>
      </c>
      <c r="E410" s="117" t="s">
        <v>429</v>
      </c>
      <c r="F410" s="49">
        <v>10.7</v>
      </c>
      <c r="G410" s="49"/>
      <c r="H410" s="46"/>
      <c r="I410" s="125"/>
      <c r="J410" s="24">
        <f t="shared" si="19"/>
        <v>10.7</v>
      </c>
      <c r="K410" s="25">
        <f t="shared" si="20"/>
        <v>6</v>
      </c>
      <c r="L410" s="171" t="s">
        <v>697</v>
      </c>
      <c r="M410" s="129">
        <f t="shared" si="21"/>
        <v>1</v>
      </c>
      <c r="O410" s="187">
        <v>24</v>
      </c>
      <c r="P410" s="188">
        <v>12</v>
      </c>
    </row>
    <row r="411" spans="1:16" ht="15" hidden="1">
      <c r="A411" s="23">
        <v>399</v>
      </c>
      <c r="B411" s="186" t="s">
        <v>577</v>
      </c>
      <c r="C411" s="290" t="s">
        <v>578</v>
      </c>
      <c r="D411" s="290" t="s">
        <v>232</v>
      </c>
      <c r="E411" s="117" t="s">
        <v>428</v>
      </c>
      <c r="F411" s="49">
        <v>11.8</v>
      </c>
      <c r="G411" s="49"/>
      <c r="H411" s="46"/>
      <c r="I411" s="125"/>
      <c r="J411" s="24">
        <f t="shared" si="19"/>
        <v>11.8</v>
      </c>
      <c r="K411" s="25">
        <f t="shared" si="20"/>
        <v>6</v>
      </c>
      <c r="L411" s="171" t="s">
        <v>697</v>
      </c>
      <c r="M411" s="129">
        <f t="shared" si="21"/>
        <v>1</v>
      </c>
      <c r="O411" s="187">
        <v>19</v>
      </c>
      <c r="P411" s="188">
        <v>12</v>
      </c>
    </row>
    <row r="412" spans="1:16" ht="15" hidden="1">
      <c r="A412" s="23">
        <v>400</v>
      </c>
      <c r="B412" s="175">
        <v>1533008672</v>
      </c>
      <c r="C412" s="275" t="s">
        <v>537</v>
      </c>
      <c r="D412" s="275" t="s">
        <v>327</v>
      </c>
      <c r="E412" s="117" t="s">
        <v>1676</v>
      </c>
      <c r="F412" s="49">
        <v>9.9980000000000011</v>
      </c>
      <c r="G412" s="49"/>
      <c r="H412" s="46"/>
      <c r="I412" s="125"/>
      <c r="J412" s="24">
        <f t="shared" si="19"/>
        <v>9.9980000000000011</v>
      </c>
      <c r="K412" s="25">
        <f t="shared" si="20"/>
        <v>6</v>
      </c>
      <c r="L412" s="171" t="s">
        <v>697</v>
      </c>
      <c r="M412" s="129">
        <f t="shared" si="21"/>
        <v>1</v>
      </c>
      <c r="O412" s="187">
        <v>24</v>
      </c>
      <c r="P412" s="188">
        <v>12</v>
      </c>
    </row>
    <row r="413" spans="1:16" ht="15" hidden="1">
      <c r="A413" s="23">
        <v>401</v>
      </c>
      <c r="B413" s="175">
        <v>1533006787</v>
      </c>
      <c r="C413" s="275" t="s">
        <v>537</v>
      </c>
      <c r="D413" s="275" t="s">
        <v>91</v>
      </c>
      <c r="E413" s="117" t="s">
        <v>429</v>
      </c>
      <c r="F413" s="49">
        <v>11.5</v>
      </c>
      <c r="G413" s="49"/>
      <c r="H413" s="46"/>
      <c r="I413" s="125"/>
      <c r="J413" s="24">
        <f t="shared" si="19"/>
        <v>11.5</v>
      </c>
      <c r="K413" s="25">
        <f t="shared" si="20"/>
        <v>6</v>
      </c>
      <c r="L413" s="171" t="s">
        <v>697</v>
      </c>
      <c r="M413" s="129">
        <f t="shared" si="21"/>
        <v>1</v>
      </c>
      <c r="O413" s="187">
        <v>17</v>
      </c>
      <c r="P413" s="188">
        <v>6</v>
      </c>
    </row>
    <row r="414" spans="1:16" ht="12" hidden="1">
      <c r="A414" s="23">
        <v>402</v>
      </c>
      <c r="B414" s="340" t="s">
        <v>802</v>
      </c>
      <c r="C414" s="206" t="s">
        <v>579</v>
      </c>
      <c r="D414" s="206" t="s">
        <v>803</v>
      </c>
      <c r="E414" s="247" t="s">
        <v>1678</v>
      </c>
      <c r="F414" s="194">
        <v>5.166666666666667</v>
      </c>
      <c r="G414" s="201"/>
      <c r="H414" s="205">
        <v>8.5</v>
      </c>
      <c r="I414" s="218"/>
      <c r="J414" s="219">
        <f t="shared" si="19"/>
        <v>5.166666666666667</v>
      </c>
      <c r="K414" s="220">
        <f t="shared" si="20"/>
        <v>0</v>
      </c>
      <c r="L414" s="221" t="str">
        <f>IF(K414=6,"acquise"," ")</f>
        <v xml:space="preserve"> </v>
      </c>
      <c r="M414" s="222">
        <f t="shared" si="21"/>
        <v>1</v>
      </c>
    </row>
    <row r="415" spans="1:16" ht="15" hidden="1">
      <c r="A415" s="23">
        <v>403</v>
      </c>
      <c r="B415" s="175">
        <v>1533008078</v>
      </c>
      <c r="C415" s="275" t="s">
        <v>579</v>
      </c>
      <c r="D415" s="275" t="s">
        <v>160</v>
      </c>
      <c r="E415" s="117" t="s">
        <v>1676</v>
      </c>
      <c r="F415" s="49">
        <v>10.001999999999999</v>
      </c>
      <c r="G415" s="49"/>
      <c r="H415" s="46"/>
      <c r="I415" s="125"/>
      <c r="J415" s="24">
        <f t="shared" si="19"/>
        <v>10.001999999999999</v>
      </c>
      <c r="K415" s="25">
        <f t="shared" si="20"/>
        <v>6</v>
      </c>
      <c r="L415" s="171" t="s">
        <v>697</v>
      </c>
      <c r="M415" s="129">
        <f t="shared" si="21"/>
        <v>1</v>
      </c>
      <c r="O415" s="187">
        <v>18</v>
      </c>
      <c r="P415" s="188">
        <v>6</v>
      </c>
    </row>
    <row r="416" spans="1:16" ht="12" hidden="1">
      <c r="A416" s="23">
        <v>404</v>
      </c>
      <c r="B416" s="289">
        <v>123016188</v>
      </c>
      <c r="C416" s="47" t="s">
        <v>281</v>
      </c>
      <c r="D416" s="47" t="s">
        <v>146</v>
      </c>
      <c r="E416" s="119" t="s">
        <v>432</v>
      </c>
      <c r="F416" s="90">
        <v>10</v>
      </c>
      <c r="G416" s="90"/>
      <c r="H416" s="45"/>
      <c r="I416" s="125"/>
      <c r="J416" s="24">
        <f t="shared" si="19"/>
        <v>10</v>
      </c>
      <c r="K416" s="25">
        <f t="shared" si="20"/>
        <v>6</v>
      </c>
      <c r="L416" s="169" t="s">
        <v>486</v>
      </c>
      <c r="M416" s="129">
        <f t="shared" si="21"/>
        <v>1</v>
      </c>
      <c r="N416" s="72" t="s">
        <v>483</v>
      </c>
      <c r="O416" s="7">
        <v>18</v>
      </c>
      <c r="P416" s="167">
        <v>6</v>
      </c>
    </row>
    <row r="417" spans="1:16" ht="12" hidden="1">
      <c r="A417" s="23">
        <v>405</v>
      </c>
      <c r="B417" s="289">
        <v>123003260</v>
      </c>
      <c r="C417" s="47" t="s">
        <v>282</v>
      </c>
      <c r="D417" s="47" t="s">
        <v>283</v>
      </c>
      <c r="E417" s="117" t="s">
        <v>434</v>
      </c>
      <c r="F417" s="90">
        <v>8.6666666666666661</v>
      </c>
      <c r="G417" s="90"/>
      <c r="H417" s="94">
        <v>11</v>
      </c>
      <c r="I417" s="125"/>
      <c r="J417" s="24">
        <f t="shared" si="19"/>
        <v>8.6666666666666661</v>
      </c>
      <c r="K417" s="25">
        <f t="shared" si="20"/>
        <v>0</v>
      </c>
      <c r="L417" s="44" t="str">
        <f>IF(K417=6,"acquise"," ")</f>
        <v xml:space="preserve"> </v>
      </c>
      <c r="M417" s="129">
        <f t="shared" si="21"/>
        <v>1</v>
      </c>
      <c r="N417" s="72" t="s">
        <v>483</v>
      </c>
      <c r="O417" s="7">
        <v>12</v>
      </c>
      <c r="P417" s="167">
        <v>0</v>
      </c>
    </row>
    <row r="418" spans="1:16" ht="15" hidden="1">
      <c r="A418" s="23">
        <v>406</v>
      </c>
      <c r="B418" s="175">
        <v>1533009761</v>
      </c>
      <c r="C418" s="275" t="s">
        <v>653</v>
      </c>
      <c r="D418" s="275" t="s">
        <v>247</v>
      </c>
      <c r="E418" s="117" t="s">
        <v>429</v>
      </c>
      <c r="F418" s="49">
        <v>6.7</v>
      </c>
      <c r="G418" s="49"/>
      <c r="H418" s="46">
        <v>10</v>
      </c>
      <c r="I418" s="125"/>
      <c r="J418" s="24">
        <f t="shared" si="19"/>
        <v>6.7</v>
      </c>
      <c r="K418" s="25">
        <f t="shared" si="20"/>
        <v>0</v>
      </c>
      <c r="L418" s="43" t="str">
        <f>IF(K418=6,"acquise"," ")</f>
        <v xml:space="preserve"> </v>
      </c>
      <c r="M418" s="129">
        <f t="shared" si="21"/>
        <v>1</v>
      </c>
      <c r="O418" s="187">
        <v>12</v>
      </c>
      <c r="P418" s="188">
        <v>0</v>
      </c>
    </row>
    <row r="419" spans="1:16" ht="12" hidden="1">
      <c r="A419" s="23">
        <v>407</v>
      </c>
      <c r="B419" s="289">
        <v>1333003393</v>
      </c>
      <c r="C419" s="47" t="s">
        <v>284</v>
      </c>
      <c r="D419" s="47" t="s">
        <v>92</v>
      </c>
      <c r="E419" s="121" t="s">
        <v>435</v>
      </c>
      <c r="F419" s="90">
        <v>11.333333333333334</v>
      </c>
      <c r="G419" s="90"/>
      <c r="H419" s="91"/>
      <c r="I419" s="125"/>
      <c r="J419" s="24">
        <f t="shared" si="19"/>
        <v>11.333333333333334</v>
      </c>
      <c r="K419" s="25">
        <f t="shared" si="20"/>
        <v>6</v>
      </c>
      <c r="L419" s="169" t="s">
        <v>486</v>
      </c>
      <c r="M419" s="129">
        <f t="shared" si="21"/>
        <v>1</v>
      </c>
      <c r="N419" s="72" t="s">
        <v>483</v>
      </c>
      <c r="O419" s="7">
        <v>18</v>
      </c>
      <c r="P419" s="167">
        <v>6</v>
      </c>
    </row>
    <row r="420" spans="1:16" ht="15" hidden="1">
      <c r="A420" s="23">
        <v>408</v>
      </c>
      <c r="B420" s="181">
        <v>1333016497</v>
      </c>
      <c r="C420" s="290" t="s">
        <v>285</v>
      </c>
      <c r="D420" s="290" t="s">
        <v>69</v>
      </c>
      <c r="E420" s="117" t="s">
        <v>428</v>
      </c>
      <c r="F420" s="49">
        <v>6.5</v>
      </c>
      <c r="G420" s="49"/>
      <c r="H420" s="46">
        <v>6.5</v>
      </c>
      <c r="I420" s="125"/>
      <c r="J420" s="24">
        <f t="shared" si="19"/>
        <v>6.5</v>
      </c>
      <c r="K420" s="25">
        <f t="shared" si="20"/>
        <v>0</v>
      </c>
      <c r="L420" s="43" t="str">
        <f>IF(K420=6,"acquise"," ")</f>
        <v xml:space="preserve"> </v>
      </c>
      <c r="M420" s="129">
        <f t="shared" si="21"/>
        <v>1</v>
      </c>
      <c r="O420" s="187">
        <v>12</v>
      </c>
      <c r="P420" s="188">
        <v>0</v>
      </c>
    </row>
    <row r="421" spans="1:16" ht="12" hidden="1">
      <c r="A421" s="23">
        <v>409</v>
      </c>
      <c r="B421" s="289">
        <v>123014897</v>
      </c>
      <c r="C421" s="47" t="s">
        <v>286</v>
      </c>
      <c r="D421" s="47" t="s">
        <v>287</v>
      </c>
      <c r="E421" s="117" t="s">
        <v>434</v>
      </c>
      <c r="F421" s="90">
        <v>12.666666666666666</v>
      </c>
      <c r="G421" s="90"/>
      <c r="H421" s="94"/>
      <c r="I421" s="125"/>
      <c r="J421" s="24">
        <f t="shared" si="19"/>
        <v>12.666666666666666</v>
      </c>
      <c r="K421" s="25">
        <f t="shared" si="20"/>
        <v>6</v>
      </c>
      <c r="L421" s="169" t="s">
        <v>486</v>
      </c>
      <c r="M421" s="129">
        <f t="shared" si="21"/>
        <v>1</v>
      </c>
      <c r="N421" s="72" t="s">
        <v>483</v>
      </c>
      <c r="O421" s="7">
        <v>18</v>
      </c>
      <c r="P421" s="167">
        <v>6</v>
      </c>
    </row>
    <row r="422" spans="1:16" ht="15" hidden="1">
      <c r="A422" s="23">
        <v>410</v>
      </c>
      <c r="B422" s="175">
        <v>1533011467</v>
      </c>
      <c r="C422" s="275" t="s">
        <v>568</v>
      </c>
      <c r="D422" s="275" t="s">
        <v>297</v>
      </c>
      <c r="E422" s="117" t="s">
        <v>429</v>
      </c>
      <c r="F422" s="49">
        <v>4.75</v>
      </c>
      <c r="G422" s="49"/>
      <c r="H422" s="46">
        <v>7</v>
      </c>
      <c r="I422" s="125"/>
      <c r="J422" s="24">
        <f t="shared" si="19"/>
        <v>4.75</v>
      </c>
      <c r="K422" s="25">
        <f t="shared" si="20"/>
        <v>0</v>
      </c>
      <c r="L422" s="43" t="str">
        <f>IF(K422=6,"acquise"," ")</f>
        <v xml:space="preserve"> </v>
      </c>
      <c r="M422" s="129">
        <f t="shared" si="21"/>
        <v>1</v>
      </c>
      <c r="O422" s="187">
        <v>11</v>
      </c>
      <c r="P422" s="188">
        <v>0</v>
      </c>
    </row>
  </sheetData>
  <autoFilter ref="A12:N422">
    <filterColumn colId="4">
      <filters>
        <filter val="RD"/>
      </filters>
    </filterColumn>
    <filterColumn colId="6"/>
    <filterColumn colId="8"/>
    <filterColumn colId="9"/>
  </autoFilter>
  <mergeCells count="4">
    <mergeCell ref="C6:K6"/>
    <mergeCell ref="C8:D8"/>
    <mergeCell ref="F8:K8"/>
    <mergeCell ref="D10:K10"/>
  </mergeCells>
  <dataValidations count="1">
    <dataValidation type="decimal" errorStyle="warning" allowBlank="1" showInputMessage="1" showErrorMessage="1" errorTitle="Contrôle de saisie" error="Données erronnées" sqref="H394 H406:H407 H420 H46">
      <formula1>0</formula1>
      <formula2>20</formula2>
    </dataValidation>
  </dataValidations>
  <pageMargins left="0.19685039370078741" right="0.19685039370078741" top="0.59055118110236227" bottom="0.59055118110236227" header="0.11811023622047245" footer="0.31496062992125984"/>
  <pageSetup paperSize="9" scale="90" orientation="portrait" horizontalDpi="300" verticalDpi="300" r:id="rId1"/>
  <headerFooter alignWithMargins="0">
    <oddFooter>&amp;C&amp;8&amp;P&amp;R&amp;"Arial,Italique"&amp;8PVJMDNP-Mathématiques2-S2-1516-Session Normale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24"/>
  <sheetViews>
    <sheetView topLeftCell="A399" workbookViewId="0">
      <selection activeCell="L408" sqref="L408"/>
    </sheetView>
  </sheetViews>
  <sheetFormatPr baseColWidth="10" defaultColWidth="11.42578125" defaultRowHeight="11.25"/>
  <cols>
    <col min="1" max="1" width="4.7109375" style="7" customWidth="1"/>
    <col min="2" max="2" width="14.7109375" style="360" customWidth="1"/>
    <col min="3" max="3" width="17.140625" style="7" customWidth="1"/>
    <col min="4" max="4" width="16.7109375" style="7" customWidth="1"/>
    <col min="5" max="5" width="8.7109375" style="7" customWidth="1"/>
    <col min="6" max="7" width="5.7109375" style="7" customWidth="1"/>
    <col min="8" max="8" width="6.140625" style="7" customWidth="1"/>
    <col min="9" max="9" width="6.42578125" style="7" customWidth="1"/>
    <col min="10" max="10" width="6.7109375" style="7" customWidth="1"/>
    <col min="11" max="11" width="5.28515625" style="7" customWidth="1"/>
    <col min="12" max="12" width="12.42578125" style="7" customWidth="1"/>
    <col min="13" max="16384" width="11.42578125" style="7"/>
  </cols>
  <sheetData>
    <row r="1" spans="1:12" s="4" customFormat="1" ht="12.75" customHeight="1">
      <c r="A1" s="3" t="s">
        <v>0</v>
      </c>
      <c r="B1" s="352"/>
      <c r="I1" s="3"/>
      <c r="L1" s="5" t="s">
        <v>698</v>
      </c>
    </row>
    <row r="2" spans="1:12" s="4" customFormat="1" ht="12.75" customHeight="1">
      <c r="A2" s="1" t="s">
        <v>1</v>
      </c>
      <c r="B2" s="352"/>
    </row>
    <row r="3" spans="1:12" s="4" customFormat="1" ht="12.75" customHeight="1">
      <c r="A3" s="1" t="s">
        <v>2</v>
      </c>
      <c r="B3" s="352"/>
    </row>
    <row r="4" spans="1:12" s="4" customFormat="1" ht="18" customHeight="1">
      <c r="A4" s="2" t="s">
        <v>3</v>
      </c>
      <c r="B4" s="353"/>
      <c r="C4" s="6"/>
    </row>
    <row r="5" spans="1:12" s="4" customFormat="1" ht="12.75" customHeight="1">
      <c r="A5" s="2"/>
      <c r="B5" s="353"/>
      <c r="C5" s="6"/>
    </row>
    <row r="6" spans="1:12" s="4" customFormat="1" ht="24" customHeight="1">
      <c r="B6" s="352"/>
      <c r="C6" s="434" t="s">
        <v>15</v>
      </c>
      <c r="D6" s="435"/>
      <c r="E6" s="435"/>
      <c r="F6" s="435"/>
      <c r="G6" s="435"/>
      <c r="H6" s="435"/>
      <c r="I6" s="435"/>
      <c r="J6" s="435"/>
      <c r="K6" s="436"/>
    </row>
    <row r="7" spans="1:12" ht="12.75" customHeight="1">
      <c r="A7" s="4"/>
      <c r="B7" s="352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s="10" customFormat="1" ht="18" customHeight="1">
      <c r="A8" s="8"/>
      <c r="B8" s="354"/>
      <c r="C8" s="430" t="s">
        <v>16</v>
      </c>
      <c r="D8" s="432"/>
      <c r="E8" s="9"/>
      <c r="F8" s="430" t="s">
        <v>699</v>
      </c>
      <c r="G8" s="431"/>
      <c r="H8" s="431"/>
      <c r="I8" s="431"/>
      <c r="J8" s="431"/>
      <c r="K8" s="432"/>
      <c r="L8" s="8"/>
    </row>
    <row r="9" spans="1:12" s="10" customFormat="1" ht="12.75" customHeight="1">
      <c r="A9" s="4"/>
      <c r="B9" s="352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s="10" customFormat="1" ht="18" customHeight="1">
      <c r="A10" s="4"/>
      <c r="B10" s="352"/>
      <c r="C10" s="4"/>
      <c r="D10" s="433" t="s">
        <v>21</v>
      </c>
      <c r="E10" s="433"/>
      <c r="F10" s="433"/>
      <c r="G10" s="433"/>
      <c r="H10" s="433"/>
      <c r="I10" s="433"/>
      <c r="J10" s="433"/>
      <c r="K10" s="433"/>
      <c r="L10" s="4"/>
    </row>
    <row r="11" spans="1:12" ht="12.75" customHeight="1">
      <c r="A11" s="4"/>
      <c r="B11" s="352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s="22" customFormat="1" ht="24" customHeight="1">
      <c r="A12" s="14" t="s">
        <v>4</v>
      </c>
      <c r="B12" s="355" t="s">
        <v>5</v>
      </c>
      <c r="C12" s="16" t="s">
        <v>6</v>
      </c>
      <c r="D12" s="17" t="s">
        <v>7</v>
      </c>
      <c r="E12" s="18" t="s">
        <v>8</v>
      </c>
      <c r="F12" s="19" t="s">
        <v>701</v>
      </c>
      <c r="G12" s="19" t="s">
        <v>488</v>
      </c>
      <c r="H12" s="20" t="s">
        <v>700</v>
      </c>
      <c r="I12" s="124" t="s">
        <v>439</v>
      </c>
      <c r="J12" s="27" t="s">
        <v>10</v>
      </c>
      <c r="K12" s="21" t="s">
        <v>11</v>
      </c>
      <c r="L12" s="21" t="s">
        <v>9</v>
      </c>
    </row>
    <row r="13" spans="1:12" ht="13.5" customHeight="1">
      <c r="A13" s="23">
        <v>1</v>
      </c>
      <c r="B13" s="178">
        <v>1433017018</v>
      </c>
      <c r="C13" s="180" t="s">
        <v>666</v>
      </c>
      <c r="D13" s="326" t="s">
        <v>192</v>
      </c>
      <c r="E13" s="117" t="s">
        <v>428</v>
      </c>
      <c r="F13" s="49">
        <v>4.55</v>
      </c>
      <c r="G13" s="49"/>
      <c r="H13" s="45">
        <v>9.5</v>
      </c>
      <c r="I13" s="126"/>
      <c r="J13" s="24">
        <f t="shared" ref="J13:J76" si="0">IF(AND(H13&gt;G13,H13&gt;I13),MAX(F13,(H13*2+G13*3)/5,(H13*2+I13*3)/5),MAX(F13,G13,I13))</f>
        <v>4.55</v>
      </c>
      <c r="K13" s="25">
        <f t="shared" ref="K13:K76" si="1">IF(J13&gt;=9.995,6,0)</f>
        <v>0</v>
      </c>
      <c r="L13" s="43" t="str">
        <f>IF(K13=6,"acquise"," ")</f>
        <v xml:space="preserve"> </v>
      </c>
    </row>
    <row r="14" spans="1:12" ht="13.5" customHeight="1">
      <c r="A14" s="23">
        <v>2</v>
      </c>
      <c r="B14" s="175">
        <v>1533006763</v>
      </c>
      <c r="C14" s="177" t="s">
        <v>491</v>
      </c>
      <c r="D14" s="324" t="s">
        <v>492</v>
      </c>
      <c r="E14" s="117" t="s">
        <v>1676</v>
      </c>
      <c r="F14" s="49">
        <v>2.2000000000000002</v>
      </c>
      <c r="G14" s="49">
        <v>0</v>
      </c>
      <c r="H14" s="45">
        <v>4</v>
      </c>
      <c r="I14" s="126"/>
      <c r="J14" s="24">
        <f t="shared" si="0"/>
        <v>2.2000000000000002</v>
      </c>
      <c r="K14" s="25">
        <f t="shared" si="1"/>
        <v>0</v>
      </c>
      <c r="L14" s="43" t="str">
        <f>IF(K14=6,"acquise"," ")</f>
        <v xml:space="preserve"> </v>
      </c>
    </row>
    <row r="15" spans="1:12" ht="13.5" customHeight="1">
      <c r="A15" s="23">
        <v>3</v>
      </c>
      <c r="B15" s="277" t="s">
        <v>58</v>
      </c>
      <c r="C15" s="99" t="s">
        <v>59</v>
      </c>
      <c r="D15" s="100" t="s">
        <v>60</v>
      </c>
      <c r="E15" s="117" t="s">
        <v>434</v>
      </c>
      <c r="F15" s="90">
        <v>10</v>
      </c>
      <c r="G15" s="90"/>
      <c r="H15" s="50"/>
      <c r="I15" s="125"/>
      <c r="J15" s="24">
        <f t="shared" si="0"/>
        <v>10</v>
      </c>
      <c r="K15" s="25">
        <f t="shared" si="1"/>
        <v>6</v>
      </c>
      <c r="L15" s="169" t="s">
        <v>484</v>
      </c>
    </row>
    <row r="16" spans="1:12" ht="13.5" customHeight="1">
      <c r="A16" s="23">
        <v>4</v>
      </c>
      <c r="B16" s="279">
        <v>1433000807</v>
      </c>
      <c r="C16" s="52" t="s">
        <v>371</v>
      </c>
      <c r="D16" s="51" t="s">
        <v>372</v>
      </c>
      <c r="E16" s="118" t="s">
        <v>433</v>
      </c>
      <c r="F16" s="49">
        <v>5.6</v>
      </c>
      <c r="G16" s="49">
        <v>0</v>
      </c>
      <c r="H16" s="45">
        <v>8</v>
      </c>
      <c r="I16" s="126"/>
      <c r="J16" s="24">
        <f t="shared" si="0"/>
        <v>5.6</v>
      </c>
      <c r="K16" s="25">
        <f t="shared" si="1"/>
        <v>0</v>
      </c>
      <c r="L16" s="43" t="str">
        <f t="shared" ref="L16:L23" si="2">IF(K16=6,"acquise"," ")</f>
        <v xml:space="preserve"> </v>
      </c>
    </row>
    <row r="17" spans="1:12" ht="13.5" customHeight="1">
      <c r="A17" s="23">
        <v>5</v>
      </c>
      <c r="B17" s="279">
        <v>1433005614</v>
      </c>
      <c r="C17" s="52" t="s">
        <v>288</v>
      </c>
      <c r="D17" s="51" t="s">
        <v>289</v>
      </c>
      <c r="E17" s="118" t="s">
        <v>433</v>
      </c>
      <c r="F17" s="49">
        <v>4.9000000000000004</v>
      </c>
      <c r="G17" s="49">
        <v>0</v>
      </c>
      <c r="H17" s="45">
        <v>7</v>
      </c>
      <c r="I17" s="126"/>
      <c r="J17" s="24">
        <f t="shared" si="0"/>
        <v>4.9000000000000004</v>
      </c>
      <c r="K17" s="25">
        <f t="shared" si="1"/>
        <v>0</v>
      </c>
      <c r="L17" s="43" t="str">
        <f t="shared" si="2"/>
        <v xml:space="preserve"> </v>
      </c>
    </row>
    <row r="18" spans="1:12" ht="13.5" customHeight="1">
      <c r="A18" s="23">
        <v>6</v>
      </c>
      <c r="B18" s="178">
        <v>1433017739</v>
      </c>
      <c r="C18" s="180" t="s">
        <v>633</v>
      </c>
      <c r="D18" s="326" t="s">
        <v>177</v>
      </c>
      <c r="E18" s="117" t="s">
        <v>428</v>
      </c>
      <c r="F18" s="49">
        <v>1.7</v>
      </c>
      <c r="G18" s="49"/>
      <c r="H18" s="45">
        <v>4.25</v>
      </c>
      <c r="I18" s="126"/>
      <c r="J18" s="24">
        <f t="shared" si="0"/>
        <v>1.7</v>
      </c>
      <c r="K18" s="25">
        <f t="shared" si="1"/>
        <v>0</v>
      </c>
      <c r="L18" s="43" t="str">
        <f t="shared" si="2"/>
        <v xml:space="preserve"> </v>
      </c>
    </row>
    <row r="19" spans="1:12" ht="13.5" customHeight="1">
      <c r="A19" s="23">
        <v>7</v>
      </c>
      <c r="B19" s="279">
        <v>1334054874</v>
      </c>
      <c r="C19" s="52" t="s">
        <v>290</v>
      </c>
      <c r="D19" s="51" t="s">
        <v>68</v>
      </c>
      <c r="E19" s="117" t="s">
        <v>429</v>
      </c>
      <c r="F19" s="49">
        <v>3.1</v>
      </c>
      <c r="G19" s="49"/>
      <c r="H19" s="45">
        <v>4</v>
      </c>
      <c r="I19" s="126"/>
      <c r="J19" s="24">
        <f t="shared" si="0"/>
        <v>3.1</v>
      </c>
      <c r="K19" s="25">
        <f t="shared" si="1"/>
        <v>0</v>
      </c>
      <c r="L19" s="43" t="str">
        <f t="shared" si="2"/>
        <v xml:space="preserve"> </v>
      </c>
    </row>
    <row r="20" spans="1:12" ht="13.5" customHeight="1">
      <c r="A20" s="23">
        <v>8</v>
      </c>
      <c r="B20" s="178">
        <v>123011242</v>
      </c>
      <c r="C20" s="180" t="s">
        <v>639</v>
      </c>
      <c r="D20" s="326" t="s">
        <v>640</v>
      </c>
      <c r="E20" s="117" t="s">
        <v>428</v>
      </c>
      <c r="F20" s="49">
        <v>1.8</v>
      </c>
      <c r="G20" s="49">
        <v>0</v>
      </c>
      <c r="H20" s="45">
        <v>4.5</v>
      </c>
      <c r="I20" s="126"/>
      <c r="J20" s="24">
        <f t="shared" si="0"/>
        <v>1.8</v>
      </c>
      <c r="K20" s="25">
        <f t="shared" si="1"/>
        <v>0</v>
      </c>
      <c r="L20" s="43" t="str">
        <f t="shared" si="2"/>
        <v xml:space="preserve"> </v>
      </c>
    </row>
    <row r="21" spans="1:12" ht="13.5" customHeight="1">
      <c r="A21" s="23">
        <v>9</v>
      </c>
      <c r="B21" s="279">
        <v>1333016516</v>
      </c>
      <c r="C21" s="99" t="s">
        <v>62</v>
      </c>
      <c r="D21" s="100" t="s">
        <v>63</v>
      </c>
      <c r="E21" s="119" t="s">
        <v>433</v>
      </c>
      <c r="F21" s="90">
        <v>5.666666666666667</v>
      </c>
      <c r="G21" s="90"/>
      <c r="H21" s="95">
        <v>12.5</v>
      </c>
      <c r="I21" s="126"/>
      <c r="J21" s="24">
        <f t="shared" si="0"/>
        <v>5.666666666666667</v>
      </c>
      <c r="K21" s="25">
        <f t="shared" si="1"/>
        <v>0</v>
      </c>
      <c r="L21" s="44" t="str">
        <f t="shared" si="2"/>
        <v xml:space="preserve"> </v>
      </c>
    </row>
    <row r="22" spans="1:12" ht="13.5" customHeight="1">
      <c r="A22" s="23">
        <v>10</v>
      </c>
      <c r="B22" s="279">
        <v>1333000881</v>
      </c>
      <c r="C22" s="52" t="s">
        <v>291</v>
      </c>
      <c r="D22" s="51" t="s">
        <v>292</v>
      </c>
      <c r="E22" s="117" t="s">
        <v>434</v>
      </c>
      <c r="F22" s="49">
        <v>3.6</v>
      </c>
      <c r="G22" s="49">
        <v>0</v>
      </c>
      <c r="H22" s="45">
        <v>4.5</v>
      </c>
      <c r="I22" s="125"/>
      <c r="J22" s="24">
        <f t="shared" si="0"/>
        <v>3.6</v>
      </c>
      <c r="K22" s="25">
        <f t="shared" si="1"/>
        <v>0</v>
      </c>
      <c r="L22" s="43" t="str">
        <f t="shared" si="2"/>
        <v xml:space="preserve"> </v>
      </c>
    </row>
    <row r="23" spans="1:12" ht="13.5" customHeight="1">
      <c r="A23" s="23">
        <v>11</v>
      </c>
      <c r="B23" s="175">
        <v>1433018125</v>
      </c>
      <c r="C23" s="177" t="s">
        <v>594</v>
      </c>
      <c r="D23" s="324" t="s">
        <v>595</v>
      </c>
      <c r="E23" s="117" t="s">
        <v>428</v>
      </c>
      <c r="F23" s="49">
        <v>4.5</v>
      </c>
      <c r="G23" s="49"/>
      <c r="H23" s="45">
        <v>9</v>
      </c>
      <c r="I23" s="126"/>
      <c r="J23" s="24">
        <f t="shared" si="0"/>
        <v>4.5</v>
      </c>
      <c r="K23" s="25">
        <f t="shared" si="1"/>
        <v>0</v>
      </c>
      <c r="L23" s="43" t="str">
        <f t="shared" si="2"/>
        <v xml:space="preserve"> </v>
      </c>
    </row>
    <row r="24" spans="1:12" ht="13.5" customHeight="1">
      <c r="A24" s="23">
        <v>12</v>
      </c>
      <c r="B24" s="175">
        <v>1533012510</v>
      </c>
      <c r="C24" s="177" t="s">
        <v>667</v>
      </c>
      <c r="D24" s="324" t="s">
        <v>668</v>
      </c>
      <c r="E24" s="117" t="s">
        <v>428</v>
      </c>
      <c r="F24" s="49">
        <v>8.3019999999999996</v>
      </c>
      <c r="G24" s="49"/>
      <c r="H24" s="45"/>
      <c r="I24" s="126"/>
      <c r="J24" s="24">
        <f t="shared" si="0"/>
        <v>8.3019999999999996</v>
      </c>
      <c r="K24" s="25">
        <f t="shared" si="1"/>
        <v>0</v>
      </c>
      <c r="L24" s="171" t="s">
        <v>485</v>
      </c>
    </row>
    <row r="25" spans="1:12" ht="13.5" customHeight="1">
      <c r="A25" s="23">
        <v>13</v>
      </c>
      <c r="B25" s="282">
        <v>123004012</v>
      </c>
      <c r="C25" s="306" t="s">
        <v>66</v>
      </c>
      <c r="D25" s="328" t="s">
        <v>557</v>
      </c>
      <c r="E25" s="239" t="s">
        <v>431</v>
      </c>
      <c r="F25" s="194">
        <v>3.2</v>
      </c>
      <c r="G25" s="226"/>
      <c r="H25" s="202">
        <v>8</v>
      </c>
      <c r="I25" s="230"/>
      <c r="J25" s="224">
        <f t="shared" si="0"/>
        <v>3.2</v>
      </c>
      <c r="K25" s="225">
        <f t="shared" si="1"/>
        <v>0</v>
      </c>
      <c r="L25" s="43" t="str">
        <f>IF(K25=6,"acquise"," ")</f>
        <v xml:space="preserve"> </v>
      </c>
    </row>
    <row r="26" spans="1:12" ht="13.5" customHeight="1">
      <c r="A26" s="23">
        <v>14</v>
      </c>
      <c r="B26" s="175">
        <v>1533019464</v>
      </c>
      <c r="C26" s="177" t="s">
        <v>600</v>
      </c>
      <c r="D26" s="324" t="s">
        <v>199</v>
      </c>
      <c r="E26" s="117" t="s">
        <v>429</v>
      </c>
      <c r="F26" s="49">
        <v>7.9</v>
      </c>
      <c r="G26" s="49"/>
      <c r="H26" s="45"/>
      <c r="I26" s="126"/>
      <c r="J26" s="24">
        <f t="shared" si="0"/>
        <v>7.9</v>
      </c>
      <c r="K26" s="25">
        <f t="shared" si="1"/>
        <v>0</v>
      </c>
      <c r="L26" s="171" t="s">
        <v>484</v>
      </c>
    </row>
    <row r="27" spans="1:12" ht="13.5" customHeight="1">
      <c r="A27" s="23">
        <v>15</v>
      </c>
      <c r="B27" s="175">
        <v>1533012539</v>
      </c>
      <c r="C27" s="177" t="s">
        <v>538</v>
      </c>
      <c r="D27" s="324" t="s">
        <v>317</v>
      </c>
      <c r="E27" s="117" t="s">
        <v>429</v>
      </c>
      <c r="F27" s="49">
        <v>3.15</v>
      </c>
      <c r="G27" s="49"/>
      <c r="H27" s="45">
        <v>6</v>
      </c>
      <c r="I27" s="126"/>
      <c r="J27" s="24">
        <f t="shared" si="0"/>
        <v>3.15</v>
      </c>
      <c r="K27" s="25">
        <f t="shared" si="1"/>
        <v>0</v>
      </c>
      <c r="L27" s="43" t="str">
        <f>IF(K27=6,"acquise"," ")</f>
        <v xml:space="preserve"> </v>
      </c>
    </row>
    <row r="28" spans="1:12" ht="13.5" customHeight="1">
      <c r="A28" s="23">
        <v>16</v>
      </c>
      <c r="B28" s="279">
        <v>1333015719</v>
      </c>
      <c r="C28" s="52" t="s">
        <v>293</v>
      </c>
      <c r="D28" s="51" t="s">
        <v>138</v>
      </c>
      <c r="E28" s="117" t="s">
        <v>434</v>
      </c>
      <c r="F28" s="49">
        <v>10.75</v>
      </c>
      <c r="G28" s="49"/>
      <c r="H28" s="45"/>
      <c r="I28" s="126"/>
      <c r="J28" s="24">
        <f t="shared" si="0"/>
        <v>10.75</v>
      </c>
      <c r="K28" s="25">
        <f t="shared" si="1"/>
        <v>6</v>
      </c>
      <c r="L28" s="171" t="s">
        <v>485</v>
      </c>
    </row>
    <row r="29" spans="1:12" ht="13.5" customHeight="1">
      <c r="A29" s="23">
        <v>17</v>
      </c>
      <c r="B29" s="356" t="s">
        <v>706</v>
      </c>
      <c r="C29" s="336" t="s">
        <v>707</v>
      </c>
      <c r="D29" s="345" t="s">
        <v>79</v>
      </c>
      <c r="E29" s="204" t="s">
        <v>436</v>
      </c>
      <c r="F29" s="194">
        <v>5</v>
      </c>
      <c r="G29" s="226"/>
      <c r="H29" s="227">
        <v>9</v>
      </c>
      <c r="I29" s="229"/>
      <c r="J29" s="219">
        <f t="shared" si="0"/>
        <v>5</v>
      </c>
      <c r="K29" s="220">
        <f t="shared" si="1"/>
        <v>0</v>
      </c>
      <c r="L29" s="221" t="str">
        <f>IF(K29=6,"acquise"," ")</f>
        <v xml:space="preserve"> </v>
      </c>
    </row>
    <row r="30" spans="1:12" ht="13.5" customHeight="1">
      <c r="A30" s="23">
        <v>18</v>
      </c>
      <c r="B30" s="289">
        <v>123003488</v>
      </c>
      <c r="C30" s="99" t="s">
        <v>71</v>
      </c>
      <c r="D30" s="100" t="s">
        <v>72</v>
      </c>
      <c r="E30" s="118" t="s">
        <v>433</v>
      </c>
      <c r="F30" s="90">
        <v>5.666666666666667</v>
      </c>
      <c r="G30" s="90">
        <v>0</v>
      </c>
      <c r="H30" s="50">
        <v>8</v>
      </c>
      <c r="I30" s="126"/>
      <c r="J30" s="24">
        <f t="shared" si="0"/>
        <v>5.666666666666667</v>
      </c>
      <c r="K30" s="25">
        <f t="shared" si="1"/>
        <v>0</v>
      </c>
      <c r="L30" s="44" t="str">
        <f>IF(K30=6,"acquise"," ")</f>
        <v xml:space="preserve"> </v>
      </c>
    </row>
    <row r="31" spans="1:12" ht="13.5" customHeight="1">
      <c r="A31" s="23">
        <v>19</v>
      </c>
      <c r="B31" s="277" t="s">
        <v>73</v>
      </c>
      <c r="C31" s="99" t="s">
        <v>74</v>
      </c>
      <c r="D31" s="100" t="s">
        <v>75</v>
      </c>
      <c r="E31" s="117" t="s">
        <v>429</v>
      </c>
      <c r="F31" s="90">
        <v>3.8333333333333335</v>
      </c>
      <c r="G31" s="90"/>
      <c r="H31" s="50">
        <v>4.5</v>
      </c>
      <c r="I31" s="125"/>
      <c r="J31" s="24">
        <f t="shared" si="0"/>
        <v>3.8333333333333335</v>
      </c>
      <c r="K31" s="25">
        <f t="shared" si="1"/>
        <v>0</v>
      </c>
      <c r="L31" s="44" t="str">
        <f>IF(K31=6,"acquise"," ")</f>
        <v xml:space="preserve"> </v>
      </c>
    </row>
    <row r="32" spans="1:12" ht="13.5" customHeight="1">
      <c r="A32" s="23">
        <v>20</v>
      </c>
      <c r="B32" s="181">
        <v>1333016483</v>
      </c>
      <c r="C32" s="183" t="s">
        <v>550</v>
      </c>
      <c r="D32" s="299" t="s">
        <v>373</v>
      </c>
      <c r="E32" s="117" t="s">
        <v>1676</v>
      </c>
      <c r="F32" s="49">
        <v>8</v>
      </c>
      <c r="G32" s="49"/>
      <c r="H32" s="45"/>
      <c r="I32" s="126"/>
      <c r="J32" s="24">
        <f t="shared" si="0"/>
        <v>8</v>
      </c>
      <c r="K32" s="25">
        <f t="shared" si="1"/>
        <v>0</v>
      </c>
      <c r="L32" s="171" t="s">
        <v>484</v>
      </c>
    </row>
    <row r="33" spans="1:12" ht="13.5" customHeight="1">
      <c r="A33" s="23">
        <v>21</v>
      </c>
      <c r="B33" s="340" t="s">
        <v>708</v>
      </c>
      <c r="C33" s="335" t="s">
        <v>709</v>
      </c>
      <c r="D33" s="344" t="s">
        <v>64</v>
      </c>
      <c r="E33" s="242" t="s">
        <v>432</v>
      </c>
      <c r="F33" s="194">
        <v>3.0833333333333335</v>
      </c>
      <c r="G33" s="226">
        <v>1.25</v>
      </c>
      <c r="H33" s="205">
        <v>5.75</v>
      </c>
      <c r="I33" s="229"/>
      <c r="J33" s="219">
        <f t="shared" si="0"/>
        <v>3.0833333333333335</v>
      </c>
      <c r="K33" s="220">
        <f t="shared" si="1"/>
        <v>0</v>
      </c>
      <c r="L33" s="221" t="str">
        <f t="shared" ref="L33:L53" si="3">IF(K33=6,"acquise"," ")</f>
        <v xml:space="preserve"> </v>
      </c>
    </row>
    <row r="34" spans="1:12" ht="13.5" customHeight="1">
      <c r="A34" s="23">
        <v>22</v>
      </c>
      <c r="B34" s="289">
        <v>123003378</v>
      </c>
      <c r="C34" s="99" t="s">
        <v>78</v>
      </c>
      <c r="D34" s="100" t="s">
        <v>79</v>
      </c>
      <c r="E34" s="117" t="s">
        <v>429</v>
      </c>
      <c r="F34" s="90">
        <v>3.6</v>
      </c>
      <c r="G34" s="90"/>
      <c r="H34" s="50">
        <v>9</v>
      </c>
      <c r="I34" s="125"/>
      <c r="J34" s="24">
        <f t="shared" si="0"/>
        <v>3.6</v>
      </c>
      <c r="K34" s="25">
        <f t="shared" si="1"/>
        <v>0</v>
      </c>
      <c r="L34" s="44" t="str">
        <f t="shared" si="3"/>
        <v xml:space="preserve"> </v>
      </c>
    </row>
    <row r="35" spans="1:12" ht="13.5" customHeight="1">
      <c r="A35" s="23">
        <v>23</v>
      </c>
      <c r="B35" s="186">
        <v>123002925</v>
      </c>
      <c r="C35" s="183" t="s">
        <v>78</v>
      </c>
      <c r="D35" s="299" t="s">
        <v>212</v>
      </c>
      <c r="E35" s="117" t="s">
        <v>428</v>
      </c>
      <c r="F35" s="49">
        <v>0</v>
      </c>
      <c r="G35" s="49"/>
      <c r="H35" s="45"/>
      <c r="I35" s="126"/>
      <c r="J35" s="24">
        <f t="shared" si="0"/>
        <v>0</v>
      </c>
      <c r="K35" s="25">
        <f t="shared" si="1"/>
        <v>0</v>
      </c>
      <c r="L35" s="43" t="str">
        <f t="shared" si="3"/>
        <v xml:space="preserve"> </v>
      </c>
    </row>
    <row r="36" spans="1:12" ht="13.5" customHeight="1">
      <c r="A36" s="23">
        <v>24</v>
      </c>
      <c r="B36" s="175">
        <v>1533005854</v>
      </c>
      <c r="C36" s="177" t="s">
        <v>688</v>
      </c>
      <c r="D36" s="324" t="s">
        <v>299</v>
      </c>
      <c r="E36" s="117" t="s">
        <v>1676</v>
      </c>
      <c r="F36" s="49">
        <v>5</v>
      </c>
      <c r="G36" s="49">
        <v>0</v>
      </c>
      <c r="H36" s="45">
        <v>9.5</v>
      </c>
      <c r="I36" s="126"/>
      <c r="J36" s="24">
        <f t="shared" si="0"/>
        <v>5</v>
      </c>
      <c r="K36" s="25">
        <f t="shared" si="1"/>
        <v>0</v>
      </c>
      <c r="L36" s="43" t="str">
        <f t="shared" si="3"/>
        <v xml:space="preserve"> </v>
      </c>
    </row>
    <row r="37" spans="1:12" ht="13.5" customHeight="1">
      <c r="A37" s="23">
        <v>25</v>
      </c>
      <c r="B37" s="282" t="s">
        <v>710</v>
      </c>
      <c r="C37" s="306" t="s">
        <v>711</v>
      </c>
      <c r="D37" s="328" t="s">
        <v>221</v>
      </c>
      <c r="E37" s="243" t="s">
        <v>429</v>
      </c>
      <c r="F37" s="194">
        <v>4.833333333333333</v>
      </c>
      <c r="G37" s="226"/>
      <c r="H37" s="202">
        <v>10.5</v>
      </c>
      <c r="I37" s="229"/>
      <c r="J37" s="219">
        <f t="shared" si="0"/>
        <v>4.833333333333333</v>
      </c>
      <c r="K37" s="220">
        <f t="shared" si="1"/>
        <v>0</v>
      </c>
      <c r="L37" s="221" t="str">
        <f t="shared" si="3"/>
        <v xml:space="preserve"> </v>
      </c>
    </row>
    <row r="38" spans="1:12" ht="13.5" customHeight="1">
      <c r="A38" s="23">
        <v>26</v>
      </c>
      <c r="B38" s="340" t="s">
        <v>712</v>
      </c>
      <c r="C38" s="335" t="s">
        <v>713</v>
      </c>
      <c r="D38" s="344" t="s">
        <v>198</v>
      </c>
      <c r="E38" s="244" t="s">
        <v>433</v>
      </c>
      <c r="F38" s="194">
        <v>6.833333333333333</v>
      </c>
      <c r="G38" s="201"/>
      <c r="H38" s="205">
        <v>12.5</v>
      </c>
      <c r="I38" s="229"/>
      <c r="J38" s="219">
        <f t="shared" si="0"/>
        <v>6.833333333333333</v>
      </c>
      <c r="K38" s="220">
        <f t="shared" si="1"/>
        <v>0</v>
      </c>
      <c r="L38" s="221" t="str">
        <f t="shared" si="3"/>
        <v xml:space="preserve"> </v>
      </c>
    </row>
    <row r="39" spans="1:12" ht="13.5" customHeight="1">
      <c r="A39" s="23">
        <v>27</v>
      </c>
      <c r="B39" s="175">
        <v>1533012525</v>
      </c>
      <c r="C39" s="177" t="s">
        <v>631</v>
      </c>
      <c r="D39" s="324" t="s">
        <v>632</v>
      </c>
      <c r="E39" s="117" t="s">
        <v>428</v>
      </c>
      <c r="F39" s="49">
        <v>7.3</v>
      </c>
      <c r="G39" s="49">
        <v>0</v>
      </c>
      <c r="H39" s="45">
        <v>7</v>
      </c>
      <c r="I39" s="126"/>
      <c r="J39" s="24">
        <f t="shared" si="0"/>
        <v>7.3</v>
      </c>
      <c r="K39" s="25">
        <f t="shared" si="1"/>
        <v>0</v>
      </c>
      <c r="L39" s="43" t="str">
        <f t="shared" si="3"/>
        <v xml:space="preserve"> </v>
      </c>
    </row>
    <row r="40" spans="1:12" ht="13.5" customHeight="1">
      <c r="A40" s="23">
        <v>28</v>
      </c>
      <c r="B40" s="279">
        <v>1333011568</v>
      </c>
      <c r="C40" s="52" t="s">
        <v>374</v>
      </c>
      <c r="D40" s="51" t="s">
        <v>375</v>
      </c>
      <c r="E40" s="117" t="s">
        <v>434</v>
      </c>
      <c r="F40" s="49">
        <v>5.3</v>
      </c>
      <c r="G40" s="49"/>
      <c r="H40" s="45">
        <v>8</v>
      </c>
      <c r="I40" s="125"/>
      <c r="J40" s="24">
        <f t="shared" si="0"/>
        <v>5.3</v>
      </c>
      <c r="K40" s="25">
        <f t="shared" si="1"/>
        <v>0</v>
      </c>
      <c r="L40" s="43" t="str">
        <f t="shared" si="3"/>
        <v xml:space="preserve"> </v>
      </c>
    </row>
    <row r="41" spans="1:12" ht="13.5" customHeight="1">
      <c r="A41" s="23">
        <v>29</v>
      </c>
      <c r="B41" s="175">
        <v>1533014031</v>
      </c>
      <c r="C41" s="177" t="s">
        <v>374</v>
      </c>
      <c r="D41" s="324" t="s">
        <v>92</v>
      </c>
      <c r="E41" s="117" t="s">
        <v>429</v>
      </c>
      <c r="F41" s="49">
        <v>7.15</v>
      </c>
      <c r="G41" s="49">
        <v>0</v>
      </c>
      <c r="H41" s="45">
        <v>5.5</v>
      </c>
      <c r="I41" s="126"/>
      <c r="J41" s="24">
        <f t="shared" si="0"/>
        <v>7.15</v>
      </c>
      <c r="K41" s="25">
        <f t="shared" si="1"/>
        <v>0</v>
      </c>
      <c r="L41" s="43" t="str">
        <f t="shared" si="3"/>
        <v xml:space="preserve"> </v>
      </c>
    </row>
    <row r="42" spans="1:12" ht="13.5" customHeight="1">
      <c r="A42" s="23">
        <v>30</v>
      </c>
      <c r="B42" s="175">
        <v>1533012543</v>
      </c>
      <c r="C42" s="177" t="s">
        <v>641</v>
      </c>
      <c r="D42" s="324" t="s">
        <v>642</v>
      </c>
      <c r="E42" s="117" t="s">
        <v>428</v>
      </c>
      <c r="F42" s="49">
        <v>2.4</v>
      </c>
      <c r="G42" s="49"/>
      <c r="H42" s="45">
        <v>6</v>
      </c>
      <c r="I42" s="126"/>
      <c r="J42" s="24">
        <f t="shared" si="0"/>
        <v>2.4</v>
      </c>
      <c r="K42" s="25">
        <f t="shared" si="1"/>
        <v>0</v>
      </c>
      <c r="L42" s="43" t="str">
        <f t="shared" si="3"/>
        <v xml:space="preserve"> </v>
      </c>
    </row>
    <row r="43" spans="1:12" ht="13.5" customHeight="1">
      <c r="A43" s="23">
        <v>31</v>
      </c>
      <c r="B43" s="289">
        <v>1333006646</v>
      </c>
      <c r="C43" s="99" t="s">
        <v>81</v>
      </c>
      <c r="D43" s="100" t="s">
        <v>82</v>
      </c>
      <c r="E43" s="120" t="s">
        <v>434</v>
      </c>
      <c r="F43" s="90">
        <v>3.8333333333333335</v>
      </c>
      <c r="G43" s="90">
        <v>2.5</v>
      </c>
      <c r="H43" s="45">
        <v>6</v>
      </c>
      <c r="I43" s="125"/>
      <c r="J43" s="24">
        <f t="shared" si="0"/>
        <v>3.9</v>
      </c>
      <c r="K43" s="25">
        <f t="shared" si="1"/>
        <v>0</v>
      </c>
      <c r="L43" s="44" t="str">
        <f t="shared" si="3"/>
        <v xml:space="preserve"> </v>
      </c>
    </row>
    <row r="44" spans="1:12" ht="13.5" customHeight="1">
      <c r="A44" s="23">
        <v>32</v>
      </c>
      <c r="B44" s="279">
        <v>1433007175</v>
      </c>
      <c r="C44" s="52" t="s">
        <v>376</v>
      </c>
      <c r="D44" s="51" t="s">
        <v>377</v>
      </c>
      <c r="E44" s="117" t="s">
        <v>434</v>
      </c>
      <c r="F44" s="49">
        <v>7.15</v>
      </c>
      <c r="G44" s="49"/>
      <c r="H44" s="45">
        <v>10</v>
      </c>
      <c r="I44" s="126"/>
      <c r="J44" s="24">
        <f t="shared" si="0"/>
        <v>7.15</v>
      </c>
      <c r="K44" s="25">
        <f t="shared" si="1"/>
        <v>0</v>
      </c>
      <c r="L44" s="43" t="str">
        <f t="shared" si="3"/>
        <v xml:space="preserve"> </v>
      </c>
    </row>
    <row r="45" spans="1:12" ht="13.5" customHeight="1">
      <c r="A45" s="23">
        <v>33</v>
      </c>
      <c r="B45" s="289">
        <v>123000712</v>
      </c>
      <c r="C45" s="99" t="s">
        <v>84</v>
      </c>
      <c r="D45" s="100" t="s">
        <v>85</v>
      </c>
      <c r="E45" s="117" t="s">
        <v>434</v>
      </c>
      <c r="F45" s="90">
        <v>4.5</v>
      </c>
      <c r="G45" s="90"/>
      <c r="H45" s="95">
        <v>7</v>
      </c>
      <c r="I45" s="125"/>
      <c r="J45" s="24">
        <f t="shared" si="0"/>
        <v>4.5</v>
      </c>
      <c r="K45" s="25">
        <f t="shared" si="1"/>
        <v>0</v>
      </c>
      <c r="L45" s="44" t="str">
        <f t="shared" si="3"/>
        <v xml:space="preserve"> </v>
      </c>
    </row>
    <row r="46" spans="1:12" ht="13.5" customHeight="1">
      <c r="A46" s="23">
        <v>34</v>
      </c>
      <c r="B46" s="279">
        <v>1333004753</v>
      </c>
      <c r="C46" s="52" t="s">
        <v>294</v>
      </c>
      <c r="D46" s="51" t="s">
        <v>295</v>
      </c>
      <c r="E46" s="118" t="s">
        <v>433</v>
      </c>
      <c r="F46" s="49">
        <v>6.4</v>
      </c>
      <c r="G46" s="49">
        <v>0.25</v>
      </c>
      <c r="H46" s="45">
        <v>8.5</v>
      </c>
      <c r="I46" s="126"/>
      <c r="J46" s="24">
        <f t="shared" si="0"/>
        <v>6.4</v>
      </c>
      <c r="K46" s="25">
        <f t="shared" si="1"/>
        <v>0</v>
      </c>
      <c r="L46" s="43" t="str">
        <f t="shared" si="3"/>
        <v xml:space="preserve"> </v>
      </c>
    </row>
    <row r="47" spans="1:12" ht="13.5" customHeight="1">
      <c r="A47" s="23">
        <v>35</v>
      </c>
      <c r="B47" s="175">
        <v>1533011550</v>
      </c>
      <c r="C47" s="177" t="s">
        <v>525</v>
      </c>
      <c r="D47" s="324" t="s">
        <v>526</v>
      </c>
      <c r="E47" s="117" t="s">
        <v>428</v>
      </c>
      <c r="F47" s="49">
        <v>4.1500000000000004</v>
      </c>
      <c r="G47" s="49"/>
      <c r="H47" s="45">
        <v>7</v>
      </c>
      <c r="I47" s="126"/>
      <c r="J47" s="24">
        <f t="shared" si="0"/>
        <v>4.1500000000000004</v>
      </c>
      <c r="K47" s="25">
        <f t="shared" si="1"/>
        <v>0</v>
      </c>
      <c r="L47" s="43" t="str">
        <f t="shared" si="3"/>
        <v xml:space="preserve"> </v>
      </c>
    </row>
    <row r="48" spans="1:12" ht="13.5" customHeight="1">
      <c r="A48" s="23">
        <v>36</v>
      </c>
      <c r="B48" s="279">
        <v>1333006010</v>
      </c>
      <c r="C48" s="52" t="s">
        <v>296</v>
      </c>
      <c r="D48" s="51" t="s">
        <v>378</v>
      </c>
      <c r="E48" s="117" t="s">
        <v>429</v>
      </c>
      <c r="F48" s="49">
        <v>6.8</v>
      </c>
      <c r="G48" s="49"/>
      <c r="H48" s="45">
        <v>8.75</v>
      </c>
      <c r="I48" s="126"/>
      <c r="J48" s="24">
        <f t="shared" si="0"/>
        <v>6.8</v>
      </c>
      <c r="K48" s="25">
        <f t="shared" si="1"/>
        <v>0</v>
      </c>
      <c r="L48" s="43" t="str">
        <f t="shared" si="3"/>
        <v xml:space="preserve"> </v>
      </c>
    </row>
    <row r="49" spans="1:12" ht="13.5" customHeight="1">
      <c r="A49" s="23">
        <v>37</v>
      </c>
      <c r="B49" s="175">
        <v>1533004202</v>
      </c>
      <c r="C49" s="177" t="s">
        <v>654</v>
      </c>
      <c r="D49" s="324" t="s">
        <v>655</v>
      </c>
      <c r="E49" s="117" t="s">
        <v>1676</v>
      </c>
      <c r="F49" s="49">
        <v>4.2</v>
      </c>
      <c r="G49" s="49"/>
      <c r="H49" s="45">
        <v>6</v>
      </c>
      <c r="I49" s="126"/>
      <c r="J49" s="24">
        <f t="shared" si="0"/>
        <v>4.2</v>
      </c>
      <c r="K49" s="25">
        <f t="shared" si="1"/>
        <v>0</v>
      </c>
      <c r="L49" s="43" t="str">
        <f t="shared" si="3"/>
        <v xml:space="preserve"> </v>
      </c>
    </row>
    <row r="50" spans="1:12" ht="13.5" customHeight="1">
      <c r="A50" s="23">
        <v>38</v>
      </c>
      <c r="B50" s="289">
        <v>1333011714</v>
      </c>
      <c r="C50" s="99" t="s">
        <v>87</v>
      </c>
      <c r="D50" s="100" t="s">
        <v>88</v>
      </c>
      <c r="E50" s="118" t="s">
        <v>433</v>
      </c>
      <c r="F50" s="90">
        <v>4.5</v>
      </c>
      <c r="G50" s="90"/>
      <c r="H50" s="50">
        <v>10.5</v>
      </c>
      <c r="I50" s="126"/>
      <c r="J50" s="24">
        <f t="shared" si="0"/>
        <v>4.5</v>
      </c>
      <c r="K50" s="25">
        <f t="shared" si="1"/>
        <v>0</v>
      </c>
      <c r="L50" s="44" t="str">
        <f t="shared" si="3"/>
        <v xml:space="preserve"> </v>
      </c>
    </row>
    <row r="51" spans="1:12" ht="13.5" customHeight="1">
      <c r="A51" s="23">
        <v>39</v>
      </c>
      <c r="B51" s="357" t="s">
        <v>714</v>
      </c>
      <c r="C51" s="341" t="s">
        <v>715</v>
      </c>
      <c r="D51" s="347" t="s">
        <v>60</v>
      </c>
      <c r="E51" s="246" t="s">
        <v>434</v>
      </c>
      <c r="F51" s="194">
        <v>6.666666666666667</v>
      </c>
      <c r="G51" s="201"/>
      <c r="H51" s="205">
        <v>11.5</v>
      </c>
      <c r="I51" s="229"/>
      <c r="J51" s="219">
        <f t="shared" si="0"/>
        <v>6.666666666666667</v>
      </c>
      <c r="K51" s="220">
        <f t="shared" si="1"/>
        <v>0</v>
      </c>
      <c r="L51" s="221" t="str">
        <f t="shared" si="3"/>
        <v xml:space="preserve"> </v>
      </c>
    </row>
    <row r="52" spans="1:12" ht="13.5" customHeight="1">
      <c r="A52" s="23">
        <v>40</v>
      </c>
      <c r="B52" s="294" t="s">
        <v>716</v>
      </c>
      <c r="C52" s="306" t="s">
        <v>717</v>
      </c>
      <c r="D52" s="328" t="s">
        <v>138</v>
      </c>
      <c r="E52" s="247" t="s">
        <v>1677</v>
      </c>
      <c r="F52" s="194">
        <v>5</v>
      </c>
      <c r="G52" s="226"/>
      <c r="H52" s="202">
        <v>8</v>
      </c>
      <c r="I52" s="229"/>
      <c r="J52" s="219">
        <f t="shared" si="0"/>
        <v>5</v>
      </c>
      <c r="K52" s="220">
        <f t="shared" si="1"/>
        <v>0</v>
      </c>
      <c r="L52" s="221" t="str">
        <f t="shared" si="3"/>
        <v xml:space="preserve"> </v>
      </c>
    </row>
    <row r="53" spans="1:12" ht="13.5" customHeight="1">
      <c r="A53" s="23">
        <v>41</v>
      </c>
      <c r="B53" s="279">
        <v>1333026522</v>
      </c>
      <c r="C53" s="52" t="s">
        <v>379</v>
      </c>
      <c r="D53" s="51" t="s">
        <v>380</v>
      </c>
      <c r="E53" s="117" t="s">
        <v>429</v>
      </c>
      <c r="F53" s="49">
        <v>6.7</v>
      </c>
      <c r="G53" s="49"/>
      <c r="H53" s="45">
        <v>10</v>
      </c>
      <c r="I53" s="125"/>
      <c r="J53" s="24">
        <f t="shared" si="0"/>
        <v>6.7</v>
      </c>
      <c r="K53" s="25">
        <f t="shared" si="1"/>
        <v>0</v>
      </c>
      <c r="L53" s="43" t="str">
        <f t="shared" si="3"/>
        <v xml:space="preserve"> </v>
      </c>
    </row>
    <row r="54" spans="1:12" ht="13.5" customHeight="1">
      <c r="A54" s="23">
        <v>42</v>
      </c>
      <c r="B54" s="175">
        <v>1533015821</v>
      </c>
      <c r="C54" s="177" t="s">
        <v>576</v>
      </c>
      <c r="D54" s="324" t="s">
        <v>357</v>
      </c>
      <c r="E54" s="117" t="s">
        <v>428</v>
      </c>
      <c r="F54" s="49">
        <v>6.202</v>
      </c>
      <c r="G54" s="174"/>
      <c r="H54" s="112"/>
      <c r="I54" s="126"/>
      <c r="J54" s="24">
        <f t="shared" si="0"/>
        <v>6.202</v>
      </c>
      <c r="K54" s="25">
        <f t="shared" si="1"/>
        <v>0</v>
      </c>
      <c r="L54" s="171" t="s">
        <v>485</v>
      </c>
    </row>
    <row r="55" spans="1:12" ht="13.5" customHeight="1">
      <c r="A55" s="23">
        <v>43</v>
      </c>
      <c r="B55" s="282" t="s">
        <v>718</v>
      </c>
      <c r="C55" s="306" t="s">
        <v>90</v>
      </c>
      <c r="D55" s="328" t="s">
        <v>373</v>
      </c>
      <c r="E55" s="246" t="s">
        <v>434</v>
      </c>
      <c r="F55" s="194">
        <v>3.1666666666666665</v>
      </c>
      <c r="G55" s="348">
        <v>0</v>
      </c>
      <c r="H55" s="350">
        <v>3.5</v>
      </c>
      <c r="I55" s="229"/>
      <c r="J55" s="219">
        <f t="shared" si="0"/>
        <v>3.1666666666666665</v>
      </c>
      <c r="K55" s="220">
        <f t="shared" si="1"/>
        <v>0</v>
      </c>
      <c r="L55" s="221" t="str">
        <f t="shared" ref="L55:L65" si="4">IF(K55=6,"acquise"," ")</f>
        <v xml:space="preserve"> </v>
      </c>
    </row>
    <row r="56" spans="1:12" ht="13.5" customHeight="1">
      <c r="A56" s="23">
        <v>44</v>
      </c>
      <c r="B56" s="279">
        <v>1433010412</v>
      </c>
      <c r="C56" s="52" t="s">
        <v>381</v>
      </c>
      <c r="D56" s="51" t="s">
        <v>382</v>
      </c>
      <c r="E56" s="117" t="s">
        <v>429</v>
      </c>
      <c r="F56" s="49">
        <v>3.55</v>
      </c>
      <c r="G56" s="174"/>
      <c r="H56" s="112">
        <v>4</v>
      </c>
      <c r="I56" s="126"/>
      <c r="J56" s="24">
        <f t="shared" si="0"/>
        <v>3.55</v>
      </c>
      <c r="K56" s="25">
        <f t="shared" si="1"/>
        <v>0</v>
      </c>
      <c r="L56" s="43" t="str">
        <f t="shared" si="4"/>
        <v xml:space="preserve"> </v>
      </c>
    </row>
    <row r="57" spans="1:12" ht="13.5" customHeight="1">
      <c r="A57" s="23">
        <v>45</v>
      </c>
      <c r="B57" s="294" t="s">
        <v>719</v>
      </c>
      <c r="C57" s="306" t="s">
        <v>381</v>
      </c>
      <c r="D57" s="328" t="s">
        <v>72</v>
      </c>
      <c r="E57" s="247" t="s">
        <v>1678</v>
      </c>
      <c r="F57" s="194">
        <v>3</v>
      </c>
      <c r="G57" s="348"/>
      <c r="H57" s="350">
        <v>6</v>
      </c>
      <c r="I57" s="229"/>
      <c r="J57" s="219">
        <f t="shared" si="0"/>
        <v>3</v>
      </c>
      <c r="K57" s="220">
        <f t="shared" si="1"/>
        <v>0</v>
      </c>
      <c r="L57" s="221" t="str">
        <f t="shared" si="4"/>
        <v xml:space="preserve"> </v>
      </c>
    </row>
    <row r="58" spans="1:12" ht="13.5" customHeight="1">
      <c r="A58" s="23">
        <v>46</v>
      </c>
      <c r="B58" s="175">
        <v>1533009327</v>
      </c>
      <c r="C58" s="177" t="s">
        <v>626</v>
      </c>
      <c r="D58" s="324" t="s">
        <v>93</v>
      </c>
      <c r="E58" s="117" t="s">
        <v>428</v>
      </c>
      <c r="F58" s="49">
        <v>5.2</v>
      </c>
      <c r="G58" s="49"/>
      <c r="H58" s="45">
        <v>10</v>
      </c>
      <c r="I58" s="126"/>
      <c r="J58" s="24">
        <f t="shared" si="0"/>
        <v>5.2</v>
      </c>
      <c r="K58" s="25">
        <f t="shared" si="1"/>
        <v>0</v>
      </c>
      <c r="L58" s="43" t="str">
        <f t="shared" si="4"/>
        <v xml:space="preserve"> </v>
      </c>
    </row>
    <row r="59" spans="1:12" ht="13.5" customHeight="1">
      <c r="A59" s="23">
        <v>47</v>
      </c>
      <c r="B59" s="282" t="s">
        <v>720</v>
      </c>
      <c r="C59" s="306" t="s">
        <v>721</v>
      </c>
      <c r="D59" s="328" t="s">
        <v>113</v>
      </c>
      <c r="E59" s="242" t="s">
        <v>432</v>
      </c>
      <c r="F59" s="194">
        <v>7.166666666666667</v>
      </c>
      <c r="G59" s="226"/>
      <c r="H59" s="202">
        <v>5.5</v>
      </c>
      <c r="I59" s="229"/>
      <c r="J59" s="219">
        <f t="shared" si="0"/>
        <v>7.166666666666667</v>
      </c>
      <c r="K59" s="220">
        <f t="shared" si="1"/>
        <v>0</v>
      </c>
      <c r="L59" s="221" t="str">
        <f t="shared" si="4"/>
        <v xml:space="preserve"> </v>
      </c>
    </row>
    <row r="60" spans="1:12" ht="13.5" customHeight="1">
      <c r="A60" s="23">
        <v>48</v>
      </c>
      <c r="B60" s="178">
        <v>1433010258</v>
      </c>
      <c r="C60" s="180" t="s">
        <v>607</v>
      </c>
      <c r="D60" s="326" t="s">
        <v>225</v>
      </c>
      <c r="E60" s="117" t="s">
        <v>1676</v>
      </c>
      <c r="F60" s="49">
        <v>6.4</v>
      </c>
      <c r="G60" s="49"/>
      <c r="H60" s="45">
        <v>10</v>
      </c>
      <c r="I60" s="126"/>
      <c r="J60" s="24">
        <f t="shared" si="0"/>
        <v>6.4</v>
      </c>
      <c r="K60" s="25">
        <f t="shared" si="1"/>
        <v>0</v>
      </c>
      <c r="L60" s="43" t="str">
        <f t="shared" si="4"/>
        <v xml:space="preserve"> </v>
      </c>
    </row>
    <row r="61" spans="1:12" ht="13.5" customHeight="1">
      <c r="A61" s="23">
        <v>49</v>
      </c>
      <c r="B61" s="175">
        <v>1533011503</v>
      </c>
      <c r="C61" s="177" t="s">
        <v>643</v>
      </c>
      <c r="D61" s="324" t="s">
        <v>555</v>
      </c>
      <c r="E61" s="117" t="s">
        <v>429</v>
      </c>
      <c r="F61" s="49">
        <v>6.2</v>
      </c>
      <c r="G61" s="49"/>
      <c r="H61" s="45">
        <v>11</v>
      </c>
      <c r="I61" s="126"/>
      <c r="J61" s="24">
        <f t="shared" si="0"/>
        <v>6.2</v>
      </c>
      <c r="K61" s="25">
        <f t="shared" si="1"/>
        <v>0</v>
      </c>
      <c r="L61" s="43" t="str">
        <f t="shared" si="4"/>
        <v xml:space="preserve"> </v>
      </c>
    </row>
    <row r="62" spans="1:12" ht="13.5" customHeight="1">
      <c r="A62" s="23">
        <v>50</v>
      </c>
      <c r="B62" s="175">
        <v>1533019462</v>
      </c>
      <c r="C62" s="177" t="s">
        <v>531</v>
      </c>
      <c r="D62" s="324" t="s">
        <v>299</v>
      </c>
      <c r="E62" s="117" t="s">
        <v>429</v>
      </c>
      <c r="F62" s="49">
        <v>6.3</v>
      </c>
      <c r="G62" s="49">
        <v>0.25</v>
      </c>
      <c r="H62" s="45">
        <v>8.25</v>
      </c>
      <c r="I62" s="126"/>
      <c r="J62" s="24">
        <f t="shared" si="0"/>
        <v>6.3</v>
      </c>
      <c r="K62" s="25">
        <f t="shared" si="1"/>
        <v>0</v>
      </c>
      <c r="L62" s="43" t="str">
        <f t="shared" si="4"/>
        <v xml:space="preserve"> </v>
      </c>
    </row>
    <row r="63" spans="1:12" ht="13.5" customHeight="1">
      <c r="A63" s="23">
        <v>51</v>
      </c>
      <c r="B63" s="175">
        <v>1533010439</v>
      </c>
      <c r="C63" s="177" t="s">
        <v>596</v>
      </c>
      <c r="D63" s="324" t="s">
        <v>597</v>
      </c>
      <c r="E63" s="117" t="s">
        <v>1676</v>
      </c>
      <c r="F63" s="49">
        <v>5.05</v>
      </c>
      <c r="G63" s="49">
        <v>0</v>
      </c>
      <c r="H63" s="45">
        <v>7.75</v>
      </c>
      <c r="I63" s="126"/>
      <c r="J63" s="24">
        <f t="shared" si="0"/>
        <v>5.05</v>
      </c>
      <c r="K63" s="25">
        <f t="shared" si="1"/>
        <v>0</v>
      </c>
      <c r="L63" s="43" t="str">
        <f t="shared" si="4"/>
        <v xml:space="preserve"> </v>
      </c>
    </row>
    <row r="64" spans="1:12" ht="13.5" customHeight="1">
      <c r="A64" s="23">
        <v>52</v>
      </c>
      <c r="B64" s="175">
        <v>1533003693</v>
      </c>
      <c r="C64" s="177" t="s">
        <v>562</v>
      </c>
      <c r="D64" s="324" t="s">
        <v>327</v>
      </c>
      <c r="E64" s="117" t="s">
        <v>1676</v>
      </c>
      <c r="F64" s="49">
        <v>3.3</v>
      </c>
      <c r="G64" s="49"/>
      <c r="H64" s="45">
        <v>6</v>
      </c>
      <c r="I64" s="126"/>
      <c r="J64" s="24">
        <f t="shared" si="0"/>
        <v>3.3</v>
      </c>
      <c r="K64" s="25">
        <f t="shared" si="1"/>
        <v>0</v>
      </c>
      <c r="L64" s="43" t="str">
        <f t="shared" si="4"/>
        <v xml:space="preserve"> </v>
      </c>
    </row>
    <row r="65" spans="1:12" ht="13.5" customHeight="1">
      <c r="A65" s="23">
        <v>53</v>
      </c>
      <c r="B65" s="175">
        <v>1533023336</v>
      </c>
      <c r="C65" s="177" t="s">
        <v>562</v>
      </c>
      <c r="D65" s="324" t="s">
        <v>331</v>
      </c>
      <c r="E65" s="117" t="s">
        <v>429</v>
      </c>
      <c r="F65" s="49">
        <v>4.8</v>
      </c>
      <c r="G65" s="49"/>
      <c r="H65" s="45">
        <v>7.5</v>
      </c>
      <c r="I65" s="126"/>
      <c r="J65" s="24">
        <f t="shared" si="0"/>
        <v>4.8</v>
      </c>
      <c r="K65" s="25">
        <f t="shared" si="1"/>
        <v>0</v>
      </c>
      <c r="L65" s="43" t="str">
        <f t="shared" si="4"/>
        <v xml:space="preserve"> </v>
      </c>
    </row>
    <row r="66" spans="1:12" ht="13.5" customHeight="1">
      <c r="A66" s="23">
        <v>54</v>
      </c>
      <c r="B66" s="279">
        <v>1433011170</v>
      </c>
      <c r="C66" s="52" t="s">
        <v>383</v>
      </c>
      <c r="D66" s="51" t="s">
        <v>250</v>
      </c>
      <c r="E66" s="117" t="s">
        <v>434</v>
      </c>
      <c r="F66" s="49">
        <v>7.65</v>
      </c>
      <c r="G66" s="49"/>
      <c r="H66" s="45"/>
      <c r="I66" s="125"/>
      <c r="J66" s="24">
        <f t="shared" si="0"/>
        <v>7.65</v>
      </c>
      <c r="K66" s="25">
        <f t="shared" si="1"/>
        <v>0</v>
      </c>
      <c r="L66" s="171" t="s">
        <v>485</v>
      </c>
    </row>
    <row r="67" spans="1:12" ht="13.5" customHeight="1">
      <c r="A67" s="23">
        <v>55</v>
      </c>
      <c r="B67" s="289">
        <v>123012584</v>
      </c>
      <c r="C67" s="99" t="s">
        <v>96</v>
      </c>
      <c r="D67" s="100" t="s">
        <v>77</v>
      </c>
      <c r="E67" s="118" t="s">
        <v>433</v>
      </c>
      <c r="F67" s="90">
        <v>4.833333333333333</v>
      </c>
      <c r="G67" s="90">
        <v>0.5</v>
      </c>
      <c r="H67" s="45">
        <v>9</v>
      </c>
      <c r="I67" s="125"/>
      <c r="J67" s="24">
        <f t="shared" si="0"/>
        <v>4.833333333333333</v>
      </c>
      <c r="K67" s="25">
        <f t="shared" si="1"/>
        <v>0</v>
      </c>
      <c r="L67" s="44" t="str">
        <f t="shared" ref="L67:L86" si="5">IF(K67=6,"acquise"," ")</f>
        <v xml:space="preserve"> </v>
      </c>
    </row>
    <row r="68" spans="1:12" ht="13.5" customHeight="1">
      <c r="A68" s="23">
        <v>56</v>
      </c>
      <c r="B68" s="175">
        <v>1533011473</v>
      </c>
      <c r="C68" s="177" t="s">
        <v>614</v>
      </c>
      <c r="D68" s="324" t="s">
        <v>76</v>
      </c>
      <c r="E68" s="117" t="s">
        <v>429</v>
      </c>
      <c r="F68" s="49">
        <v>6.55</v>
      </c>
      <c r="G68" s="49"/>
      <c r="H68" s="45">
        <v>10.75</v>
      </c>
      <c r="I68" s="126"/>
      <c r="J68" s="24">
        <f t="shared" si="0"/>
        <v>6.55</v>
      </c>
      <c r="K68" s="25">
        <f t="shared" si="1"/>
        <v>0</v>
      </c>
      <c r="L68" s="43" t="str">
        <f t="shared" si="5"/>
        <v xml:space="preserve"> </v>
      </c>
    </row>
    <row r="69" spans="1:12" ht="13.5" customHeight="1">
      <c r="A69" s="23">
        <v>57</v>
      </c>
      <c r="B69" s="175">
        <v>1533011076</v>
      </c>
      <c r="C69" s="177" t="s">
        <v>656</v>
      </c>
      <c r="D69" s="324" t="s">
        <v>94</v>
      </c>
      <c r="E69" s="117" t="s">
        <v>429</v>
      </c>
      <c r="F69" s="49">
        <v>3.85</v>
      </c>
      <c r="G69" s="49"/>
      <c r="H69" s="45">
        <v>7</v>
      </c>
      <c r="I69" s="126"/>
      <c r="J69" s="24">
        <f t="shared" si="0"/>
        <v>3.85</v>
      </c>
      <c r="K69" s="25">
        <f t="shared" si="1"/>
        <v>0</v>
      </c>
      <c r="L69" s="43" t="str">
        <f t="shared" si="5"/>
        <v xml:space="preserve"> </v>
      </c>
    </row>
    <row r="70" spans="1:12" ht="13.5" customHeight="1">
      <c r="A70" s="23">
        <v>58</v>
      </c>
      <c r="B70" s="279">
        <v>1433004654</v>
      </c>
      <c r="C70" s="52" t="s">
        <v>438</v>
      </c>
      <c r="D70" s="51" t="s">
        <v>131</v>
      </c>
      <c r="E70" s="121" t="s">
        <v>434</v>
      </c>
      <c r="F70" s="49">
        <v>6.3</v>
      </c>
      <c r="G70" s="49"/>
      <c r="H70" s="45">
        <v>9.75</v>
      </c>
      <c r="I70" s="125"/>
      <c r="J70" s="24">
        <f t="shared" si="0"/>
        <v>6.3</v>
      </c>
      <c r="K70" s="25">
        <f t="shared" si="1"/>
        <v>0</v>
      </c>
      <c r="L70" s="44" t="str">
        <f t="shared" si="5"/>
        <v xml:space="preserve"> </v>
      </c>
    </row>
    <row r="71" spans="1:12" ht="13.5" customHeight="1">
      <c r="A71" s="23">
        <v>59</v>
      </c>
      <c r="B71" s="175">
        <v>1533001044</v>
      </c>
      <c r="C71" s="177" t="s">
        <v>517</v>
      </c>
      <c r="D71" s="324" t="s">
        <v>518</v>
      </c>
      <c r="E71" s="117" t="s">
        <v>429</v>
      </c>
      <c r="F71" s="49">
        <v>8.3000000000000007</v>
      </c>
      <c r="G71" s="49"/>
      <c r="H71" s="45">
        <v>14</v>
      </c>
      <c r="I71" s="126"/>
      <c r="J71" s="24">
        <f t="shared" si="0"/>
        <v>8.3000000000000007</v>
      </c>
      <c r="K71" s="25">
        <f t="shared" si="1"/>
        <v>0</v>
      </c>
      <c r="L71" s="43" t="str">
        <f t="shared" si="5"/>
        <v xml:space="preserve"> </v>
      </c>
    </row>
    <row r="72" spans="1:12" ht="13.5" customHeight="1">
      <c r="A72" s="23">
        <v>60</v>
      </c>
      <c r="B72" s="175">
        <v>1533004322</v>
      </c>
      <c r="C72" s="177" t="s">
        <v>623</v>
      </c>
      <c r="D72" s="324" t="s">
        <v>77</v>
      </c>
      <c r="E72" s="117" t="s">
        <v>428</v>
      </c>
      <c r="F72" s="49">
        <v>8.1999999999999993</v>
      </c>
      <c r="G72" s="49">
        <v>0</v>
      </c>
      <c r="H72" s="45">
        <v>10</v>
      </c>
      <c r="I72" s="126"/>
      <c r="J72" s="24">
        <f t="shared" si="0"/>
        <v>8.1999999999999993</v>
      </c>
      <c r="K72" s="25">
        <f t="shared" si="1"/>
        <v>0</v>
      </c>
      <c r="L72" s="43" t="str">
        <f t="shared" si="5"/>
        <v xml:space="preserve"> </v>
      </c>
    </row>
    <row r="73" spans="1:12" ht="13.5" customHeight="1">
      <c r="A73" s="23">
        <v>61</v>
      </c>
      <c r="B73" s="175">
        <v>1533009697</v>
      </c>
      <c r="C73" s="177" t="s">
        <v>551</v>
      </c>
      <c r="D73" s="324" t="s">
        <v>552</v>
      </c>
      <c r="E73" s="117" t="s">
        <v>428</v>
      </c>
      <c r="F73" s="49">
        <v>5.6</v>
      </c>
      <c r="G73" s="49">
        <v>1.25</v>
      </c>
      <c r="H73" s="45">
        <v>9.5</v>
      </c>
      <c r="I73" s="126"/>
      <c r="J73" s="24">
        <f t="shared" si="0"/>
        <v>5.6</v>
      </c>
      <c r="K73" s="25">
        <f t="shared" si="1"/>
        <v>0</v>
      </c>
      <c r="L73" s="43" t="str">
        <f t="shared" si="5"/>
        <v xml:space="preserve"> </v>
      </c>
    </row>
    <row r="74" spans="1:12" ht="13.5" customHeight="1">
      <c r="A74" s="23">
        <v>62</v>
      </c>
      <c r="B74" s="175">
        <v>1533009756</v>
      </c>
      <c r="C74" s="177" t="s">
        <v>621</v>
      </c>
      <c r="D74" s="324" t="s">
        <v>378</v>
      </c>
      <c r="E74" s="117" t="s">
        <v>429</v>
      </c>
      <c r="F74" s="49">
        <v>5</v>
      </c>
      <c r="G74" s="49"/>
      <c r="H74" s="45">
        <v>9.5</v>
      </c>
      <c r="I74" s="126"/>
      <c r="J74" s="24">
        <f t="shared" si="0"/>
        <v>5</v>
      </c>
      <c r="K74" s="25">
        <f t="shared" si="1"/>
        <v>0</v>
      </c>
      <c r="L74" s="43" t="str">
        <f t="shared" si="5"/>
        <v xml:space="preserve"> </v>
      </c>
    </row>
    <row r="75" spans="1:12" ht="13.5" customHeight="1">
      <c r="A75" s="23">
        <v>63</v>
      </c>
      <c r="B75" s="279">
        <v>123011918</v>
      </c>
      <c r="C75" s="52" t="s">
        <v>298</v>
      </c>
      <c r="D75" s="51" t="s">
        <v>83</v>
      </c>
      <c r="E75" s="117" t="s">
        <v>429</v>
      </c>
      <c r="F75" s="49">
        <v>4.5999999999999996</v>
      </c>
      <c r="G75" s="49">
        <v>1.25</v>
      </c>
      <c r="H75" s="45">
        <v>6.25</v>
      </c>
      <c r="I75" s="126"/>
      <c r="J75" s="24">
        <f t="shared" si="0"/>
        <v>4.5999999999999996</v>
      </c>
      <c r="K75" s="25">
        <f t="shared" si="1"/>
        <v>0</v>
      </c>
      <c r="L75" s="43" t="str">
        <f t="shared" si="5"/>
        <v xml:space="preserve"> </v>
      </c>
    </row>
    <row r="76" spans="1:12" ht="13.5" customHeight="1">
      <c r="A76" s="23">
        <v>64</v>
      </c>
      <c r="B76" s="178">
        <v>1433006291</v>
      </c>
      <c r="C76" s="180" t="s">
        <v>386</v>
      </c>
      <c r="D76" s="326" t="s">
        <v>527</v>
      </c>
      <c r="E76" s="117" t="s">
        <v>429</v>
      </c>
      <c r="F76" s="49">
        <v>4.0999999999999996</v>
      </c>
      <c r="G76" s="49"/>
      <c r="H76" s="45">
        <v>7.25</v>
      </c>
      <c r="I76" s="126"/>
      <c r="J76" s="24">
        <f t="shared" si="0"/>
        <v>4.0999999999999996</v>
      </c>
      <c r="K76" s="25">
        <f t="shared" si="1"/>
        <v>0</v>
      </c>
      <c r="L76" s="43" t="str">
        <f t="shared" si="5"/>
        <v xml:space="preserve"> </v>
      </c>
    </row>
    <row r="77" spans="1:12" ht="13.5" customHeight="1">
      <c r="A77" s="23">
        <v>65</v>
      </c>
      <c r="B77" s="178">
        <v>1433006412</v>
      </c>
      <c r="C77" s="180" t="s">
        <v>386</v>
      </c>
      <c r="D77" s="326" t="s">
        <v>519</v>
      </c>
      <c r="E77" s="117" t="s">
        <v>428</v>
      </c>
      <c r="F77" s="49">
        <v>1.8</v>
      </c>
      <c r="G77" s="49"/>
      <c r="H77" s="45"/>
      <c r="I77" s="126"/>
      <c r="J77" s="24">
        <f t="shared" ref="J77:J140" si="6">IF(AND(H77&gt;G77,H77&gt;I77),MAX(F77,(H77*2+G77*3)/5,(H77*2+I77*3)/5),MAX(F77,G77,I77))</f>
        <v>1.8</v>
      </c>
      <c r="K77" s="25">
        <f t="shared" ref="K77:K140" si="7">IF(J77&gt;=9.995,6,0)</f>
        <v>0</v>
      </c>
      <c r="L77" s="43" t="str">
        <f t="shared" si="5"/>
        <v xml:space="preserve"> </v>
      </c>
    </row>
    <row r="78" spans="1:12" ht="13.5" customHeight="1">
      <c r="A78" s="23">
        <v>66</v>
      </c>
      <c r="B78" s="279">
        <v>123008134</v>
      </c>
      <c r="C78" s="52" t="s">
        <v>300</v>
      </c>
      <c r="D78" s="51" t="s">
        <v>126</v>
      </c>
      <c r="E78" s="122" t="s">
        <v>428</v>
      </c>
      <c r="F78" s="49">
        <v>6.45</v>
      </c>
      <c r="G78" s="49"/>
      <c r="H78" s="45">
        <v>7.5</v>
      </c>
      <c r="I78" s="126"/>
      <c r="J78" s="24">
        <f t="shared" si="6"/>
        <v>6.45</v>
      </c>
      <c r="K78" s="25">
        <f t="shared" si="7"/>
        <v>0</v>
      </c>
      <c r="L78" s="43" t="str">
        <f t="shared" si="5"/>
        <v xml:space="preserve"> </v>
      </c>
    </row>
    <row r="79" spans="1:12" ht="13.5" customHeight="1">
      <c r="A79" s="23">
        <v>67</v>
      </c>
      <c r="B79" s="175">
        <v>1533006859</v>
      </c>
      <c r="C79" s="177" t="s">
        <v>651</v>
      </c>
      <c r="D79" s="324" t="s">
        <v>652</v>
      </c>
      <c r="E79" s="117" t="s">
        <v>1676</v>
      </c>
      <c r="F79" s="49">
        <v>6.8</v>
      </c>
      <c r="G79" s="49">
        <v>0</v>
      </c>
      <c r="H79" s="45">
        <v>8</v>
      </c>
      <c r="I79" s="126"/>
      <c r="J79" s="24">
        <f t="shared" si="6"/>
        <v>6.8</v>
      </c>
      <c r="K79" s="25">
        <f t="shared" si="7"/>
        <v>0</v>
      </c>
      <c r="L79" s="43" t="str">
        <f t="shared" si="5"/>
        <v xml:space="preserve"> </v>
      </c>
    </row>
    <row r="80" spans="1:12" ht="13.5" customHeight="1">
      <c r="A80" s="23">
        <v>68</v>
      </c>
      <c r="B80" s="279">
        <v>1333003198</v>
      </c>
      <c r="C80" s="52" t="s">
        <v>301</v>
      </c>
      <c r="D80" s="51" t="s">
        <v>302</v>
      </c>
      <c r="E80" s="117" t="s">
        <v>429</v>
      </c>
      <c r="F80" s="49">
        <v>5.4</v>
      </c>
      <c r="G80" s="49"/>
      <c r="H80" s="45">
        <v>10.5</v>
      </c>
      <c r="I80" s="126"/>
      <c r="J80" s="24">
        <f t="shared" si="6"/>
        <v>5.4</v>
      </c>
      <c r="K80" s="25">
        <f t="shared" si="7"/>
        <v>0</v>
      </c>
      <c r="L80" s="43" t="str">
        <f t="shared" si="5"/>
        <v xml:space="preserve"> </v>
      </c>
    </row>
    <row r="81" spans="1:12" ht="13.5" customHeight="1">
      <c r="A81" s="23">
        <v>69</v>
      </c>
      <c r="B81" s="279">
        <v>1433003071</v>
      </c>
      <c r="C81" s="52" t="s">
        <v>387</v>
      </c>
      <c r="D81" s="51" t="s">
        <v>388</v>
      </c>
      <c r="E81" s="117" t="s">
        <v>434</v>
      </c>
      <c r="F81" s="49">
        <v>4.9000000000000004</v>
      </c>
      <c r="G81" s="49">
        <v>0</v>
      </c>
      <c r="H81" s="45">
        <v>9.25</v>
      </c>
      <c r="I81" s="126"/>
      <c r="J81" s="24">
        <f t="shared" si="6"/>
        <v>4.9000000000000004</v>
      </c>
      <c r="K81" s="25">
        <f t="shared" si="7"/>
        <v>0</v>
      </c>
      <c r="L81" s="43" t="str">
        <f t="shared" si="5"/>
        <v xml:space="preserve"> </v>
      </c>
    </row>
    <row r="82" spans="1:12" ht="13.5" customHeight="1">
      <c r="A82" s="23">
        <v>70</v>
      </c>
      <c r="B82" s="340" t="s">
        <v>722</v>
      </c>
      <c r="C82" s="335" t="s">
        <v>723</v>
      </c>
      <c r="D82" s="344" t="s">
        <v>128</v>
      </c>
      <c r="E82" s="246" t="s">
        <v>434</v>
      </c>
      <c r="F82" s="194">
        <v>6.833333333333333</v>
      </c>
      <c r="G82" s="201">
        <v>0</v>
      </c>
      <c r="H82" s="205">
        <v>8.5</v>
      </c>
      <c r="I82" s="229"/>
      <c r="J82" s="219">
        <f t="shared" si="6"/>
        <v>6.833333333333333</v>
      </c>
      <c r="K82" s="220">
        <f t="shared" si="7"/>
        <v>0</v>
      </c>
      <c r="L82" s="221" t="str">
        <f t="shared" si="5"/>
        <v xml:space="preserve"> </v>
      </c>
    </row>
    <row r="83" spans="1:12" ht="13.5" customHeight="1">
      <c r="A83" s="23">
        <v>71</v>
      </c>
      <c r="B83" s="282">
        <v>123015012</v>
      </c>
      <c r="C83" s="306" t="s">
        <v>303</v>
      </c>
      <c r="D83" s="328" t="s">
        <v>163</v>
      </c>
      <c r="E83" s="239" t="s">
        <v>1679</v>
      </c>
      <c r="F83" s="194">
        <v>5.166666666666667</v>
      </c>
      <c r="G83" s="361"/>
      <c r="H83" s="350">
        <v>6.5</v>
      </c>
      <c r="I83" s="229"/>
      <c r="J83" s="219">
        <f t="shared" si="6"/>
        <v>5.166666666666667</v>
      </c>
      <c r="K83" s="220">
        <f t="shared" si="7"/>
        <v>0</v>
      </c>
      <c r="L83" s="221" t="str">
        <f t="shared" si="5"/>
        <v xml:space="preserve"> </v>
      </c>
    </row>
    <row r="84" spans="1:12" ht="13.5" customHeight="1">
      <c r="A84" s="23">
        <v>72</v>
      </c>
      <c r="B84" s="279">
        <v>123014995</v>
      </c>
      <c r="C84" s="52" t="s">
        <v>303</v>
      </c>
      <c r="D84" s="51" t="s">
        <v>304</v>
      </c>
      <c r="E84" s="117" t="s">
        <v>429</v>
      </c>
      <c r="F84" s="49">
        <v>2.9</v>
      </c>
      <c r="G84" s="49"/>
      <c r="H84" s="50">
        <v>4.25</v>
      </c>
      <c r="I84" s="126"/>
      <c r="J84" s="24">
        <f t="shared" si="6"/>
        <v>2.9</v>
      </c>
      <c r="K84" s="25">
        <f t="shared" si="7"/>
        <v>0</v>
      </c>
      <c r="L84" s="43" t="str">
        <f t="shared" si="5"/>
        <v xml:space="preserve"> </v>
      </c>
    </row>
    <row r="85" spans="1:12" ht="13.5" customHeight="1">
      <c r="A85" s="23">
        <v>73</v>
      </c>
      <c r="B85" s="289">
        <v>123015349</v>
      </c>
      <c r="C85" s="99" t="s">
        <v>101</v>
      </c>
      <c r="D85" s="100" t="s">
        <v>102</v>
      </c>
      <c r="E85" s="117" t="s">
        <v>429</v>
      </c>
      <c r="F85" s="90">
        <v>6</v>
      </c>
      <c r="G85" s="90"/>
      <c r="H85" s="45">
        <v>15</v>
      </c>
      <c r="I85" s="125"/>
      <c r="J85" s="24">
        <f t="shared" si="6"/>
        <v>6</v>
      </c>
      <c r="K85" s="25">
        <f t="shared" si="7"/>
        <v>0</v>
      </c>
      <c r="L85" s="44" t="str">
        <f t="shared" si="5"/>
        <v xml:space="preserve"> </v>
      </c>
    </row>
    <row r="86" spans="1:12" ht="13.5" customHeight="1">
      <c r="A86" s="23">
        <v>74</v>
      </c>
      <c r="B86" s="282" t="s">
        <v>724</v>
      </c>
      <c r="C86" s="306" t="s">
        <v>725</v>
      </c>
      <c r="D86" s="328" t="s">
        <v>138</v>
      </c>
      <c r="E86" s="244" t="s">
        <v>433</v>
      </c>
      <c r="F86" s="194">
        <v>3.3</v>
      </c>
      <c r="G86" s="201"/>
      <c r="H86" s="202">
        <v>7.5</v>
      </c>
      <c r="I86" s="229"/>
      <c r="J86" s="219">
        <f t="shared" si="6"/>
        <v>3.3</v>
      </c>
      <c r="K86" s="220">
        <f t="shared" si="7"/>
        <v>0</v>
      </c>
      <c r="L86" s="221" t="str">
        <f t="shared" si="5"/>
        <v xml:space="preserve"> </v>
      </c>
    </row>
    <row r="87" spans="1:12" ht="13.5" customHeight="1">
      <c r="A87" s="23">
        <v>75</v>
      </c>
      <c r="B87" s="175">
        <v>1533017936</v>
      </c>
      <c r="C87" s="177" t="s">
        <v>512</v>
      </c>
      <c r="D87" s="324" t="s">
        <v>513</v>
      </c>
      <c r="E87" s="117" t="s">
        <v>428</v>
      </c>
      <c r="F87" s="49">
        <v>5.5</v>
      </c>
      <c r="G87" s="49"/>
      <c r="H87" s="45"/>
      <c r="I87" s="126"/>
      <c r="J87" s="24">
        <f t="shared" si="6"/>
        <v>5.5</v>
      </c>
      <c r="K87" s="25">
        <f t="shared" si="7"/>
        <v>0</v>
      </c>
      <c r="L87" s="171" t="s">
        <v>484</v>
      </c>
    </row>
    <row r="88" spans="1:12" s="22" customFormat="1" ht="13.5" customHeight="1">
      <c r="A88" s="23">
        <v>76</v>
      </c>
      <c r="B88" s="277" t="s">
        <v>105</v>
      </c>
      <c r="C88" s="99" t="s">
        <v>106</v>
      </c>
      <c r="D88" s="100" t="s">
        <v>107</v>
      </c>
      <c r="E88" s="118" t="s">
        <v>433</v>
      </c>
      <c r="F88" s="90">
        <v>4.5999999999999996</v>
      </c>
      <c r="G88" s="90">
        <v>0.5</v>
      </c>
      <c r="H88" s="50">
        <v>5.5</v>
      </c>
      <c r="I88" s="362"/>
      <c r="J88" s="24">
        <f t="shared" si="6"/>
        <v>4.5999999999999996</v>
      </c>
      <c r="K88" s="25">
        <f t="shared" si="7"/>
        <v>0</v>
      </c>
      <c r="L88" s="44" t="str">
        <f t="shared" ref="L88:L109" si="8">IF(K88=6,"acquise"," ")</f>
        <v xml:space="preserve"> </v>
      </c>
    </row>
    <row r="89" spans="1:12" s="22" customFormat="1" ht="13.5" customHeight="1">
      <c r="A89" s="23">
        <v>77</v>
      </c>
      <c r="B89" s="175">
        <v>1533005921</v>
      </c>
      <c r="C89" s="177" t="s">
        <v>565</v>
      </c>
      <c r="D89" s="324" t="s">
        <v>566</v>
      </c>
      <c r="E89" s="117" t="s">
        <v>1676</v>
      </c>
      <c r="F89" s="49">
        <v>5.2</v>
      </c>
      <c r="G89" s="49">
        <v>0</v>
      </c>
      <c r="H89" s="45">
        <v>13</v>
      </c>
      <c r="I89" s="362"/>
      <c r="J89" s="24">
        <f t="shared" si="6"/>
        <v>5.2</v>
      </c>
      <c r="K89" s="25">
        <f t="shared" si="7"/>
        <v>0</v>
      </c>
      <c r="L89" s="43" t="str">
        <f t="shared" si="8"/>
        <v xml:space="preserve"> </v>
      </c>
    </row>
    <row r="90" spans="1:12" ht="13.5" customHeight="1">
      <c r="A90" s="23">
        <v>78</v>
      </c>
      <c r="B90" s="178">
        <v>1433009353</v>
      </c>
      <c r="C90" s="180" t="s">
        <v>598</v>
      </c>
      <c r="D90" s="326" t="s">
        <v>124</v>
      </c>
      <c r="E90" s="117" t="s">
        <v>429</v>
      </c>
      <c r="F90" s="49">
        <v>4.05</v>
      </c>
      <c r="G90" s="49"/>
      <c r="H90" s="45">
        <v>6.75</v>
      </c>
      <c r="I90" s="126"/>
      <c r="J90" s="24">
        <f t="shared" si="6"/>
        <v>4.05</v>
      </c>
      <c r="K90" s="25">
        <f t="shared" si="7"/>
        <v>0</v>
      </c>
      <c r="L90" s="43" t="str">
        <f t="shared" si="8"/>
        <v xml:space="preserve"> </v>
      </c>
    </row>
    <row r="91" spans="1:12" ht="13.5" customHeight="1">
      <c r="A91" s="23">
        <v>79</v>
      </c>
      <c r="B91" s="289">
        <v>123002486</v>
      </c>
      <c r="C91" s="99" t="s">
        <v>108</v>
      </c>
      <c r="D91" s="100" t="s">
        <v>77</v>
      </c>
      <c r="E91" s="48" t="s">
        <v>1680</v>
      </c>
      <c r="F91" s="90">
        <v>3.75</v>
      </c>
      <c r="G91" s="90">
        <v>0</v>
      </c>
      <c r="H91" s="50">
        <v>8.25</v>
      </c>
      <c r="I91" s="126"/>
      <c r="J91" s="24">
        <f t="shared" si="6"/>
        <v>3.75</v>
      </c>
      <c r="K91" s="25">
        <f t="shared" si="7"/>
        <v>0</v>
      </c>
      <c r="L91" s="44" t="str">
        <f t="shared" si="8"/>
        <v xml:space="preserve"> </v>
      </c>
    </row>
    <row r="92" spans="1:12" ht="13.5" customHeight="1">
      <c r="A92" s="23">
        <v>80</v>
      </c>
      <c r="B92" s="289">
        <v>123006121</v>
      </c>
      <c r="C92" s="99" t="s">
        <v>109</v>
      </c>
      <c r="D92" s="100" t="s">
        <v>110</v>
      </c>
      <c r="E92" s="117" t="s">
        <v>429</v>
      </c>
      <c r="F92" s="90">
        <v>6.833333333333333</v>
      </c>
      <c r="G92" s="90"/>
      <c r="H92" s="45">
        <v>12.5</v>
      </c>
      <c r="I92" s="126"/>
      <c r="J92" s="24">
        <f t="shared" si="6"/>
        <v>6.833333333333333</v>
      </c>
      <c r="K92" s="25">
        <f t="shared" si="7"/>
        <v>0</v>
      </c>
      <c r="L92" s="44" t="str">
        <f t="shared" si="8"/>
        <v xml:space="preserve"> </v>
      </c>
    </row>
    <row r="93" spans="1:12" ht="13.5" customHeight="1">
      <c r="A93" s="23">
        <v>81</v>
      </c>
      <c r="B93" s="289">
        <v>1333006122</v>
      </c>
      <c r="C93" s="99" t="s">
        <v>109</v>
      </c>
      <c r="D93" s="100" t="s">
        <v>92</v>
      </c>
      <c r="E93" s="121" t="s">
        <v>431</v>
      </c>
      <c r="F93" s="90">
        <v>6.75</v>
      </c>
      <c r="G93" s="90"/>
      <c r="H93" s="50">
        <v>6.25</v>
      </c>
      <c r="I93" s="125"/>
      <c r="J93" s="24">
        <f t="shared" si="6"/>
        <v>6.75</v>
      </c>
      <c r="K93" s="25">
        <f t="shared" si="7"/>
        <v>0</v>
      </c>
      <c r="L93" s="44" t="str">
        <f t="shared" si="8"/>
        <v xml:space="preserve"> </v>
      </c>
    </row>
    <row r="94" spans="1:12" ht="13.5" customHeight="1">
      <c r="A94" s="23">
        <v>82</v>
      </c>
      <c r="B94" s="279">
        <v>1333003996</v>
      </c>
      <c r="C94" s="52" t="s">
        <v>389</v>
      </c>
      <c r="D94" s="51" t="s">
        <v>97</v>
      </c>
      <c r="E94" s="118" t="s">
        <v>433</v>
      </c>
      <c r="F94" s="49">
        <v>6.5</v>
      </c>
      <c r="G94" s="49">
        <v>0</v>
      </c>
      <c r="H94" s="109">
        <v>8</v>
      </c>
      <c r="I94" s="125"/>
      <c r="J94" s="24">
        <f t="shared" si="6"/>
        <v>6.5</v>
      </c>
      <c r="K94" s="25">
        <f t="shared" si="7"/>
        <v>0</v>
      </c>
      <c r="L94" s="43" t="str">
        <f t="shared" si="8"/>
        <v xml:space="preserve"> </v>
      </c>
    </row>
    <row r="95" spans="1:12" ht="13.5" customHeight="1">
      <c r="A95" s="23">
        <v>83</v>
      </c>
      <c r="B95" s="340" t="s">
        <v>726</v>
      </c>
      <c r="C95" s="335" t="s">
        <v>727</v>
      </c>
      <c r="D95" s="344" t="s">
        <v>513</v>
      </c>
      <c r="E95" s="248" t="s">
        <v>433</v>
      </c>
      <c r="F95" s="194">
        <v>5.666666666666667</v>
      </c>
      <c r="G95" s="201"/>
      <c r="H95" s="205">
        <v>11</v>
      </c>
      <c r="I95" s="229"/>
      <c r="J95" s="219">
        <f t="shared" si="6"/>
        <v>5.666666666666667</v>
      </c>
      <c r="K95" s="220">
        <f t="shared" si="7"/>
        <v>0</v>
      </c>
      <c r="L95" s="221" t="str">
        <f t="shared" si="8"/>
        <v xml:space="preserve"> </v>
      </c>
    </row>
    <row r="96" spans="1:12" ht="13.5" customHeight="1">
      <c r="A96" s="23">
        <v>84</v>
      </c>
      <c r="B96" s="175">
        <v>1533003442</v>
      </c>
      <c r="C96" s="177" t="s">
        <v>521</v>
      </c>
      <c r="D96" s="324" t="s">
        <v>522</v>
      </c>
      <c r="E96" s="117" t="s">
        <v>429</v>
      </c>
      <c r="F96" s="49">
        <v>4.8</v>
      </c>
      <c r="G96" s="49">
        <v>0</v>
      </c>
      <c r="H96" s="45">
        <v>8.25</v>
      </c>
      <c r="I96" s="126"/>
      <c r="J96" s="24">
        <f t="shared" si="6"/>
        <v>4.8</v>
      </c>
      <c r="K96" s="25">
        <f t="shared" si="7"/>
        <v>0</v>
      </c>
      <c r="L96" s="43" t="str">
        <f t="shared" si="8"/>
        <v xml:space="preserve"> </v>
      </c>
    </row>
    <row r="97" spans="1:12" ht="13.5" customHeight="1">
      <c r="A97" s="23">
        <v>85</v>
      </c>
      <c r="B97" s="279">
        <v>1333008143</v>
      </c>
      <c r="C97" s="52" t="s">
        <v>305</v>
      </c>
      <c r="D97" s="51" t="s">
        <v>67</v>
      </c>
      <c r="E97" s="117" t="s">
        <v>434</v>
      </c>
      <c r="F97" s="49">
        <v>5.2</v>
      </c>
      <c r="G97" s="174">
        <v>0.5</v>
      </c>
      <c r="H97" s="112">
        <v>10</v>
      </c>
      <c r="I97" s="126"/>
      <c r="J97" s="24">
        <f t="shared" si="6"/>
        <v>5.2</v>
      </c>
      <c r="K97" s="25">
        <f t="shared" si="7"/>
        <v>0</v>
      </c>
      <c r="L97" s="43" t="str">
        <f t="shared" si="8"/>
        <v xml:space="preserve"> </v>
      </c>
    </row>
    <row r="98" spans="1:12" ht="13.5" customHeight="1">
      <c r="A98" s="23">
        <v>86</v>
      </c>
      <c r="B98" s="178">
        <v>1433008806</v>
      </c>
      <c r="C98" s="180" t="s">
        <v>549</v>
      </c>
      <c r="D98" s="326" t="s">
        <v>103</v>
      </c>
      <c r="E98" s="117" t="s">
        <v>428</v>
      </c>
      <c r="F98" s="49">
        <v>1.9</v>
      </c>
      <c r="G98" s="49"/>
      <c r="H98" s="45">
        <v>4.75</v>
      </c>
      <c r="I98" s="126"/>
      <c r="J98" s="24">
        <f t="shared" si="6"/>
        <v>1.9</v>
      </c>
      <c r="K98" s="25">
        <f t="shared" si="7"/>
        <v>0</v>
      </c>
      <c r="L98" s="43" t="str">
        <f t="shared" si="8"/>
        <v xml:space="preserve"> </v>
      </c>
    </row>
    <row r="99" spans="1:12" ht="13.5" customHeight="1">
      <c r="A99" s="23">
        <v>87</v>
      </c>
      <c r="B99" s="175">
        <v>1533019171</v>
      </c>
      <c r="C99" s="177" t="s">
        <v>689</v>
      </c>
      <c r="D99" s="324" t="s">
        <v>690</v>
      </c>
      <c r="E99" s="117" t="s">
        <v>1676</v>
      </c>
      <c r="F99" s="49">
        <v>2.8</v>
      </c>
      <c r="G99" s="49"/>
      <c r="H99" s="45">
        <v>7</v>
      </c>
      <c r="I99" s="126"/>
      <c r="J99" s="24">
        <f t="shared" si="6"/>
        <v>2.8</v>
      </c>
      <c r="K99" s="25">
        <f t="shared" si="7"/>
        <v>0</v>
      </c>
      <c r="L99" s="43" t="str">
        <f t="shared" si="8"/>
        <v xml:space="preserve"> </v>
      </c>
    </row>
    <row r="100" spans="1:12" ht="13.5" customHeight="1">
      <c r="A100" s="23">
        <v>88</v>
      </c>
      <c r="B100" s="294" t="s">
        <v>728</v>
      </c>
      <c r="C100" s="306" t="s">
        <v>112</v>
      </c>
      <c r="D100" s="328" t="s">
        <v>135</v>
      </c>
      <c r="E100" s="247" t="s">
        <v>1678</v>
      </c>
      <c r="F100" s="194">
        <v>2.7</v>
      </c>
      <c r="G100" s="201"/>
      <c r="H100" s="202">
        <v>6.75</v>
      </c>
      <c r="I100" s="229"/>
      <c r="J100" s="219">
        <f t="shared" si="6"/>
        <v>2.7</v>
      </c>
      <c r="K100" s="220">
        <f t="shared" si="7"/>
        <v>0</v>
      </c>
      <c r="L100" s="221" t="str">
        <f t="shared" si="8"/>
        <v xml:space="preserve"> </v>
      </c>
    </row>
    <row r="101" spans="1:12" ht="13.5" customHeight="1">
      <c r="A101" s="23">
        <v>89</v>
      </c>
      <c r="B101" s="289">
        <v>123009941</v>
      </c>
      <c r="C101" s="99" t="s">
        <v>114</v>
      </c>
      <c r="D101" s="100" t="s">
        <v>115</v>
      </c>
      <c r="E101" s="118" t="s">
        <v>428</v>
      </c>
      <c r="F101" s="90">
        <v>7.166666666666667</v>
      </c>
      <c r="G101" s="90"/>
      <c r="H101" s="50">
        <v>11</v>
      </c>
      <c r="I101" s="126"/>
      <c r="J101" s="24">
        <f t="shared" si="6"/>
        <v>7.166666666666667</v>
      </c>
      <c r="K101" s="25">
        <f t="shared" si="7"/>
        <v>0</v>
      </c>
      <c r="L101" s="44" t="str">
        <f t="shared" si="8"/>
        <v xml:space="preserve"> </v>
      </c>
    </row>
    <row r="102" spans="1:12" ht="13.5" customHeight="1">
      <c r="A102" s="23">
        <v>90</v>
      </c>
      <c r="B102" s="289">
        <v>123005662</v>
      </c>
      <c r="C102" s="99" t="s">
        <v>116</v>
      </c>
      <c r="D102" s="100" t="s">
        <v>117</v>
      </c>
      <c r="E102" s="118" t="s">
        <v>433</v>
      </c>
      <c r="F102" s="90">
        <v>5.083333333333333</v>
      </c>
      <c r="G102" s="90"/>
      <c r="H102" s="50">
        <v>5.75</v>
      </c>
      <c r="I102" s="125"/>
      <c r="J102" s="24">
        <f t="shared" si="6"/>
        <v>5.083333333333333</v>
      </c>
      <c r="K102" s="25">
        <f t="shared" si="7"/>
        <v>0</v>
      </c>
      <c r="L102" s="44" t="str">
        <f t="shared" si="8"/>
        <v xml:space="preserve"> </v>
      </c>
    </row>
    <row r="103" spans="1:12" ht="13.5" customHeight="1">
      <c r="A103" s="23">
        <v>91</v>
      </c>
      <c r="B103" s="282">
        <v>123020144</v>
      </c>
      <c r="C103" s="306" t="s">
        <v>729</v>
      </c>
      <c r="D103" s="328" t="s">
        <v>595</v>
      </c>
      <c r="E103" s="247" t="s">
        <v>1678</v>
      </c>
      <c r="F103" s="194">
        <v>4.333333333333333</v>
      </c>
      <c r="G103" s="201">
        <v>0</v>
      </c>
      <c r="H103" s="202">
        <v>10.5</v>
      </c>
      <c r="I103" s="229"/>
      <c r="J103" s="219">
        <f t="shared" si="6"/>
        <v>4.333333333333333</v>
      </c>
      <c r="K103" s="220">
        <f t="shared" si="7"/>
        <v>0</v>
      </c>
      <c r="L103" s="221" t="str">
        <f t="shared" si="8"/>
        <v xml:space="preserve"> </v>
      </c>
    </row>
    <row r="104" spans="1:12" ht="13.5" customHeight="1">
      <c r="A104" s="23">
        <v>92</v>
      </c>
      <c r="B104" s="175">
        <v>1533005287</v>
      </c>
      <c r="C104" s="177" t="s">
        <v>601</v>
      </c>
      <c r="D104" s="324" t="s">
        <v>602</v>
      </c>
      <c r="E104" s="117" t="s">
        <v>429</v>
      </c>
      <c r="F104" s="49">
        <v>4.5</v>
      </c>
      <c r="G104" s="174"/>
      <c r="H104" s="112">
        <v>4.5</v>
      </c>
      <c r="I104" s="126"/>
      <c r="J104" s="24">
        <f t="shared" si="6"/>
        <v>4.5</v>
      </c>
      <c r="K104" s="25">
        <f t="shared" si="7"/>
        <v>0</v>
      </c>
      <c r="L104" s="43" t="str">
        <f t="shared" si="8"/>
        <v xml:space="preserve"> </v>
      </c>
    </row>
    <row r="105" spans="1:12" ht="13.5" customHeight="1">
      <c r="A105" s="23">
        <v>93</v>
      </c>
      <c r="B105" s="279">
        <v>123016442</v>
      </c>
      <c r="C105" s="52" t="s">
        <v>306</v>
      </c>
      <c r="D105" s="51" t="s">
        <v>297</v>
      </c>
      <c r="E105" s="117" t="s">
        <v>434</v>
      </c>
      <c r="F105" s="49">
        <v>6.55</v>
      </c>
      <c r="G105" s="49">
        <v>0</v>
      </c>
      <c r="H105" s="45">
        <v>13</v>
      </c>
      <c r="I105" s="126"/>
      <c r="J105" s="24">
        <f t="shared" si="6"/>
        <v>6.55</v>
      </c>
      <c r="K105" s="25">
        <f t="shared" si="7"/>
        <v>0</v>
      </c>
      <c r="L105" s="43" t="str">
        <f t="shared" si="8"/>
        <v xml:space="preserve"> </v>
      </c>
    </row>
    <row r="106" spans="1:12" ht="13.5" customHeight="1">
      <c r="A106" s="23">
        <v>94</v>
      </c>
      <c r="B106" s="175">
        <v>1531090856</v>
      </c>
      <c r="C106" s="177" t="s">
        <v>542</v>
      </c>
      <c r="D106" s="324" t="s">
        <v>608</v>
      </c>
      <c r="E106" s="117" t="s">
        <v>429</v>
      </c>
      <c r="F106" s="49">
        <v>4.0999999999999996</v>
      </c>
      <c r="G106" s="174">
        <v>0</v>
      </c>
      <c r="H106" s="112">
        <v>8</v>
      </c>
      <c r="I106" s="126"/>
      <c r="J106" s="24">
        <f t="shared" si="6"/>
        <v>4.0999999999999996</v>
      </c>
      <c r="K106" s="25">
        <f t="shared" si="7"/>
        <v>0</v>
      </c>
      <c r="L106" s="43" t="str">
        <f t="shared" si="8"/>
        <v xml:space="preserve"> </v>
      </c>
    </row>
    <row r="107" spans="1:12" ht="13.5" customHeight="1">
      <c r="A107" s="23">
        <v>95</v>
      </c>
      <c r="B107" s="175">
        <v>1533003764</v>
      </c>
      <c r="C107" s="177" t="s">
        <v>542</v>
      </c>
      <c r="D107" s="324" t="s">
        <v>543</v>
      </c>
      <c r="E107" s="117" t="s">
        <v>429</v>
      </c>
      <c r="F107" s="49">
        <v>6.2</v>
      </c>
      <c r="G107" s="49">
        <v>0</v>
      </c>
      <c r="H107" s="45">
        <v>12.5</v>
      </c>
      <c r="I107" s="126"/>
      <c r="J107" s="24">
        <f t="shared" si="6"/>
        <v>6.2</v>
      </c>
      <c r="K107" s="25">
        <f t="shared" si="7"/>
        <v>0</v>
      </c>
      <c r="L107" s="43" t="str">
        <f t="shared" si="8"/>
        <v xml:space="preserve"> </v>
      </c>
    </row>
    <row r="108" spans="1:12" ht="13.5" customHeight="1">
      <c r="A108" s="23">
        <v>96</v>
      </c>
      <c r="B108" s="178">
        <v>1433013964</v>
      </c>
      <c r="C108" s="180" t="s">
        <v>553</v>
      </c>
      <c r="D108" s="326" t="s">
        <v>201</v>
      </c>
      <c r="E108" s="117" t="s">
        <v>428</v>
      </c>
      <c r="F108" s="49">
        <v>3.8</v>
      </c>
      <c r="G108" s="49"/>
      <c r="H108" s="45">
        <v>8</v>
      </c>
      <c r="I108" s="126"/>
      <c r="J108" s="24">
        <f t="shared" si="6"/>
        <v>3.8</v>
      </c>
      <c r="K108" s="25">
        <f t="shared" si="7"/>
        <v>0</v>
      </c>
      <c r="L108" s="43" t="str">
        <f t="shared" si="8"/>
        <v xml:space="preserve"> </v>
      </c>
    </row>
    <row r="109" spans="1:12" ht="13.5" customHeight="1">
      <c r="A109" s="23">
        <v>97</v>
      </c>
      <c r="B109" s="279">
        <v>1433009474</v>
      </c>
      <c r="C109" s="52" t="s">
        <v>307</v>
      </c>
      <c r="D109" s="51" t="s">
        <v>308</v>
      </c>
      <c r="E109" s="118" t="s">
        <v>428</v>
      </c>
      <c r="F109" s="49">
        <v>5</v>
      </c>
      <c r="G109" s="49"/>
      <c r="H109" s="45">
        <v>8</v>
      </c>
      <c r="I109" s="126"/>
      <c r="J109" s="24">
        <f t="shared" si="6"/>
        <v>5</v>
      </c>
      <c r="K109" s="25">
        <f t="shared" si="7"/>
        <v>0</v>
      </c>
      <c r="L109" s="43" t="str">
        <f t="shared" si="8"/>
        <v xml:space="preserve"> </v>
      </c>
    </row>
    <row r="110" spans="1:12" ht="13.5" customHeight="1">
      <c r="A110" s="23">
        <v>98</v>
      </c>
      <c r="B110" s="289">
        <v>1333004969</v>
      </c>
      <c r="C110" s="99" t="s">
        <v>119</v>
      </c>
      <c r="D110" s="100" t="s">
        <v>120</v>
      </c>
      <c r="E110" s="408" t="s">
        <v>434</v>
      </c>
      <c r="F110" s="90">
        <v>10.666666666666666</v>
      </c>
      <c r="G110" s="90"/>
      <c r="H110" s="50"/>
      <c r="I110" s="126"/>
      <c r="J110" s="24">
        <f t="shared" si="6"/>
        <v>10.666666666666666</v>
      </c>
      <c r="K110" s="25">
        <f t="shared" si="7"/>
        <v>6</v>
      </c>
      <c r="L110" s="171" t="s">
        <v>485</v>
      </c>
    </row>
    <row r="111" spans="1:12" ht="13.5" customHeight="1">
      <c r="A111" s="23">
        <v>99</v>
      </c>
      <c r="B111" s="178">
        <v>1433007062</v>
      </c>
      <c r="C111" s="180" t="s">
        <v>119</v>
      </c>
      <c r="D111" s="326" t="s">
        <v>92</v>
      </c>
      <c r="E111" s="117" t="s">
        <v>429</v>
      </c>
      <c r="F111" s="49">
        <v>4.1500000000000004</v>
      </c>
      <c r="G111" s="49"/>
      <c r="H111" s="45">
        <v>10</v>
      </c>
      <c r="I111" s="126"/>
      <c r="J111" s="24">
        <f t="shared" si="6"/>
        <v>4.1500000000000004</v>
      </c>
      <c r="K111" s="25">
        <f t="shared" si="7"/>
        <v>0</v>
      </c>
      <c r="L111" s="43" t="str">
        <f>IF(K111=6,"acquise"," ")</f>
        <v xml:space="preserve"> </v>
      </c>
    </row>
    <row r="112" spans="1:12" ht="13.5" customHeight="1">
      <c r="A112" s="23">
        <v>100</v>
      </c>
      <c r="B112" s="358" t="s">
        <v>730</v>
      </c>
      <c r="C112" s="210" t="s">
        <v>309</v>
      </c>
      <c r="D112" s="346" t="s">
        <v>67</v>
      </c>
      <c r="E112" s="246" t="s">
        <v>1678</v>
      </c>
      <c r="F112" s="194">
        <v>3.7</v>
      </c>
      <c r="G112" s="201"/>
      <c r="H112" s="205">
        <v>8.5</v>
      </c>
      <c r="I112" s="229"/>
      <c r="J112" s="219">
        <f t="shared" si="6"/>
        <v>3.7</v>
      </c>
      <c r="K112" s="220">
        <f t="shared" si="7"/>
        <v>0</v>
      </c>
      <c r="L112" s="221" t="str">
        <f>IF(K112=6,"acquise"," ")</f>
        <v xml:space="preserve"> </v>
      </c>
    </row>
    <row r="113" spans="1:12" ht="13.5" customHeight="1">
      <c r="A113" s="23">
        <v>101</v>
      </c>
      <c r="B113" s="279">
        <v>1333007462</v>
      </c>
      <c r="C113" s="52" t="s">
        <v>309</v>
      </c>
      <c r="D113" s="51" t="s">
        <v>209</v>
      </c>
      <c r="E113" s="117" t="s">
        <v>434</v>
      </c>
      <c r="F113" s="49">
        <v>5.22</v>
      </c>
      <c r="G113" s="49"/>
      <c r="H113" s="45"/>
      <c r="I113" s="125"/>
      <c r="J113" s="24">
        <f t="shared" si="6"/>
        <v>5.22</v>
      </c>
      <c r="K113" s="25">
        <f t="shared" si="7"/>
        <v>0</v>
      </c>
      <c r="L113" s="169" t="s">
        <v>484</v>
      </c>
    </row>
    <row r="114" spans="1:12" ht="13.5" customHeight="1">
      <c r="A114" s="23">
        <v>102</v>
      </c>
      <c r="B114" s="277" t="s">
        <v>121</v>
      </c>
      <c r="C114" s="99" t="s">
        <v>122</v>
      </c>
      <c r="D114" s="100" t="s">
        <v>123</v>
      </c>
      <c r="E114" s="118" t="s">
        <v>433</v>
      </c>
      <c r="F114" s="90">
        <v>4.8</v>
      </c>
      <c r="G114" s="90"/>
      <c r="H114" s="50">
        <v>9</v>
      </c>
      <c r="I114" s="125"/>
      <c r="J114" s="24">
        <f t="shared" si="6"/>
        <v>4.8</v>
      </c>
      <c r="K114" s="25">
        <f t="shared" si="7"/>
        <v>0</v>
      </c>
      <c r="L114" s="44" t="str">
        <f>IF(K114=6,"acquise"," ")</f>
        <v xml:space="preserve"> </v>
      </c>
    </row>
    <row r="115" spans="1:12" ht="13.5" customHeight="1">
      <c r="A115" s="23">
        <v>103</v>
      </c>
      <c r="B115" s="294">
        <v>123012055</v>
      </c>
      <c r="C115" s="306" t="s">
        <v>731</v>
      </c>
      <c r="D115" s="328" t="s">
        <v>67</v>
      </c>
      <c r="E115" s="204" t="s">
        <v>436</v>
      </c>
      <c r="F115" s="194">
        <v>4.8</v>
      </c>
      <c r="G115" s="201">
        <v>3</v>
      </c>
      <c r="H115" s="202">
        <v>7.5</v>
      </c>
      <c r="I115" s="229"/>
      <c r="J115" s="219">
        <f t="shared" si="6"/>
        <v>4.8</v>
      </c>
      <c r="K115" s="220">
        <f t="shared" si="7"/>
        <v>0</v>
      </c>
      <c r="L115" s="221" t="str">
        <f>IF(K115=6,"acquise"," ")</f>
        <v xml:space="preserve"> </v>
      </c>
    </row>
    <row r="116" spans="1:12" ht="13.5" customHeight="1">
      <c r="A116" s="23">
        <v>104</v>
      </c>
      <c r="B116" s="178">
        <v>1433000987</v>
      </c>
      <c r="C116" s="180" t="s">
        <v>615</v>
      </c>
      <c r="D116" s="326" t="s">
        <v>616</v>
      </c>
      <c r="E116" s="117" t="s">
        <v>1676</v>
      </c>
      <c r="F116" s="49">
        <v>2.35</v>
      </c>
      <c r="G116" s="49"/>
      <c r="H116" s="45">
        <v>4.75</v>
      </c>
      <c r="I116" s="126"/>
      <c r="J116" s="24">
        <f t="shared" si="6"/>
        <v>2.35</v>
      </c>
      <c r="K116" s="25">
        <f t="shared" si="7"/>
        <v>0</v>
      </c>
      <c r="L116" s="43" t="str">
        <f>IF(K116=6,"acquise"," ")</f>
        <v xml:space="preserve"> </v>
      </c>
    </row>
    <row r="117" spans="1:12" ht="13.5" customHeight="1">
      <c r="A117" s="23">
        <v>105</v>
      </c>
      <c r="B117" s="279">
        <v>1433009252</v>
      </c>
      <c r="C117" s="52" t="s">
        <v>310</v>
      </c>
      <c r="D117" s="51" t="s">
        <v>311</v>
      </c>
      <c r="E117" s="117" t="s">
        <v>434</v>
      </c>
      <c r="F117" s="49">
        <v>7.1</v>
      </c>
      <c r="G117" s="49"/>
      <c r="H117" s="45"/>
      <c r="I117" s="125"/>
      <c r="J117" s="24">
        <f t="shared" si="6"/>
        <v>7.1</v>
      </c>
      <c r="K117" s="25">
        <f t="shared" si="7"/>
        <v>0</v>
      </c>
      <c r="L117" s="171" t="s">
        <v>485</v>
      </c>
    </row>
    <row r="118" spans="1:12" ht="13.5" customHeight="1">
      <c r="A118" s="23">
        <v>106</v>
      </c>
      <c r="B118" s="289">
        <v>1333012941</v>
      </c>
      <c r="C118" s="99" t="s">
        <v>125</v>
      </c>
      <c r="D118" s="100" t="s">
        <v>126</v>
      </c>
      <c r="E118" s="118" t="s">
        <v>433</v>
      </c>
      <c r="F118" s="90">
        <v>4.333333333333333</v>
      </c>
      <c r="G118" s="90"/>
      <c r="H118" s="50">
        <v>9</v>
      </c>
      <c r="I118" s="125"/>
      <c r="J118" s="24">
        <f t="shared" si="6"/>
        <v>4.333333333333333</v>
      </c>
      <c r="K118" s="25">
        <f t="shared" si="7"/>
        <v>0</v>
      </c>
      <c r="L118" s="44" t="str">
        <f>IF(K118=6,"acquise"," ")</f>
        <v xml:space="preserve"> </v>
      </c>
    </row>
    <row r="119" spans="1:12" ht="13.5" customHeight="1">
      <c r="A119" s="23">
        <v>107</v>
      </c>
      <c r="B119" s="279">
        <v>1433007023</v>
      </c>
      <c r="C119" s="52" t="s">
        <v>390</v>
      </c>
      <c r="D119" s="51" t="s">
        <v>327</v>
      </c>
      <c r="E119" s="118" t="s">
        <v>433</v>
      </c>
      <c r="F119" s="49">
        <v>9.9</v>
      </c>
      <c r="G119" s="49"/>
      <c r="H119" s="104"/>
      <c r="I119" s="125"/>
      <c r="J119" s="24">
        <f t="shared" si="6"/>
        <v>9.9</v>
      </c>
      <c r="K119" s="25">
        <f t="shared" si="7"/>
        <v>0</v>
      </c>
      <c r="L119" s="169" t="s">
        <v>484</v>
      </c>
    </row>
    <row r="120" spans="1:12" ht="13.5" customHeight="1">
      <c r="A120" s="23">
        <v>108</v>
      </c>
      <c r="B120" s="175">
        <v>1533015363</v>
      </c>
      <c r="C120" s="177" t="s">
        <v>680</v>
      </c>
      <c r="D120" s="324" t="s">
        <v>681</v>
      </c>
      <c r="E120" s="117" t="s">
        <v>428</v>
      </c>
      <c r="F120" s="49">
        <v>4.5999999999999996</v>
      </c>
      <c r="G120" s="49">
        <v>0.75</v>
      </c>
      <c r="H120" s="45">
        <v>8.5</v>
      </c>
      <c r="I120" s="126"/>
      <c r="J120" s="24">
        <f t="shared" si="6"/>
        <v>4.5999999999999996</v>
      </c>
      <c r="K120" s="25">
        <f t="shared" si="7"/>
        <v>0</v>
      </c>
      <c r="L120" s="43" t="str">
        <f t="shared" ref="L120:L133" si="9">IF(K120=6,"acquise"," ")</f>
        <v xml:space="preserve"> </v>
      </c>
    </row>
    <row r="121" spans="1:12" ht="13.5" customHeight="1">
      <c r="A121" s="23">
        <v>109</v>
      </c>
      <c r="B121" s="282">
        <v>123009823</v>
      </c>
      <c r="C121" s="306" t="s">
        <v>732</v>
      </c>
      <c r="D121" s="328" t="s">
        <v>733</v>
      </c>
      <c r="E121" s="243" t="s">
        <v>434</v>
      </c>
      <c r="F121" s="194">
        <v>3.4</v>
      </c>
      <c r="G121" s="201">
        <v>0</v>
      </c>
      <c r="H121" s="202">
        <v>8.5</v>
      </c>
      <c r="I121" s="229"/>
      <c r="J121" s="219">
        <f t="shared" si="6"/>
        <v>3.4</v>
      </c>
      <c r="K121" s="220">
        <f t="shared" si="7"/>
        <v>0</v>
      </c>
      <c r="L121" s="221" t="str">
        <f t="shared" si="9"/>
        <v xml:space="preserve"> </v>
      </c>
    </row>
    <row r="122" spans="1:12" ht="13.5" customHeight="1">
      <c r="A122" s="23">
        <v>110</v>
      </c>
      <c r="B122" s="178">
        <v>1433004674</v>
      </c>
      <c r="C122" s="180" t="s">
        <v>580</v>
      </c>
      <c r="D122" s="326" t="s">
        <v>581</v>
      </c>
      <c r="E122" s="117" t="s">
        <v>428</v>
      </c>
      <c r="F122" s="49">
        <v>4</v>
      </c>
      <c r="G122" s="49"/>
      <c r="H122" s="45">
        <v>10</v>
      </c>
      <c r="I122" s="126"/>
      <c r="J122" s="24">
        <f t="shared" si="6"/>
        <v>4</v>
      </c>
      <c r="K122" s="25">
        <f t="shared" si="7"/>
        <v>0</v>
      </c>
      <c r="L122" s="43" t="str">
        <f t="shared" si="9"/>
        <v xml:space="preserve"> </v>
      </c>
    </row>
    <row r="123" spans="1:12" ht="13.5" customHeight="1">
      <c r="A123" s="23">
        <v>111</v>
      </c>
      <c r="B123" s="175">
        <v>1533010441</v>
      </c>
      <c r="C123" s="177" t="s">
        <v>561</v>
      </c>
      <c r="D123" s="324" t="s">
        <v>76</v>
      </c>
      <c r="E123" s="117" t="s">
        <v>428</v>
      </c>
      <c r="F123" s="49">
        <v>4.75</v>
      </c>
      <c r="G123" s="49"/>
      <c r="H123" s="45">
        <v>11.5</v>
      </c>
      <c r="I123" s="126"/>
      <c r="J123" s="24">
        <f t="shared" si="6"/>
        <v>4.75</v>
      </c>
      <c r="K123" s="25">
        <f t="shared" si="7"/>
        <v>0</v>
      </c>
      <c r="L123" s="43" t="str">
        <f t="shared" si="9"/>
        <v xml:space="preserve"> </v>
      </c>
    </row>
    <row r="124" spans="1:12" ht="13.5" customHeight="1">
      <c r="A124" s="23">
        <v>112</v>
      </c>
      <c r="B124" s="294" t="s">
        <v>734</v>
      </c>
      <c r="C124" s="306" t="s">
        <v>735</v>
      </c>
      <c r="D124" s="328" t="s">
        <v>80</v>
      </c>
      <c r="E124" s="247" t="s">
        <v>1678</v>
      </c>
      <c r="F124" s="194">
        <v>3.9166666666666665</v>
      </c>
      <c r="G124" s="201"/>
      <c r="H124" s="202">
        <v>6.75</v>
      </c>
      <c r="I124" s="229"/>
      <c r="J124" s="219">
        <f t="shared" si="6"/>
        <v>3.9166666666666665</v>
      </c>
      <c r="K124" s="220">
        <f t="shared" si="7"/>
        <v>0</v>
      </c>
      <c r="L124" s="221" t="str">
        <f t="shared" si="9"/>
        <v xml:space="preserve"> </v>
      </c>
    </row>
    <row r="125" spans="1:12" ht="13.5" customHeight="1">
      <c r="A125" s="23">
        <v>113</v>
      </c>
      <c r="B125" s="175">
        <v>1533014512</v>
      </c>
      <c r="C125" s="177" t="s">
        <v>544</v>
      </c>
      <c r="D125" s="324" t="s">
        <v>412</v>
      </c>
      <c r="E125" s="117" t="s">
        <v>1676</v>
      </c>
      <c r="F125" s="49">
        <v>5.9</v>
      </c>
      <c r="G125" s="49"/>
      <c r="H125" s="45">
        <v>11</v>
      </c>
      <c r="I125" s="126"/>
      <c r="J125" s="24">
        <f t="shared" si="6"/>
        <v>5.9</v>
      </c>
      <c r="K125" s="25">
        <f t="shared" si="7"/>
        <v>0</v>
      </c>
      <c r="L125" s="43" t="str">
        <f t="shared" si="9"/>
        <v xml:space="preserve"> </v>
      </c>
    </row>
    <row r="126" spans="1:12" ht="13.5" customHeight="1">
      <c r="A126" s="23">
        <v>114</v>
      </c>
      <c r="B126" s="277" t="s">
        <v>129</v>
      </c>
      <c r="C126" s="99" t="s">
        <v>130</v>
      </c>
      <c r="D126" s="100" t="s">
        <v>131</v>
      </c>
      <c r="E126" s="117" t="s">
        <v>429</v>
      </c>
      <c r="F126" s="90">
        <v>2</v>
      </c>
      <c r="G126" s="90"/>
      <c r="H126" s="45">
        <v>5</v>
      </c>
      <c r="I126" s="125"/>
      <c r="J126" s="24">
        <f t="shared" si="6"/>
        <v>2</v>
      </c>
      <c r="K126" s="25">
        <f t="shared" si="7"/>
        <v>0</v>
      </c>
      <c r="L126" s="44" t="str">
        <f t="shared" si="9"/>
        <v xml:space="preserve"> </v>
      </c>
    </row>
    <row r="127" spans="1:12" ht="13.5" customHeight="1">
      <c r="A127" s="23">
        <v>115</v>
      </c>
      <c r="B127" s="289">
        <v>123014723</v>
      </c>
      <c r="C127" s="99" t="s">
        <v>132</v>
      </c>
      <c r="D127" s="100" t="s">
        <v>133</v>
      </c>
      <c r="E127" s="117" t="s">
        <v>434</v>
      </c>
      <c r="F127" s="90">
        <v>5.666666666666667</v>
      </c>
      <c r="G127" s="90">
        <v>0</v>
      </c>
      <c r="H127" s="45">
        <v>8.5</v>
      </c>
      <c r="I127" s="125"/>
      <c r="J127" s="24">
        <f t="shared" si="6"/>
        <v>5.666666666666667</v>
      </c>
      <c r="K127" s="25">
        <f t="shared" si="7"/>
        <v>0</v>
      </c>
      <c r="L127" s="44" t="str">
        <f t="shared" si="9"/>
        <v xml:space="preserve"> </v>
      </c>
    </row>
    <row r="128" spans="1:12" ht="13.5" customHeight="1">
      <c r="A128" s="23">
        <v>116</v>
      </c>
      <c r="B128" s="279">
        <v>123000650</v>
      </c>
      <c r="C128" s="52" t="s">
        <v>132</v>
      </c>
      <c r="D128" s="51" t="s">
        <v>118</v>
      </c>
      <c r="E128" s="117" t="s">
        <v>429</v>
      </c>
      <c r="F128" s="49">
        <v>2.85</v>
      </c>
      <c r="G128" s="49"/>
      <c r="H128" s="109">
        <v>6</v>
      </c>
      <c r="I128" s="125"/>
      <c r="J128" s="24">
        <f t="shared" si="6"/>
        <v>2.85</v>
      </c>
      <c r="K128" s="25">
        <f t="shared" si="7"/>
        <v>0</v>
      </c>
      <c r="L128" s="43" t="str">
        <f t="shared" si="9"/>
        <v xml:space="preserve"> </v>
      </c>
    </row>
    <row r="129" spans="1:12" ht="13.5" customHeight="1">
      <c r="A129" s="23">
        <v>117</v>
      </c>
      <c r="B129" s="289">
        <v>1333014992</v>
      </c>
      <c r="C129" s="99" t="s">
        <v>134</v>
      </c>
      <c r="D129" s="100" t="s">
        <v>135</v>
      </c>
      <c r="E129" s="118" t="s">
        <v>428</v>
      </c>
      <c r="F129" s="90">
        <v>3.8333333333333335</v>
      </c>
      <c r="G129" s="90"/>
      <c r="H129" s="50">
        <v>9</v>
      </c>
      <c r="I129" s="125"/>
      <c r="J129" s="24">
        <f t="shared" si="6"/>
        <v>3.8333333333333335</v>
      </c>
      <c r="K129" s="25">
        <f t="shared" si="7"/>
        <v>0</v>
      </c>
      <c r="L129" s="44" t="str">
        <f t="shared" si="9"/>
        <v xml:space="preserve"> </v>
      </c>
    </row>
    <row r="130" spans="1:12" ht="13.5" customHeight="1">
      <c r="A130" s="23">
        <v>118</v>
      </c>
      <c r="B130" s="289">
        <v>1333009392</v>
      </c>
      <c r="C130" s="99" t="s">
        <v>136</v>
      </c>
      <c r="D130" s="100" t="s">
        <v>137</v>
      </c>
      <c r="E130" s="117" t="s">
        <v>434</v>
      </c>
      <c r="F130" s="90">
        <v>4</v>
      </c>
      <c r="G130" s="90">
        <v>0</v>
      </c>
      <c r="H130" s="50">
        <v>8.5</v>
      </c>
      <c r="I130" s="125"/>
      <c r="J130" s="24">
        <f t="shared" si="6"/>
        <v>4</v>
      </c>
      <c r="K130" s="25">
        <f t="shared" si="7"/>
        <v>0</v>
      </c>
      <c r="L130" s="44" t="str">
        <f t="shared" si="9"/>
        <v xml:space="preserve"> </v>
      </c>
    </row>
    <row r="131" spans="1:12" ht="13.5" customHeight="1">
      <c r="A131" s="23">
        <v>119</v>
      </c>
      <c r="B131" s="175">
        <v>1533014506</v>
      </c>
      <c r="C131" s="177" t="s">
        <v>556</v>
      </c>
      <c r="D131" s="324" t="s">
        <v>557</v>
      </c>
      <c r="E131" s="117" t="s">
        <v>429</v>
      </c>
      <c r="F131" s="49">
        <v>4.0999999999999996</v>
      </c>
      <c r="G131" s="49"/>
      <c r="H131" s="45">
        <v>8.75</v>
      </c>
      <c r="I131" s="126"/>
      <c r="J131" s="24">
        <f t="shared" si="6"/>
        <v>4.0999999999999996</v>
      </c>
      <c r="K131" s="25">
        <f t="shared" si="7"/>
        <v>0</v>
      </c>
      <c r="L131" s="43" t="str">
        <f t="shared" si="9"/>
        <v xml:space="preserve"> </v>
      </c>
    </row>
    <row r="132" spans="1:12" ht="13.5" customHeight="1">
      <c r="A132" s="23">
        <v>120</v>
      </c>
      <c r="B132" s="282">
        <v>123000696</v>
      </c>
      <c r="C132" s="306" t="s">
        <v>736</v>
      </c>
      <c r="D132" s="328" t="s">
        <v>737</v>
      </c>
      <c r="E132" s="239" t="s">
        <v>1681</v>
      </c>
      <c r="F132" s="194">
        <v>3.6666666666666665</v>
      </c>
      <c r="G132" s="226">
        <v>1.5</v>
      </c>
      <c r="H132" s="202">
        <v>3</v>
      </c>
      <c r="I132" s="229"/>
      <c r="J132" s="219">
        <f t="shared" si="6"/>
        <v>3.6666666666666665</v>
      </c>
      <c r="K132" s="220">
        <f t="shared" si="7"/>
        <v>0</v>
      </c>
      <c r="L132" s="221" t="str">
        <f t="shared" si="9"/>
        <v xml:space="preserve"> </v>
      </c>
    </row>
    <row r="133" spans="1:12" ht="13.5" customHeight="1">
      <c r="A133" s="23">
        <v>121</v>
      </c>
      <c r="B133" s="279">
        <v>1331076104</v>
      </c>
      <c r="C133" s="52" t="s">
        <v>315</v>
      </c>
      <c r="D133" s="51" t="s">
        <v>313</v>
      </c>
      <c r="E133" s="117" t="s">
        <v>434</v>
      </c>
      <c r="F133" s="49">
        <v>5.4</v>
      </c>
      <c r="G133" s="49">
        <v>0</v>
      </c>
      <c r="H133" s="45">
        <v>9</v>
      </c>
      <c r="I133" s="125"/>
      <c r="J133" s="24">
        <f t="shared" si="6"/>
        <v>5.4</v>
      </c>
      <c r="K133" s="25">
        <f t="shared" si="7"/>
        <v>0</v>
      </c>
      <c r="L133" s="43" t="str">
        <f t="shared" si="9"/>
        <v xml:space="preserve"> </v>
      </c>
    </row>
    <row r="134" spans="1:12" ht="13.5" customHeight="1">
      <c r="A134" s="23">
        <v>122</v>
      </c>
      <c r="B134" s="279">
        <v>1333005582</v>
      </c>
      <c r="C134" s="52" t="s">
        <v>316</v>
      </c>
      <c r="D134" s="51" t="s">
        <v>83</v>
      </c>
      <c r="E134" s="117" t="s">
        <v>434</v>
      </c>
      <c r="F134" s="49">
        <v>7.3</v>
      </c>
      <c r="G134" s="49"/>
      <c r="H134" s="46"/>
      <c r="I134" s="125"/>
      <c r="J134" s="24">
        <f t="shared" si="6"/>
        <v>7.3</v>
      </c>
      <c r="K134" s="25">
        <f t="shared" si="7"/>
        <v>0</v>
      </c>
      <c r="L134" s="169" t="s">
        <v>484</v>
      </c>
    </row>
    <row r="135" spans="1:12" ht="13.5" customHeight="1">
      <c r="A135" s="23">
        <v>123</v>
      </c>
      <c r="B135" s="175">
        <v>1533001417</v>
      </c>
      <c r="C135" s="177" t="s">
        <v>500</v>
      </c>
      <c r="D135" s="324" t="s">
        <v>501</v>
      </c>
      <c r="E135" s="117" t="s">
        <v>428</v>
      </c>
      <c r="F135" s="49">
        <v>3.5</v>
      </c>
      <c r="G135" s="49"/>
      <c r="H135" s="45">
        <v>8</v>
      </c>
      <c r="I135" s="126"/>
      <c r="J135" s="24">
        <f t="shared" si="6"/>
        <v>3.5</v>
      </c>
      <c r="K135" s="25">
        <f t="shared" si="7"/>
        <v>0</v>
      </c>
      <c r="L135" s="43" t="str">
        <f>IF(K135=6,"acquise"," ")</f>
        <v xml:space="preserve"> </v>
      </c>
    </row>
    <row r="136" spans="1:12" ht="13.5" customHeight="1">
      <c r="A136" s="23">
        <v>124</v>
      </c>
      <c r="B136" s="175">
        <v>1533008068</v>
      </c>
      <c r="C136" s="177" t="s">
        <v>691</v>
      </c>
      <c r="D136" s="324" t="s">
        <v>692</v>
      </c>
      <c r="E136" s="117" t="s">
        <v>429</v>
      </c>
      <c r="F136" s="49">
        <v>6.8</v>
      </c>
      <c r="G136" s="49"/>
      <c r="H136" s="45">
        <v>8</v>
      </c>
      <c r="I136" s="126"/>
      <c r="J136" s="24">
        <f t="shared" si="6"/>
        <v>6.8</v>
      </c>
      <c r="K136" s="25">
        <f t="shared" si="7"/>
        <v>0</v>
      </c>
      <c r="L136" s="43" t="str">
        <f>IF(K136=6,"acquise"," ")</f>
        <v xml:space="preserve"> </v>
      </c>
    </row>
    <row r="137" spans="1:12" ht="13.5" customHeight="1">
      <c r="A137" s="23">
        <v>125</v>
      </c>
      <c r="B137" s="175">
        <v>1533012502</v>
      </c>
      <c r="C137" s="177" t="s">
        <v>582</v>
      </c>
      <c r="D137" s="324" t="s">
        <v>583</v>
      </c>
      <c r="E137" s="117" t="s">
        <v>1676</v>
      </c>
      <c r="F137" s="49">
        <v>10.7</v>
      </c>
      <c r="G137" s="49"/>
      <c r="H137" s="45"/>
      <c r="I137" s="126"/>
      <c r="J137" s="24">
        <f t="shared" si="6"/>
        <v>10.7</v>
      </c>
      <c r="K137" s="25">
        <f t="shared" si="7"/>
        <v>6</v>
      </c>
      <c r="L137" s="170" t="s">
        <v>486</v>
      </c>
    </row>
    <row r="138" spans="1:12" ht="13.5" customHeight="1">
      <c r="A138" s="23">
        <v>126</v>
      </c>
      <c r="B138" s="175">
        <v>1533005852</v>
      </c>
      <c r="C138" s="177" t="s">
        <v>609</v>
      </c>
      <c r="D138" s="324" t="s">
        <v>610</v>
      </c>
      <c r="E138" s="117" t="s">
        <v>429</v>
      </c>
      <c r="F138" s="49">
        <v>8.5</v>
      </c>
      <c r="G138" s="49">
        <v>1.75</v>
      </c>
      <c r="H138" s="45">
        <v>13</v>
      </c>
      <c r="I138" s="126"/>
      <c r="J138" s="24">
        <f t="shared" si="6"/>
        <v>8.5</v>
      </c>
      <c r="K138" s="25">
        <f t="shared" si="7"/>
        <v>0</v>
      </c>
      <c r="L138" s="43" t="str">
        <f>IF(K138=6,"acquise"," ")</f>
        <v xml:space="preserve"> </v>
      </c>
    </row>
    <row r="139" spans="1:12" ht="13.5" customHeight="1">
      <c r="A139" s="23">
        <v>127</v>
      </c>
      <c r="B139" s="178">
        <v>113010674</v>
      </c>
      <c r="C139" s="180" t="s">
        <v>685</v>
      </c>
      <c r="D139" s="326" t="s">
        <v>135</v>
      </c>
      <c r="E139" s="117" t="s">
        <v>1676</v>
      </c>
      <c r="F139" s="49">
        <v>6.4</v>
      </c>
      <c r="G139" s="49">
        <v>0</v>
      </c>
      <c r="H139" s="45">
        <v>11.5</v>
      </c>
      <c r="I139" s="126"/>
      <c r="J139" s="24">
        <f t="shared" si="6"/>
        <v>6.4</v>
      </c>
      <c r="K139" s="25">
        <f t="shared" si="7"/>
        <v>0</v>
      </c>
      <c r="L139" s="43" t="str">
        <f>IF(K139=6,"acquise"," ")</f>
        <v xml:space="preserve"> </v>
      </c>
    </row>
    <row r="140" spans="1:12" ht="13.5" customHeight="1">
      <c r="A140" s="23">
        <v>128</v>
      </c>
      <c r="B140" s="175">
        <v>1533018365</v>
      </c>
      <c r="C140" s="177" t="s">
        <v>586</v>
      </c>
      <c r="D140" s="324" t="s">
        <v>269</v>
      </c>
      <c r="E140" s="117" t="s">
        <v>428</v>
      </c>
      <c r="F140" s="49">
        <v>3.05</v>
      </c>
      <c r="G140" s="49">
        <v>0</v>
      </c>
      <c r="H140" s="45">
        <v>5</v>
      </c>
      <c r="I140" s="126"/>
      <c r="J140" s="24">
        <f t="shared" si="6"/>
        <v>3.05</v>
      </c>
      <c r="K140" s="25">
        <f t="shared" si="7"/>
        <v>0</v>
      </c>
      <c r="L140" s="43" t="str">
        <f>IF(K140=6,"acquise"," ")</f>
        <v xml:space="preserve"> </v>
      </c>
    </row>
    <row r="141" spans="1:12" ht="13.5" customHeight="1">
      <c r="A141" s="23">
        <v>129</v>
      </c>
      <c r="B141" s="178">
        <v>1433010325</v>
      </c>
      <c r="C141" s="180" t="s">
        <v>659</v>
      </c>
      <c r="D141" s="326" t="s">
        <v>660</v>
      </c>
      <c r="E141" s="117" t="s">
        <v>1676</v>
      </c>
      <c r="F141" s="49">
        <v>2.5</v>
      </c>
      <c r="G141" s="49"/>
      <c r="H141" s="45">
        <v>5.5</v>
      </c>
      <c r="I141" s="126"/>
      <c r="J141" s="24">
        <f t="shared" ref="J141:J204" si="10">IF(AND(H141&gt;G141,H141&gt;I141),MAX(F141,(H141*2+G141*3)/5,(H141*2+I141*3)/5),MAX(F141,G141,I141))</f>
        <v>2.5</v>
      </c>
      <c r="K141" s="25">
        <f t="shared" ref="K141:K204" si="11">IF(J141&gt;=9.995,6,0)</f>
        <v>0</v>
      </c>
      <c r="L141" s="43" t="str">
        <f>IF(K141=6,"acquise"," ")</f>
        <v xml:space="preserve"> </v>
      </c>
    </row>
    <row r="142" spans="1:12" ht="13.5" customHeight="1">
      <c r="A142" s="23">
        <v>130</v>
      </c>
      <c r="B142" s="289">
        <v>1333010273</v>
      </c>
      <c r="C142" s="99" t="s">
        <v>139</v>
      </c>
      <c r="D142" s="100" t="s">
        <v>140</v>
      </c>
      <c r="E142" s="119" t="s">
        <v>436</v>
      </c>
      <c r="F142" s="90">
        <v>10</v>
      </c>
      <c r="G142" s="90"/>
      <c r="H142" s="45"/>
      <c r="I142" s="125"/>
      <c r="J142" s="24">
        <f t="shared" si="10"/>
        <v>10</v>
      </c>
      <c r="K142" s="25">
        <f t="shared" si="11"/>
        <v>6</v>
      </c>
      <c r="L142" s="169" t="s">
        <v>484</v>
      </c>
    </row>
    <row r="143" spans="1:12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49">
        <v>7.8</v>
      </c>
      <c r="G143" s="49"/>
      <c r="H143" s="45">
        <v>13.5</v>
      </c>
      <c r="I143" s="126"/>
      <c r="J143" s="24">
        <f t="shared" si="10"/>
        <v>7.8</v>
      </c>
      <c r="K143" s="25">
        <f t="shared" si="11"/>
        <v>0</v>
      </c>
      <c r="L143" s="43" t="str">
        <f>IF(K143=6,"acquise"," ")</f>
        <v xml:space="preserve"> </v>
      </c>
    </row>
    <row r="144" spans="1:12" ht="13.5" customHeight="1">
      <c r="A144" s="23">
        <v>132</v>
      </c>
      <c r="B144" s="175">
        <v>1533009575</v>
      </c>
      <c r="C144" s="177" t="s">
        <v>139</v>
      </c>
      <c r="D144" s="324" t="s">
        <v>644</v>
      </c>
      <c r="E144" s="117" t="s">
        <v>1676</v>
      </c>
      <c r="F144" s="49">
        <v>3.05</v>
      </c>
      <c r="G144" s="49"/>
      <c r="H144" s="45">
        <v>6.5</v>
      </c>
      <c r="I144" s="126"/>
      <c r="J144" s="24">
        <f t="shared" si="10"/>
        <v>3.05</v>
      </c>
      <c r="K144" s="25">
        <f t="shared" si="11"/>
        <v>0</v>
      </c>
      <c r="L144" s="43" t="str">
        <f>IF(K144=6,"acquise"," ")</f>
        <v xml:space="preserve"> </v>
      </c>
    </row>
    <row r="145" spans="1:12" ht="13.5" customHeight="1">
      <c r="A145" s="23">
        <v>133</v>
      </c>
      <c r="B145" s="279">
        <v>123022369</v>
      </c>
      <c r="C145" s="52" t="s">
        <v>139</v>
      </c>
      <c r="D145" s="51" t="s">
        <v>233</v>
      </c>
      <c r="E145" s="117" t="s">
        <v>429</v>
      </c>
      <c r="F145" s="49">
        <v>10.5</v>
      </c>
      <c r="G145" s="49"/>
      <c r="H145" s="57"/>
      <c r="I145" s="125"/>
      <c r="J145" s="24">
        <f t="shared" si="10"/>
        <v>10.5</v>
      </c>
      <c r="K145" s="25">
        <f t="shared" si="11"/>
        <v>6</v>
      </c>
      <c r="L145" s="171" t="s">
        <v>697</v>
      </c>
    </row>
    <row r="146" spans="1:12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49">
        <v>4</v>
      </c>
      <c r="G146" s="49"/>
      <c r="H146" s="45">
        <v>10</v>
      </c>
      <c r="I146" s="126"/>
      <c r="J146" s="24">
        <f t="shared" si="10"/>
        <v>4</v>
      </c>
      <c r="K146" s="25">
        <f t="shared" si="11"/>
        <v>0</v>
      </c>
      <c r="L146" s="43" t="str">
        <f>IF(K146=6,"acquise"," ")</f>
        <v xml:space="preserve"> </v>
      </c>
    </row>
    <row r="147" spans="1:12" ht="13.5" customHeight="1">
      <c r="A147" s="23">
        <v>135</v>
      </c>
      <c r="B147" s="279">
        <v>1433002779</v>
      </c>
      <c r="C147" s="52" t="s">
        <v>318</v>
      </c>
      <c r="D147" s="51" t="s">
        <v>319</v>
      </c>
      <c r="E147" s="118" t="s">
        <v>428</v>
      </c>
      <c r="F147" s="49">
        <v>7.35</v>
      </c>
      <c r="G147" s="49">
        <v>0</v>
      </c>
      <c r="H147" s="45">
        <v>10.5</v>
      </c>
      <c r="I147" s="125"/>
      <c r="J147" s="24">
        <f t="shared" si="10"/>
        <v>7.35</v>
      </c>
      <c r="K147" s="25">
        <f t="shared" si="11"/>
        <v>0</v>
      </c>
      <c r="L147" s="43" t="str">
        <f>IF(K147=6,"acquise"," ")</f>
        <v xml:space="preserve"> </v>
      </c>
    </row>
    <row r="148" spans="1:12" ht="13.5" customHeight="1">
      <c r="A148" s="23">
        <v>136</v>
      </c>
      <c r="B148" s="279">
        <v>1333009010</v>
      </c>
      <c r="C148" s="52" t="s">
        <v>320</v>
      </c>
      <c r="D148" s="51" t="s">
        <v>321</v>
      </c>
      <c r="E148" s="122" t="s">
        <v>430</v>
      </c>
      <c r="F148" s="49">
        <v>10</v>
      </c>
      <c r="G148" s="49"/>
      <c r="H148" s="45"/>
      <c r="I148" s="125"/>
      <c r="J148" s="24">
        <f t="shared" si="10"/>
        <v>10</v>
      </c>
      <c r="K148" s="25">
        <f t="shared" si="11"/>
        <v>6</v>
      </c>
      <c r="L148" s="171" t="s">
        <v>485</v>
      </c>
    </row>
    <row r="149" spans="1:12" ht="13.5" customHeight="1">
      <c r="A149" s="23">
        <v>137</v>
      </c>
      <c r="B149" s="175">
        <v>1533024016</v>
      </c>
      <c r="C149" s="177" t="s">
        <v>320</v>
      </c>
      <c r="D149" s="324" t="s">
        <v>603</v>
      </c>
      <c r="E149" s="117" t="s">
        <v>428</v>
      </c>
      <c r="F149" s="49">
        <v>4.9000000000000004</v>
      </c>
      <c r="G149" s="49"/>
      <c r="H149" s="45">
        <v>4.75</v>
      </c>
      <c r="I149" s="126"/>
      <c r="J149" s="24">
        <f t="shared" si="10"/>
        <v>4.9000000000000004</v>
      </c>
      <c r="K149" s="25">
        <f t="shared" si="11"/>
        <v>0</v>
      </c>
      <c r="L149" s="43" t="str">
        <f t="shared" ref="L149:L154" si="12">IF(K149=6,"acquise"," ")</f>
        <v xml:space="preserve"> </v>
      </c>
    </row>
    <row r="150" spans="1:12" ht="13.5" customHeight="1">
      <c r="A150" s="23">
        <v>138</v>
      </c>
      <c r="B150" s="277" t="s">
        <v>142</v>
      </c>
      <c r="C150" s="99" t="s">
        <v>143</v>
      </c>
      <c r="D150" s="100" t="s">
        <v>144</v>
      </c>
      <c r="E150" s="118" t="s">
        <v>433</v>
      </c>
      <c r="F150" s="90">
        <v>4.166666666666667</v>
      </c>
      <c r="G150" s="90">
        <v>0</v>
      </c>
      <c r="H150" s="95">
        <v>8.5</v>
      </c>
      <c r="I150" s="125"/>
      <c r="J150" s="24">
        <f t="shared" si="10"/>
        <v>4.166666666666667</v>
      </c>
      <c r="K150" s="25">
        <f t="shared" si="11"/>
        <v>0</v>
      </c>
      <c r="L150" s="44" t="str">
        <f t="shared" si="12"/>
        <v xml:space="preserve"> </v>
      </c>
    </row>
    <row r="151" spans="1:12" ht="13.5" customHeight="1">
      <c r="A151" s="23">
        <v>139</v>
      </c>
      <c r="B151" s="279">
        <v>1331011779</v>
      </c>
      <c r="C151" s="52" t="s">
        <v>322</v>
      </c>
      <c r="D151" s="51" t="s">
        <v>137</v>
      </c>
      <c r="E151" s="117" t="s">
        <v>429</v>
      </c>
      <c r="F151" s="49">
        <v>3.9</v>
      </c>
      <c r="G151" s="49"/>
      <c r="H151" s="45">
        <v>8.25</v>
      </c>
      <c r="I151" s="125"/>
      <c r="J151" s="24">
        <f t="shared" si="10"/>
        <v>3.9</v>
      </c>
      <c r="K151" s="25">
        <f t="shared" si="11"/>
        <v>0</v>
      </c>
      <c r="L151" s="43" t="str">
        <f t="shared" si="12"/>
        <v xml:space="preserve"> </v>
      </c>
    </row>
    <row r="152" spans="1:12" ht="13.5" customHeight="1">
      <c r="A152" s="23">
        <v>140</v>
      </c>
      <c r="B152" s="279">
        <v>123002858</v>
      </c>
      <c r="C152" s="52" t="s">
        <v>323</v>
      </c>
      <c r="D152" s="51" t="s">
        <v>82</v>
      </c>
      <c r="E152" s="117" t="s">
        <v>434</v>
      </c>
      <c r="F152" s="49">
        <v>6.35</v>
      </c>
      <c r="G152" s="49"/>
      <c r="H152" s="45">
        <v>8.75</v>
      </c>
      <c r="I152" s="125"/>
      <c r="J152" s="24">
        <f t="shared" si="10"/>
        <v>6.35</v>
      </c>
      <c r="K152" s="25">
        <f t="shared" si="11"/>
        <v>0</v>
      </c>
      <c r="L152" s="43" t="str">
        <f t="shared" si="12"/>
        <v xml:space="preserve"> </v>
      </c>
    </row>
    <row r="153" spans="1:12" ht="13.5" customHeight="1">
      <c r="A153" s="23">
        <v>141</v>
      </c>
      <c r="B153" s="181">
        <v>1333009336</v>
      </c>
      <c r="C153" s="183" t="s">
        <v>569</v>
      </c>
      <c r="D153" s="299" t="s">
        <v>357</v>
      </c>
      <c r="E153" s="117" t="s">
        <v>1676</v>
      </c>
      <c r="F153" s="49">
        <v>4.0999999999999996</v>
      </c>
      <c r="G153" s="49"/>
      <c r="H153" s="45">
        <v>4.25</v>
      </c>
      <c r="I153" s="126"/>
      <c r="J153" s="24">
        <f t="shared" si="10"/>
        <v>4.0999999999999996</v>
      </c>
      <c r="K153" s="25">
        <f t="shared" si="11"/>
        <v>0</v>
      </c>
      <c r="L153" s="43" t="str">
        <f t="shared" si="12"/>
        <v xml:space="preserve"> </v>
      </c>
    </row>
    <row r="154" spans="1:12" ht="13.5" customHeight="1">
      <c r="A154" s="23">
        <v>142</v>
      </c>
      <c r="B154" s="175">
        <v>1533004234</v>
      </c>
      <c r="C154" s="177" t="s">
        <v>674</v>
      </c>
      <c r="D154" s="324" t="s">
        <v>138</v>
      </c>
      <c r="E154" s="117" t="s">
        <v>429</v>
      </c>
      <c r="F154" s="49">
        <v>4.3</v>
      </c>
      <c r="G154" s="423">
        <v>10</v>
      </c>
      <c r="H154" s="45">
        <v>8.5</v>
      </c>
      <c r="I154" s="126"/>
      <c r="J154" s="24">
        <f t="shared" si="10"/>
        <v>10</v>
      </c>
      <c r="K154" s="25">
        <f t="shared" si="11"/>
        <v>6</v>
      </c>
      <c r="L154" s="43" t="str">
        <f t="shared" si="12"/>
        <v>acquise</v>
      </c>
    </row>
    <row r="155" spans="1:12" ht="13.5" customHeight="1">
      <c r="A155" s="23">
        <v>143</v>
      </c>
      <c r="B155" s="175">
        <v>1533010467</v>
      </c>
      <c r="C155" s="177" t="s">
        <v>686</v>
      </c>
      <c r="D155" s="324" t="s">
        <v>209</v>
      </c>
      <c r="E155" s="117" t="s">
        <v>428</v>
      </c>
      <c r="F155" s="49">
        <v>11</v>
      </c>
      <c r="G155" s="49"/>
      <c r="H155" s="45"/>
      <c r="I155" s="126"/>
      <c r="J155" s="24">
        <f t="shared" si="10"/>
        <v>11</v>
      </c>
      <c r="K155" s="25">
        <f t="shared" si="11"/>
        <v>6</v>
      </c>
      <c r="L155" s="170" t="s">
        <v>486</v>
      </c>
    </row>
    <row r="156" spans="1:12" ht="13.5" customHeight="1">
      <c r="A156" s="23">
        <v>144</v>
      </c>
      <c r="B156" s="289">
        <v>123000973</v>
      </c>
      <c r="C156" s="99" t="s">
        <v>147</v>
      </c>
      <c r="D156" s="100" t="s">
        <v>148</v>
      </c>
      <c r="E156" s="121" t="s">
        <v>431</v>
      </c>
      <c r="F156" s="90">
        <v>5.166666666666667</v>
      </c>
      <c r="G156" s="90"/>
      <c r="H156" s="95">
        <v>7.5</v>
      </c>
      <c r="I156" s="125"/>
      <c r="J156" s="24">
        <f t="shared" si="10"/>
        <v>5.166666666666667</v>
      </c>
      <c r="K156" s="25">
        <f t="shared" si="11"/>
        <v>0</v>
      </c>
      <c r="L156" s="44" t="str">
        <f t="shared" ref="L156:L171" si="13">IF(K156=6,"acquise"," ")</f>
        <v xml:space="preserve"> </v>
      </c>
    </row>
    <row r="157" spans="1:12" ht="13.5" customHeight="1">
      <c r="A157" s="23">
        <v>145</v>
      </c>
      <c r="B157" s="340" t="s">
        <v>738</v>
      </c>
      <c r="C157" s="335" t="s">
        <v>149</v>
      </c>
      <c r="D157" s="344" t="s">
        <v>739</v>
      </c>
      <c r="E157" s="244" t="s">
        <v>436</v>
      </c>
      <c r="F157" s="194">
        <v>7.166666666666667</v>
      </c>
      <c r="G157" s="226"/>
      <c r="H157" s="205">
        <v>11.5</v>
      </c>
      <c r="I157" s="229"/>
      <c r="J157" s="219">
        <f t="shared" si="10"/>
        <v>7.166666666666667</v>
      </c>
      <c r="K157" s="220">
        <f t="shared" si="11"/>
        <v>0</v>
      </c>
      <c r="L157" s="221" t="str">
        <f t="shared" si="13"/>
        <v xml:space="preserve"> </v>
      </c>
    </row>
    <row r="158" spans="1:12" ht="13.5" customHeight="1">
      <c r="A158" s="23">
        <v>146</v>
      </c>
      <c r="B158" s="289">
        <v>123013689</v>
      </c>
      <c r="C158" s="99" t="s">
        <v>150</v>
      </c>
      <c r="D158" s="100" t="s">
        <v>151</v>
      </c>
      <c r="E158" s="118" t="s">
        <v>428</v>
      </c>
      <c r="F158" s="90">
        <v>2</v>
      </c>
      <c r="G158" s="90"/>
      <c r="H158" s="50">
        <v>0</v>
      </c>
      <c r="I158" s="125"/>
      <c r="J158" s="24">
        <f t="shared" si="10"/>
        <v>2</v>
      </c>
      <c r="K158" s="25">
        <f t="shared" si="11"/>
        <v>0</v>
      </c>
      <c r="L158" s="44" t="str">
        <f t="shared" si="13"/>
        <v xml:space="preserve"> </v>
      </c>
    </row>
    <row r="159" spans="1:12" ht="13.5" customHeight="1">
      <c r="A159" s="23">
        <v>147</v>
      </c>
      <c r="B159" s="279">
        <v>1333013058</v>
      </c>
      <c r="C159" s="52" t="s">
        <v>391</v>
      </c>
      <c r="D159" s="51" t="s">
        <v>392</v>
      </c>
      <c r="E159" s="117" t="s">
        <v>429</v>
      </c>
      <c r="F159" s="49">
        <v>2.5499999999999998</v>
      </c>
      <c r="G159" s="49"/>
      <c r="H159" s="45">
        <v>5.25</v>
      </c>
      <c r="I159" s="125"/>
      <c r="J159" s="24">
        <f t="shared" si="10"/>
        <v>2.5499999999999998</v>
      </c>
      <c r="K159" s="25">
        <f t="shared" si="11"/>
        <v>0</v>
      </c>
      <c r="L159" s="43" t="str">
        <f t="shared" si="13"/>
        <v xml:space="preserve"> </v>
      </c>
    </row>
    <row r="160" spans="1:12" ht="13.5" customHeight="1">
      <c r="A160" s="23">
        <v>148</v>
      </c>
      <c r="B160" s="340" t="s">
        <v>740</v>
      </c>
      <c r="C160" s="335" t="s">
        <v>152</v>
      </c>
      <c r="D160" s="344" t="s">
        <v>555</v>
      </c>
      <c r="E160" s="204" t="s">
        <v>436</v>
      </c>
      <c r="F160" s="194">
        <v>4.083333333333333</v>
      </c>
      <c r="G160" s="424">
        <v>10</v>
      </c>
      <c r="H160" s="205">
        <v>8.75</v>
      </c>
      <c r="I160" s="229"/>
      <c r="J160" s="219">
        <f t="shared" si="10"/>
        <v>10</v>
      </c>
      <c r="K160" s="220">
        <f t="shared" si="11"/>
        <v>6</v>
      </c>
      <c r="L160" s="221" t="str">
        <f t="shared" si="13"/>
        <v>acquise</v>
      </c>
    </row>
    <row r="161" spans="1:12" ht="13.5" customHeight="1">
      <c r="A161" s="23">
        <v>149</v>
      </c>
      <c r="B161" s="340" t="s">
        <v>741</v>
      </c>
      <c r="C161" s="335" t="s">
        <v>742</v>
      </c>
      <c r="D161" s="344" t="s">
        <v>124</v>
      </c>
      <c r="E161" s="247" t="s">
        <v>1677</v>
      </c>
      <c r="F161" s="194">
        <v>5.416666666666667</v>
      </c>
      <c r="G161" s="201"/>
      <c r="H161" s="205">
        <v>11.25</v>
      </c>
      <c r="I161" s="229"/>
      <c r="J161" s="219">
        <f t="shared" si="10"/>
        <v>5.416666666666667</v>
      </c>
      <c r="K161" s="220">
        <f t="shared" si="11"/>
        <v>0</v>
      </c>
      <c r="L161" s="221" t="str">
        <f t="shared" si="13"/>
        <v xml:space="preserve"> </v>
      </c>
    </row>
    <row r="162" spans="1:12" ht="13.5" customHeight="1">
      <c r="A162" s="23">
        <v>150</v>
      </c>
      <c r="B162" s="340" t="s">
        <v>743</v>
      </c>
      <c r="C162" s="335" t="s">
        <v>742</v>
      </c>
      <c r="D162" s="344" t="s">
        <v>314</v>
      </c>
      <c r="E162" s="244" t="s">
        <v>433</v>
      </c>
      <c r="F162" s="194">
        <v>4.166666666666667</v>
      </c>
      <c r="G162" s="226"/>
      <c r="H162" s="205">
        <v>9</v>
      </c>
      <c r="I162" s="229"/>
      <c r="J162" s="219">
        <f t="shared" si="10"/>
        <v>4.166666666666667</v>
      </c>
      <c r="K162" s="220">
        <f t="shared" si="11"/>
        <v>0</v>
      </c>
      <c r="L162" s="221" t="str">
        <f t="shared" si="13"/>
        <v xml:space="preserve"> </v>
      </c>
    </row>
    <row r="163" spans="1:12" ht="13.5" customHeight="1">
      <c r="A163" s="23">
        <v>151</v>
      </c>
      <c r="B163" s="282" t="s">
        <v>744</v>
      </c>
      <c r="C163" s="306" t="s">
        <v>745</v>
      </c>
      <c r="D163" s="328" t="s">
        <v>746</v>
      </c>
      <c r="E163" s="247" t="s">
        <v>1677</v>
      </c>
      <c r="F163" s="194">
        <v>5</v>
      </c>
      <c r="G163" s="226"/>
      <c r="H163" s="202">
        <v>12</v>
      </c>
      <c r="I163" s="229"/>
      <c r="J163" s="219">
        <f t="shared" si="10"/>
        <v>5</v>
      </c>
      <c r="K163" s="220">
        <f t="shared" si="11"/>
        <v>0</v>
      </c>
      <c r="L163" s="221" t="str">
        <f t="shared" si="13"/>
        <v xml:space="preserve"> </v>
      </c>
    </row>
    <row r="164" spans="1:12" ht="13.5" customHeight="1">
      <c r="A164" s="23">
        <v>152</v>
      </c>
      <c r="B164" s="181">
        <v>1333008955</v>
      </c>
      <c r="C164" s="183" t="s">
        <v>153</v>
      </c>
      <c r="D164" s="299" t="s">
        <v>622</v>
      </c>
      <c r="E164" s="117" t="s">
        <v>428</v>
      </c>
      <c r="F164" s="49">
        <v>4.5999999999999996</v>
      </c>
      <c r="G164" s="49"/>
      <c r="H164" s="45">
        <v>10</v>
      </c>
      <c r="I164" s="126"/>
      <c r="J164" s="24">
        <f t="shared" si="10"/>
        <v>4.5999999999999996</v>
      </c>
      <c r="K164" s="25">
        <f t="shared" si="11"/>
        <v>0</v>
      </c>
      <c r="L164" s="43" t="str">
        <f t="shared" si="13"/>
        <v xml:space="preserve"> </v>
      </c>
    </row>
    <row r="165" spans="1:12" ht="13.5" customHeight="1">
      <c r="A165" s="23">
        <v>153</v>
      </c>
      <c r="B165" s="289">
        <v>1333008886</v>
      </c>
      <c r="C165" s="99" t="s">
        <v>153</v>
      </c>
      <c r="D165" s="100" t="s">
        <v>154</v>
      </c>
      <c r="E165" s="118" t="s">
        <v>433</v>
      </c>
      <c r="F165" s="90">
        <v>5.166666666666667</v>
      </c>
      <c r="G165" s="90"/>
      <c r="H165" s="45">
        <v>7.5</v>
      </c>
      <c r="I165" s="125"/>
      <c r="J165" s="24">
        <f t="shared" si="10"/>
        <v>5.166666666666667</v>
      </c>
      <c r="K165" s="25">
        <f t="shared" si="11"/>
        <v>0</v>
      </c>
      <c r="L165" s="44" t="str">
        <f t="shared" si="13"/>
        <v xml:space="preserve"> </v>
      </c>
    </row>
    <row r="166" spans="1:12" ht="13.5" customHeight="1">
      <c r="A166" s="23">
        <v>154</v>
      </c>
      <c r="B166" s="279">
        <v>123020341</v>
      </c>
      <c r="C166" s="52" t="s">
        <v>325</v>
      </c>
      <c r="D166" s="51" t="s">
        <v>326</v>
      </c>
      <c r="E166" s="118" t="s">
        <v>428</v>
      </c>
      <c r="F166" s="49">
        <v>2.8</v>
      </c>
      <c r="G166" s="49"/>
      <c r="H166" s="45">
        <v>5.5</v>
      </c>
      <c r="I166" s="125"/>
      <c r="J166" s="24">
        <f t="shared" si="10"/>
        <v>2.8</v>
      </c>
      <c r="K166" s="25">
        <f t="shared" si="11"/>
        <v>0</v>
      </c>
      <c r="L166" s="43" t="str">
        <f t="shared" si="13"/>
        <v xml:space="preserve"> </v>
      </c>
    </row>
    <row r="167" spans="1:12" ht="13.5" customHeight="1">
      <c r="A167" s="23">
        <v>155</v>
      </c>
      <c r="B167" s="279">
        <v>1433014926</v>
      </c>
      <c r="C167" s="52" t="s">
        <v>155</v>
      </c>
      <c r="D167" s="51" t="s">
        <v>393</v>
      </c>
      <c r="E167" s="118" t="s">
        <v>428</v>
      </c>
      <c r="F167" s="49">
        <v>6.2</v>
      </c>
      <c r="G167" s="49"/>
      <c r="H167" s="104">
        <v>8.75</v>
      </c>
      <c r="I167" s="125"/>
      <c r="J167" s="24">
        <f t="shared" si="10"/>
        <v>6.2</v>
      </c>
      <c r="K167" s="25">
        <f t="shared" si="11"/>
        <v>0</v>
      </c>
      <c r="L167" s="43" t="str">
        <f t="shared" si="13"/>
        <v xml:space="preserve"> </v>
      </c>
    </row>
    <row r="168" spans="1:12" ht="13.5" customHeight="1">
      <c r="A168" s="23">
        <v>156</v>
      </c>
      <c r="B168" s="175">
        <v>1533012503</v>
      </c>
      <c r="C168" s="177" t="s">
        <v>535</v>
      </c>
      <c r="D168" s="324" t="s">
        <v>313</v>
      </c>
      <c r="E168" s="117" t="s">
        <v>429</v>
      </c>
      <c r="F168" s="49">
        <v>2.75</v>
      </c>
      <c r="G168" s="49"/>
      <c r="H168" s="45">
        <v>6.5</v>
      </c>
      <c r="I168" s="126"/>
      <c r="J168" s="24">
        <f t="shared" si="10"/>
        <v>2.75</v>
      </c>
      <c r="K168" s="25">
        <f t="shared" si="11"/>
        <v>0</v>
      </c>
      <c r="L168" s="43" t="str">
        <f t="shared" si="13"/>
        <v xml:space="preserve"> </v>
      </c>
    </row>
    <row r="169" spans="1:12" ht="13.5" customHeight="1">
      <c r="A169" s="23">
        <v>157</v>
      </c>
      <c r="B169" s="289">
        <v>123004901</v>
      </c>
      <c r="C169" s="99" t="s">
        <v>156</v>
      </c>
      <c r="D169" s="100" t="s">
        <v>157</v>
      </c>
      <c r="E169" s="118" t="s">
        <v>428</v>
      </c>
      <c r="F169" s="90">
        <v>4.833333333333333</v>
      </c>
      <c r="G169" s="90">
        <v>0.25</v>
      </c>
      <c r="H169" s="45">
        <v>11</v>
      </c>
      <c r="I169" s="125"/>
      <c r="J169" s="24">
        <f t="shared" si="10"/>
        <v>4.833333333333333</v>
      </c>
      <c r="K169" s="25">
        <f t="shared" si="11"/>
        <v>0</v>
      </c>
      <c r="L169" s="44" t="str">
        <f t="shared" si="13"/>
        <v xml:space="preserve"> </v>
      </c>
    </row>
    <row r="170" spans="1:12" ht="13.5" customHeight="1">
      <c r="A170" s="23">
        <v>158</v>
      </c>
      <c r="B170" s="181">
        <v>1333011470</v>
      </c>
      <c r="C170" s="183" t="s">
        <v>682</v>
      </c>
      <c r="D170" s="299" t="s">
        <v>683</v>
      </c>
      <c r="E170" s="117" t="s">
        <v>428</v>
      </c>
      <c r="F170" s="49">
        <v>3.8</v>
      </c>
      <c r="G170" s="49"/>
      <c r="H170" s="45">
        <v>8</v>
      </c>
      <c r="I170" s="126"/>
      <c r="J170" s="24">
        <f t="shared" si="10"/>
        <v>3.8</v>
      </c>
      <c r="K170" s="25">
        <f t="shared" si="11"/>
        <v>0</v>
      </c>
      <c r="L170" s="43" t="str">
        <f t="shared" si="13"/>
        <v xml:space="preserve"> </v>
      </c>
    </row>
    <row r="171" spans="1:12" ht="13.5" customHeight="1">
      <c r="A171" s="23">
        <v>159</v>
      </c>
      <c r="B171" s="279">
        <v>1433010476</v>
      </c>
      <c r="C171" s="52" t="s">
        <v>158</v>
      </c>
      <c r="D171" s="51" t="s">
        <v>124</v>
      </c>
      <c r="E171" s="117" t="s">
        <v>434</v>
      </c>
      <c r="F171" s="49">
        <v>6.7</v>
      </c>
      <c r="G171" s="49">
        <v>0</v>
      </c>
      <c r="H171" s="45">
        <v>10</v>
      </c>
      <c r="I171" s="125"/>
      <c r="J171" s="24">
        <f t="shared" si="10"/>
        <v>6.7</v>
      </c>
      <c r="K171" s="25">
        <f t="shared" si="11"/>
        <v>0</v>
      </c>
      <c r="L171" s="43" t="str">
        <f t="shared" si="13"/>
        <v xml:space="preserve"> </v>
      </c>
    </row>
    <row r="172" spans="1:12" ht="13.5" customHeight="1">
      <c r="A172" s="23">
        <v>160</v>
      </c>
      <c r="B172" s="289">
        <v>123009039</v>
      </c>
      <c r="C172" s="99" t="s">
        <v>158</v>
      </c>
      <c r="D172" s="100" t="s">
        <v>67</v>
      </c>
      <c r="E172" s="117" t="s">
        <v>434</v>
      </c>
      <c r="F172" s="90">
        <v>5.3</v>
      </c>
      <c r="G172" s="90"/>
      <c r="H172" s="45"/>
      <c r="I172" s="125"/>
      <c r="J172" s="24">
        <f t="shared" si="10"/>
        <v>5.3</v>
      </c>
      <c r="K172" s="25">
        <f t="shared" si="11"/>
        <v>0</v>
      </c>
      <c r="L172" s="169" t="s">
        <v>484</v>
      </c>
    </row>
    <row r="173" spans="1:12" ht="13.5" customHeight="1">
      <c r="A173" s="23">
        <v>161</v>
      </c>
      <c r="B173" s="175">
        <v>1533010444</v>
      </c>
      <c r="C173" s="177" t="s">
        <v>558</v>
      </c>
      <c r="D173" s="324" t="s">
        <v>64</v>
      </c>
      <c r="E173" s="117" t="s">
        <v>1676</v>
      </c>
      <c r="F173" s="49">
        <v>4.5</v>
      </c>
      <c r="G173" s="49">
        <v>0</v>
      </c>
      <c r="H173" s="45">
        <v>9</v>
      </c>
      <c r="I173" s="126"/>
      <c r="J173" s="24">
        <f t="shared" si="10"/>
        <v>4.5</v>
      </c>
      <c r="K173" s="25">
        <f t="shared" si="11"/>
        <v>0</v>
      </c>
      <c r="L173" s="43" t="str">
        <f>IF(K173=6,"acquise"," ")</f>
        <v xml:space="preserve"> </v>
      </c>
    </row>
    <row r="174" spans="1:12" ht="13.5" customHeight="1">
      <c r="A174" s="23">
        <v>162</v>
      </c>
      <c r="B174" s="279">
        <v>1333009403</v>
      </c>
      <c r="C174" s="52" t="s">
        <v>330</v>
      </c>
      <c r="D174" s="51" t="s">
        <v>331</v>
      </c>
      <c r="E174" s="118" t="s">
        <v>433</v>
      </c>
      <c r="F174" s="49">
        <v>4.166666666666667</v>
      </c>
      <c r="G174" s="49"/>
      <c r="H174" s="57"/>
      <c r="I174" s="125"/>
      <c r="J174" s="24">
        <f t="shared" si="10"/>
        <v>4.166666666666667</v>
      </c>
      <c r="K174" s="25">
        <f t="shared" si="11"/>
        <v>0</v>
      </c>
      <c r="L174" s="169" t="s">
        <v>484</v>
      </c>
    </row>
    <row r="175" spans="1:12" ht="13.5" customHeight="1">
      <c r="A175" s="23">
        <v>163</v>
      </c>
      <c r="B175" s="289">
        <v>123003419</v>
      </c>
      <c r="C175" s="99" t="s">
        <v>159</v>
      </c>
      <c r="D175" s="100" t="s">
        <v>92</v>
      </c>
      <c r="E175" s="118" t="s">
        <v>433</v>
      </c>
      <c r="F175" s="90">
        <v>3.5</v>
      </c>
      <c r="G175" s="90">
        <v>0</v>
      </c>
      <c r="H175" s="50">
        <v>7.5</v>
      </c>
      <c r="I175" s="125"/>
      <c r="J175" s="24">
        <f t="shared" si="10"/>
        <v>3.5</v>
      </c>
      <c r="K175" s="25">
        <f t="shared" si="11"/>
        <v>0</v>
      </c>
      <c r="L175" s="44" t="str">
        <f t="shared" ref="L175:L181" si="14">IF(K175=6,"acquise"," ")</f>
        <v xml:space="preserve"> </v>
      </c>
    </row>
    <row r="176" spans="1:12" ht="13.5" customHeight="1">
      <c r="A176" s="23">
        <v>164</v>
      </c>
      <c r="B176" s="279">
        <v>1333007545</v>
      </c>
      <c r="C176" s="52" t="s">
        <v>332</v>
      </c>
      <c r="D176" s="51" t="s">
        <v>228</v>
      </c>
      <c r="E176" s="118" t="s">
        <v>433</v>
      </c>
      <c r="F176" s="49">
        <v>5.8</v>
      </c>
      <c r="G176" s="49"/>
      <c r="H176" s="45">
        <v>10</v>
      </c>
      <c r="I176" s="125"/>
      <c r="J176" s="24">
        <f t="shared" si="10"/>
        <v>5.8</v>
      </c>
      <c r="K176" s="25">
        <f t="shared" si="11"/>
        <v>0</v>
      </c>
      <c r="L176" s="43" t="str">
        <f t="shared" si="14"/>
        <v xml:space="preserve"> </v>
      </c>
    </row>
    <row r="177" spans="1:12" ht="13.5" customHeight="1">
      <c r="A177" s="23">
        <v>165</v>
      </c>
      <c r="B177" s="294">
        <v>123006162</v>
      </c>
      <c r="C177" s="306" t="s">
        <v>747</v>
      </c>
      <c r="D177" s="328" t="s">
        <v>135</v>
      </c>
      <c r="E177" s="247" t="s">
        <v>1678</v>
      </c>
      <c r="F177" s="194">
        <v>4.3</v>
      </c>
      <c r="G177" s="201">
        <v>0</v>
      </c>
      <c r="H177" s="202">
        <v>10</v>
      </c>
      <c r="I177" s="229"/>
      <c r="J177" s="219">
        <f t="shared" si="10"/>
        <v>4.3</v>
      </c>
      <c r="K177" s="220">
        <f t="shared" si="11"/>
        <v>0</v>
      </c>
      <c r="L177" s="221" t="str">
        <f t="shared" si="14"/>
        <v xml:space="preserve"> </v>
      </c>
    </row>
    <row r="178" spans="1:12" ht="13.5" customHeight="1">
      <c r="A178" s="23">
        <v>166</v>
      </c>
      <c r="B178" s="175">
        <v>1533003446</v>
      </c>
      <c r="C178" s="177" t="s">
        <v>333</v>
      </c>
      <c r="D178" s="324" t="s">
        <v>523</v>
      </c>
      <c r="E178" s="117" t="s">
        <v>428</v>
      </c>
      <c r="F178" s="49">
        <v>7</v>
      </c>
      <c r="G178" s="49"/>
      <c r="H178" s="45">
        <v>10</v>
      </c>
      <c r="I178" s="126"/>
      <c r="J178" s="24">
        <f t="shared" si="10"/>
        <v>7</v>
      </c>
      <c r="K178" s="25">
        <f t="shared" si="11"/>
        <v>0</v>
      </c>
      <c r="L178" s="43" t="str">
        <f t="shared" si="14"/>
        <v xml:space="preserve"> </v>
      </c>
    </row>
    <row r="179" spans="1:12" ht="13.5" customHeight="1">
      <c r="A179" s="23">
        <v>167</v>
      </c>
      <c r="B179" s="279">
        <v>1433005511</v>
      </c>
      <c r="C179" s="52" t="s">
        <v>333</v>
      </c>
      <c r="D179" s="51" t="s">
        <v>209</v>
      </c>
      <c r="E179" s="118" t="s">
        <v>428</v>
      </c>
      <c r="F179" s="49">
        <v>3.45</v>
      </c>
      <c r="G179" s="49"/>
      <c r="H179" s="45">
        <v>8.25</v>
      </c>
      <c r="I179" s="125"/>
      <c r="J179" s="24">
        <f t="shared" si="10"/>
        <v>3.45</v>
      </c>
      <c r="K179" s="25">
        <f t="shared" si="11"/>
        <v>0</v>
      </c>
      <c r="L179" s="43" t="str">
        <f t="shared" si="14"/>
        <v xml:space="preserve"> </v>
      </c>
    </row>
    <row r="180" spans="1:12" ht="13.5" customHeight="1">
      <c r="A180" s="23">
        <v>168</v>
      </c>
      <c r="B180" s="289">
        <v>123011453</v>
      </c>
      <c r="C180" s="99" t="s">
        <v>162</v>
      </c>
      <c r="D180" s="100" t="s">
        <v>163</v>
      </c>
      <c r="E180" s="121" t="s">
        <v>431</v>
      </c>
      <c r="F180" s="90">
        <v>5.666666666666667</v>
      </c>
      <c r="G180" s="90"/>
      <c r="H180" s="95">
        <v>9</v>
      </c>
      <c r="I180" s="125"/>
      <c r="J180" s="24">
        <f t="shared" si="10"/>
        <v>5.666666666666667</v>
      </c>
      <c r="K180" s="25">
        <f t="shared" si="11"/>
        <v>0</v>
      </c>
      <c r="L180" s="44" t="str">
        <f t="shared" si="14"/>
        <v xml:space="preserve"> </v>
      </c>
    </row>
    <row r="181" spans="1:12" ht="13.5" customHeight="1">
      <c r="A181" s="23">
        <v>169</v>
      </c>
      <c r="B181" s="289">
        <v>123011613</v>
      </c>
      <c r="C181" s="99" t="s">
        <v>162</v>
      </c>
      <c r="D181" s="100" t="s">
        <v>164</v>
      </c>
      <c r="E181" s="118" t="s">
        <v>428</v>
      </c>
      <c r="F181" s="90">
        <v>2.8</v>
      </c>
      <c r="G181" s="90"/>
      <c r="H181" s="45">
        <v>7</v>
      </c>
      <c r="I181" s="125"/>
      <c r="J181" s="24">
        <f t="shared" si="10"/>
        <v>2.8</v>
      </c>
      <c r="K181" s="25">
        <f t="shared" si="11"/>
        <v>0</v>
      </c>
      <c r="L181" s="44" t="str">
        <f t="shared" si="14"/>
        <v xml:space="preserve"> </v>
      </c>
    </row>
    <row r="182" spans="1:12" ht="13.5" customHeight="1">
      <c r="A182" s="23">
        <v>170</v>
      </c>
      <c r="B182" s="175">
        <v>1533009246</v>
      </c>
      <c r="C182" s="177" t="s">
        <v>604</v>
      </c>
      <c r="D182" s="324" t="s">
        <v>184</v>
      </c>
      <c r="E182" s="117" t="s">
        <v>1677</v>
      </c>
      <c r="F182" s="49">
        <v>7.25</v>
      </c>
      <c r="G182" s="49"/>
      <c r="H182" s="45"/>
      <c r="I182" s="126"/>
      <c r="J182" s="24">
        <f t="shared" si="10"/>
        <v>7.25</v>
      </c>
      <c r="K182" s="25">
        <f t="shared" si="11"/>
        <v>0</v>
      </c>
      <c r="L182" s="171" t="s">
        <v>484</v>
      </c>
    </row>
    <row r="183" spans="1:12" ht="13.5" customHeight="1">
      <c r="A183" s="23">
        <v>171</v>
      </c>
      <c r="B183" s="279">
        <v>1333003392</v>
      </c>
      <c r="C183" s="52" t="s">
        <v>394</v>
      </c>
      <c r="D183" s="51" t="s">
        <v>247</v>
      </c>
      <c r="E183" s="117" t="s">
        <v>434</v>
      </c>
      <c r="F183" s="49">
        <v>3.5</v>
      </c>
      <c r="G183" s="49">
        <v>0</v>
      </c>
      <c r="H183" s="45">
        <v>6.5</v>
      </c>
      <c r="I183" s="125"/>
      <c r="J183" s="24">
        <f t="shared" si="10"/>
        <v>3.5</v>
      </c>
      <c r="K183" s="25">
        <f t="shared" si="11"/>
        <v>0</v>
      </c>
      <c r="L183" s="43" t="str">
        <f>IF(K183=6,"acquise"," ")</f>
        <v xml:space="preserve"> </v>
      </c>
    </row>
    <row r="184" spans="1:12" ht="13.5" customHeight="1">
      <c r="A184" s="23">
        <v>172</v>
      </c>
      <c r="B184" s="279" t="s">
        <v>395</v>
      </c>
      <c r="C184" s="52" t="s">
        <v>396</v>
      </c>
      <c r="D184" s="51" t="s">
        <v>397</v>
      </c>
      <c r="E184" s="118" t="s">
        <v>428</v>
      </c>
      <c r="F184" s="49">
        <v>0</v>
      </c>
      <c r="G184" s="49"/>
      <c r="H184" s="45"/>
      <c r="I184" s="125"/>
      <c r="J184" s="24">
        <f t="shared" si="10"/>
        <v>0</v>
      </c>
      <c r="K184" s="25">
        <f t="shared" si="11"/>
        <v>0</v>
      </c>
      <c r="L184" s="43" t="str">
        <f>IF(K184=6,"acquise"," ")</f>
        <v xml:space="preserve"> </v>
      </c>
    </row>
    <row r="185" spans="1:12" ht="13.5" customHeight="1">
      <c r="A185" s="23">
        <v>173</v>
      </c>
      <c r="B185" s="175">
        <v>1533008501</v>
      </c>
      <c r="C185" s="177" t="s">
        <v>510</v>
      </c>
      <c r="D185" s="324" t="s">
        <v>511</v>
      </c>
      <c r="E185" s="117" t="s">
        <v>428</v>
      </c>
      <c r="F185" s="49">
        <v>5</v>
      </c>
      <c r="G185" s="49">
        <v>1.5</v>
      </c>
      <c r="H185" s="45">
        <v>11</v>
      </c>
      <c r="I185" s="126"/>
      <c r="J185" s="24">
        <f t="shared" si="10"/>
        <v>5.3</v>
      </c>
      <c r="K185" s="25">
        <f t="shared" si="11"/>
        <v>0</v>
      </c>
      <c r="L185" s="43" t="str">
        <f>IF(K185=6,"acquise"," ")</f>
        <v xml:space="preserve"> </v>
      </c>
    </row>
    <row r="186" spans="1:12" ht="13.5" customHeight="1">
      <c r="A186" s="23">
        <v>174</v>
      </c>
      <c r="B186" s="175">
        <v>1533003209</v>
      </c>
      <c r="C186" s="177" t="s">
        <v>647</v>
      </c>
      <c r="D186" s="324" t="s">
        <v>648</v>
      </c>
      <c r="E186" s="117" t="s">
        <v>1676</v>
      </c>
      <c r="F186" s="49">
        <v>2</v>
      </c>
      <c r="G186" s="49">
        <v>0</v>
      </c>
      <c r="H186" s="45">
        <v>5</v>
      </c>
      <c r="I186" s="126"/>
      <c r="J186" s="24">
        <f t="shared" si="10"/>
        <v>2</v>
      </c>
      <c r="K186" s="25">
        <f t="shared" si="11"/>
        <v>0</v>
      </c>
      <c r="L186" s="43" t="str">
        <f>IF(K186=6,"acquise"," ")</f>
        <v xml:space="preserve"> </v>
      </c>
    </row>
    <row r="187" spans="1:12" ht="13.5" customHeight="1">
      <c r="A187" s="23">
        <v>175</v>
      </c>
      <c r="B187" s="181">
        <v>1333020295</v>
      </c>
      <c r="C187" s="183" t="s">
        <v>693</v>
      </c>
      <c r="D187" s="299" t="s">
        <v>694</v>
      </c>
      <c r="E187" s="117" t="s">
        <v>428</v>
      </c>
      <c r="F187" s="49">
        <v>1.9</v>
      </c>
      <c r="G187" s="49"/>
      <c r="H187" s="45">
        <v>4</v>
      </c>
      <c r="I187" s="126"/>
      <c r="J187" s="24">
        <f t="shared" si="10"/>
        <v>1.9</v>
      </c>
      <c r="K187" s="25">
        <f t="shared" si="11"/>
        <v>0</v>
      </c>
      <c r="L187" s="43" t="str">
        <f>IF(K187=6,"acquise"," ")</f>
        <v xml:space="preserve"> </v>
      </c>
    </row>
    <row r="188" spans="1:12" ht="12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9.8000000000000007</v>
      </c>
      <c r="G188" s="49"/>
      <c r="H188" s="45"/>
      <c r="I188" s="125"/>
      <c r="J188" s="24">
        <f t="shared" si="10"/>
        <v>9.8000000000000007</v>
      </c>
      <c r="K188" s="25">
        <f t="shared" si="11"/>
        <v>0</v>
      </c>
      <c r="L188" s="169" t="s">
        <v>484</v>
      </c>
    </row>
    <row r="189" spans="1:12" ht="12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0">
        <v>4.333333333333333</v>
      </c>
      <c r="G189" s="90">
        <v>0</v>
      </c>
      <c r="H189" s="50">
        <v>8</v>
      </c>
      <c r="I189" s="125"/>
      <c r="J189" s="24">
        <f t="shared" si="10"/>
        <v>4.333333333333333</v>
      </c>
      <c r="K189" s="25">
        <f t="shared" si="11"/>
        <v>0</v>
      </c>
      <c r="L189" s="44" t="str">
        <f>IF(K189=6,"acquise"," ")</f>
        <v xml:space="preserve"> </v>
      </c>
    </row>
    <row r="190" spans="1:12" ht="12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5.45</v>
      </c>
      <c r="G190" s="49"/>
      <c r="H190" s="45">
        <v>9.5</v>
      </c>
      <c r="I190" s="125"/>
      <c r="J190" s="24">
        <f t="shared" si="10"/>
        <v>5.45</v>
      </c>
      <c r="K190" s="25">
        <f t="shared" si="11"/>
        <v>0</v>
      </c>
      <c r="L190" s="43" t="str">
        <f>IF(K190=6,"acquise"," ")</f>
        <v xml:space="preserve"> </v>
      </c>
    </row>
    <row r="191" spans="1:12" ht="12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49">
        <v>2.15</v>
      </c>
      <c r="G191" s="49"/>
      <c r="H191" s="45">
        <v>5</v>
      </c>
      <c r="I191" s="126"/>
      <c r="J191" s="24">
        <f t="shared" si="10"/>
        <v>2.15</v>
      </c>
      <c r="K191" s="25">
        <f t="shared" si="11"/>
        <v>0</v>
      </c>
      <c r="L191" s="43" t="str">
        <f>IF(K191=6,"acquise"," ")</f>
        <v xml:space="preserve"> </v>
      </c>
    </row>
    <row r="192" spans="1:12" ht="12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90">
        <v>7</v>
      </c>
      <c r="G192" s="90">
        <v>0</v>
      </c>
      <c r="H192" s="56">
        <v>13</v>
      </c>
      <c r="I192" s="125"/>
      <c r="J192" s="24">
        <f t="shared" si="10"/>
        <v>7</v>
      </c>
      <c r="K192" s="25">
        <f t="shared" si="11"/>
        <v>0</v>
      </c>
      <c r="L192" s="44" t="str">
        <f>IF(K192=6,"acquise"," ")</f>
        <v xml:space="preserve"> </v>
      </c>
    </row>
    <row r="193" spans="1:12" ht="12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49">
        <v>4.9000000000000004</v>
      </c>
      <c r="G193" s="49"/>
      <c r="H193" s="45">
        <v>7</v>
      </c>
      <c r="I193" s="126"/>
      <c r="J193" s="24">
        <f t="shared" si="10"/>
        <v>4.9000000000000004</v>
      </c>
      <c r="K193" s="25">
        <f t="shared" si="11"/>
        <v>0</v>
      </c>
      <c r="L193" s="43" t="str">
        <f>IF(K193=6,"acquise"," ")</f>
        <v xml:space="preserve"> </v>
      </c>
    </row>
    <row r="194" spans="1:12" ht="12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90">
        <v>6.25</v>
      </c>
      <c r="G194" s="90"/>
      <c r="H194" s="50"/>
      <c r="I194" s="125"/>
      <c r="J194" s="24">
        <f t="shared" si="10"/>
        <v>6.25</v>
      </c>
      <c r="K194" s="25">
        <f t="shared" si="11"/>
        <v>0</v>
      </c>
      <c r="L194" s="171" t="s">
        <v>485</v>
      </c>
    </row>
    <row r="195" spans="1:12" ht="12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8.75</v>
      </c>
      <c r="G195" s="49"/>
      <c r="H195" s="45">
        <v>10.25</v>
      </c>
      <c r="I195" s="125"/>
      <c r="J195" s="24">
        <f t="shared" si="10"/>
        <v>8.75</v>
      </c>
      <c r="K195" s="25">
        <f t="shared" si="11"/>
        <v>0</v>
      </c>
      <c r="L195" s="43" t="str">
        <f>IF(K195=6,"acquise"," ")</f>
        <v xml:space="preserve"> </v>
      </c>
    </row>
    <row r="196" spans="1:12" ht="12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49">
        <v>3.1</v>
      </c>
      <c r="G196" s="49">
        <v>0</v>
      </c>
      <c r="H196" s="45">
        <v>5.5</v>
      </c>
      <c r="I196" s="126"/>
      <c r="J196" s="24">
        <f t="shared" si="10"/>
        <v>3.1</v>
      </c>
      <c r="K196" s="25">
        <f t="shared" si="11"/>
        <v>0</v>
      </c>
      <c r="L196" s="43" t="str">
        <f>IF(K196=6,"acquise"," ")</f>
        <v xml:space="preserve"> </v>
      </c>
    </row>
    <row r="197" spans="1:12" ht="12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90">
        <v>2.8333333333333335</v>
      </c>
      <c r="G197" s="90"/>
      <c r="H197" s="50">
        <v>6</v>
      </c>
      <c r="I197" s="125"/>
      <c r="J197" s="24">
        <f t="shared" si="10"/>
        <v>2.8333333333333335</v>
      </c>
      <c r="K197" s="25">
        <f t="shared" si="11"/>
        <v>0</v>
      </c>
      <c r="L197" s="44" t="str">
        <f>IF(K197=6,"acquise"," ")</f>
        <v xml:space="preserve"> </v>
      </c>
    </row>
    <row r="198" spans="1:12" ht="12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49">
        <v>4.1500000000000004</v>
      </c>
      <c r="G198" s="49">
        <v>0</v>
      </c>
      <c r="H198" s="45">
        <v>10</v>
      </c>
      <c r="I198" s="125"/>
      <c r="J198" s="24">
        <f t="shared" si="10"/>
        <v>4.1500000000000004</v>
      </c>
      <c r="K198" s="25">
        <f t="shared" si="11"/>
        <v>0</v>
      </c>
      <c r="L198" s="43" t="str">
        <f>IF(K198=6,"acquise"," ")</f>
        <v xml:space="preserve"> </v>
      </c>
    </row>
    <row r="199" spans="1:12" ht="12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0">
        <v>4.833333333333333</v>
      </c>
      <c r="G199" s="90"/>
      <c r="H199" s="45">
        <v>8</v>
      </c>
      <c r="I199" s="125"/>
      <c r="J199" s="24">
        <f t="shared" si="10"/>
        <v>4.833333333333333</v>
      </c>
      <c r="K199" s="25">
        <f t="shared" si="11"/>
        <v>0</v>
      </c>
      <c r="L199" s="44" t="str">
        <f>IF(K199=6,"acquise"," ")</f>
        <v xml:space="preserve"> </v>
      </c>
    </row>
    <row r="200" spans="1:12" ht="12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11.4</v>
      </c>
      <c r="G200" s="49"/>
      <c r="H200" s="45"/>
      <c r="I200" s="125"/>
      <c r="J200" s="24">
        <f t="shared" si="10"/>
        <v>11.4</v>
      </c>
      <c r="K200" s="25">
        <f t="shared" si="11"/>
        <v>6</v>
      </c>
      <c r="L200" s="171" t="s">
        <v>485</v>
      </c>
    </row>
    <row r="201" spans="1:12" ht="12">
      <c r="A201" s="23">
        <v>189</v>
      </c>
      <c r="B201" s="282" t="s">
        <v>748</v>
      </c>
      <c r="C201" s="305" t="s">
        <v>749</v>
      </c>
      <c r="D201" s="306" t="s">
        <v>145</v>
      </c>
      <c r="E201" s="247" t="s">
        <v>1678</v>
      </c>
      <c r="F201" s="194">
        <v>3</v>
      </c>
      <c r="G201" s="201">
        <v>0</v>
      </c>
      <c r="H201" s="202">
        <v>7.5</v>
      </c>
      <c r="I201" s="229"/>
      <c r="J201" s="219">
        <f t="shared" si="10"/>
        <v>3</v>
      </c>
      <c r="K201" s="220">
        <f t="shared" si="11"/>
        <v>0</v>
      </c>
      <c r="L201" s="221" t="str">
        <f t="shared" ref="L201:L208" si="15">IF(K201=6,"acquise"," ")</f>
        <v xml:space="preserve"> </v>
      </c>
    </row>
    <row r="202" spans="1:12" ht="12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49">
        <v>6.1</v>
      </c>
      <c r="G202" s="49">
        <v>0.5</v>
      </c>
      <c r="H202" s="45">
        <v>11.5</v>
      </c>
      <c r="I202" s="126"/>
      <c r="J202" s="24">
        <f t="shared" si="10"/>
        <v>6.1</v>
      </c>
      <c r="K202" s="25">
        <f t="shared" si="11"/>
        <v>0</v>
      </c>
      <c r="L202" s="43" t="str">
        <f t="shared" si="15"/>
        <v xml:space="preserve"> </v>
      </c>
    </row>
    <row r="203" spans="1:12" ht="12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90">
        <v>4</v>
      </c>
      <c r="G203" s="425">
        <v>10</v>
      </c>
      <c r="H203" s="50">
        <v>10</v>
      </c>
      <c r="I203" s="125"/>
      <c r="J203" s="24">
        <f t="shared" si="10"/>
        <v>10</v>
      </c>
      <c r="K203" s="25">
        <f t="shared" si="11"/>
        <v>6</v>
      </c>
      <c r="L203" s="43" t="str">
        <f t="shared" si="15"/>
        <v>acquise</v>
      </c>
    </row>
    <row r="204" spans="1:12" ht="12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49">
        <v>4.2</v>
      </c>
      <c r="G204" s="49">
        <v>1</v>
      </c>
      <c r="H204" s="45">
        <v>7.5</v>
      </c>
      <c r="I204" s="126"/>
      <c r="J204" s="24">
        <f t="shared" si="10"/>
        <v>4.2</v>
      </c>
      <c r="K204" s="25">
        <f t="shared" si="11"/>
        <v>0</v>
      </c>
      <c r="L204" s="43" t="str">
        <f t="shared" si="15"/>
        <v xml:space="preserve"> </v>
      </c>
    </row>
    <row r="205" spans="1:12" ht="12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49">
        <v>6.6</v>
      </c>
      <c r="G205" s="49"/>
      <c r="H205" s="45">
        <v>12</v>
      </c>
      <c r="I205" s="126"/>
      <c r="J205" s="24">
        <f t="shared" ref="J205:J268" si="16">IF(AND(H205&gt;G205,H205&gt;I205),MAX(F205,(H205*2+G205*3)/5,(H205*2+I205*3)/5),MAX(F205,G205,I205))</f>
        <v>6.6</v>
      </c>
      <c r="K205" s="25">
        <f t="shared" ref="K205:K268" si="17">IF(J205&gt;=9.995,6,0)</f>
        <v>0</v>
      </c>
      <c r="L205" s="43" t="str">
        <f t="shared" si="15"/>
        <v xml:space="preserve"> </v>
      </c>
    </row>
    <row r="206" spans="1:12" ht="12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90">
        <v>5.166666666666667</v>
      </c>
      <c r="G206" s="90">
        <v>1.25</v>
      </c>
      <c r="H206" s="95">
        <v>5.5</v>
      </c>
      <c r="I206" s="125"/>
      <c r="J206" s="24">
        <f t="shared" si="16"/>
        <v>5.166666666666667</v>
      </c>
      <c r="K206" s="25">
        <f t="shared" si="17"/>
        <v>0</v>
      </c>
      <c r="L206" s="44" t="str">
        <f t="shared" si="15"/>
        <v xml:space="preserve"> </v>
      </c>
    </row>
    <row r="207" spans="1:12" ht="12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49">
        <v>2</v>
      </c>
      <c r="G207" s="49"/>
      <c r="H207" s="45">
        <v>5</v>
      </c>
      <c r="I207" s="125"/>
      <c r="J207" s="24">
        <f t="shared" si="16"/>
        <v>2</v>
      </c>
      <c r="K207" s="25">
        <f t="shared" si="17"/>
        <v>0</v>
      </c>
      <c r="L207" s="43" t="str">
        <f t="shared" si="15"/>
        <v xml:space="preserve"> </v>
      </c>
    </row>
    <row r="208" spans="1:12" ht="12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49">
        <v>2.2000000000000002</v>
      </c>
      <c r="G208" s="49"/>
      <c r="H208" s="45">
        <v>3.25</v>
      </c>
      <c r="I208" s="125"/>
      <c r="J208" s="24">
        <f t="shared" si="16"/>
        <v>2.2000000000000002</v>
      </c>
      <c r="K208" s="25">
        <f t="shared" si="17"/>
        <v>0</v>
      </c>
      <c r="L208" s="43" t="str">
        <f t="shared" si="15"/>
        <v xml:space="preserve"> </v>
      </c>
    </row>
    <row r="209" spans="1:12" ht="12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9.8000000000000007</v>
      </c>
      <c r="G209" s="49"/>
      <c r="H209" s="46"/>
      <c r="I209" s="125"/>
      <c r="J209" s="24">
        <f t="shared" si="16"/>
        <v>9.8000000000000007</v>
      </c>
      <c r="K209" s="25">
        <f t="shared" si="17"/>
        <v>0</v>
      </c>
      <c r="L209" s="169" t="s">
        <v>484</v>
      </c>
    </row>
    <row r="210" spans="1:12" ht="12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4</v>
      </c>
      <c r="G210" s="49">
        <v>0</v>
      </c>
      <c r="H210" s="45">
        <v>8.5</v>
      </c>
      <c r="I210" s="125"/>
      <c r="J210" s="24">
        <f t="shared" si="16"/>
        <v>4</v>
      </c>
      <c r="K210" s="25">
        <f t="shared" si="17"/>
        <v>0</v>
      </c>
      <c r="L210" s="43" t="str">
        <f t="shared" ref="L210:L223" si="18">IF(K210=6,"acquise"," ")</f>
        <v xml:space="preserve"> </v>
      </c>
    </row>
    <row r="211" spans="1:12" ht="12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49">
        <v>5.2</v>
      </c>
      <c r="G211" s="49">
        <v>0</v>
      </c>
      <c r="H211" s="45">
        <v>10</v>
      </c>
      <c r="I211" s="126"/>
      <c r="J211" s="24">
        <f t="shared" si="16"/>
        <v>5.2</v>
      </c>
      <c r="K211" s="25">
        <f t="shared" si="17"/>
        <v>0</v>
      </c>
      <c r="L211" s="43" t="str">
        <f t="shared" si="18"/>
        <v xml:space="preserve"> </v>
      </c>
    </row>
    <row r="212" spans="1:12" ht="12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194">
        <v>6.25</v>
      </c>
      <c r="G212" s="226"/>
      <c r="H212" s="202">
        <v>8.75</v>
      </c>
      <c r="I212" s="229"/>
      <c r="J212" s="219">
        <f t="shared" si="16"/>
        <v>6.25</v>
      </c>
      <c r="K212" s="220">
        <f t="shared" si="17"/>
        <v>0</v>
      </c>
      <c r="L212" s="221" t="str">
        <f t="shared" si="18"/>
        <v xml:space="preserve"> </v>
      </c>
    </row>
    <row r="213" spans="1:12" ht="12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6.6</v>
      </c>
      <c r="G213" s="49">
        <v>2</v>
      </c>
      <c r="H213" s="45">
        <v>11.25</v>
      </c>
      <c r="I213" s="125"/>
      <c r="J213" s="24">
        <f t="shared" si="16"/>
        <v>6.6</v>
      </c>
      <c r="K213" s="25">
        <f t="shared" si="17"/>
        <v>0</v>
      </c>
      <c r="L213" s="43" t="str">
        <f t="shared" si="18"/>
        <v xml:space="preserve"> </v>
      </c>
    </row>
    <row r="214" spans="1:12" ht="12">
      <c r="A214" s="23">
        <v>202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194">
        <v>2.8333333333333335</v>
      </c>
      <c r="G214" s="201"/>
      <c r="H214" s="202">
        <v>5.5</v>
      </c>
      <c r="I214" s="229"/>
      <c r="J214" s="219">
        <f t="shared" si="16"/>
        <v>2.8333333333333335</v>
      </c>
      <c r="K214" s="220">
        <f t="shared" si="17"/>
        <v>0</v>
      </c>
      <c r="L214" s="221" t="str">
        <f t="shared" si="18"/>
        <v xml:space="preserve"> </v>
      </c>
    </row>
    <row r="215" spans="1:12" ht="12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49">
        <v>3.65</v>
      </c>
      <c r="G215" s="49"/>
      <c r="H215" s="45">
        <v>6.5</v>
      </c>
      <c r="I215" s="126"/>
      <c r="J215" s="24">
        <f t="shared" si="16"/>
        <v>3.65</v>
      </c>
      <c r="K215" s="25">
        <f t="shared" si="17"/>
        <v>0</v>
      </c>
      <c r="L215" s="43" t="str">
        <f t="shared" si="18"/>
        <v xml:space="preserve"> </v>
      </c>
    </row>
    <row r="216" spans="1:12" ht="12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0">
        <v>4.083333333333333</v>
      </c>
      <c r="G216" s="90">
        <v>0</v>
      </c>
      <c r="H216" s="45">
        <v>9.25</v>
      </c>
      <c r="I216" s="125"/>
      <c r="J216" s="24">
        <f t="shared" si="16"/>
        <v>4.083333333333333</v>
      </c>
      <c r="K216" s="25">
        <f t="shared" si="17"/>
        <v>0</v>
      </c>
      <c r="L216" s="44" t="str">
        <f t="shared" si="18"/>
        <v xml:space="preserve"> </v>
      </c>
    </row>
    <row r="217" spans="1:12" ht="12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6.15</v>
      </c>
      <c r="G217" s="49">
        <v>0</v>
      </c>
      <c r="H217" s="45">
        <v>9</v>
      </c>
      <c r="I217" s="125"/>
      <c r="J217" s="24">
        <f t="shared" si="16"/>
        <v>6.15</v>
      </c>
      <c r="K217" s="25">
        <f t="shared" si="17"/>
        <v>0</v>
      </c>
      <c r="L217" s="43" t="str">
        <f t="shared" si="18"/>
        <v xml:space="preserve"> </v>
      </c>
    </row>
    <row r="218" spans="1:12" ht="12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49">
        <v>1.85</v>
      </c>
      <c r="G218" s="49">
        <v>0</v>
      </c>
      <c r="H218" s="45">
        <v>4.25</v>
      </c>
      <c r="I218" s="125"/>
      <c r="J218" s="24">
        <f t="shared" si="16"/>
        <v>1.85</v>
      </c>
      <c r="K218" s="25">
        <f t="shared" si="17"/>
        <v>0</v>
      </c>
      <c r="L218" s="43" t="str">
        <f t="shared" si="18"/>
        <v xml:space="preserve"> </v>
      </c>
    </row>
    <row r="219" spans="1:12" ht="12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194">
        <v>2</v>
      </c>
      <c r="G219" s="426">
        <v>10</v>
      </c>
      <c r="H219" s="202">
        <v>5</v>
      </c>
      <c r="I219" s="229"/>
      <c r="J219" s="219">
        <f t="shared" si="16"/>
        <v>10</v>
      </c>
      <c r="K219" s="220">
        <f t="shared" si="17"/>
        <v>6</v>
      </c>
      <c r="L219" s="221" t="str">
        <f t="shared" si="18"/>
        <v>acquise</v>
      </c>
    </row>
    <row r="220" spans="1:12" ht="12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49">
        <v>4.9000000000000004</v>
      </c>
      <c r="G220" s="49">
        <v>0</v>
      </c>
      <c r="H220" s="45">
        <v>8.5</v>
      </c>
      <c r="I220" s="126"/>
      <c r="J220" s="24">
        <f t="shared" si="16"/>
        <v>4.9000000000000004</v>
      </c>
      <c r="K220" s="25">
        <f t="shared" si="17"/>
        <v>0</v>
      </c>
      <c r="L220" s="43" t="str">
        <f t="shared" si="18"/>
        <v xml:space="preserve"> </v>
      </c>
    </row>
    <row r="221" spans="1:12" ht="12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49">
        <v>4.2</v>
      </c>
      <c r="G221" s="49"/>
      <c r="H221" s="45">
        <v>9</v>
      </c>
      <c r="I221" s="126"/>
      <c r="J221" s="24">
        <f t="shared" si="16"/>
        <v>4.2</v>
      </c>
      <c r="K221" s="25">
        <f t="shared" si="17"/>
        <v>0</v>
      </c>
      <c r="L221" s="43" t="str">
        <f t="shared" si="18"/>
        <v xml:space="preserve"> </v>
      </c>
    </row>
    <row r="222" spans="1:12" ht="12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194">
        <v>2.0833333333333335</v>
      </c>
      <c r="G222" s="226"/>
      <c r="H222" s="202">
        <v>1.75</v>
      </c>
      <c r="I222" s="229"/>
      <c r="J222" s="219">
        <f t="shared" si="16"/>
        <v>2.0833333333333335</v>
      </c>
      <c r="K222" s="220">
        <f t="shared" si="17"/>
        <v>0</v>
      </c>
      <c r="L222" s="221" t="str">
        <f t="shared" si="18"/>
        <v xml:space="preserve"> </v>
      </c>
    </row>
    <row r="223" spans="1:12" ht="12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194">
        <v>4.833333333333333</v>
      </c>
      <c r="G223" s="226"/>
      <c r="H223" s="202">
        <v>8.5</v>
      </c>
      <c r="I223" s="229"/>
      <c r="J223" s="219">
        <f t="shared" si="16"/>
        <v>4.833333333333333</v>
      </c>
      <c r="K223" s="220">
        <f t="shared" si="17"/>
        <v>0</v>
      </c>
      <c r="L223" s="221" t="str">
        <f t="shared" si="18"/>
        <v xml:space="preserve"> </v>
      </c>
    </row>
    <row r="224" spans="1:12" ht="12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49">
        <v>7.8</v>
      </c>
      <c r="G224" s="49"/>
      <c r="H224" s="45"/>
      <c r="I224" s="125"/>
      <c r="J224" s="24">
        <f t="shared" si="16"/>
        <v>7.8</v>
      </c>
      <c r="K224" s="25">
        <f t="shared" si="17"/>
        <v>0</v>
      </c>
      <c r="L224" s="171" t="s">
        <v>485</v>
      </c>
    </row>
    <row r="225" spans="1:12" ht="12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49">
        <v>2.2000000000000002</v>
      </c>
      <c r="G225" s="49"/>
      <c r="H225" s="45">
        <v>5.5</v>
      </c>
      <c r="I225" s="126"/>
      <c r="J225" s="24">
        <f t="shared" si="16"/>
        <v>2.2000000000000002</v>
      </c>
      <c r="K225" s="25">
        <f t="shared" si="17"/>
        <v>0</v>
      </c>
      <c r="L225" s="43" t="str">
        <f>IF(K225=6,"acquise"," ")</f>
        <v xml:space="preserve"> </v>
      </c>
    </row>
    <row r="226" spans="1:12" ht="12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49">
        <v>3.6</v>
      </c>
      <c r="G226" s="49"/>
      <c r="H226" s="45">
        <v>7.5</v>
      </c>
      <c r="I226" s="126"/>
      <c r="J226" s="24">
        <f t="shared" si="16"/>
        <v>3.6</v>
      </c>
      <c r="K226" s="25">
        <f t="shared" si="17"/>
        <v>0</v>
      </c>
      <c r="L226" s="43" t="str">
        <f>IF(K226=6,"acquise"," ")</f>
        <v xml:space="preserve"> </v>
      </c>
    </row>
    <row r="227" spans="1:12" ht="12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90">
        <v>3</v>
      </c>
      <c r="G227" s="90">
        <v>0</v>
      </c>
      <c r="H227" s="50">
        <v>6</v>
      </c>
      <c r="I227" s="125"/>
      <c r="J227" s="24">
        <f t="shared" si="16"/>
        <v>3</v>
      </c>
      <c r="K227" s="25">
        <f t="shared" si="17"/>
        <v>0</v>
      </c>
      <c r="L227" s="44" t="str">
        <f>IF(K227=6,"acquise"," ")</f>
        <v xml:space="preserve"> </v>
      </c>
    </row>
    <row r="228" spans="1:12" ht="12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49">
        <v>5.8</v>
      </c>
      <c r="G228" s="49"/>
      <c r="H228" s="104">
        <v>10</v>
      </c>
      <c r="I228" s="125"/>
      <c r="J228" s="24">
        <f t="shared" si="16"/>
        <v>5.8</v>
      </c>
      <c r="K228" s="25">
        <f t="shared" si="17"/>
        <v>0</v>
      </c>
      <c r="L228" s="43" t="str">
        <f>IF(K228=6,"acquise"," ")</f>
        <v xml:space="preserve"> </v>
      </c>
    </row>
    <row r="229" spans="1:12" ht="12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49">
        <v>2.85</v>
      </c>
      <c r="G229" s="49"/>
      <c r="H229" s="45">
        <v>4.5</v>
      </c>
      <c r="I229" s="126"/>
      <c r="J229" s="24">
        <f t="shared" si="16"/>
        <v>2.85</v>
      </c>
      <c r="K229" s="25">
        <f t="shared" si="17"/>
        <v>0</v>
      </c>
      <c r="L229" s="43" t="str">
        <f>IF(K229=6,"acquise"," ")</f>
        <v xml:space="preserve"> </v>
      </c>
    </row>
    <row r="230" spans="1:12" ht="12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49">
        <v>10</v>
      </c>
      <c r="G230" s="49"/>
      <c r="H230" s="45"/>
      <c r="I230" s="126"/>
      <c r="J230" s="24">
        <f t="shared" si="16"/>
        <v>10</v>
      </c>
      <c r="K230" s="25">
        <f t="shared" si="17"/>
        <v>6</v>
      </c>
      <c r="L230" s="170" t="s">
        <v>486</v>
      </c>
    </row>
    <row r="231" spans="1:12" ht="12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90">
        <v>6.166666666666667</v>
      </c>
      <c r="G231" s="90">
        <v>0</v>
      </c>
      <c r="H231" s="50">
        <v>10.5</v>
      </c>
      <c r="I231" s="125"/>
      <c r="J231" s="24">
        <f t="shared" si="16"/>
        <v>6.166666666666667</v>
      </c>
      <c r="K231" s="25">
        <f t="shared" si="17"/>
        <v>0</v>
      </c>
      <c r="L231" s="44" t="str">
        <f>IF(K231=6,"acquise"," ")</f>
        <v xml:space="preserve"> </v>
      </c>
    </row>
    <row r="232" spans="1:12" ht="12">
      <c r="A232" s="23">
        <v>220</v>
      </c>
      <c r="B232" s="294">
        <v>123011492</v>
      </c>
      <c r="C232" s="305" t="s">
        <v>757</v>
      </c>
      <c r="D232" s="306" t="s">
        <v>100</v>
      </c>
      <c r="E232" s="246" t="s">
        <v>434</v>
      </c>
      <c r="F232" s="194">
        <v>6.4</v>
      </c>
      <c r="G232" s="226">
        <v>0</v>
      </c>
      <c r="H232" s="202">
        <v>8.5</v>
      </c>
      <c r="I232" s="229"/>
      <c r="J232" s="219">
        <f t="shared" si="16"/>
        <v>6.4</v>
      </c>
      <c r="K232" s="220">
        <f t="shared" si="17"/>
        <v>0</v>
      </c>
      <c r="L232" s="221" t="str">
        <f>IF(K232=6,"acquise"," ")</f>
        <v xml:space="preserve"> </v>
      </c>
    </row>
    <row r="233" spans="1:12" ht="12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0">
        <v>10</v>
      </c>
      <c r="G233" s="90"/>
      <c r="H233" s="95"/>
      <c r="I233" s="125"/>
      <c r="J233" s="24">
        <f t="shared" si="16"/>
        <v>10</v>
      </c>
      <c r="K233" s="25">
        <f t="shared" si="17"/>
        <v>6</v>
      </c>
      <c r="L233" s="171" t="s">
        <v>697</v>
      </c>
    </row>
    <row r="234" spans="1:12" ht="12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90">
        <v>10</v>
      </c>
      <c r="G234" s="90"/>
      <c r="H234" s="95"/>
      <c r="I234" s="125"/>
      <c r="J234" s="24">
        <f t="shared" si="16"/>
        <v>10</v>
      </c>
      <c r="K234" s="25">
        <f t="shared" si="17"/>
        <v>6</v>
      </c>
      <c r="L234" s="171" t="s">
        <v>697</v>
      </c>
    </row>
    <row r="235" spans="1:12" ht="12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49">
        <v>2.8</v>
      </c>
      <c r="G235" s="49"/>
      <c r="H235" s="45">
        <v>7</v>
      </c>
      <c r="I235" s="126"/>
      <c r="J235" s="24">
        <f t="shared" si="16"/>
        <v>2.8</v>
      </c>
      <c r="K235" s="25">
        <f t="shared" si="17"/>
        <v>0</v>
      </c>
      <c r="L235" s="43" t="str">
        <f t="shared" ref="L235:L243" si="19">IF(K235=6,"acquise"," ")</f>
        <v xml:space="preserve"> </v>
      </c>
    </row>
    <row r="236" spans="1:12" ht="12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49">
        <v>5.8</v>
      </c>
      <c r="G236" s="49">
        <v>0</v>
      </c>
      <c r="H236" s="45">
        <v>10</v>
      </c>
      <c r="I236" s="125"/>
      <c r="J236" s="24">
        <f t="shared" si="16"/>
        <v>5.8</v>
      </c>
      <c r="K236" s="25">
        <f t="shared" si="17"/>
        <v>0</v>
      </c>
      <c r="L236" s="43" t="str">
        <f t="shared" si="19"/>
        <v xml:space="preserve"> </v>
      </c>
    </row>
    <row r="237" spans="1:12" ht="12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90">
        <v>6.2</v>
      </c>
      <c r="G237" s="90">
        <v>2.5</v>
      </c>
      <c r="H237" s="50">
        <v>11</v>
      </c>
      <c r="I237" s="125"/>
      <c r="J237" s="24">
        <f t="shared" si="16"/>
        <v>6.2</v>
      </c>
      <c r="K237" s="25">
        <f t="shared" si="17"/>
        <v>0</v>
      </c>
      <c r="L237" s="44" t="str">
        <f t="shared" si="19"/>
        <v xml:space="preserve"> </v>
      </c>
    </row>
    <row r="238" spans="1:12" ht="12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49">
        <v>7.1</v>
      </c>
      <c r="G238" s="49"/>
      <c r="H238" s="45">
        <v>13.25</v>
      </c>
      <c r="I238" s="125"/>
      <c r="J238" s="24">
        <f t="shared" si="16"/>
        <v>7.1</v>
      </c>
      <c r="K238" s="25">
        <f t="shared" si="17"/>
        <v>0</v>
      </c>
      <c r="L238" s="43" t="str">
        <f t="shared" si="19"/>
        <v xml:space="preserve"> </v>
      </c>
    </row>
    <row r="239" spans="1:12" ht="12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49">
        <v>2.35</v>
      </c>
      <c r="G239" s="49"/>
      <c r="H239" s="45">
        <v>5.5</v>
      </c>
      <c r="I239" s="126"/>
      <c r="J239" s="24">
        <f t="shared" si="16"/>
        <v>2.35</v>
      </c>
      <c r="K239" s="25">
        <f t="shared" si="17"/>
        <v>0</v>
      </c>
      <c r="L239" s="43" t="str">
        <f t="shared" si="19"/>
        <v xml:space="preserve"> </v>
      </c>
    </row>
    <row r="240" spans="1:12" ht="12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49">
        <v>5.65</v>
      </c>
      <c r="G240" s="49">
        <v>0.5</v>
      </c>
      <c r="H240" s="45">
        <v>10</v>
      </c>
      <c r="I240" s="126"/>
      <c r="J240" s="24">
        <f t="shared" si="16"/>
        <v>5.65</v>
      </c>
      <c r="K240" s="25">
        <f t="shared" si="17"/>
        <v>0</v>
      </c>
      <c r="L240" s="43" t="str">
        <f t="shared" si="19"/>
        <v xml:space="preserve"> </v>
      </c>
    </row>
    <row r="241" spans="1:12" ht="12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49">
        <v>6.85</v>
      </c>
      <c r="G241" s="49"/>
      <c r="H241" s="45">
        <v>10</v>
      </c>
      <c r="I241" s="126"/>
      <c r="J241" s="24">
        <f t="shared" si="16"/>
        <v>6.85</v>
      </c>
      <c r="K241" s="25">
        <f t="shared" si="17"/>
        <v>0</v>
      </c>
      <c r="L241" s="43" t="str">
        <f t="shared" si="19"/>
        <v xml:space="preserve"> </v>
      </c>
    </row>
    <row r="242" spans="1:12" ht="12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90">
        <v>2.8333333333333335</v>
      </c>
      <c r="G242" s="90"/>
      <c r="H242" s="45">
        <v>4.5</v>
      </c>
      <c r="I242" s="125"/>
      <c r="J242" s="24">
        <f t="shared" si="16"/>
        <v>2.8333333333333335</v>
      </c>
      <c r="K242" s="25">
        <f t="shared" si="17"/>
        <v>0</v>
      </c>
      <c r="L242" s="44" t="str">
        <f t="shared" si="19"/>
        <v xml:space="preserve"> </v>
      </c>
    </row>
    <row r="243" spans="1:12" ht="12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49">
        <v>3.95</v>
      </c>
      <c r="G243" s="49"/>
      <c r="H243" s="45">
        <v>8</v>
      </c>
      <c r="I243" s="126"/>
      <c r="J243" s="24">
        <f t="shared" si="16"/>
        <v>3.95</v>
      </c>
      <c r="K243" s="25">
        <f t="shared" si="17"/>
        <v>0</v>
      </c>
      <c r="L243" s="43" t="str">
        <f t="shared" si="19"/>
        <v xml:space="preserve"> </v>
      </c>
    </row>
    <row r="244" spans="1:12" ht="12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10</v>
      </c>
      <c r="G244" s="49"/>
      <c r="H244" s="57"/>
      <c r="I244" s="125"/>
      <c r="J244" s="24">
        <f t="shared" si="16"/>
        <v>10</v>
      </c>
      <c r="K244" s="25">
        <f t="shared" si="17"/>
        <v>6</v>
      </c>
      <c r="L244" s="171" t="s">
        <v>697</v>
      </c>
    </row>
    <row r="245" spans="1:12" ht="12">
      <c r="A245" s="23">
        <v>233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194">
        <v>6.8</v>
      </c>
      <c r="G245" s="226"/>
      <c r="H245" s="202">
        <v>8</v>
      </c>
      <c r="I245" s="229"/>
      <c r="J245" s="219">
        <f t="shared" si="16"/>
        <v>6.8</v>
      </c>
      <c r="K245" s="220">
        <f t="shared" si="17"/>
        <v>0</v>
      </c>
      <c r="L245" s="221" t="str">
        <f>IF(K245=6,"acquise"," ")</f>
        <v xml:space="preserve"> </v>
      </c>
    </row>
    <row r="246" spans="1:12" ht="12">
      <c r="A246" s="23">
        <v>234</v>
      </c>
      <c r="B246" s="294" t="s">
        <v>759</v>
      </c>
      <c r="C246" s="305" t="s">
        <v>760</v>
      </c>
      <c r="D246" s="306" t="s">
        <v>208</v>
      </c>
      <c r="E246" s="244" t="s">
        <v>428</v>
      </c>
      <c r="F246" s="194">
        <v>3.5</v>
      </c>
      <c r="G246" s="226"/>
      <c r="H246" s="202">
        <v>6.5</v>
      </c>
      <c r="I246" s="229"/>
      <c r="J246" s="219">
        <f t="shared" si="16"/>
        <v>3.5</v>
      </c>
      <c r="K246" s="220">
        <f t="shared" si="17"/>
        <v>0</v>
      </c>
      <c r="L246" s="221" t="str">
        <f>IF(K246=6,"acquise"," ")</f>
        <v xml:space="preserve"> </v>
      </c>
    </row>
    <row r="247" spans="1:12" ht="12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90">
        <v>3.9166666666666665</v>
      </c>
      <c r="G247" s="90"/>
      <c r="H247" s="95">
        <v>6.75</v>
      </c>
      <c r="I247" s="125"/>
      <c r="J247" s="24">
        <f t="shared" si="16"/>
        <v>3.9166666666666665</v>
      </c>
      <c r="K247" s="25">
        <f t="shared" si="17"/>
        <v>0</v>
      </c>
      <c r="L247" s="44" t="str">
        <f>IF(K247=6,"acquise"," ")</f>
        <v xml:space="preserve"> </v>
      </c>
    </row>
    <row r="248" spans="1:12" ht="12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0">
        <v>8.84</v>
      </c>
      <c r="G248" s="90"/>
      <c r="H248" s="50"/>
      <c r="I248" s="125"/>
      <c r="J248" s="24">
        <f t="shared" si="16"/>
        <v>8.84</v>
      </c>
      <c r="K248" s="25">
        <f t="shared" si="17"/>
        <v>0</v>
      </c>
      <c r="L248" s="169" t="s">
        <v>484</v>
      </c>
    </row>
    <row r="249" spans="1:12" ht="12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49">
        <v>6.1</v>
      </c>
      <c r="G249" s="49">
        <v>0</v>
      </c>
      <c r="H249" s="45">
        <v>11.5</v>
      </c>
      <c r="I249" s="126"/>
      <c r="J249" s="24">
        <f t="shared" si="16"/>
        <v>6.1</v>
      </c>
      <c r="K249" s="25">
        <f t="shared" si="17"/>
        <v>0</v>
      </c>
      <c r="L249" s="43" t="str">
        <f>IF(K249=6,"acquise"," ")</f>
        <v xml:space="preserve"> </v>
      </c>
    </row>
    <row r="250" spans="1:12" ht="12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49">
        <v>8.8000000000000007</v>
      </c>
      <c r="G250" s="49"/>
      <c r="H250" s="45"/>
      <c r="I250" s="125"/>
      <c r="J250" s="24">
        <f t="shared" si="16"/>
        <v>8.8000000000000007</v>
      </c>
      <c r="K250" s="25">
        <f t="shared" si="17"/>
        <v>0</v>
      </c>
      <c r="L250" s="169" t="s">
        <v>484</v>
      </c>
    </row>
    <row r="251" spans="1:12" ht="12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49">
        <v>6.85</v>
      </c>
      <c r="G251" s="49"/>
      <c r="H251" s="45">
        <v>12.25</v>
      </c>
      <c r="I251" s="126"/>
      <c r="J251" s="24">
        <f t="shared" si="16"/>
        <v>6.85</v>
      </c>
      <c r="K251" s="25">
        <f t="shared" si="17"/>
        <v>0</v>
      </c>
      <c r="L251" s="43" t="str">
        <f t="shared" ref="L251:L270" si="20">IF(K251=6,"acquise"," ")</f>
        <v xml:space="preserve"> </v>
      </c>
    </row>
    <row r="252" spans="1:12" ht="12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49">
        <v>6.22</v>
      </c>
      <c r="G252" s="49">
        <v>0</v>
      </c>
      <c r="H252" s="45"/>
      <c r="I252" s="126"/>
      <c r="J252" s="24">
        <f t="shared" si="16"/>
        <v>6.22</v>
      </c>
      <c r="K252" s="25">
        <f t="shared" si="17"/>
        <v>0</v>
      </c>
      <c r="L252" s="43" t="str">
        <f t="shared" si="20"/>
        <v xml:space="preserve"> </v>
      </c>
    </row>
    <row r="253" spans="1:12" ht="12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194">
        <v>5.3</v>
      </c>
      <c r="G253" s="226">
        <v>1</v>
      </c>
      <c r="H253" s="202">
        <v>8</v>
      </c>
      <c r="I253" s="229"/>
      <c r="J253" s="219">
        <f t="shared" si="16"/>
        <v>5.3</v>
      </c>
      <c r="K253" s="220">
        <f t="shared" si="17"/>
        <v>0</v>
      </c>
      <c r="L253" s="221" t="str">
        <f t="shared" si="20"/>
        <v xml:space="preserve"> </v>
      </c>
    </row>
    <row r="254" spans="1:12" ht="12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49">
        <v>4.5999999999999996</v>
      </c>
      <c r="G254" s="49">
        <v>0</v>
      </c>
      <c r="H254" s="45">
        <v>5.5</v>
      </c>
      <c r="I254" s="126"/>
      <c r="J254" s="24">
        <f t="shared" si="16"/>
        <v>4.5999999999999996</v>
      </c>
      <c r="K254" s="25">
        <f t="shared" si="17"/>
        <v>0</v>
      </c>
      <c r="L254" s="43" t="str">
        <f t="shared" si="20"/>
        <v xml:space="preserve"> </v>
      </c>
    </row>
    <row r="255" spans="1:12" ht="12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49">
        <v>3.3</v>
      </c>
      <c r="G255" s="49">
        <v>0</v>
      </c>
      <c r="H255" s="45">
        <v>7.5</v>
      </c>
      <c r="I255" s="126"/>
      <c r="J255" s="24">
        <f t="shared" si="16"/>
        <v>3.3</v>
      </c>
      <c r="K255" s="25">
        <f t="shared" si="17"/>
        <v>0</v>
      </c>
      <c r="L255" s="43" t="str">
        <f t="shared" si="20"/>
        <v xml:space="preserve"> </v>
      </c>
    </row>
    <row r="256" spans="1:12" ht="12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90">
        <v>4</v>
      </c>
      <c r="G256" s="90">
        <v>0</v>
      </c>
      <c r="H256" s="45">
        <v>5.5</v>
      </c>
      <c r="I256" s="125"/>
      <c r="J256" s="24">
        <f t="shared" si="16"/>
        <v>4</v>
      </c>
      <c r="K256" s="25">
        <f t="shared" si="17"/>
        <v>0</v>
      </c>
      <c r="L256" s="44" t="str">
        <f t="shared" si="20"/>
        <v xml:space="preserve"> </v>
      </c>
    </row>
    <row r="257" spans="1:12" ht="12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49">
        <v>3.5</v>
      </c>
      <c r="G257" s="49">
        <v>0</v>
      </c>
      <c r="H257" s="45">
        <v>6.5</v>
      </c>
      <c r="I257" s="126"/>
      <c r="J257" s="24">
        <f t="shared" si="16"/>
        <v>3.5</v>
      </c>
      <c r="K257" s="25">
        <f t="shared" si="17"/>
        <v>0</v>
      </c>
      <c r="L257" s="43" t="str">
        <f t="shared" si="20"/>
        <v xml:space="preserve"> </v>
      </c>
    </row>
    <row r="258" spans="1:12" ht="12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49">
        <v>4.5</v>
      </c>
      <c r="G258" s="49">
        <v>1</v>
      </c>
      <c r="H258" s="45">
        <v>9</v>
      </c>
      <c r="I258" s="126"/>
      <c r="J258" s="24">
        <f t="shared" si="16"/>
        <v>4.5</v>
      </c>
      <c r="K258" s="25">
        <f t="shared" si="17"/>
        <v>0</v>
      </c>
      <c r="L258" s="43" t="str">
        <f t="shared" si="20"/>
        <v xml:space="preserve"> </v>
      </c>
    </row>
    <row r="259" spans="1:12" ht="12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49">
        <v>4.25</v>
      </c>
      <c r="G259" s="49">
        <v>0</v>
      </c>
      <c r="H259" s="45">
        <v>6.5</v>
      </c>
      <c r="I259" s="126"/>
      <c r="J259" s="24">
        <f t="shared" si="16"/>
        <v>4.25</v>
      </c>
      <c r="K259" s="25">
        <f t="shared" si="17"/>
        <v>0</v>
      </c>
      <c r="L259" s="43" t="str">
        <f t="shared" si="20"/>
        <v xml:space="preserve"> </v>
      </c>
    </row>
    <row r="260" spans="1:12" ht="12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49">
        <v>4</v>
      </c>
      <c r="G260" s="49">
        <v>0</v>
      </c>
      <c r="H260" s="45">
        <v>10</v>
      </c>
      <c r="I260" s="126"/>
      <c r="J260" s="24">
        <f t="shared" si="16"/>
        <v>4</v>
      </c>
      <c r="K260" s="25">
        <f t="shared" si="17"/>
        <v>0</v>
      </c>
      <c r="L260" s="43" t="str">
        <f t="shared" si="20"/>
        <v xml:space="preserve"> </v>
      </c>
    </row>
    <row r="261" spans="1:12" ht="12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0">
        <v>3.1666666666666665</v>
      </c>
      <c r="G261" s="90"/>
      <c r="H261" s="45">
        <v>7</v>
      </c>
      <c r="I261" s="125"/>
      <c r="J261" s="24">
        <f t="shared" si="16"/>
        <v>3.1666666666666665</v>
      </c>
      <c r="K261" s="25">
        <f t="shared" si="17"/>
        <v>0</v>
      </c>
      <c r="L261" s="44" t="str">
        <f t="shared" si="20"/>
        <v xml:space="preserve"> </v>
      </c>
    </row>
    <row r="262" spans="1:12" ht="12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49">
        <v>4.95</v>
      </c>
      <c r="G262" s="49"/>
      <c r="H262" s="45">
        <v>9.75</v>
      </c>
      <c r="I262" s="126"/>
      <c r="J262" s="24">
        <f t="shared" si="16"/>
        <v>4.95</v>
      </c>
      <c r="K262" s="25">
        <f t="shared" si="17"/>
        <v>0</v>
      </c>
      <c r="L262" s="43" t="str">
        <f t="shared" si="20"/>
        <v xml:space="preserve"> </v>
      </c>
    </row>
    <row r="263" spans="1:12" ht="12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0">
        <v>2.2000000000000002</v>
      </c>
      <c r="G263" s="90">
        <v>0</v>
      </c>
      <c r="H263" s="50">
        <v>5.5</v>
      </c>
      <c r="I263" s="125"/>
      <c r="J263" s="24">
        <f t="shared" si="16"/>
        <v>2.2000000000000002</v>
      </c>
      <c r="K263" s="25">
        <f t="shared" si="17"/>
        <v>0</v>
      </c>
      <c r="L263" s="44" t="str">
        <f t="shared" si="20"/>
        <v xml:space="preserve"> </v>
      </c>
    </row>
    <row r="264" spans="1:12" ht="12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194">
        <v>4.666666666666667</v>
      </c>
      <c r="G264" s="201"/>
      <c r="H264" s="214">
        <v>10</v>
      </c>
      <c r="I264" s="229"/>
      <c r="J264" s="219">
        <f t="shared" si="16"/>
        <v>4.666666666666667</v>
      </c>
      <c r="K264" s="220">
        <f t="shared" si="17"/>
        <v>0</v>
      </c>
      <c r="L264" s="221" t="str">
        <f t="shared" si="20"/>
        <v xml:space="preserve"> </v>
      </c>
    </row>
    <row r="265" spans="1:12" ht="12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49">
        <v>7.5</v>
      </c>
      <c r="G265" s="49"/>
      <c r="H265" s="45">
        <v>9</v>
      </c>
      <c r="I265" s="126"/>
      <c r="J265" s="24">
        <f t="shared" si="16"/>
        <v>7.5</v>
      </c>
      <c r="K265" s="25">
        <f t="shared" si="17"/>
        <v>0</v>
      </c>
      <c r="L265" s="43" t="str">
        <f t="shared" si="20"/>
        <v xml:space="preserve"> </v>
      </c>
    </row>
    <row r="266" spans="1:12" ht="12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49">
        <v>6.15</v>
      </c>
      <c r="G266" s="49">
        <v>0</v>
      </c>
      <c r="H266" s="45">
        <v>8.25</v>
      </c>
      <c r="I266" s="125"/>
      <c r="J266" s="24">
        <f t="shared" si="16"/>
        <v>6.15</v>
      </c>
      <c r="K266" s="25">
        <f t="shared" si="17"/>
        <v>0</v>
      </c>
      <c r="L266" s="43" t="str">
        <f t="shared" si="20"/>
        <v xml:space="preserve"> </v>
      </c>
    </row>
    <row r="267" spans="1:12" ht="12">
      <c r="A267" s="23">
        <v>255</v>
      </c>
      <c r="B267" s="343" t="s">
        <v>766</v>
      </c>
      <c r="C267" s="343" t="s">
        <v>352</v>
      </c>
      <c r="D267" s="342" t="s">
        <v>100</v>
      </c>
      <c r="E267" s="204" t="s">
        <v>436</v>
      </c>
      <c r="F267" s="194">
        <v>4.7</v>
      </c>
      <c r="G267" s="226"/>
      <c r="H267" s="228">
        <v>8</v>
      </c>
      <c r="I267" s="229"/>
      <c r="J267" s="219">
        <f t="shared" si="16"/>
        <v>4.7</v>
      </c>
      <c r="K267" s="220">
        <f t="shared" si="17"/>
        <v>0</v>
      </c>
      <c r="L267" s="221" t="str">
        <f t="shared" si="20"/>
        <v xml:space="preserve"> </v>
      </c>
    </row>
    <row r="268" spans="1:12" ht="12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49">
        <v>3</v>
      </c>
      <c r="G268" s="49"/>
      <c r="H268" s="45">
        <v>6</v>
      </c>
      <c r="I268" s="125"/>
      <c r="J268" s="24">
        <f t="shared" si="16"/>
        <v>3</v>
      </c>
      <c r="K268" s="25">
        <f t="shared" si="17"/>
        <v>0</v>
      </c>
      <c r="L268" s="43" t="str">
        <f t="shared" si="20"/>
        <v xml:space="preserve"> </v>
      </c>
    </row>
    <row r="269" spans="1:12" ht="12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49">
        <v>2.5499999999999998</v>
      </c>
      <c r="G269" s="49">
        <v>0</v>
      </c>
      <c r="H269" s="45">
        <v>4.5</v>
      </c>
      <c r="I269" s="126"/>
      <c r="J269" s="24">
        <f t="shared" ref="J269:J332" si="21">IF(AND(H269&gt;G269,H269&gt;I269),MAX(F269,(H269*2+G269*3)/5,(H269*2+I269*3)/5),MAX(F269,G269,I269))</f>
        <v>2.5499999999999998</v>
      </c>
      <c r="K269" s="25">
        <f t="shared" ref="K269:K332" si="22">IF(J269&gt;=9.995,6,0)</f>
        <v>0</v>
      </c>
      <c r="L269" s="43" t="str">
        <f t="shared" si="20"/>
        <v xml:space="preserve"> </v>
      </c>
    </row>
    <row r="270" spans="1:12" ht="12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0">
        <v>6.166666666666667</v>
      </c>
      <c r="G270" s="90"/>
      <c r="H270" s="50">
        <v>10.5</v>
      </c>
      <c r="I270" s="125"/>
      <c r="J270" s="24">
        <f t="shared" si="21"/>
        <v>6.166666666666667</v>
      </c>
      <c r="K270" s="25">
        <f t="shared" si="22"/>
        <v>0</v>
      </c>
      <c r="L270" s="44" t="str">
        <f t="shared" si="20"/>
        <v xml:space="preserve"> </v>
      </c>
    </row>
    <row r="271" spans="1:12" ht="12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4.75</v>
      </c>
      <c r="G271" s="49"/>
      <c r="H271" s="45"/>
      <c r="I271" s="125"/>
      <c r="J271" s="24">
        <f t="shared" si="21"/>
        <v>4.75</v>
      </c>
      <c r="K271" s="25">
        <f t="shared" si="22"/>
        <v>0</v>
      </c>
      <c r="L271" s="171" t="s">
        <v>485</v>
      </c>
    </row>
    <row r="272" spans="1:12" ht="12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0">
        <v>7.2</v>
      </c>
      <c r="G272" s="90"/>
      <c r="H272" s="45">
        <v>18</v>
      </c>
      <c r="I272" s="125"/>
      <c r="J272" s="24">
        <f t="shared" si="21"/>
        <v>7.2</v>
      </c>
      <c r="K272" s="25">
        <f t="shared" si="22"/>
        <v>0</v>
      </c>
      <c r="L272" s="44" t="str">
        <f t="shared" ref="L272:L278" si="23">IF(K272=6,"acquise"," ")</f>
        <v xml:space="preserve"> </v>
      </c>
    </row>
    <row r="273" spans="1:12" ht="12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49">
        <v>1.9</v>
      </c>
      <c r="G273" s="49"/>
      <c r="H273" s="45">
        <v>4.75</v>
      </c>
      <c r="I273" s="126"/>
      <c r="J273" s="24">
        <f t="shared" si="21"/>
        <v>1.9</v>
      </c>
      <c r="K273" s="25">
        <f t="shared" si="22"/>
        <v>0</v>
      </c>
      <c r="L273" s="43" t="str">
        <f t="shared" si="23"/>
        <v xml:space="preserve"> </v>
      </c>
    </row>
    <row r="274" spans="1:12" ht="12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49">
        <v>3.6</v>
      </c>
      <c r="G274" s="49"/>
      <c r="H274" s="45">
        <v>7.5</v>
      </c>
      <c r="I274" s="126"/>
      <c r="J274" s="24">
        <f t="shared" si="21"/>
        <v>3.6</v>
      </c>
      <c r="K274" s="25">
        <f t="shared" si="22"/>
        <v>0</v>
      </c>
      <c r="L274" s="43" t="str">
        <f t="shared" si="23"/>
        <v xml:space="preserve"> </v>
      </c>
    </row>
    <row r="275" spans="1:12" ht="12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49">
        <v>5.65</v>
      </c>
      <c r="G275" s="49">
        <v>1</v>
      </c>
      <c r="H275" s="45">
        <v>8.5</v>
      </c>
      <c r="I275" s="126"/>
      <c r="J275" s="24">
        <f t="shared" si="21"/>
        <v>5.65</v>
      </c>
      <c r="K275" s="25">
        <f t="shared" si="22"/>
        <v>0</v>
      </c>
      <c r="L275" s="43" t="str">
        <f t="shared" si="23"/>
        <v xml:space="preserve"> </v>
      </c>
    </row>
    <row r="276" spans="1:12" ht="12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49">
        <v>5.7</v>
      </c>
      <c r="G276" s="49">
        <v>1.5</v>
      </c>
      <c r="H276" s="45">
        <v>7.5</v>
      </c>
      <c r="I276" s="126"/>
      <c r="J276" s="24">
        <f t="shared" si="21"/>
        <v>5.7</v>
      </c>
      <c r="K276" s="25">
        <f t="shared" si="22"/>
        <v>0</v>
      </c>
      <c r="L276" s="43" t="str">
        <f t="shared" si="23"/>
        <v xml:space="preserve"> </v>
      </c>
    </row>
    <row r="277" spans="1:12" ht="12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49">
        <v>4</v>
      </c>
      <c r="G277" s="49">
        <v>0</v>
      </c>
      <c r="H277" s="45">
        <v>7</v>
      </c>
      <c r="I277" s="125"/>
      <c r="J277" s="24">
        <f t="shared" si="21"/>
        <v>4</v>
      </c>
      <c r="K277" s="25">
        <f t="shared" si="22"/>
        <v>0</v>
      </c>
      <c r="L277" s="43" t="str">
        <f t="shared" si="23"/>
        <v xml:space="preserve"> </v>
      </c>
    </row>
    <row r="278" spans="1:12" ht="12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194">
        <v>5.8</v>
      </c>
      <c r="G278" s="226"/>
      <c r="H278" s="202">
        <v>7</v>
      </c>
      <c r="I278" s="229"/>
      <c r="J278" s="219">
        <f t="shared" si="21"/>
        <v>5.8</v>
      </c>
      <c r="K278" s="220">
        <f t="shared" si="22"/>
        <v>0</v>
      </c>
      <c r="L278" s="221" t="str">
        <f t="shared" si="23"/>
        <v xml:space="preserve"> </v>
      </c>
    </row>
    <row r="279" spans="1:12" ht="12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0">
        <v>10</v>
      </c>
      <c r="G279" s="90"/>
      <c r="H279" s="50"/>
      <c r="I279" s="125"/>
      <c r="J279" s="24">
        <f t="shared" si="21"/>
        <v>10</v>
      </c>
      <c r="K279" s="25">
        <f t="shared" si="22"/>
        <v>6</v>
      </c>
      <c r="L279" s="171" t="s">
        <v>485</v>
      </c>
    </row>
    <row r="280" spans="1:12" ht="12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90">
        <v>5.583333333333333</v>
      </c>
      <c r="G280" s="90"/>
      <c r="H280" s="50">
        <v>11.25</v>
      </c>
      <c r="I280" s="125"/>
      <c r="J280" s="24">
        <f t="shared" si="21"/>
        <v>5.583333333333333</v>
      </c>
      <c r="K280" s="25">
        <f t="shared" si="22"/>
        <v>0</v>
      </c>
      <c r="L280" s="44" t="str">
        <f t="shared" ref="L280:L287" si="24">IF(K280=6,"acquise"," ")</f>
        <v xml:space="preserve"> </v>
      </c>
    </row>
    <row r="281" spans="1:12" ht="12">
      <c r="A281" s="23">
        <v>269</v>
      </c>
      <c r="B281" s="340" t="s">
        <v>768</v>
      </c>
      <c r="C281" s="340" t="s">
        <v>402</v>
      </c>
      <c r="D281" s="335" t="s">
        <v>769</v>
      </c>
      <c r="E281" s="244" t="s">
        <v>428</v>
      </c>
      <c r="F281" s="194">
        <v>5.25</v>
      </c>
      <c r="G281" s="201"/>
      <c r="H281" s="205">
        <v>10.25</v>
      </c>
      <c r="I281" s="229"/>
      <c r="J281" s="219">
        <f t="shared" si="21"/>
        <v>5.25</v>
      </c>
      <c r="K281" s="220">
        <f t="shared" si="22"/>
        <v>0</v>
      </c>
      <c r="L281" s="221" t="str">
        <f t="shared" si="24"/>
        <v xml:space="preserve"> </v>
      </c>
    </row>
    <row r="282" spans="1:12" ht="12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3.5</v>
      </c>
      <c r="G282" s="49"/>
      <c r="H282" s="45">
        <v>7.25</v>
      </c>
      <c r="I282" s="125"/>
      <c r="J282" s="24">
        <f t="shared" si="21"/>
        <v>3.5</v>
      </c>
      <c r="K282" s="25">
        <f t="shared" si="22"/>
        <v>0</v>
      </c>
      <c r="L282" s="43" t="str">
        <f t="shared" si="24"/>
        <v xml:space="preserve"> </v>
      </c>
    </row>
    <row r="283" spans="1:12" ht="12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49">
        <v>2.4</v>
      </c>
      <c r="G283" s="49"/>
      <c r="H283" s="45">
        <v>6</v>
      </c>
      <c r="I283" s="126"/>
      <c r="J283" s="24">
        <f t="shared" si="21"/>
        <v>2.4</v>
      </c>
      <c r="K283" s="25">
        <f t="shared" si="22"/>
        <v>0</v>
      </c>
      <c r="L283" s="43" t="str">
        <f t="shared" si="24"/>
        <v xml:space="preserve"> </v>
      </c>
    </row>
    <row r="284" spans="1:12" ht="12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49">
        <v>3.4</v>
      </c>
      <c r="G284" s="49">
        <v>0</v>
      </c>
      <c r="H284" s="45">
        <v>8.5</v>
      </c>
      <c r="I284" s="126"/>
      <c r="J284" s="24">
        <f t="shared" si="21"/>
        <v>3.4</v>
      </c>
      <c r="K284" s="25">
        <f t="shared" si="22"/>
        <v>0</v>
      </c>
      <c r="L284" s="43" t="str">
        <f t="shared" si="24"/>
        <v xml:space="preserve"> </v>
      </c>
    </row>
    <row r="285" spans="1:12" ht="12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49">
        <v>3.4</v>
      </c>
      <c r="G285" s="49">
        <v>0</v>
      </c>
      <c r="H285" s="45">
        <v>7</v>
      </c>
      <c r="I285" s="126"/>
      <c r="J285" s="24">
        <f t="shared" si="21"/>
        <v>3.4</v>
      </c>
      <c r="K285" s="25">
        <f t="shared" si="22"/>
        <v>0</v>
      </c>
      <c r="L285" s="43" t="str">
        <f t="shared" si="24"/>
        <v xml:space="preserve"> </v>
      </c>
    </row>
    <row r="286" spans="1:12" ht="12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0">
        <v>6.833333333333333</v>
      </c>
      <c r="G286" s="90"/>
      <c r="H286" s="50">
        <v>10.5</v>
      </c>
      <c r="I286" s="125"/>
      <c r="J286" s="24">
        <f t="shared" si="21"/>
        <v>6.833333333333333</v>
      </c>
      <c r="K286" s="25">
        <f t="shared" si="22"/>
        <v>0</v>
      </c>
      <c r="L286" s="44" t="str">
        <f t="shared" si="24"/>
        <v xml:space="preserve"> </v>
      </c>
    </row>
    <row r="287" spans="1:12" ht="12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6</v>
      </c>
      <c r="G287" s="49"/>
      <c r="H287" s="45">
        <v>9</v>
      </c>
      <c r="I287" s="125"/>
      <c r="J287" s="24">
        <f t="shared" si="21"/>
        <v>6</v>
      </c>
      <c r="K287" s="25">
        <f t="shared" si="22"/>
        <v>0</v>
      </c>
      <c r="L287" s="43" t="str">
        <f t="shared" si="24"/>
        <v xml:space="preserve"> </v>
      </c>
    </row>
    <row r="288" spans="1:12" ht="12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49">
        <v>9.5980000000000008</v>
      </c>
      <c r="G288" s="49"/>
      <c r="H288" s="45"/>
      <c r="I288" s="126"/>
      <c r="J288" s="24">
        <f t="shared" si="21"/>
        <v>9.5980000000000008</v>
      </c>
      <c r="K288" s="25">
        <f t="shared" si="22"/>
        <v>0</v>
      </c>
      <c r="L288" s="171" t="s">
        <v>485</v>
      </c>
    </row>
    <row r="289" spans="1:12" ht="12">
      <c r="A289" s="23">
        <v>277</v>
      </c>
      <c r="B289" s="340" t="s">
        <v>770</v>
      </c>
      <c r="C289" s="340" t="s">
        <v>224</v>
      </c>
      <c r="D289" s="335" t="s">
        <v>99</v>
      </c>
      <c r="E289" s="247" t="s">
        <v>1678</v>
      </c>
      <c r="F289" s="194">
        <v>6.6</v>
      </c>
      <c r="G289" s="226"/>
      <c r="H289" s="205">
        <v>9</v>
      </c>
      <c r="I289" s="229"/>
      <c r="J289" s="219">
        <f t="shared" si="21"/>
        <v>6.6</v>
      </c>
      <c r="K289" s="220">
        <f t="shared" si="22"/>
        <v>0</v>
      </c>
      <c r="L289" s="221" t="str">
        <f>IF(K289=6,"acquise"," ")</f>
        <v xml:space="preserve"> </v>
      </c>
    </row>
    <row r="290" spans="1:12" ht="12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49">
        <v>6.25</v>
      </c>
      <c r="G290" s="49">
        <v>0</v>
      </c>
      <c r="H290" s="45">
        <v>10</v>
      </c>
      <c r="I290" s="126"/>
      <c r="J290" s="24">
        <f t="shared" si="21"/>
        <v>6.25</v>
      </c>
      <c r="K290" s="25">
        <f t="shared" si="22"/>
        <v>0</v>
      </c>
      <c r="L290" s="43" t="str">
        <f>IF(K290=6,"acquise"," ")</f>
        <v xml:space="preserve"> </v>
      </c>
    </row>
    <row r="291" spans="1:12" ht="12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49">
        <v>5</v>
      </c>
      <c r="G291" s="49"/>
      <c r="H291" s="45">
        <v>8</v>
      </c>
      <c r="I291" s="125"/>
      <c r="J291" s="24">
        <f t="shared" si="21"/>
        <v>5</v>
      </c>
      <c r="K291" s="25">
        <f t="shared" si="22"/>
        <v>0</v>
      </c>
      <c r="L291" s="43" t="str">
        <f>IF(K291=6,"acquise"," ")</f>
        <v xml:space="preserve"> </v>
      </c>
    </row>
    <row r="292" spans="1:12" ht="12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90">
        <v>10</v>
      </c>
      <c r="G292" s="90"/>
      <c r="H292" s="95"/>
      <c r="I292" s="125"/>
      <c r="J292" s="24">
        <f t="shared" si="21"/>
        <v>10</v>
      </c>
      <c r="K292" s="25">
        <f t="shared" si="22"/>
        <v>6</v>
      </c>
      <c r="L292" s="171" t="s">
        <v>697</v>
      </c>
    </row>
    <row r="293" spans="1:12" ht="12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49">
        <v>4.3499999999999996</v>
      </c>
      <c r="G293" s="49">
        <v>2</v>
      </c>
      <c r="H293" s="45">
        <v>6</v>
      </c>
      <c r="I293" s="126"/>
      <c r="J293" s="24">
        <f t="shared" si="21"/>
        <v>4.3499999999999996</v>
      </c>
      <c r="K293" s="25">
        <f t="shared" si="22"/>
        <v>0</v>
      </c>
      <c r="L293" s="43" t="str">
        <f t="shared" ref="L293:L298" si="25">IF(K293=6,"acquise"," ")</f>
        <v xml:space="preserve"> </v>
      </c>
    </row>
    <row r="294" spans="1:12" ht="12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49">
        <v>5.75</v>
      </c>
      <c r="G294" s="49">
        <v>1.5</v>
      </c>
      <c r="H294" s="45">
        <v>11</v>
      </c>
      <c r="I294" s="126"/>
      <c r="J294" s="24">
        <f t="shared" si="21"/>
        <v>5.75</v>
      </c>
      <c r="K294" s="25">
        <f t="shared" si="22"/>
        <v>0</v>
      </c>
      <c r="L294" s="43" t="str">
        <f t="shared" si="25"/>
        <v xml:space="preserve"> </v>
      </c>
    </row>
    <row r="295" spans="1:12" ht="12">
      <c r="A295" s="23">
        <v>283</v>
      </c>
      <c r="B295" s="340" t="s">
        <v>771</v>
      </c>
      <c r="C295" s="340" t="s">
        <v>772</v>
      </c>
      <c r="D295" s="335" t="s">
        <v>278</v>
      </c>
      <c r="E295" s="239" t="s">
        <v>1681</v>
      </c>
      <c r="F295" s="194">
        <v>5.083333333333333</v>
      </c>
      <c r="G295" s="226"/>
      <c r="H295" s="214">
        <v>10.25</v>
      </c>
      <c r="I295" s="229"/>
      <c r="J295" s="219">
        <f t="shared" si="21"/>
        <v>5.083333333333333</v>
      </c>
      <c r="K295" s="220">
        <f t="shared" si="22"/>
        <v>0</v>
      </c>
      <c r="L295" s="221" t="str">
        <f t="shared" si="25"/>
        <v xml:space="preserve"> </v>
      </c>
    </row>
    <row r="296" spans="1:12" ht="12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0">
        <v>7.166666666666667</v>
      </c>
      <c r="G296" s="90"/>
      <c r="H296" s="45">
        <v>15.5</v>
      </c>
      <c r="I296" s="125"/>
      <c r="J296" s="24">
        <f t="shared" si="21"/>
        <v>7.166666666666667</v>
      </c>
      <c r="K296" s="25">
        <f t="shared" si="22"/>
        <v>0</v>
      </c>
      <c r="L296" s="44" t="str">
        <f t="shared" si="25"/>
        <v xml:space="preserve"> </v>
      </c>
    </row>
    <row r="297" spans="1:12" ht="12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49">
        <v>6.8</v>
      </c>
      <c r="G297" s="49">
        <v>0.5</v>
      </c>
      <c r="H297" s="45">
        <v>12.5</v>
      </c>
      <c r="I297" s="126"/>
      <c r="J297" s="24">
        <f t="shared" si="21"/>
        <v>6.8</v>
      </c>
      <c r="K297" s="25">
        <f t="shared" si="22"/>
        <v>0</v>
      </c>
      <c r="L297" s="43" t="str">
        <f t="shared" si="25"/>
        <v xml:space="preserve"> </v>
      </c>
    </row>
    <row r="298" spans="1:12" ht="12">
      <c r="A298" s="23">
        <v>286</v>
      </c>
      <c r="B298" s="282" t="s">
        <v>773</v>
      </c>
      <c r="C298" s="305" t="s">
        <v>774</v>
      </c>
      <c r="D298" s="306" t="s">
        <v>111</v>
      </c>
      <c r="E298" s="247" t="s">
        <v>1677</v>
      </c>
      <c r="F298" s="194">
        <v>3.8</v>
      </c>
      <c r="G298" s="201"/>
      <c r="H298" s="202">
        <v>9.5</v>
      </c>
      <c r="I298" s="229"/>
      <c r="J298" s="219">
        <f t="shared" si="21"/>
        <v>3.8</v>
      </c>
      <c r="K298" s="220">
        <f t="shared" si="22"/>
        <v>0</v>
      </c>
      <c r="L298" s="221" t="str">
        <f t="shared" si="25"/>
        <v xml:space="preserve"> </v>
      </c>
    </row>
    <row r="299" spans="1:12" ht="12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49">
        <v>7.6</v>
      </c>
      <c r="G299" s="49"/>
      <c r="H299" s="45"/>
      <c r="I299" s="125"/>
      <c r="J299" s="24">
        <f t="shared" si="21"/>
        <v>7.6</v>
      </c>
      <c r="K299" s="25">
        <f t="shared" si="22"/>
        <v>0</v>
      </c>
      <c r="L299" s="169" t="s">
        <v>484</v>
      </c>
    </row>
    <row r="300" spans="1:12" ht="12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3.9</v>
      </c>
      <c r="G300" s="49"/>
      <c r="H300" s="104">
        <v>5.25</v>
      </c>
      <c r="I300" s="125"/>
      <c r="J300" s="24">
        <f t="shared" si="21"/>
        <v>3.9</v>
      </c>
      <c r="K300" s="25">
        <f t="shared" si="22"/>
        <v>0</v>
      </c>
      <c r="L300" s="43" t="str">
        <f>IF(K300=6,"acquise"," ")</f>
        <v xml:space="preserve"> </v>
      </c>
    </row>
    <row r="301" spans="1:12" ht="12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90">
        <v>4.5</v>
      </c>
      <c r="G301" s="90">
        <v>0</v>
      </c>
      <c r="H301" s="45">
        <v>7</v>
      </c>
      <c r="I301" s="125"/>
      <c r="J301" s="24">
        <f t="shared" si="21"/>
        <v>4.5</v>
      </c>
      <c r="K301" s="25">
        <f t="shared" si="22"/>
        <v>0</v>
      </c>
      <c r="L301" s="44" t="str">
        <f>IF(K301=6,"acquise"," ")</f>
        <v xml:space="preserve"> </v>
      </c>
    </row>
    <row r="302" spans="1:12" ht="12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49">
        <v>1.8</v>
      </c>
      <c r="G302" s="49"/>
      <c r="H302" s="45">
        <v>4.5</v>
      </c>
      <c r="I302" s="125"/>
      <c r="J302" s="24">
        <f t="shared" si="21"/>
        <v>1.8</v>
      </c>
      <c r="K302" s="25">
        <f t="shared" si="22"/>
        <v>0</v>
      </c>
      <c r="L302" s="43" t="str">
        <f>IF(K302=6,"acquise"," ")</f>
        <v xml:space="preserve"> </v>
      </c>
    </row>
    <row r="303" spans="1:12" ht="12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49">
        <v>8.4</v>
      </c>
      <c r="G303" s="49"/>
      <c r="H303" s="45">
        <v>10.5</v>
      </c>
      <c r="I303" s="125"/>
      <c r="J303" s="24">
        <f t="shared" si="21"/>
        <v>8.4</v>
      </c>
      <c r="K303" s="25">
        <f t="shared" si="22"/>
        <v>0</v>
      </c>
      <c r="L303" s="43" t="str">
        <f>IF(K303=6,"acquise"," ")</f>
        <v xml:space="preserve"> </v>
      </c>
    </row>
    <row r="304" spans="1:12" ht="12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49">
        <v>10</v>
      </c>
      <c r="G304" s="49"/>
      <c r="H304" s="45"/>
      <c r="I304" s="125"/>
      <c r="J304" s="24">
        <f t="shared" si="21"/>
        <v>10</v>
      </c>
      <c r="K304" s="25">
        <f t="shared" si="22"/>
        <v>6</v>
      </c>
      <c r="L304" s="169" t="s">
        <v>484</v>
      </c>
    </row>
    <row r="305" spans="1:12" ht="12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49">
        <v>7.3</v>
      </c>
      <c r="G305" s="49">
        <v>0</v>
      </c>
      <c r="H305" s="45">
        <v>8.5</v>
      </c>
      <c r="I305" s="126"/>
      <c r="J305" s="24">
        <f t="shared" si="21"/>
        <v>7.3</v>
      </c>
      <c r="K305" s="25">
        <f t="shared" si="22"/>
        <v>0</v>
      </c>
      <c r="L305" s="43" t="str">
        <f t="shared" ref="L305:L311" si="26">IF(K305=6,"acquise"," ")</f>
        <v xml:space="preserve"> </v>
      </c>
    </row>
    <row r="306" spans="1:12" ht="12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49">
        <v>3.1</v>
      </c>
      <c r="G306" s="49"/>
      <c r="H306" s="45">
        <v>7</v>
      </c>
      <c r="I306" s="126"/>
      <c r="J306" s="24">
        <f t="shared" si="21"/>
        <v>3.1</v>
      </c>
      <c r="K306" s="25">
        <f t="shared" si="22"/>
        <v>0</v>
      </c>
      <c r="L306" s="43" t="str">
        <f t="shared" si="26"/>
        <v xml:space="preserve"> </v>
      </c>
    </row>
    <row r="307" spans="1:12" ht="12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49">
        <v>6.8</v>
      </c>
      <c r="G307" s="49">
        <v>1</v>
      </c>
      <c r="H307" s="45">
        <v>12.5</v>
      </c>
      <c r="I307" s="126"/>
      <c r="J307" s="24">
        <f t="shared" si="21"/>
        <v>6.8</v>
      </c>
      <c r="K307" s="25">
        <f t="shared" si="22"/>
        <v>0</v>
      </c>
      <c r="L307" s="43" t="str">
        <f t="shared" si="26"/>
        <v xml:space="preserve"> </v>
      </c>
    </row>
    <row r="308" spans="1:12" ht="12">
      <c r="A308" s="23">
        <v>296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194">
        <v>5.333333333333333</v>
      </c>
      <c r="G308" s="226"/>
      <c r="H308" s="202">
        <v>6</v>
      </c>
      <c r="I308" s="229"/>
      <c r="J308" s="219">
        <f t="shared" si="21"/>
        <v>5.333333333333333</v>
      </c>
      <c r="K308" s="220">
        <f t="shared" si="22"/>
        <v>0</v>
      </c>
      <c r="L308" s="221" t="str">
        <f t="shared" si="26"/>
        <v xml:space="preserve"> </v>
      </c>
    </row>
    <row r="309" spans="1:12" ht="12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49">
        <v>5.0999999999999996</v>
      </c>
      <c r="G309" s="49">
        <v>1</v>
      </c>
      <c r="H309" s="45">
        <v>10.5</v>
      </c>
      <c r="I309" s="126"/>
      <c r="J309" s="24">
        <f t="shared" si="21"/>
        <v>5.0999999999999996</v>
      </c>
      <c r="K309" s="25">
        <f t="shared" si="22"/>
        <v>0</v>
      </c>
      <c r="L309" s="43" t="str">
        <f t="shared" si="26"/>
        <v xml:space="preserve"> </v>
      </c>
    </row>
    <row r="310" spans="1:12" ht="12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49">
        <v>6.1</v>
      </c>
      <c r="G310" s="49">
        <v>1</v>
      </c>
      <c r="H310" s="45">
        <v>11.5</v>
      </c>
      <c r="I310" s="126"/>
      <c r="J310" s="24">
        <f t="shared" si="21"/>
        <v>6.1</v>
      </c>
      <c r="K310" s="25">
        <f t="shared" si="22"/>
        <v>0</v>
      </c>
      <c r="L310" s="43" t="str">
        <f t="shared" si="26"/>
        <v xml:space="preserve"> </v>
      </c>
    </row>
    <row r="311" spans="1:12" ht="12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194">
        <v>3.5</v>
      </c>
      <c r="G311" s="226"/>
      <c r="H311" s="202">
        <v>8.5</v>
      </c>
      <c r="I311" s="229"/>
      <c r="J311" s="219">
        <f t="shared" si="21"/>
        <v>3.5</v>
      </c>
      <c r="K311" s="220">
        <f t="shared" si="22"/>
        <v>0</v>
      </c>
      <c r="L311" s="221" t="str">
        <f t="shared" si="26"/>
        <v xml:space="preserve"> </v>
      </c>
    </row>
    <row r="312" spans="1:12" ht="12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49">
        <v>8.7519999999999989</v>
      </c>
      <c r="G312" s="49"/>
      <c r="H312" s="45"/>
      <c r="I312" s="126"/>
      <c r="J312" s="24">
        <f t="shared" si="21"/>
        <v>8.7519999999999989</v>
      </c>
      <c r="K312" s="25">
        <f t="shared" si="22"/>
        <v>0</v>
      </c>
      <c r="L312" s="171" t="s">
        <v>484</v>
      </c>
    </row>
    <row r="313" spans="1:12" ht="12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49">
        <v>0</v>
      </c>
      <c r="G313" s="49"/>
      <c r="H313" s="45">
        <v>0</v>
      </c>
      <c r="I313" s="126"/>
      <c r="J313" s="24">
        <f t="shared" si="21"/>
        <v>0</v>
      </c>
      <c r="K313" s="25">
        <f t="shared" si="22"/>
        <v>0</v>
      </c>
      <c r="L313" s="43" t="str">
        <f>IF(K313=6,"acquise"," ")</f>
        <v xml:space="preserve"> </v>
      </c>
    </row>
    <row r="314" spans="1:12" ht="12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49">
        <v>6</v>
      </c>
      <c r="G314" s="49">
        <v>2</v>
      </c>
      <c r="H314" s="45">
        <v>4.5</v>
      </c>
      <c r="I314" s="126"/>
      <c r="J314" s="24">
        <f t="shared" si="21"/>
        <v>6</v>
      </c>
      <c r="K314" s="25">
        <f t="shared" si="22"/>
        <v>0</v>
      </c>
      <c r="L314" s="43" t="str">
        <f>IF(K314=6,"acquise"," ")</f>
        <v xml:space="preserve"> </v>
      </c>
    </row>
    <row r="315" spans="1:12" ht="12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49">
        <v>10.001999999999999</v>
      </c>
      <c r="G315" s="49"/>
      <c r="H315" s="45"/>
      <c r="I315" s="126"/>
      <c r="J315" s="24">
        <f t="shared" si="21"/>
        <v>10.001999999999999</v>
      </c>
      <c r="K315" s="25">
        <f t="shared" si="22"/>
        <v>6</v>
      </c>
      <c r="L315" s="170" t="s">
        <v>486</v>
      </c>
    </row>
    <row r="316" spans="1:12" ht="12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49">
        <v>7.5</v>
      </c>
      <c r="G316" s="49"/>
      <c r="H316" s="104">
        <v>11.25</v>
      </c>
      <c r="I316" s="125"/>
      <c r="J316" s="24">
        <f t="shared" si="21"/>
        <v>7.5</v>
      </c>
      <c r="K316" s="25">
        <f t="shared" si="22"/>
        <v>0</v>
      </c>
      <c r="L316" s="43" t="str">
        <f t="shared" ref="L316:L330" si="27">IF(K316=6,"acquise"," ")</f>
        <v xml:space="preserve"> </v>
      </c>
    </row>
    <row r="317" spans="1:12" ht="12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90">
        <v>5.333333333333333</v>
      </c>
      <c r="G317" s="90"/>
      <c r="H317" s="50">
        <v>11</v>
      </c>
      <c r="I317" s="125"/>
      <c r="J317" s="24">
        <f t="shared" si="21"/>
        <v>5.333333333333333</v>
      </c>
      <c r="K317" s="25">
        <f t="shared" si="22"/>
        <v>0</v>
      </c>
      <c r="L317" s="44" t="str">
        <f t="shared" si="27"/>
        <v xml:space="preserve"> </v>
      </c>
    </row>
    <row r="318" spans="1:12" ht="12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49">
        <v>6.1</v>
      </c>
      <c r="G318" s="49">
        <v>1</v>
      </c>
      <c r="H318" s="45">
        <v>10</v>
      </c>
      <c r="I318" s="126"/>
      <c r="J318" s="24">
        <f t="shared" si="21"/>
        <v>6.1</v>
      </c>
      <c r="K318" s="25">
        <f t="shared" si="22"/>
        <v>0</v>
      </c>
      <c r="L318" s="43" t="str">
        <f t="shared" si="27"/>
        <v xml:space="preserve"> </v>
      </c>
    </row>
    <row r="319" spans="1:12" ht="12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0">
        <v>5.75</v>
      </c>
      <c r="G319" s="90"/>
      <c r="H319" s="50">
        <v>7.25</v>
      </c>
      <c r="I319" s="125"/>
      <c r="J319" s="24">
        <f t="shared" si="21"/>
        <v>5.75</v>
      </c>
      <c r="K319" s="25">
        <f t="shared" si="22"/>
        <v>0</v>
      </c>
      <c r="L319" s="44" t="str">
        <f t="shared" si="27"/>
        <v xml:space="preserve"> </v>
      </c>
    </row>
    <row r="320" spans="1:12" ht="12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49">
        <v>5.0999999999999996</v>
      </c>
      <c r="G320" s="49">
        <v>0.5</v>
      </c>
      <c r="H320" s="45">
        <v>9</v>
      </c>
      <c r="I320" s="126"/>
      <c r="J320" s="24">
        <f t="shared" si="21"/>
        <v>5.0999999999999996</v>
      </c>
      <c r="K320" s="25">
        <f t="shared" si="22"/>
        <v>0</v>
      </c>
      <c r="L320" s="43" t="str">
        <f t="shared" si="27"/>
        <v xml:space="preserve"> </v>
      </c>
    </row>
    <row r="321" spans="1:12" ht="12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6.15</v>
      </c>
      <c r="G321" s="423">
        <v>10</v>
      </c>
      <c r="H321" s="45">
        <v>12</v>
      </c>
      <c r="I321" s="125"/>
      <c r="J321" s="24">
        <f t="shared" si="21"/>
        <v>10.8</v>
      </c>
      <c r="K321" s="25">
        <f t="shared" si="22"/>
        <v>6</v>
      </c>
      <c r="L321" s="43" t="str">
        <f t="shared" si="27"/>
        <v>acquise</v>
      </c>
    </row>
    <row r="322" spans="1:12" ht="12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194">
        <v>2.2000000000000002</v>
      </c>
      <c r="G322" s="201">
        <v>0</v>
      </c>
      <c r="H322" s="202">
        <v>5.5</v>
      </c>
      <c r="I322" s="229"/>
      <c r="J322" s="219">
        <f t="shared" si="21"/>
        <v>2.2000000000000002</v>
      </c>
      <c r="K322" s="220">
        <f t="shared" si="22"/>
        <v>0</v>
      </c>
      <c r="L322" s="221" t="str">
        <f t="shared" si="27"/>
        <v xml:space="preserve"> </v>
      </c>
    </row>
    <row r="323" spans="1:12" ht="12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49">
        <v>4</v>
      </c>
      <c r="G323" s="49">
        <v>2</v>
      </c>
      <c r="H323" s="45">
        <v>7.75</v>
      </c>
      <c r="I323" s="126"/>
      <c r="J323" s="24">
        <f t="shared" si="21"/>
        <v>4.3</v>
      </c>
      <c r="K323" s="25">
        <f t="shared" si="22"/>
        <v>0</v>
      </c>
      <c r="L323" s="43" t="str">
        <f t="shared" si="27"/>
        <v xml:space="preserve"> </v>
      </c>
    </row>
    <row r="324" spans="1:12" ht="12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0">
        <v>7.416666666666667</v>
      </c>
      <c r="G324" s="90"/>
      <c r="H324" s="95">
        <v>12.25</v>
      </c>
      <c r="I324" s="125"/>
      <c r="J324" s="24">
        <f t="shared" si="21"/>
        <v>7.416666666666667</v>
      </c>
      <c r="K324" s="25">
        <f t="shared" si="22"/>
        <v>0</v>
      </c>
      <c r="L324" s="44" t="str">
        <f t="shared" si="27"/>
        <v xml:space="preserve"> </v>
      </c>
    </row>
    <row r="325" spans="1:12" ht="12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194">
        <v>3.5</v>
      </c>
      <c r="G325" s="226"/>
      <c r="H325" s="202">
        <v>6.5</v>
      </c>
      <c r="I325" s="229"/>
      <c r="J325" s="219">
        <f t="shared" si="21"/>
        <v>3.5</v>
      </c>
      <c r="K325" s="220">
        <f t="shared" si="22"/>
        <v>0</v>
      </c>
      <c r="L325" s="221" t="str">
        <f t="shared" si="27"/>
        <v xml:space="preserve"> </v>
      </c>
    </row>
    <row r="326" spans="1:12" ht="12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90">
        <v>3.5833333333333335</v>
      </c>
      <c r="G326" s="90">
        <v>0.5</v>
      </c>
      <c r="H326" s="95">
        <v>7.25</v>
      </c>
      <c r="I326" s="125"/>
      <c r="J326" s="24">
        <f t="shared" si="21"/>
        <v>3.5833333333333335</v>
      </c>
      <c r="K326" s="25">
        <f t="shared" si="22"/>
        <v>0</v>
      </c>
      <c r="L326" s="44" t="str">
        <f t="shared" si="27"/>
        <v xml:space="preserve"> </v>
      </c>
    </row>
    <row r="327" spans="1:12" ht="12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90">
        <v>3.8333333333333335</v>
      </c>
      <c r="G327" s="90">
        <v>0</v>
      </c>
      <c r="H327" s="50">
        <v>6</v>
      </c>
      <c r="I327" s="125"/>
      <c r="J327" s="24">
        <f t="shared" si="21"/>
        <v>3.8333333333333335</v>
      </c>
      <c r="K327" s="25">
        <f t="shared" si="22"/>
        <v>0</v>
      </c>
      <c r="L327" s="44" t="str">
        <f t="shared" si="27"/>
        <v xml:space="preserve"> </v>
      </c>
    </row>
    <row r="328" spans="1:12" ht="12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49">
        <v>7.55</v>
      </c>
      <c r="G328" s="49"/>
      <c r="H328" s="45">
        <v>15.5</v>
      </c>
      <c r="I328" s="126"/>
      <c r="J328" s="24">
        <f t="shared" si="21"/>
        <v>7.55</v>
      </c>
      <c r="K328" s="25">
        <f t="shared" si="22"/>
        <v>0</v>
      </c>
      <c r="L328" s="43" t="str">
        <f t="shared" si="27"/>
        <v xml:space="preserve"> </v>
      </c>
    </row>
    <row r="329" spans="1:12" ht="12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49">
        <v>6.6</v>
      </c>
      <c r="G329" s="49">
        <v>2</v>
      </c>
      <c r="H329" s="109">
        <v>12.75</v>
      </c>
      <c r="I329" s="125"/>
      <c r="J329" s="24">
        <f t="shared" si="21"/>
        <v>6.6</v>
      </c>
      <c r="K329" s="25">
        <f t="shared" si="22"/>
        <v>0</v>
      </c>
      <c r="L329" s="43" t="str">
        <f t="shared" si="27"/>
        <v xml:space="preserve"> </v>
      </c>
    </row>
    <row r="330" spans="1:12" ht="12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49">
        <v>6.9</v>
      </c>
      <c r="G330" s="49">
        <v>0</v>
      </c>
      <c r="H330" s="45">
        <v>10.5</v>
      </c>
      <c r="I330" s="126"/>
      <c r="J330" s="24">
        <f t="shared" si="21"/>
        <v>6.9</v>
      </c>
      <c r="K330" s="25">
        <f t="shared" si="22"/>
        <v>0</v>
      </c>
      <c r="L330" s="43" t="str">
        <f t="shared" si="27"/>
        <v xml:space="preserve"> </v>
      </c>
    </row>
    <row r="331" spans="1:12" ht="12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49">
        <v>7.8960000000000008</v>
      </c>
      <c r="G331" s="49"/>
      <c r="H331" s="45"/>
      <c r="I331" s="126"/>
      <c r="J331" s="24">
        <f t="shared" si="21"/>
        <v>7.8960000000000008</v>
      </c>
      <c r="K331" s="25">
        <f t="shared" si="22"/>
        <v>0</v>
      </c>
      <c r="L331" s="171" t="s">
        <v>485</v>
      </c>
    </row>
    <row r="332" spans="1:12" ht="12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0">
        <v>1.6</v>
      </c>
      <c r="G332" s="90"/>
      <c r="H332" s="50">
        <v>4</v>
      </c>
      <c r="I332" s="125"/>
      <c r="J332" s="24">
        <f t="shared" si="21"/>
        <v>1.6</v>
      </c>
      <c r="K332" s="25">
        <f t="shared" si="22"/>
        <v>0</v>
      </c>
      <c r="L332" s="44" t="str">
        <f t="shared" ref="L332:L337" si="28">IF(K332=6,"acquise"," ")</f>
        <v xml:space="preserve"> </v>
      </c>
    </row>
    <row r="333" spans="1:12" ht="12">
      <c r="A333" s="23">
        <v>321</v>
      </c>
      <c r="B333" s="294">
        <v>123007577</v>
      </c>
      <c r="C333" s="305" t="s">
        <v>245</v>
      </c>
      <c r="D333" s="306" t="s">
        <v>781</v>
      </c>
      <c r="E333" s="247" t="s">
        <v>1677</v>
      </c>
      <c r="F333" s="194">
        <v>5</v>
      </c>
      <c r="G333" s="226">
        <v>0</v>
      </c>
      <c r="H333" s="202">
        <v>8</v>
      </c>
      <c r="I333" s="229"/>
      <c r="J333" s="219">
        <f t="shared" ref="J333:J396" si="29">IF(AND(H333&gt;G333,H333&gt;I333),MAX(F333,(H333*2+G333*3)/5,(H333*2+I333*3)/5),MAX(F333,G333,I333))</f>
        <v>5</v>
      </c>
      <c r="K333" s="220">
        <f t="shared" ref="K333:K396" si="30">IF(J333&gt;=9.995,6,0)</f>
        <v>0</v>
      </c>
      <c r="L333" s="221" t="str">
        <f t="shared" si="28"/>
        <v xml:space="preserve"> </v>
      </c>
    </row>
    <row r="334" spans="1:12" ht="12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49">
        <v>6.3</v>
      </c>
      <c r="G334" s="49"/>
      <c r="H334" s="45">
        <v>12</v>
      </c>
      <c r="I334" s="126"/>
      <c r="J334" s="24">
        <f t="shared" si="29"/>
        <v>6.3</v>
      </c>
      <c r="K334" s="25">
        <f t="shared" si="30"/>
        <v>0</v>
      </c>
      <c r="L334" s="43" t="str">
        <f t="shared" si="28"/>
        <v xml:space="preserve"> </v>
      </c>
    </row>
    <row r="335" spans="1:12" ht="12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49">
        <v>4.5999999999999996</v>
      </c>
      <c r="G335" s="49"/>
      <c r="H335" s="45">
        <v>8.5</v>
      </c>
      <c r="I335" s="126"/>
      <c r="J335" s="24">
        <f t="shared" si="29"/>
        <v>4.5999999999999996</v>
      </c>
      <c r="K335" s="25">
        <f t="shared" si="30"/>
        <v>0</v>
      </c>
      <c r="L335" s="43" t="str">
        <f t="shared" si="28"/>
        <v xml:space="preserve"> </v>
      </c>
    </row>
    <row r="336" spans="1:12" ht="12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49">
        <v>4.0999999999999996</v>
      </c>
      <c r="G336" s="49">
        <v>0.5</v>
      </c>
      <c r="H336" s="45">
        <v>6.5</v>
      </c>
      <c r="I336" s="126"/>
      <c r="J336" s="24">
        <f t="shared" si="29"/>
        <v>4.0999999999999996</v>
      </c>
      <c r="K336" s="25">
        <f t="shared" si="30"/>
        <v>0</v>
      </c>
      <c r="L336" s="43" t="str">
        <f t="shared" si="28"/>
        <v xml:space="preserve"> </v>
      </c>
    </row>
    <row r="337" spans="1:12" ht="12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194">
        <v>1</v>
      </c>
      <c r="G337" s="226"/>
      <c r="H337" s="227"/>
      <c r="I337" s="229"/>
      <c r="J337" s="219">
        <f t="shared" si="29"/>
        <v>1</v>
      </c>
      <c r="K337" s="220">
        <f t="shared" si="30"/>
        <v>0</v>
      </c>
      <c r="L337" s="221" t="str">
        <f t="shared" si="28"/>
        <v xml:space="preserve"> </v>
      </c>
    </row>
    <row r="338" spans="1:12" ht="12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49">
        <v>9.3000000000000007</v>
      </c>
      <c r="G338" s="49"/>
      <c r="H338" s="45"/>
      <c r="I338" s="126"/>
      <c r="J338" s="24">
        <f t="shared" si="29"/>
        <v>9.3000000000000007</v>
      </c>
      <c r="K338" s="25">
        <f t="shared" si="30"/>
        <v>0</v>
      </c>
      <c r="L338" s="171" t="s">
        <v>485</v>
      </c>
    </row>
    <row r="339" spans="1:12" ht="12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0">
        <v>10</v>
      </c>
      <c r="G339" s="90"/>
      <c r="H339" s="50"/>
      <c r="I339" s="125"/>
      <c r="J339" s="24">
        <f t="shared" si="29"/>
        <v>10</v>
      </c>
      <c r="K339" s="25">
        <f t="shared" si="30"/>
        <v>6</v>
      </c>
      <c r="L339" s="169" t="s">
        <v>484</v>
      </c>
    </row>
    <row r="340" spans="1:12" ht="12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194">
        <v>3.2</v>
      </c>
      <c r="G340" s="226"/>
      <c r="H340" s="202">
        <v>8</v>
      </c>
      <c r="I340" s="229"/>
      <c r="J340" s="219">
        <f t="shared" si="29"/>
        <v>3.2</v>
      </c>
      <c r="K340" s="220">
        <f t="shared" si="30"/>
        <v>0</v>
      </c>
      <c r="L340" s="221" t="str">
        <f t="shared" ref="L340:L360" si="31">IF(K340=6,"acquise"," ")</f>
        <v xml:space="preserve"> </v>
      </c>
    </row>
    <row r="341" spans="1:12" ht="12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49">
        <v>3.3</v>
      </c>
      <c r="G341" s="49">
        <v>0.5</v>
      </c>
      <c r="H341" s="45">
        <v>8.25</v>
      </c>
      <c r="I341" s="126"/>
      <c r="J341" s="24">
        <f t="shared" si="29"/>
        <v>3.6</v>
      </c>
      <c r="K341" s="25">
        <f t="shared" si="30"/>
        <v>0</v>
      </c>
      <c r="L341" s="43" t="str">
        <f t="shared" si="31"/>
        <v xml:space="preserve"> </v>
      </c>
    </row>
    <row r="342" spans="1:12" ht="12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90">
        <v>7.416666666666667</v>
      </c>
      <c r="G342" s="90"/>
      <c r="H342" s="95">
        <v>8.75</v>
      </c>
      <c r="I342" s="125"/>
      <c r="J342" s="24">
        <f t="shared" si="29"/>
        <v>7.416666666666667</v>
      </c>
      <c r="K342" s="25">
        <f t="shared" si="30"/>
        <v>0</v>
      </c>
      <c r="L342" s="44" t="str">
        <f t="shared" si="31"/>
        <v xml:space="preserve"> </v>
      </c>
    </row>
    <row r="343" spans="1:12" ht="12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49">
        <v>4.9000000000000004</v>
      </c>
      <c r="G343" s="49"/>
      <c r="H343" s="45">
        <v>10</v>
      </c>
      <c r="I343" s="126"/>
      <c r="J343" s="24">
        <f t="shared" si="29"/>
        <v>4.9000000000000004</v>
      </c>
      <c r="K343" s="25">
        <f t="shared" si="30"/>
        <v>0</v>
      </c>
      <c r="L343" s="43" t="str">
        <f t="shared" si="31"/>
        <v xml:space="preserve"> </v>
      </c>
    </row>
    <row r="344" spans="1:12" ht="12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0">
        <v>5.5</v>
      </c>
      <c r="G344" s="90"/>
      <c r="H344" s="50">
        <v>8</v>
      </c>
      <c r="I344" s="125"/>
      <c r="J344" s="24">
        <f t="shared" si="29"/>
        <v>5.5</v>
      </c>
      <c r="K344" s="25">
        <f t="shared" si="30"/>
        <v>0</v>
      </c>
      <c r="L344" s="44" t="str">
        <f t="shared" si="31"/>
        <v xml:space="preserve"> </v>
      </c>
    </row>
    <row r="345" spans="1:12" ht="12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5.4</v>
      </c>
      <c r="G345" s="49">
        <v>0.5</v>
      </c>
      <c r="H345" s="46">
        <v>10.5</v>
      </c>
      <c r="I345" s="125"/>
      <c r="J345" s="24">
        <f t="shared" si="29"/>
        <v>5.4</v>
      </c>
      <c r="K345" s="25">
        <f t="shared" si="30"/>
        <v>0</v>
      </c>
      <c r="L345" s="43" t="str">
        <f t="shared" si="31"/>
        <v xml:space="preserve"> </v>
      </c>
    </row>
    <row r="346" spans="1:12" ht="12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49">
        <v>4.5999999999999996</v>
      </c>
      <c r="G346" s="49">
        <v>0.5</v>
      </c>
      <c r="H346" s="45">
        <v>10</v>
      </c>
      <c r="I346" s="126"/>
      <c r="J346" s="24">
        <f t="shared" si="29"/>
        <v>4.5999999999999996</v>
      </c>
      <c r="K346" s="25">
        <f t="shared" si="30"/>
        <v>0</v>
      </c>
      <c r="L346" s="43" t="str">
        <f t="shared" si="31"/>
        <v xml:space="preserve"> </v>
      </c>
    </row>
    <row r="347" spans="1:12" ht="12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49">
        <v>5.4</v>
      </c>
      <c r="G347" s="49"/>
      <c r="H347" s="45">
        <v>6</v>
      </c>
      <c r="I347" s="126"/>
      <c r="J347" s="24">
        <f t="shared" si="29"/>
        <v>5.4</v>
      </c>
      <c r="K347" s="25">
        <f t="shared" si="30"/>
        <v>0</v>
      </c>
      <c r="L347" s="43" t="str">
        <f t="shared" si="31"/>
        <v xml:space="preserve"> </v>
      </c>
    </row>
    <row r="348" spans="1:12" ht="12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49">
        <v>6.8</v>
      </c>
      <c r="G348" s="49"/>
      <c r="H348" s="45">
        <v>11</v>
      </c>
      <c r="I348" s="126"/>
      <c r="J348" s="24">
        <f t="shared" si="29"/>
        <v>6.8</v>
      </c>
      <c r="K348" s="25">
        <f t="shared" si="30"/>
        <v>0</v>
      </c>
      <c r="L348" s="43" t="str">
        <f t="shared" si="31"/>
        <v xml:space="preserve"> </v>
      </c>
    </row>
    <row r="349" spans="1:12" ht="12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5.0999999999999996</v>
      </c>
      <c r="G349" s="49"/>
      <c r="H349" s="45">
        <v>10.5</v>
      </c>
      <c r="I349" s="125"/>
      <c r="J349" s="24">
        <f t="shared" si="29"/>
        <v>5.0999999999999996</v>
      </c>
      <c r="K349" s="25">
        <f t="shared" si="30"/>
        <v>0</v>
      </c>
      <c r="L349" s="43" t="str">
        <f t="shared" si="31"/>
        <v xml:space="preserve"> </v>
      </c>
    </row>
    <row r="350" spans="1:12" ht="12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49">
        <v>4.5999999999999996</v>
      </c>
      <c r="G350" s="49"/>
      <c r="H350" s="45">
        <v>10</v>
      </c>
      <c r="I350" s="125"/>
      <c r="J350" s="24">
        <f t="shared" si="29"/>
        <v>4.5999999999999996</v>
      </c>
      <c r="K350" s="25">
        <f t="shared" si="30"/>
        <v>0</v>
      </c>
      <c r="L350" s="43" t="str">
        <f t="shared" si="31"/>
        <v xml:space="preserve"> </v>
      </c>
    </row>
    <row r="351" spans="1:12" ht="12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49">
        <v>4.8</v>
      </c>
      <c r="G351" s="49">
        <v>0.5</v>
      </c>
      <c r="H351" s="46">
        <v>7.5</v>
      </c>
      <c r="I351" s="125"/>
      <c r="J351" s="24">
        <f t="shared" si="29"/>
        <v>4.8</v>
      </c>
      <c r="K351" s="25">
        <f t="shared" si="30"/>
        <v>0</v>
      </c>
      <c r="L351" s="43" t="str">
        <f t="shared" si="31"/>
        <v xml:space="preserve"> </v>
      </c>
    </row>
    <row r="352" spans="1:12" ht="12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194">
        <v>5.333333333333333</v>
      </c>
      <c r="G352" s="226">
        <v>0</v>
      </c>
      <c r="H352" s="202">
        <v>9</v>
      </c>
      <c r="I352" s="229"/>
      <c r="J352" s="219">
        <f t="shared" si="29"/>
        <v>5.333333333333333</v>
      </c>
      <c r="K352" s="220">
        <f t="shared" si="30"/>
        <v>0</v>
      </c>
      <c r="L352" s="221" t="str">
        <f t="shared" si="31"/>
        <v xml:space="preserve"> </v>
      </c>
    </row>
    <row r="353" spans="1:12" ht="12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5.4</v>
      </c>
      <c r="G353" s="49"/>
      <c r="H353" s="45">
        <v>9.75</v>
      </c>
      <c r="I353" s="125"/>
      <c r="J353" s="24">
        <f t="shared" si="29"/>
        <v>5.4</v>
      </c>
      <c r="K353" s="25">
        <f t="shared" si="30"/>
        <v>0</v>
      </c>
      <c r="L353" s="43" t="str">
        <f t="shared" si="31"/>
        <v xml:space="preserve"> </v>
      </c>
    </row>
    <row r="354" spans="1:12" ht="12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49">
        <v>3.5</v>
      </c>
      <c r="G354" s="49"/>
      <c r="H354" s="45">
        <v>8</v>
      </c>
      <c r="I354" s="230"/>
      <c r="J354" s="224">
        <f t="shared" si="29"/>
        <v>3.5</v>
      </c>
      <c r="K354" s="225">
        <f t="shared" si="30"/>
        <v>0</v>
      </c>
      <c r="L354" s="43" t="str">
        <f t="shared" si="31"/>
        <v xml:space="preserve"> </v>
      </c>
    </row>
    <row r="355" spans="1:12" ht="12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49">
        <v>8.4</v>
      </c>
      <c r="G355" s="49">
        <v>0.5</v>
      </c>
      <c r="H355" s="45">
        <v>10.5</v>
      </c>
      <c r="I355" s="126"/>
      <c r="J355" s="24">
        <f t="shared" si="29"/>
        <v>8.4</v>
      </c>
      <c r="K355" s="25">
        <f t="shared" si="30"/>
        <v>0</v>
      </c>
      <c r="L355" s="43" t="str">
        <f t="shared" si="31"/>
        <v xml:space="preserve"> </v>
      </c>
    </row>
    <row r="356" spans="1:12" ht="12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49">
        <v>5.6</v>
      </c>
      <c r="G356" s="49"/>
      <c r="H356" s="45">
        <v>8</v>
      </c>
      <c r="I356" s="126"/>
      <c r="J356" s="24">
        <f t="shared" si="29"/>
        <v>5.6</v>
      </c>
      <c r="K356" s="25">
        <f t="shared" si="30"/>
        <v>0</v>
      </c>
      <c r="L356" s="43" t="str">
        <f t="shared" si="31"/>
        <v xml:space="preserve"> </v>
      </c>
    </row>
    <row r="357" spans="1:12" ht="12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49">
        <v>4.8</v>
      </c>
      <c r="G357" s="49">
        <v>0</v>
      </c>
      <c r="H357" s="45">
        <v>10.5</v>
      </c>
      <c r="I357" s="126"/>
      <c r="J357" s="24">
        <f t="shared" si="29"/>
        <v>4.8</v>
      </c>
      <c r="K357" s="25">
        <f t="shared" si="30"/>
        <v>0</v>
      </c>
      <c r="L357" s="43" t="str">
        <f t="shared" si="31"/>
        <v xml:space="preserve"> </v>
      </c>
    </row>
    <row r="358" spans="1:12" ht="12">
      <c r="A358" s="23">
        <v>346</v>
      </c>
      <c r="B358" s="340" t="s">
        <v>785</v>
      </c>
      <c r="C358" s="340" t="s">
        <v>786</v>
      </c>
      <c r="D358" s="335" t="s">
        <v>354</v>
      </c>
      <c r="E358" s="204" t="s">
        <v>436</v>
      </c>
      <c r="F358" s="194">
        <v>3.1</v>
      </c>
      <c r="G358" s="201"/>
      <c r="H358" s="205">
        <v>7.75</v>
      </c>
      <c r="I358" s="229"/>
      <c r="J358" s="219">
        <f t="shared" si="29"/>
        <v>3.1</v>
      </c>
      <c r="K358" s="220">
        <f t="shared" si="30"/>
        <v>0</v>
      </c>
      <c r="L358" s="221" t="str">
        <f t="shared" si="31"/>
        <v xml:space="preserve"> </v>
      </c>
    </row>
    <row r="359" spans="1:12" ht="12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0">
        <v>5</v>
      </c>
      <c r="G359" s="90">
        <v>0</v>
      </c>
      <c r="H359" s="50">
        <v>6.5</v>
      </c>
      <c r="I359" s="125"/>
      <c r="J359" s="24">
        <f t="shared" si="29"/>
        <v>5</v>
      </c>
      <c r="K359" s="25">
        <f t="shared" si="30"/>
        <v>0</v>
      </c>
      <c r="L359" s="44" t="str">
        <f t="shared" si="31"/>
        <v xml:space="preserve"> </v>
      </c>
    </row>
    <row r="360" spans="1:12" ht="12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1.4</v>
      </c>
      <c r="G360" s="49"/>
      <c r="H360" s="45">
        <v>3.5</v>
      </c>
      <c r="I360" s="125"/>
      <c r="J360" s="24">
        <f t="shared" si="29"/>
        <v>1.4</v>
      </c>
      <c r="K360" s="25">
        <f t="shared" si="30"/>
        <v>0</v>
      </c>
      <c r="L360" s="43" t="str">
        <f t="shared" si="31"/>
        <v xml:space="preserve"> </v>
      </c>
    </row>
    <row r="361" spans="1:12" ht="12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90">
        <v>9</v>
      </c>
      <c r="G361" s="90"/>
      <c r="H361" s="45"/>
      <c r="I361" s="125"/>
      <c r="J361" s="24">
        <f t="shared" si="29"/>
        <v>9</v>
      </c>
      <c r="K361" s="25">
        <f t="shared" si="30"/>
        <v>0</v>
      </c>
      <c r="L361" s="171" t="s">
        <v>485</v>
      </c>
    </row>
    <row r="362" spans="1:12" ht="12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49">
        <v>5.8</v>
      </c>
      <c r="G362" s="49">
        <v>0.75</v>
      </c>
      <c r="H362" s="45">
        <v>11.5</v>
      </c>
      <c r="I362" s="126"/>
      <c r="J362" s="24">
        <f t="shared" si="29"/>
        <v>5.8</v>
      </c>
      <c r="K362" s="25">
        <f t="shared" si="30"/>
        <v>0</v>
      </c>
      <c r="L362" s="43" t="str">
        <f>IF(K362=6,"acquise"," ")</f>
        <v xml:space="preserve"> </v>
      </c>
    </row>
    <row r="363" spans="1:12" ht="12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49">
        <v>5.7</v>
      </c>
      <c r="G363" s="49"/>
      <c r="H363" s="45">
        <v>12</v>
      </c>
      <c r="I363" s="126"/>
      <c r="J363" s="24">
        <f t="shared" si="29"/>
        <v>5.7</v>
      </c>
      <c r="K363" s="25">
        <f t="shared" si="30"/>
        <v>0</v>
      </c>
      <c r="L363" s="43" t="str">
        <f>IF(K363=6,"acquise"," ")</f>
        <v xml:space="preserve"> </v>
      </c>
    </row>
    <row r="364" spans="1:12" ht="12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9.0299999999999994</v>
      </c>
      <c r="G364" s="49">
        <v>0.5</v>
      </c>
      <c r="H364" s="45"/>
      <c r="I364" s="125"/>
      <c r="J364" s="24">
        <f t="shared" si="29"/>
        <v>9.0299999999999994</v>
      </c>
      <c r="K364" s="25">
        <f t="shared" si="30"/>
        <v>0</v>
      </c>
      <c r="L364" s="171" t="s">
        <v>485</v>
      </c>
    </row>
    <row r="365" spans="1:12" ht="12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49">
        <v>5.2</v>
      </c>
      <c r="G365" s="49"/>
      <c r="H365" s="45">
        <v>10</v>
      </c>
      <c r="I365" s="126"/>
      <c r="J365" s="24">
        <f t="shared" si="29"/>
        <v>5.2</v>
      </c>
      <c r="K365" s="25">
        <f t="shared" si="30"/>
        <v>0</v>
      </c>
      <c r="L365" s="43" t="str">
        <f t="shared" ref="L365:L378" si="32">IF(K365=6,"acquise"," ")</f>
        <v xml:space="preserve"> </v>
      </c>
    </row>
    <row r="366" spans="1:12" ht="12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49">
        <v>7.45</v>
      </c>
      <c r="G366" s="49"/>
      <c r="H366" s="45">
        <v>10</v>
      </c>
      <c r="I366" s="125"/>
      <c r="J366" s="24">
        <f t="shared" si="29"/>
        <v>7.45</v>
      </c>
      <c r="K366" s="25">
        <f t="shared" si="30"/>
        <v>0</v>
      </c>
      <c r="L366" s="43" t="str">
        <f t="shared" si="32"/>
        <v xml:space="preserve"> </v>
      </c>
    </row>
    <row r="367" spans="1:12" ht="12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49">
        <v>6.9</v>
      </c>
      <c r="G367" s="49"/>
      <c r="H367" s="45">
        <v>9</v>
      </c>
      <c r="I367" s="126"/>
      <c r="J367" s="24">
        <f t="shared" si="29"/>
        <v>6.9</v>
      </c>
      <c r="K367" s="25">
        <f t="shared" si="30"/>
        <v>0</v>
      </c>
      <c r="L367" s="43" t="str">
        <f t="shared" si="32"/>
        <v xml:space="preserve"> </v>
      </c>
    </row>
    <row r="368" spans="1:12" ht="12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2.1</v>
      </c>
      <c r="G368" s="49"/>
      <c r="H368" s="45">
        <v>4.5</v>
      </c>
      <c r="I368" s="125"/>
      <c r="J368" s="24">
        <f t="shared" si="29"/>
        <v>2.1</v>
      </c>
      <c r="K368" s="25">
        <f t="shared" si="30"/>
        <v>0</v>
      </c>
      <c r="L368" s="43" t="str">
        <f t="shared" si="32"/>
        <v xml:space="preserve"> </v>
      </c>
    </row>
    <row r="369" spans="1:12" ht="12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0">
        <v>2.5</v>
      </c>
      <c r="G369" s="90">
        <v>0</v>
      </c>
      <c r="H369" s="56">
        <v>6</v>
      </c>
      <c r="I369" s="125"/>
      <c r="J369" s="24">
        <f t="shared" si="29"/>
        <v>2.5</v>
      </c>
      <c r="K369" s="25">
        <f t="shared" si="30"/>
        <v>0</v>
      </c>
      <c r="L369" s="44" t="str">
        <f t="shared" si="32"/>
        <v xml:space="preserve"> </v>
      </c>
    </row>
    <row r="370" spans="1:12" ht="12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0">
        <v>5.666666666666667</v>
      </c>
      <c r="G370" s="90"/>
      <c r="H370" s="45">
        <v>9</v>
      </c>
      <c r="I370" s="125"/>
      <c r="J370" s="24">
        <f t="shared" si="29"/>
        <v>5.666666666666667</v>
      </c>
      <c r="K370" s="25">
        <f t="shared" si="30"/>
        <v>0</v>
      </c>
      <c r="L370" s="44" t="str">
        <f t="shared" si="32"/>
        <v xml:space="preserve"> </v>
      </c>
    </row>
    <row r="371" spans="1:12" ht="12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49">
        <v>6.35</v>
      </c>
      <c r="G371" s="49">
        <v>0</v>
      </c>
      <c r="H371" s="45">
        <v>14.75</v>
      </c>
      <c r="I371" s="125"/>
      <c r="J371" s="24">
        <f t="shared" si="29"/>
        <v>6.35</v>
      </c>
      <c r="K371" s="25">
        <f t="shared" si="30"/>
        <v>0</v>
      </c>
      <c r="L371" s="43" t="str">
        <f t="shared" si="32"/>
        <v xml:space="preserve"> </v>
      </c>
    </row>
    <row r="372" spans="1:12" ht="12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49">
        <v>4.8499999999999996</v>
      </c>
      <c r="G372" s="49">
        <v>0</v>
      </c>
      <c r="H372" s="45">
        <v>7.25</v>
      </c>
      <c r="I372" s="126"/>
      <c r="J372" s="24">
        <f t="shared" si="29"/>
        <v>4.8499999999999996</v>
      </c>
      <c r="K372" s="25">
        <f t="shared" si="30"/>
        <v>0</v>
      </c>
      <c r="L372" s="43" t="str">
        <f t="shared" si="32"/>
        <v xml:space="preserve"> </v>
      </c>
    </row>
    <row r="373" spans="1:12" ht="12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0">
        <v>4.666666666666667</v>
      </c>
      <c r="G373" s="90"/>
      <c r="H373" s="50">
        <v>11.5</v>
      </c>
      <c r="I373" s="125"/>
      <c r="J373" s="24">
        <f t="shared" si="29"/>
        <v>4.666666666666667</v>
      </c>
      <c r="K373" s="25">
        <f t="shared" si="30"/>
        <v>0</v>
      </c>
      <c r="L373" s="44" t="str">
        <f t="shared" si="32"/>
        <v xml:space="preserve"> </v>
      </c>
    </row>
    <row r="374" spans="1:12" ht="12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49">
        <v>3.7</v>
      </c>
      <c r="G374" s="49">
        <v>0</v>
      </c>
      <c r="H374" s="45">
        <v>4</v>
      </c>
      <c r="I374" s="126"/>
      <c r="J374" s="24">
        <f t="shared" si="29"/>
        <v>3.7</v>
      </c>
      <c r="K374" s="25">
        <f t="shared" si="30"/>
        <v>0</v>
      </c>
      <c r="L374" s="43" t="str">
        <f t="shared" si="32"/>
        <v xml:space="preserve"> </v>
      </c>
    </row>
    <row r="375" spans="1:12" ht="12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49">
        <v>2.9</v>
      </c>
      <c r="G375" s="49">
        <v>0</v>
      </c>
      <c r="H375" s="45">
        <v>5</v>
      </c>
      <c r="I375" s="126"/>
      <c r="J375" s="24">
        <f t="shared" si="29"/>
        <v>2.9</v>
      </c>
      <c r="K375" s="25">
        <f t="shared" si="30"/>
        <v>0</v>
      </c>
      <c r="L375" s="43" t="str">
        <f t="shared" si="32"/>
        <v xml:space="preserve"> </v>
      </c>
    </row>
    <row r="376" spans="1:12" ht="12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49">
        <v>3.1</v>
      </c>
      <c r="G376" s="49"/>
      <c r="H376" s="45">
        <v>7.75</v>
      </c>
      <c r="I376" s="126"/>
      <c r="J376" s="24">
        <f t="shared" si="29"/>
        <v>3.1</v>
      </c>
      <c r="K376" s="25">
        <f t="shared" si="30"/>
        <v>0</v>
      </c>
      <c r="L376" s="43" t="str">
        <f t="shared" si="32"/>
        <v xml:space="preserve"> </v>
      </c>
    </row>
    <row r="377" spans="1:12" ht="12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49">
        <v>6</v>
      </c>
      <c r="G377" s="49"/>
      <c r="H377" s="45">
        <v>9</v>
      </c>
      <c r="I377" s="126"/>
      <c r="J377" s="24">
        <f t="shared" si="29"/>
        <v>6</v>
      </c>
      <c r="K377" s="25">
        <f t="shared" si="30"/>
        <v>0</v>
      </c>
      <c r="L377" s="43" t="str">
        <f t="shared" si="32"/>
        <v xml:space="preserve"> </v>
      </c>
    </row>
    <row r="378" spans="1:12" ht="12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49">
        <v>5.45</v>
      </c>
      <c r="G378" s="49"/>
      <c r="H378" s="45">
        <v>8</v>
      </c>
      <c r="I378" s="125"/>
      <c r="J378" s="24">
        <f t="shared" si="29"/>
        <v>5.45</v>
      </c>
      <c r="K378" s="25">
        <f t="shared" si="30"/>
        <v>0</v>
      </c>
      <c r="L378" s="43" t="str">
        <f t="shared" si="32"/>
        <v xml:space="preserve"> </v>
      </c>
    </row>
    <row r="379" spans="1:12" ht="12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0">
        <v>10</v>
      </c>
      <c r="G379" s="90"/>
      <c r="H379" s="95"/>
      <c r="I379" s="125"/>
      <c r="J379" s="24">
        <f t="shared" si="29"/>
        <v>10</v>
      </c>
      <c r="K379" s="25">
        <f t="shared" si="30"/>
        <v>6</v>
      </c>
      <c r="L379" s="169" t="s">
        <v>484</v>
      </c>
    </row>
    <row r="380" spans="1:12" ht="12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49">
        <v>3.5</v>
      </c>
      <c r="G380" s="49">
        <v>0</v>
      </c>
      <c r="H380" s="45">
        <v>8</v>
      </c>
      <c r="I380" s="126"/>
      <c r="J380" s="24">
        <f t="shared" si="29"/>
        <v>3.5</v>
      </c>
      <c r="K380" s="25">
        <f t="shared" si="30"/>
        <v>0</v>
      </c>
      <c r="L380" s="43" t="str">
        <f t="shared" ref="L380:L392" si="33">IF(K380=6,"acquise"," ")</f>
        <v xml:space="preserve"> </v>
      </c>
    </row>
    <row r="381" spans="1:12" ht="12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49">
        <v>2.7</v>
      </c>
      <c r="G381" s="49"/>
      <c r="H381" s="45">
        <v>6</v>
      </c>
      <c r="I381" s="125"/>
      <c r="J381" s="24">
        <f t="shared" si="29"/>
        <v>2.7</v>
      </c>
      <c r="K381" s="25">
        <f t="shared" si="30"/>
        <v>0</v>
      </c>
      <c r="L381" s="43" t="str">
        <f t="shared" si="33"/>
        <v xml:space="preserve"> </v>
      </c>
    </row>
    <row r="382" spans="1:12" ht="12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0">
        <v>6.166666666666667</v>
      </c>
      <c r="G382" s="90"/>
      <c r="H382" s="50">
        <v>8.5</v>
      </c>
      <c r="I382" s="125"/>
      <c r="J382" s="24">
        <f t="shared" si="29"/>
        <v>6.166666666666667</v>
      </c>
      <c r="K382" s="25">
        <f t="shared" si="30"/>
        <v>0</v>
      </c>
      <c r="L382" s="44" t="str">
        <f t="shared" si="33"/>
        <v xml:space="preserve"> </v>
      </c>
    </row>
    <row r="383" spans="1:12" ht="12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194">
        <v>8.5833333333333339</v>
      </c>
      <c r="G383" s="201">
        <v>3.5</v>
      </c>
      <c r="H383" s="202">
        <v>13.75</v>
      </c>
      <c r="I383" s="229"/>
      <c r="J383" s="219">
        <f t="shared" si="29"/>
        <v>8.5833333333333339</v>
      </c>
      <c r="K383" s="220">
        <f t="shared" si="30"/>
        <v>0</v>
      </c>
      <c r="L383" s="221" t="str">
        <f t="shared" si="33"/>
        <v xml:space="preserve"> </v>
      </c>
    </row>
    <row r="384" spans="1:12" ht="12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49">
        <v>6.75</v>
      </c>
      <c r="G384" s="49"/>
      <c r="H384" s="45">
        <v>10.5</v>
      </c>
      <c r="I384" s="126"/>
      <c r="J384" s="24">
        <f t="shared" si="29"/>
        <v>6.75</v>
      </c>
      <c r="K384" s="25">
        <f t="shared" si="30"/>
        <v>0</v>
      </c>
      <c r="L384" s="43" t="str">
        <f t="shared" si="33"/>
        <v xml:space="preserve"> </v>
      </c>
    </row>
    <row r="385" spans="1:12" ht="12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49">
        <v>5.25</v>
      </c>
      <c r="G385" s="49">
        <v>0</v>
      </c>
      <c r="H385" s="45">
        <v>10.5</v>
      </c>
      <c r="I385" s="126"/>
      <c r="J385" s="24">
        <f t="shared" si="29"/>
        <v>5.25</v>
      </c>
      <c r="K385" s="25">
        <f t="shared" si="30"/>
        <v>0</v>
      </c>
      <c r="L385" s="43" t="str">
        <f t="shared" si="33"/>
        <v xml:space="preserve"> </v>
      </c>
    </row>
    <row r="386" spans="1:12" ht="12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194">
        <v>3.5</v>
      </c>
      <c r="G386" s="226"/>
      <c r="H386" s="202">
        <v>8</v>
      </c>
      <c r="I386" s="229"/>
      <c r="J386" s="219">
        <f t="shared" si="29"/>
        <v>3.5</v>
      </c>
      <c r="K386" s="220">
        <f t="shared" si="30"/>
        <v>0</v>
      </c>
      <c r="L386" s="221" t="str">
        <f t="shared" si="33"/>
        <v xml:space="preserve"> </v>
      </c>
    </row>
    <row r="387" spans="1:12" ht="12">
      <c r="A387" s="23">
        <v>375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194">
        <v>7.333333333333333</v>
      </c>
      <c r="G387" s="226"/>
      <c r="H387" s="202">
        <v>9</v>
      </c>
      <c r="I387" s="229"/>
      <c r="J387" s="219">
        <f t="shared" si="29"/>
        <v>7.333333333333333</v>
      </c>
      <c r="K387" s="220">
        <f t="shared" si="30"/>
        <v>0</v>
      </c>
      <c r="L387" s="221" t="str">
        <f t="shared" si="33"/>
        <v xml:space="preserve"> </v>
      </c>
    </row>
    <row r="388" spans="1:12" ht="12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49">
        <v>3.45</v>
      </c>
      <c r="G388" s="49">
        <v>0</v>
      </c>
      <c r="H388" s="45">
        <v>7.5</v>
      </c>
      <c r="I388" s="126"/>
      <c r="J388" s="24">
        <f t="shared" si="29"/>
        <v>3.45</v>
      </c>
      <c r="K388" s="25">
        <f t="shared" si="30"/>
        <v>0</v>
      </c>
      <c r="L388" s="43" t="str">
        <f t="shared" si="33"/>
        <v xml:space="preserve"> </v>
      </c>
    </row>
    <row r="389" spans="1:12" ht="12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49">
        <v>2.7</v>
      </c>
      <c r="G389" s="49"/>
      <c r="H389" s="45">
        <v>6.75</v>
      </c>
      <c r="I389" s="126"/>
      <c r="J389" s="24">
        <f t="shared" si="29"/>
        <v>2.7</v>
      </c>
      <c r="K389" s="25">
        <f t="shared" si="30"/>
        <v>0</v>
      </c>
      <c r="L389" s="43" t="str">
        <f t="shared" si="33"/>
        <v xml:space="preserve"> </v>
      </c>
    </row>
    <row r="390" spans="1:12" ht="12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49">
        <v>5</v>
      </c>
      <c r="G390" s="49"/>
      <c r="H390" s="45">
        <v>9.5</v>
      </c>
      <c r="I390" s="126"/>
      <c r="J390" s="24">
        <f t="shared" si="29"/>
        <v>5</v>
      </c>
      <c r="K390" s="25">
        <f t="shared" si="30"/>
        <v>0</v>
      </c>
      <c r="L390" s="43" t="str">
        <f t="shared" si="33"/>
        <v xml:space="preserve"> </v>
      </c>
    </row>
    <row r="391" spans="1:12" ht="12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194">
        <v>5.7</v>
      </c>
      <c r="G391" s="226"/>
      <c r="H391" s="202">
        <v>9</v>
      </c>
      <c r="I391" s="229"/>
      <c r="J391" s="219">
        <f t="shared" si="29"/>
        <v>5.7</v>
      </c>
      <c r="K391" s="220">
        <f t="shared" si="30"/>
        <v>0</v>
      </c>
      <c r="L391" s="221" t="str">
        <f t="shared" si="33"/>
        <v xml:space="preserve"> </v>
      </c>
    </row>
    <row r="392" spans="1:12" ht="12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90">
        <v>5</v>
      </c>
      <c r="G392" s="90"/>
      <c r="H392" s="95">
        <v>10</v>
      </c>
      <c r="I392" s="125"/>
      <c r="J392" s="24">
        <f t="shared" si="29"/>
        <v>5</v>
      </c>
      <c r="K392" s="25">
        <f t="shared" si="30"/>
        <v>0</v>
      </c>
      <c r="L392" s="44" t="str">
        <f t="shared" si="33"/>
        <v xml:space="preserve"> </v>
      </c>
    </row>
    <row r="393" spans="1:12" ht="12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10</v>
      </c>
      <c r="G393" s="49"/>
      <c r="H393" s="45"/>
      <c r="I393" s="125"/>
      <c r="J393" s="24">
        <f t="shared" si="29"/>
        <v>10</v>
      </c>
      <c r="K393" s="25">
        <f t="shared" si="30"/>
        <v>6</v>
      </c>
      <c r="L393" s="169" t="s">
        <v>484</v>
      </c>
    </row>
    <row r="394" spans="1:12" ht="12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2.5</v>
      </c>
      <c r="G394" s="49"/>
      <c r="H394" s="45">
        <v>6.25</v>
      </c>
      <c r="I394" s="125"/>
      <c r="J394" s="24">
        <f t="shared" si="29"/>
        <v>2.5</v>
      </c>
      <c r="K394" s="25">
        <f t="shared" si="30"/>
        <v>0</v>
      </c>
      <c r="L394" s="43" t="str">
        <f t="shared" ref="L394:L400" si="34">IF(K394=6,"acquise"," ")</f>
        <v xml:space="preserve"> </v>
      </c>
    </row>
    <row r="395" spans="1:12" ht="12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90">
        <v>5.2</v>
      </c>
      <c r="G395" s="90">
        <v>0</v>
      </c>
      <c r="H395" s="56">
        <v>13</v>
      </c>
      <c r="I395" s="125"/>
      <c r="J395" s="24">
        <f t="shared" si="29"/>
        <v>5.2</v>
      </c>
      <c r="K395" s="25">
        <f t="shared" si="30"/>
        <v>0</v>
      </c>
      <c r="L395" s="44" t="str">
        <f t="shared" si="34"/>
        <v xml:space="preserve"> </v>
      </c>
    </row>
    <row r="396" spans="1:12" ht="12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49">
        <v>4.25</v>
      </c>
      <c r="G396" s="423">
        <v>10</v>
      </c>
      <c r="H396" s="45">
        <v>8</v>
      </c>
      <c r="I396" s="126"/>
      <c r="J396" s="24">
        <f t="shared" si="29"/>
        <v>10</v>
      </c>
      <c r="K396" s="25">
        <f t="shared" si="30"/>
        <v>6</v>
      </c>
      <c r="L396" s="43" t="str">
        <f t="shared" si="34"/>
        <v>acquise</v>
      </c>
    </row>
    <row r="397" spans="1:12" ht="12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49">
        <v>3.6</v>
      </c>
      <c r="G397" s="49">
        <v>0</v>
      </c>
      <c r="H397" s="45">
        <v>7.5</v>
      </c>
      <c r="I397" s="125"/>
      <c r="J397" s="24">
        <f t="shared" ref="J397:J420" si="35">IF(AND(H397&gt;G397,H397&gt;I397),MAX(F397,(H397*2+G397*3)/5,(H397*2+I397*3)/5),MAX(F397,G397,I397))</f>
        <v>3.6</v>
      </c>
      <c r="K397" s="25">
        <f t="shared" ref="K397:K420" si="36">IF(J397&gt;=9.995,6,0)</f>
        <v>0</v>
      </c>
      <c r="L397" s="43" t="str">
        <f t="shared" si="34"/>
        <v xml:space="preserve"> </v>
      </c>
    </row>
    <row r="398" spans="1:12" ht="12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49">
        <v>5.2</v>
      </c>
      <c r="G398" s="49"/>
      <c r="H398" s="45">
        <v>10</v>
      </c>
      <c r="I398" s="126"/>
      <c r="J398" s="24">
        <f t="shared" si="35"/>
        <v>5.2</v>
      </c>
      <c r="K398" s="25">
        <f t="shared" si="36"/>
        <v>0</v>
      </c>
      <c r="L398" s="43" t="str">
        <f t="shared" si="34"/>
        <v xml:space="preserve"> </v>
      </c>
    </row>
    <row r="399" spans="1:12" ht="12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90">
        <v>5.583333333333333</v>
      </c>
      <c r="G399" s="90"/>
      <c r="H399" s="95">
        <v>6.75</v>
      </c>
      <c r="I399" s="125"/>
      <c r="J399" s="24">
        <f t="shared" si="35"/>
        <v>5.583333333333333</v>
      </c>
      <c r="K399" s="25">
        <f t="shared" si="36"/>
        <v>0</v>
      </c>
      <c r="L399" s="44" t="str">
        <f t="shared" si="34"/>
        <v xml:space="preserve"> </v>
      </c>
    </row>
    <row r="400" spans="1:12" ht="12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49">
        <v>4.4000000000000004</v>
      </c>
      <c r="G400" s="49">
        <v>2</v>
      </c>
      <c r="H400" s="45">
        <v>8</v>
      </c>
      <c r="I400" s="126"/>
      <c r="J400" s="24">
        <f t="shared" si="35"/>
        <v>4.4000000000000004</v>
      </c>
      <c r="K400" s="25">
        <f t="shared" si="36"/>
        <v>0</v>
      </c>
      <c r="L400" s="43" t="str">
        <f t="shared" si="34"/>
        <v xml:space="preserve"> </v>
      </c>
    </row>
    <row r="401" spans="1:12" ht="12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49">
        <v>9.0500000000000007</v>
      </c>
      <c r="G401" s="49"/>
      <c r="H401" s="45"/>
      <c r="I401" s="126"/>
      <c r="J401" s="24">
        <f t="shared" si="35"/>
        <v>9.0500000000000007</v>
      </c>
      <c r="K401" s="25">
        <f t="shared" si="36"/>
        <v>0</v>
      </c>
      <c r="L401" s="171" t="s">
        <v>484</v>
      </c>
    </row>
    <row r="402" spans="1:12" ht="12">
      <c r="A402" s="23">
        <v>390</v>
      </c>
      <c r="B402" s="294" t="s">
        <v>801</v>
      </c>
      <c r="C402" s="200" t="s">
        <v>277</v>
      </c>
      <c r="D402" s="200" t="s">
        <v>83</v>
      </c>
      <c r="E402" s="247" t="s">
        <v>1677</v>
      </c>
      <c r="F402" s="194">
        <v>2.4</v>
      </c>
      <c r="G402" s="226">
        <v>0</v>
      </c>
      <c r="H402" s="202">
        <v>6</v>
      </c>
      <c r="I402" s="229"/>
      <c r="J402" s="219">
        <f t="shared" si="35"/>
        <v>2.4</v>
      </c>
      <c r="K402" s="220">
        <f t="shared" si="36"/>
        <v>0</v>
      </c>
      <c r="L402" s="221" t="str">
        <f t="shared" ref="L402:L409" si="37">IF(K402=6,"acquise"," ")</f>
        <v xml:space="preserve"> </v>
      </c>
    </row>
    <row r="403" spans="1:12" ht="12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0">
        <v>4.416666666666667</v>
      </c>
      <c r="G403" s="90"/>
      <c r="H403" s="95">
        <v>8.75</v>
      </c>
      <c r="I403" s="125"/>
      <c r="J403" s="24">
        <f t="shared" si="35"/>
        <v>4.416666666666667</v>
      </c>
      <c r="K403" s="25">
        <f t="shared" si="36"/>
        <v>0</v>
      </c>
      <c r="L403" s="44" t="str">
        <f t="shared" si="37"/>
        <v xml:space="preserve"> </v>
      </c>
    </row>
    <row r="404" spans="1:12" ht="12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49">
        <v>3.7</v>
      </c>
      <c r="G404" s="49"/>
      <c r="H404" s="45">
        <v>4</v>
      </c>
      <c r="I404" s="126"/>
      <c r="J404" s="24">
        <f t="shared" si="35"/>
        <v>3.7</v>
      </c>
      <c r="K404" s="25">
        <f t="shared" si="36"/>
        <v>0</v>
      </c>
      <c r="L404" s="43" t="str">
        <f t="shared" si="37"/>
        <v xml:space="preserve"> </v>
      </c>
    </row>
    <row r="405" spans="1:12" ht="12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49">
        <v>4.2</v>
      </c>
      <c r="G405" s="49">
        <v>0</v>
      </c>
      <c r="H405" s="45">
        <v>9</v>
      </c>
      <c r="I405" s="126"/>
      <c r="J405" s="24">
        <f t="shared" si="35"/>
        <v>4.2</v>
      </c>
      <c r="K405" s="25">
        <f t="shared" si="36"/>
        <v>0</v>
      </c>
      <c r="L405" s="43" t="str">
        <f t="shared" si="37"/>
        <v xml:space="preserve"> </v>
      </c>
    </row>
    <row r="406" spans="1:12" ht="12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0">
        <v>0.5</v>
      </c>
      <c r="G406" s="90"/>
      <c r="H406" s="50">
        <v>0</v>
      </c>
      <c r="I406" s="125"/>
      <c r="J406" s="24">
        <f t="shared" si="35"/>
        <v>0.5</v>
      </c>
      <c r="K406" s="25">
        <f t="shared" si="36"/>
        <v>0</v>
      </c>
      <c r="L406" s="44" t="str">
        <f t="shared" si="37"/>
        <v xml:space="preserve"> </v>
      </c>
    </row>
    <row r="407" spans="1:12" ht="12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49">
        <v>7.8</v>
      </c>
      <c r="G407" s="49"/>
      <c r="H407" s="45">
        <v>15</v>
      </c>
      <c r="I407" s="126"/>
      <c r="J407" s="24">
        <f t="shared" si="35"/>
        <v>7.8</v>
      </c>
      <c r="K407" s="25">
        <f t="shared" si="36"/>
        <v>0</v>
      </c>
      <c r="L407" s="43" t="str">
        <f t="shared" si="37"/>
        <v xml:space="preserve"> </v>
      </c>
    </row>
    <row r="408" spans="1:12" ht="12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49">
        <v>5.4</v>
      </c>
      <c r="G408" s="49">
        <v>0.25</v>
      </c>
      <c r="H408" s="45">
        <v>6</v>
      </c>
      <c r="I408" s="126"/>
      <c r="J408" s="24">
        <f t="shared" si="35"/>
        <v>5.4</v>
      </c>
      <c r="K408" s="25">
        <f t="shared" si="36"/>
        <v>0</v>
      </c>
      <c r="L408" s="43" t="str">
        <f t="shared" si="37"/>
        <v xml:space="preserve"> </v>
      </c>
    </row>
    <row r="409" spans="1:12" ht="12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49">
        <v>4</v>
      </c>
      <c r="G409" s="49">
        <v>0</v>
      </c>
      <c r="H409" s="45">
        <v>10</v>
      </c>
      <c r="I409" s="126"/>
      <c r="J409" s="24">
        <f t="shared" si="35"/>
        <v>4</v>
      </c>
      <c r="K409" s="25">
        <f t="shared" si="36"/>
        <v>0</v>
      </c>
      <c r="L409" s="43" t="str">
        <f t="shared" si="37"/>
        <v xml:space="preserve"> </v>
      </c>
    </row>
    <row r="410" spans="1:12" ht="12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49">
        <v>10</v>
      </c>
      <c r="G410" s="49"/>
      <c r="H410" s="45"/>
      <c r="I410" s="126"/>
      <c r="J410" s="24">
        <f t="shared" si="35"/>
        <v>10</v>
      </c>
      <c r="K410" s="25">
        <f t="shared" si="36"/>
        <v>6</v>
      </c>
      <c r="L410" s="170" t="s">
        <v>486</v>
      </c>
    </row>
    <row r="411" spans="1:12" ht="12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49">
        <v>4.4000000000000004</v>
      </c>
      <c r="G411" s="49">
        <v>0</v>
      </c>
      <c r="H411" s="45">
        <v>8</v>
      </c>
      <c r="I411" s="126"/>
      <c r="J411" s="24">
        <f t="shared" si="35"/>
        <v>4.4000000000000004</v>
      </c>
      <c r="K411" s="25">
        <f t="shared" si="36"/>
        <v>0</v>
      </c>
      <c r="L411" s="43" t="str">
        <f t="shared" ref="L411:L420" si="38">IF(K411=6,"acquise"," ")</f>
        <v xml:space="preserve"> </v>
      </c>
    </row>
    <row r="412" spans="1:12" ht="12">
      <c r="A412" s="23">
        <v>400</v>
      </c>
      <c r="B412" s="340" t="s">
        <v>802</v>
      </c>
      <c r="C412" s="206" t="s">
        <v>579</v>
      </c>
      <c r="D412" s="206" t="s">
        <v>803</v>
      </c>
      <c r="E412" s="247" t="s">
        <v>1678</v>
      </c>
      <c r="F412" s="194">
        <v>3.6666666666666665</v>
      </c>
      <c r="G412" s="201"/>
      <c r="H412" s="205">
        <v>7</v>
      </c>
      <c r="I412" s="229"/>
      <c r="J412" s="219">
        <f t="shared" si="35"/>
        <v>3.6666666666666665</v>
      </c>
      <c r="K412" s="220">
        <f t="shared" si="36"/>
        <v>0</v>
      </c>
      <c r="L412" s="221" t="str">
        <f t="shared" si="38"/>
        <v xml:space="preserve"> </v>
      </c>
    </row>
    <row r="413" spans="1:12" ht="12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49">
        <v>1.55</v>
      </c>
      <c r="G413" s="49"/>
      <c r="H413" s="45">
        <v>3.5</v>
      </c>
      <c r="I413" s="126"/>
      <c r="J413" s="24">
        <f t="shared" si="35"/>
        <v>1.55</v>
      </c>
      <c r="K413" s="25">
        <f t="shared" si="36"/>
        <v>0</v>
      </c>
      <c r="L413" s="43" t="str">
        <f t="shared" si="38"/>
        <v xml:space="preserve"> </v>
      </c>
    </row>
    <row r="414" spans="1:12" ht="12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0">
        <v>7.333333333333333</v>
      </c>
      <c r="G414" s="90">
        <v>0</v>
      </c>
      <c r="H414" s="46">
        <v>16.5</v>
      </c>
      <c r="I414" s="125"/>
      <c r="J414" s="24">
        <f t="shared" si="35"/>
        <v>7.333333333333333</v>
      </c>
      <c r="K414" s="25">
        <f t="shared" si="36"/>
        <v>0</v>
      </c>
      <c r="L414" s="44" t="str">
        <f t="shared" si="38"/>
        <v xml:space="preserve"> </v>
      </c>
    </row>
    <row r="415" spans="1:12" ht="12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90">
        <v>3.2</v>
      </c>
      <c r="G415" s="90">
        <v>0</v>
      </c>
      <c r="H415" s="95">
        <v>6.5</v>
      </c>
      <c r="I415" s="125"/>
      <c r="J415" s="24">
        <f t="shared" si="35"/>
        <v>3.2</v>
      </c>
      <c r="K415" s="25">
        <f t="shared" si="36"/>
        <v>0</v>
      </c>
      <c r="L415" s="44" t="str">
        <f t="shared" si="38"/>
        <v xml:space="preserve"> </v>
      </c>
    </row>
    <row r="416" spans="1:12" ht="12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49">
        <v>6.3</v>
      </c>
      <c r="G416" s="49">
        <v>0</v>
      </c>
      <c r="H416" s="45">
        <v>9</v>
      </c>
      <c r="I416" s="126"/>
      <c r="J416" s="24">
        <f t="shared" si="35"/>
        <v>6.3</v>
      </c>
      <c r="K416" s="25">
        <f t="shared" si="36"/>
        <v>0</v>
      </c>
      <c r="L416" s="43" t="str">
        <f t="shared" si="38"/>
        <v xml:space="preserve"> </v>
      </c>
    </row>
    <row r="417" spans="1:12" ht="12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0">
        <v>6.166666666666667</v>
      </c>
      <c r="G417" s="90">
        <v>0.75</v>
      </c>
      <c r="H417" s="50">
        <v>6.5</v>
      </c>
      <c r="I417" s="125"/>
      <c r="J417" s="24">
        <f t="shared" si="35"/>
        <v>6.166666666666667</v>
      </c>
      <c r="K417" s="25">
        <f t="shared" si="36"/>
        <v>0</v>
      </c>
      <c r="L417" s="44" t="str">
        <f t="shared" si="38"/>
        <v xml:space="preserve"> </v>
      </c>
    </row>
    <row r="418" spans="1:12" ht="12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49">
        <v>1.8</v>
      </c>
      <c r="G418" s="49"/>
      <c r="H418" s="45">
        <v>4.5</v>
      </c>
      <c r="I418" s="126"/>
      <c r="J418" s="24">
        <f t="shared" si="35"/>
        <v>1.8</v>
      </c>
      <c r="K418" s="25">
        <f t="shared" si="36"/>
        <v>0</v>
      </c>
      <c r="L418" s="43" t="str">
        <f t="shared" si="38"/>
        <v xml:space="preserve"> </v>
      </c>
    </row>
    <row r="419" spans="1:12" ht="12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0">
        <v>3.5833333333333335</v>
      </c>
      <c r="G419" s="90">
        <v>0</v>
      </c>
      <c r="H419" s="50">
        <v>8.25</v>
      </c>
      <c r="I419" s="125"/>
      <c r="J419" s="24">
        <f t="shared" si="35"/>
        <v>3.5833333333333335</v>
      </c>
      <c r="K419" s="25">
        <f t="shared" si="36"/>
        <v>0</v>
      </c>
      <c r="L419" s="44" t="str">
        <f t="shared" si="38"/>
        <v xml:space="preserve"> </v>
      </c>
    </row>
    <row r="420" spans="1:12" ht="12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F420" s="49">
        <v>6.9</v>
      </c>
      <c r="G420" s="49">
        <v>0.5</v>
      </c>
      <c r="H420" s="45">
        <v>9</v>
      </c>
      <c r="I420" s="126"/>
      <c r="J420" s="24">
        <f t="shared" si="35"/>
        <v>6.9</v>
      </c>
      <c r="K420" s="25">
        <f t="shared" si="36"/>
        <v>0</v>
      </c>
      <c r="L420" s="43" t="str">
        <f t="shared" si="38"/>
        <v xml:space="preserve"> </v>
      </c>
    </row>
    <row r="421" spans="1:12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F421" s="49">
        <v>2</v>
      </c>
      <c r="G421" s="49"/>
      <c r="H421" s="45">
        <v>5</v>
      </c>
      <c r="I421" s="126"/>
      <c r="J421" s="24">
        <f t="shared" ref="J421" si="39">IF(AND(H421&gt;G421,H421&gt;I421),MAX(F421,(H421*2+G421*3)/5,(H421*2+I421*3)/5),MAX(F421,G421,I421))</f>
        <v>2</v>
      </c>
      <c r="K421" s="25">
        <f t="shared" ref="K421" si="40">IF(J421&gt;=9.995,6,0)</f>
        <v>0</v>
      </c>
      <c r="L421" s="43" t="str">
        <f t="shared" ref="L421" si="41">IF(K421=6,"acquise"," ")</f>
        <v xml:space="preserve"> </v>
      </c>
    </row>
    <row r="422" spans="1:12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F422" s="49">
        <v>6.2</v>
      </c>
      <c r="G422" s="49">
        <v>2</v>
      </c>
      <c r="H422" s="45">
        <v>5</v>
      </c>
      <c r="I422" s="126"/>
      <c r="J422" s="24">
        <f t="shared" ref="J422:J424" si="42">IF(AND(H422&gt;G422,H422&gt;I422),MAX(F422,(H422*2+G422*3)/5,(H422*2+I422*3)/5),MAX(F422,G422,I422))</f>
        <v>6.2</v>
      </c>
      <c r="K422" s="25">
        <f t="shared" ref="K422:K424" si="43">IF(J422&gt;=9.995,6,0)</f>
        <v>0</v>
      </c>
      <c r="L422" s="43" t="str">
        <f t="shared" ref="L422:L424" si="44">IF(K422=6,"acquise"," ")</f>
        <v xml:space="preserve"> </v>
      </c>
    </row>
    <row r="423" spans="1:12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F423" s="49">
        <v>4.93</v>
      </c>
      <c r="G423" s="49">
        <v>0.5</v>
      </c>
      <c r="H423" s="45">
        <v>5</v>
      </c>
      <c r="I423" s="126"/>
      <c r="J423" s="24">
        <f t="shared" si="42"/>
        <v>4.93</v>
      </c>
      <c r="K423" s="25">
        <f t="shared" si="43"/>
        <v>0</v>
      </c>
      <c r="L423" s="43" t="str">
        <f t="shared" si="44"/>
        <v xml:space="preserve"> </v>
      </c>
    </row>
    <row r="424" spans="1:12" ht="12">
      <c r="A424" s="414">
        <v>412</v>
      </c>
      <c r="B424" s="427">
        <v>1533019447</v>
      </c>
      <c r="C424" s="428" t="s">
        <v>1693</v>
      </c>
      <c r="D424" s="429" t="s">
        <v>1694</v>
      </c>
      <c r="E424" s="117" t="s">
        <v>429</v>
      </c>
      <c r="F424" s="49">
        <v>5.93</v>
      </c>
      <c r="G424" s="49">
        <v>2</v>
      </c>
      <c r="H424" s="45">
        <v>5</v>
      </c>
      <c r="I424" s="126"/>
      <c r="J424" s="24">
        <f t="shared" si="42"/>
        <v>5.93</v>
      </c>
      <c r="K424" s="25">
        <f t="shared" si="43"/>
        <v>0</v>
      </c>
      <c r="L424" s="43" t="str">
        <f t="shared" si="44"/>
        <v xml:space="preserve"> </v>
      </c>
    </row>
  </sheetData>
  <autoFilter ref="A12:L419">
    <filterColumn colId="6"/>
    <filterColumn colId="8"/>
    <filterColumn colId="9"/>
  </autoFilter>
  <sortState ref="B13:P420">
    <sortCondition ref="C13:C420"/>
    <sortCondition ref="D13:D420"/>
  </sortState>
  <mergeCells count="4">
    <mergeCell ref="F8:K8"/>
    <mergeCell ref="D10:K10"/>
    <mergeCell ref="C6:K6"/>
    <mergeCell ref="C8:D8"/>
  </mergeCells>
  <pageMargins left="0.19685039370078741" right="0.19685039370078741" top="0.59055118110236227" bottom="0.59055118110236227" header="0.11811023622047245" footer="0.31496062992125984"/>
  <pageSetup paperSize="9" scale="90" orientation="portrait" horizontalDpi="300" verticalDpi="300" r:id="rId1"/>
  <headerFooter alignWithMargins="0">
    <oddFooter>&amp;C&amp;8&amp;P&amp;R&amp;"Arial,Italique"&amp;8PVJMDNP-Physique2-S2-1516-Session Normale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424"/>
  <sheetViews>
    <sheetView topLeftCell="A392" workbookViewId="0">
      <selection activeCell="B424" sqref="B424"/>
    </sheetView>
  </sheetViews>
  <sheetFormatPr baseColWidth="10" defaultColWidth="11.42578125" defaultRowHeight="11.25"/>
  <cols>
    <col min="1" max="1" width="4.7109375" style="7" customWidth="1"/>
    <col min="2" max="2" width="14.7109375" style="360" customWidth="1"/>
    <col min="3" max="3" width="17.140625" style="7" customWidth="1"/>
    <col min="4" max="4" width="16.7109375" style="7" customWidth="1"/>
    <col min="5" max="5" width="8.7109375" style="7" customWidth="1"/>
    <col min="6" max="7" width="5.7109375" style="7" customWidth="1"/>
    <col min="8" max="8" width="6.140625" style="7" customWidth="1"/>
    <col min="9" max="9" width="6.42578125" style="7" customWidth="1"/>
    <col min="10" max="10" width="6.7109375" style="7" customWidth="1"/>
    <col min="11" max="11" width="5.28515625" style="7" customWidth="1"/>
    <col min="12" max="12" width="10.7109375" style="7" customWidth="1"/>
    <col min="13" max="16384" width="11.42578125" style="7"/>
  </cols>
  <sheetData>
    <row r="1" spans="1:16" s="4" customFormat="1" ht="12.75" customHeight="1">
      <c r="A1" s="3" t="s">
        <v>0</v>
      </c>
      <c r="B1" s="352"/>
      <c r="I1" s="3"/>
      <c r="L1" s="5" t="s">
        <v>698</v>
      </c>
    </row>
    <row r="2" spans="1:16" s="4" customFormat="1" ht="12.75" customHeight="1">
      <c r="A2" s="1" t="s">
        <v>1</v>
      </c>
      <c r="B2" s="352"/>
    </row>
    <row r="3" spans="1:16" s="4" customFormat="1" ht="12.75" customHeight="1">
      <c r="A3" s="1" t="s">
        <v>2</v>
      </c>
      <c r="B3" s="352"/>
    </row>
    <row r="4" spans="1:16" s="4" customFormat="1" ht="18" customHeight="1">
      <c r="A4" s="2" t="s">
        <v>3</v>
      </c>
      <c r="B4" s="353"/>
      <c r="C4" s="6"/>
    </row>
    <row r="5" spans="1:16" s="4" customFormat="1" ht="12.75" customHeight="1">
      <c r="A5" s="2"/>
      <c r="B5" s="353"/>
      <c r="C5" s="6"/>
    </row>
    <row r="6" spans="1:16" s="4" customFormat="1" ht="24" customHeight="1">
      <c r="B6" s="352"/>
      <c r="C6" s="434" t="s">
        <v>15</v>
      </c>
      <c r="D6" s="435"/>
      <c r="E6" s="435"/>
      <c r="F6" s="435"/>
      <c r="G6" s="435"/>
      <c r="H6" s="435"/>
      <c r="I6" s="435"/>
      <c r="J6" s="435"/>
      <c r="K6" s="436"/>
    </row>
    <row r="7" spans="1:16" ht="12.75" customHeight="1">
      <c r="A7" s="4"/>
      <c r="B7" s="352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6" s="10" customFormat="1" ht="18" customHeight="1">
      <c r="A8" s="8"/>
      <c r="B8" s="354"/>
      <c r="C8" s="430" t="s">
        <v>16</v>
      </c>
      <c r="D8" s="432"/>
      <c r="E8" s="9"/>
      <c r="F8" s="430" t="s">
        <v>699</v>
      </c>
      <c r="G8" s="431"/>
      <c r="H8" s="431"/>
      <c r="I8" s="431"/>
      <c r="J8" s="431"/>
      <c r="K8" s="432"/>
      <c r="L8" s="8"/>
    </row>
    <row r="9" spans="1:16" s="10" customFormat="1" ht="12.75" customHeight="1">
      <c r="A9" s="4"/>
      <c r="B9" s="352"/>
      <c r="C9" s="4"/>
      <c r="D9" s="4"/>
      <c r="E9" s="4"/>
      <c r="F9" s="4"/>
      <c r="G9" s="4"/>
      <c r="H9" s="4"/>
      <c r="I9" s="4"/>
      <c r="J9" s="4"/>
      <c r="K9" s="4"/>
      <c r="L9" s="11"/>
    </row>
    <row r="10" spans="1:16" s="10" customFormat="1" ht="18" customHeight="1">
      <c r="A10" s="4"/>
      <c r="B10" s="352"/>
      <c r="C10" s="433" t="s">
        <v>19</v>
      </c>
      <c r="D10" s="433"/>
      <c r="E10" s="433"/>
      <c r="F10" s="433"/>
      <c r="G10" s="433"/>
      <c r="H10" s="433"/>
      <c r="I10" s="433"/>
      <c r="J10" s="433"/>
      <c r="K10" s="433"/>
      <c r="L10" s="12"/>
    </row>
    <row r="11" spans="1:16" ht="12.75" customHeight="1">
      <c r="A11" s="4"/>
      <c r="B11" s="352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6" s="22" customFormat="1" ht="24" customHeight="1">
      <c r="A12" s="14" t="s">
        <v>4</v>
      </c>
      <c r="B12" s="355" t="s">
        <v>5</v>
      </c>
      <c r="C12" s="16" t="s">
        <v>6</v>
      </c>
      <c r="D12" s="17" t="s">
        <v>7</v>
      </c>
      <c r="E12" s="18" t="s">
        <v>8</v>
      </c>
      <c r="F12" s="19" t="s">
        <v>52</v>
      </c>
      <c r="G12" s="19" t="s">
        <v>488</v>
      </c>
      <c r="H12" s="20" t="s">
        <v>487</v>
      </c>
      <c r="I12" s="124" t="s">
        <v>439</v>
      </c>
      <c r="J12" s="21" t="s">
        <v>10</v>
      </c>
      <c r="K12" s="21" t="s">
        <v>11</v>
      </c>
      <c r="L12" s="21" t="s">
        <v>9</v>
      </c>
      <c r="M12" s="128" t="s">
        <v>440</v>
      </c>
    </row>
    <row r="13" spans="1:16" ht="13.5" customHeight="1">
      <c r="A13" s="23">
        <v>1</v>
      </c>
      <c r="B13" s="279">
        <v>1433017018</v>
      </c>
      <c r="C13" s="101" t="s">
        <v>666</v>
      </c>
      <c r="D13" s="101" t="s">
        <v>192</v>
      </c>
      <c r="E13" s="117" t="s">
        <v>428</v>
      </c>
      <c r="F13" s="49">
        <v>11.2</v>
      </c>
      <c r="G13" s="49"/>
      <c r="H13" s="45"/>
      <c r="I13" s="126"/>
      <c r="J13" s="24">
        <f t="shared" ref="J13:J76" si="0">IF(AND(H13&gt;G13,H13&gt;I13),MAX(F13,(H13*2+G13*3)/5,(H13*2+I13*3)/5),MAX(F13,G13,I13))</f>
        <v>11.2</v>
      </c>
      <c r="K13" s="25">
        <f t="shared" ref="K13:K76" si="1">IF(J13&gt;=9.995,6,0)</f>
        <v>6</v>
      </c>
      <c r="L13" s="170" t="s">
        <v>486</v>
      </c>
      <c r="M13" s="129">
        <f t="shared" ref="M13:M76" si="2">IF(I13&lt;&gt;"",2,1)</f>
        <v>1</v>
      </c>
      <c r="O13" s="190">
        <v>11</v>
      </c>
      <c r="P13" s="191">
        <v>6</v>
      </c>
    </row>
    <row r="14" spans="1:16" ht="13.5" customHeight="1">
      <c r="A14" s="23">
        <v>2</v>
      </c>
      <c r="B14" s="279">
        <v>1533006763</v>
      </c>
      <c r="C14" s="101" t="s">
        <v>491</v>
      </c>
      <c r="D14" s="101" t="s">
        <v>492</v>
      </c>
      <c r="E14" s="117" t="s">
        <v>1676</v>
      </c>
      <c r="F14" s="49">
        <v>8.8000000000000007</v>
      </c>
      <c r="G14" s="49">
        <v>4.5</v>
      </c>
      <c r="H14" s="45">
        <v>10</v>
      </c>
      <c r="I14" s="126"/>
      <c r="J14" s="24">
        <f t="shared" si="0"/>
        <v>8.8000000000000007</v>
      </c>
      <c r="K14" s="25">
        <f t="shared" si="1"/>
        <v>0</v>
      </c>
      <c r="L14" s="43" t="str">
        <f>IF(K14=6,"acquise"," ")</f>
        <v xml:space="preserve"> </v>
      </c>
      <c r="M14" s="129">
        <f t="shared" si="2"/>
        <v>1</v>
      </c>
      <c r="O14" s="190">
        <v>14</v>
      </c>
      <c r="P14" s="191">
        <v>6</v>
      </c>
    </row>
    <row r="15" spans="1:16" ht="13.5" customHeight="1">
      <c r="A15" s="23">
        <v>3</v>
      </c>
      <c r="B15" s="277" t="s">
        <v>58</v>
      </c>
      <c r="C15" s="47" t="s">
        <v>59</v>
      </c>
      <c r="D15" s="47" t="s">
        <v>60</v>
      </c>
      <c r="E15" s="117" t="s">
        <v>434</v>
      </c>
      <c r="F15" s="90">
        <v>10.5</v>
      </c>
      <c r="G15" s="90"/>
      <c r="H15" s="46"/>
      <c r="I15" s="126"/>
      <c r="J15" s="24">
        <f t="shared" si="0"/>
        <v>10.5</v>
      </c>
      <c r="K15" s="25">
        <f t="shared" si="1"/>
        <v>6</v>
      </c>
      <c r="L15" s="169" t="s">
        <v>484</v>
      </c>
      <c r="M15" s="129">
        <f t="shared" si="2"/>
        <v>1</v>
      </c>
      <c r="N15" s="72" t="s">
        <v>483</v>
      </c>
      <c r="O15" s="7">
        <v>30</v>
      </c>
      <c r="P15" s="167">
        <v>18</v>
      </c>
    </row>
    <row r="16" spans="1:16" ht="13.5" customHeight="1">
      <c r="A16" s="23">
        <v>4</v>
      </c>
      <c r="B16" s="279">
        <v>1433000807</v>
      </c>
      <c r="C16" s="101" t="s">
        <v>371</v>
      </c>
      <c r="D16" s="101" t="s">
        <v>372</v>
      </c>
      <c r="E16" s="118" t="s">
        <v>433</v>
      </c>
      <c r="F16" s="49">
        <v>10.3</v>
      </c>
      <c r="G16" s="49"/>
      <c r="H16" s="45"/>
      <c r="I16" s="126"/>
      <c r="J16" s="24">
        <f t="shared" si="0"/>
        <v>10.3</v>
      </c>
      <c r="K16" s="25">
        <f t="shared" si="1"/>
        <v>6</v>
      </c>
      <c r="L16" s="172" t="s">
        <v>486</v>
      </c>
      <c r="M16" s="129">
        <f t="shared" si="2"/>
        <v>1</v>
      </c>
      <c r="N16" s="72" t="s">
        <v>483</v>
      </c>
      <c r="O16" s="7">
        <v>18</v>
      </c>
      <c r="P16" s="167">
        <v>6</v>
      </c>
    </row>
    <row r="17" spans="1:16" ht="13.5" customHeight="1">
      <c r="A17" s="23">
        <v>5</v>
      </c>
      <c r="B17" s="279">
        <v>1433005614</v>
      </c>
      <c r="C17" s="101" t="s">
        <v>288</v>
      </c>
      <c r="D17" s="101" t="s">
        <v>289</v>
      </c>
      <c r="E17" s="118" t="s">
        <v>433</v>
      </c>
      <c r="F17" s="49">
        <v>12.2</v>
      </c>
      <c r="G17" s="49"/>
      <c r="H17" s="45"/>
      <c r="I17" s="126"/>
      <c r="J17" s="24">
        <f t="shared" si="0"/>
        <v>12.2</v>
      </c>
      <c r="K17" s="25">
        <f t="shared" si="1"/>
        <v>6</v>
      </c>
      <c r="L17" s="172" t="s">
        <v>486</v>
      </c>
      <c r="M17" s="129">
        <f t="shared" si="2"/>
        <v>1</v>
      </c>
      <c r="N17" s="72" t="s">
        <v>483</v>
      </c>
      <c r="O17" s="7">
        <v>18</v>
      </c>
      <c r="P17" s="167">
        <v>6</v>
      </c>
    </row>
    <row r="18" spans="1:16" ht="13.5" customHeight="1">
      <c r="A18" s="23">
        <v>6</v>
      </c>
      <c r="B18" s="279">
        <v>1433017739</v>
      </c>
      <c r="C18" s="101" t="s">
        <v>633</v>
      </c>
      <c r="D18" s="101" t="s">
        <v>177</v>
      </c>
      <c r="E18" s="117" t="s">
        <v>428</v>
      </c>
      <c r="F18" s="49">
        <v>10.6</v>
      </c>
      <c r="G18" s="49"/>
      <c r="H18" s="45"/>
      <c r="I18" s="126"/>
      <c r="J18" s="24">
        <f t="shared" si="0"/>
        <v>10.6</v>
      </c>
      <c r="K18" s="25">
        <f t="shared" si="1"/>
        <v>6</v>
      </c>
      <c r="L18" s="170" t="s">
        <v>486</v>
      </c>
      <c r="M18" s="129">
        <f t="shared" si="2"/>
        <v>1</v>
      </c>
      <c r="O18" s="190">
        <v>12</v>
      </c>
      <c r="P18" s="191">
        <v>6</v>
      </c>
    </row>
    <row r="19" spans="1:16" ht="13.5" customHeight="1">
      <c r="A19" s="23">
        <v>7</v>
      </c>
      <c r="B19" s="279">
        <v>1334054874</v>
      </c>
      <c r="C19" s="101" t="s">
        <v>290</v>
      </c>
      <c r="D19" s="101" t="s">
        <v>68</v>
      </c>
      <c r="E19" s="117" t="s">
        <v>429</v>
      </c>
      <c r="F19" s="49">
        <v>4.3333333333333339</v>
      </c>
      <c r="G19" s="49">
        <v>4</v>
      </c>
      <c r="H19" s="104">
        <v>1.8333333333333335</v>
      </c>
      <c r="I19" s="126"/>
      <c r="J19" s="24">
        <f t="shared" si="0"/>
        <v>4.3333333333333339</v>
      </c>
      <c r="K19" s="25">
        <f t="shared" si="1"/>
        <v>0</v>
      </c>
      <c r="L19" s="44" t="str">
        <f>IF(K19=6,"acquise"," ")</f>
        <v xml:space="preserve"> </v>
      </c>
      <c r="M19" s="129">
        <f t="shared" si="2"/>
        <v>1</v>
      </c>
      <c r="N19" s="72" t="s">
        <v>483</v>
      </c>
      <c r="O19" s="7">
        <v>18</v>
      </c>
      <c r="P19" s="167">
        <v>6</v>
      </c>
    </row>
    <row r="20" spans="1:16" ht="13.5" customHeight="1">
      <c r="A20" s="23">
        <v>8</v>
      </c>
      <c r="B20" s="279">
        <v>123011242</v>
      </c>
      <c r="C20" s="101" t="s">
        <v>639</v>
      </c>
      <c r="D20" s="101" t="s">
        <v>640</v>
      </c>
      <c r="E20" s="117" t="s">
        <v>428</v>
      </c>
      <c r="F20" s="49">
        <v>4.75</v>
      </c>
      <c r="G20" s="49">
        <v>8.5</v>
      </c>
      <c r="H20" s="45">
        <v>10</v>
      </c>
      <c r="I20" s="126"/>
      <c r="J20" s="24">
        <f t="shared" si="0"/>
        <v>9.1</v>
      </c>
      <c r="K20" s="25">
        <f t="shared" si="1"/>
        <v>0</v>
      </c>
      <c r="L20" s="43" t="str">
        <f>IF(K20=6,"acquise"," ")</f>
        <v xml:space="preserve"> </v>
      </c>
      <c r="M20" s="129">
        <f t="shared" si="2"/>
        <v>1</v>
      </c>
      <c r="O20" s="190">
        <v>18</v>
      </c>
      <c r="P20" s="191">
        <v>6</v>
      </c>
    </row>
    <row r="21" spans="1:16" ht="13.5" customHeight="1">
      <c r="A21" s="23">
        <v>9</v>
      </c>
      <c r="B21" s="279">
        <v>1333016516</v>
      </c>
      <c r="C21" s="47" t="s">
        <v>62</v>
      </c>
      <c r="D21" s="47" t="s">
        <v>63</v>
      </c>
      <c r="E21" s="119" t="s">
        <v>433</v>
      </c>
      <c r="F21" s="90">
        <v>7.3</v>
      </c>
      <c r="G21" s="90">
        <v>10.5</v>
      </c>
      <c r="H21" s="46">
        <v>8.5</v>
      </c>
      <c r="I21" s="126"/>
      <c r="J21" s="24">
        <f t="shared" si="0"/>
        <v>10.5</v>
      </c>
      <c r="K21" s="25">
        <f t="shared" si="1"/>
        <v>6</v>
      </c>
      <c r="L21" s="44" t="str">
        <f>IF(K21=6,"acquise"," ")</f>
        <v>acquise</v>
      </c>
      <c r="M21" s="129">
        <f t="shared" si="2"/>
        <v>1</v>
      </c>
      <c r="N21" s="72" t="s">
        <v>483</v>
      </c>
      <c r="O21" s="7">
        <v>18</v>
      </c>
      <c r="P21" s="167">
        <v>6</v>
      </c>
    </row>
    <row r="22" spans="1:16" ht="13.5" customHeight="1">
      <c r="A22" s="23">
        <v>10</v>
      </c>
      <c r="B22" s="279">
        <v>1333000881</v>
      </c>
      <c r="C22" s="101" t="s">
        <v>291</v>
      </c>
      <c r="D22" s="101" t="s">
        <v>292</v>
      </c>
      <c r="E22" s="117" t="s">
        <v>434</v>
      </c>
      <c r="F22" s="49">
        <v>3.95</v>
      </c>
      <c r="G22" s="49">
        <v>4.5</v>
      </c>
      <c r="H22" s="45">
        <v>9.5</v>
      </c>
      <c r="I22" s="126"/>
      <c r="J22" s="24">
        <f t="shared" si="0"/>
        <v>6.5</v>
      </c>
      <c r="K22" s="25">
        <f t="shared" si="1"/>
        <v>0</v>
      </c>
      <c r="L22" s="43" t="str">
        <f>IF(K22=6,"acquise"," ")</f>
        <v xml:space="preserve"> </v>
      </c>
      <c r="M22" s="129">
        <f t="shared" si="2"/>
        <v>1</v>
      </c>
      <c r="N22" s="72" t="s">
        <v>483</v>
      </c>
      <c r="O22" s="7">
        <v>12</v>
      </c>
      <c r="P22" s="167">
        <v>6</v>
      </c>
    </row>
    <row r="23" spans="1:16" ht="13.5" customHeight="1">
      <c r="A23" s="23">
        <v>11</v>
      </c>
      <c r="B23" s="279">
        <v>1433018125</v>
      </c>
      <c r="C23" s="101" t="s">
        <v>594</v>
      </c>
      <c r="D23" s="101" t="s">
        <v>595</v>
      </c>
      <c r="E23" s="117" t="s">
        <v>428</v>
      </c>
      <c r="F23" s="49">
        <v>4.6500000000000004</v>
      </c>
      <c r="G23" s="49"/>
      <c r="H23" s="45">
        <v>3</v>
      </c>
      <c r="I23" s="126"/>
      <c r="J23" s="24">
        <f t="shared" si="0"/>
        <v>4.6500000000000004</v>
      </c>
      <c r="K23" s="25">
        <f t="shared" si="1"/>
        <v>0</v>
      </c>
      <c r="L23" s="43" t="str">
        <f>IF(K23=6,"acquise"," ")</f>
        <v xml:space="preserve"> </v>
      </c>
      <c r="M23" s="129">
        <f t="shared" si="2"/>
        <v>1</v>
      </c>
      <c r="O23" s="190">
        <v>13</v>
      </c>
      <c r="P23" s="191">
        <v>6</v>
      </c>
    </row>
    <row r="24" spans="1:16" ht="13.5" customHeight="1">
      <c r="A24" s="23">
        <v>12</v>
      </c>
      <c r="B24" s="279">
        <v>1533012510</v>
      </c>
      <c r="C24" s="101" t="s">
        <v>667</v>
      </c>
      <c r="D24" s="101" t="s">
        <v>668</v>
      </c>
      <c r="E24" s="117" t="s">
        <v>428</v>
      </c>
      <c r="F24" s="49">
        <v>12.2</v>
      </c>
      <c r="G24" s="49"/>
      <c r="H24" s="45"/>
      <c r="I24" s="126"/>
      <c r="J24" s="24">
        <f t="shared" si="0"/>
        <v>12.2</v>
      </c>
      <c r="K24" s="25">
        <f t="shared" si="1"/>
        <v>6</v>
      </c>
      <c r="L24" s="171" t="s">
        <v>485</v>
      </c>
      <c r="M24" s="129">
        <f t="shared" si="2"/>
        <v>1</v>
      </c>
      <c r="O24" s="190">
        <v>22</v>
      </c>
      <c r="P24" s="191">
        <v>18</v>
      </c>
    </row>
    <row r="25" spans="1:16" ht="13.5" customHeight="1">
      <c r="A25" s="23">
        <v>13</v>
      </c>
      <c r="B25" s="282">
        <v>123004012</v>
      </c>
      <c r="C25" s="200" t="s">
        <v>66</v>
      </c>
      <c r="D25" s="200" t="s">
        <v>557</v>
      </c>
      <c r="E25" s="239" t="s">
        <v>431</v>
      </c>
      <c r="F25" s="194">
        <v>2.8</v>
      </c>
      <c r="G25" s="205"/>
      <c r="H25" s="231">
        <v>7</v>
      </c>
      <c r="I25" s="232"/>
      <c r="J25" s="219">
        <f t="shared" si="0"/>
        <v>2.8</v>
      </c>
      <c r="K25" s="220">
        <f t="shared" si="1"/>
        <v>0</v>
      </c>
      <c r="L25" s="221" t="str">
        <f>IF(K25=6,"acquise"," ")</f>
        <v xml:space="preserve"> </v>
      </c>
      <c r="M25" s="222">
        <f t="shared" si="2"/>
        <v>1</v>
      </c>
    </row>
    <row r="26" spans="1:16" ht="13.5" customHeight="1">
      <c r="A26" s="23">
        <v>14</v>
      </c>
      <c r="B26" s="279">
        <v>1533019464</v>
      </c>
      <c r="C26" s="101" t="s">
        <v>600</v>
      </c>
      <c r="D26" s="101" t="s">
        <v>199</v>
      </c>
      <c r="E26" s="117" t="s">
        <v>429</v>
      </c>
      <c r="F26" s="49">
        <v>11.65</v>
      </c>
      <c r="G26" s="49"/>
      <c r="H26" s="45"/>
      <c r="I26" s="126"/>
      <c r="J26" s="24">
        <f t="shared" si="0"/>
        <v>11.65</v>
      </c>
      <c r="K26" s="25">
        <f t="shared" si="1"/>
        <v>6</v>
      </c>
      <c r="L26" s="171" t="s">
        <v>484</v>
      </c>
      <c r="M26" s="129">
        <f t="shared" si="2"/>
        <v>1</v>
      </c>
      <c r="O26" s="190">
        <v>30</v>
      </c>
      <c r="P26" s="191">
        <v>18</v>
      </c>
    </row>
    <row r="27" spans="1:16" ht="13.5" customHeight="1">
      <c r="A27" s="23">
        <v>15</v>
      </c>
      <c r="B27" s="279">
        <v>1533012539</v>
      </c>
      <c r="C27" s="101" t="s">
        <v>538</v>
      </c>
      <c r="D27" s="101" t="s">
        <v>317</v>
      </c>
      <c r="E27" s="117" t="s">
        <v>429</v>
      </c>
      <c r="F27" s="49">
        <v>7.9888888888888889</v>
      </c>
      <c r="G27" s="49"/>
      <c r="H27" s="45">
        <v>10.222222222222223</v>
      </c>
      <c r="I27" s="126"/>
      <c r="J27" s="24">
        <f t="shared" si="0"/>
        <v>7.9888888888888889</v>
      </c>
      <c r="K27" s="25">
        <f t="shared" si="1"/>
        <v>0</v>
      </c>
      <c r="L27" s="43" t="str">
        <f>IF(K27=6,"acquise"," ")</f>
        <v xml:space="preserve"> </v>
      </c>
      <c r="M27" s="129">
        <f t="shared" si="2"/>
        <v>1</v>
      </c>
      <c r="O27" s="190">
        <v>18</v>
      </c>
      <c r="P27" s="191">
        <v>6</v>
      </c>
    </row>
    <row r="28" spans="1:16" ht="13.5" customHeight="1">
      <c r="A28" s="23">
        <v>16</v>
      </c>
      <c r="B28" s="279">
        <v>1333015719</v>
      </c>
      <c r="C28" s="101" t="s">
        <v>293</v>
      </c>
      <c r="D28" s="101" t="s">
        <v>138</v>
      </c>
      <c r="E28" s="117" t="s">
        <v>434</v>
      </c>
      <c r="F28" s="49">
        <v>9.35</v>
      </c>
      <c r="G28" s="49"/>
      <c r="H28" s="46"/>
      <c r="I28" s="126"/>
      <c r="J28" s="24">
        <f t="shared" si="0"/>
        <v>9.35</v>
      </c>
      <c r="K28" s="25">
        <f t="shared" si="1"/>
        <v>0</v>
      </c>
      <c r="L28" s="169" t="s">
        <v>485</v>
      </c>
      <c r="M28" s="129">
        <f t="shared" si="2"/>
        <v>1</v>
      </c>
      <c r="N28" s="72" t="s">
        <v>483</v>
      </c>
      <c r="O28" s="7">
        <v>28</v>
      </c>
      <c r="P28" s="167">
        <v>18</v>
      </c>
    </row>
    <row r="29" spans="1:16" ht="13.5" customHeight="1">
      <c r="A29" s="23">
        <v>17</v>
      </c>
      <c r="B29" s="356" t="s">
        <v>706</v>
      </c>
      <c r="C29" s="203" t="s">
        <v>707</v>
      </c>
      <c r="D29" s="203" t="s">
        <v>79</v>
      </c>
      <c r="E29" s="204" t="s">
        <v>436</v>
      </c>
      <c r="F29" s="194">
        <v>5.416666666666667</v>
      </c>
      <c r="G29" s="205"/>
      <c r="H29" s="227">
        <v>5.25</v>
      </c>
      <c r="I29" s="232"/>
      <c r="J29" s="219">
        <f t="shared" si="0"/>
        <v>5.416666666666667</v>
      </c>
      <c r="K29" s="220">
        <f t="shared" si="1"/>
        <v>0</v>
      </c>
      <c r="L29" s="221" t="str">
        <f>IF(K29=6,"acquise"," ")</f>
        <v xml:space="preserve"> </v>
      </c>
      <c r="M29" s="222">
        <f t="shared" si="2"/>
        <v>1</v>
      </c>
    </row>
    <row r="30" spans="1:16" ht="13.5" customHeight="1">
      <c r="A30" s="23">
        <v>18</v>
      </c>
      <c r="B30" s="289">
        <v>123003488</v>
      </c>
      <c r="C30" s="47" t="s">
        <v>71</v>
      </c>
      <c r="D30" s="47" t="s">
        <v>72</v>
      </c>
      <c r="E30" s="118" t="s">
        <v>433</v>
      </c>
      <c r="F30" s="90">
        <v>7.916666666666667</v>
      </c>
      <c r="G30" s="90">
        <v>7.5</v>
      </c>
      <c r="H30" s="46">
        <v>9.25</v>
      </c>
      <c r="I30" s="126"/>
      <c r="J30" s="24">
        <f t="shared" si="0"/>
        <v>8.1999999999999993</v>
      </c>
      <c r="K30" s="25">
        <f t="shared" si="1"/>
        <v>0</v>
      </c>
      <c r="L30" s="44" t="str">
        <f>IF(K30=6,"acquise"," ")</f>
        <v xml:space="preserve"> </v>
      </c>
      <c r="M30" s="129">
        <f t="shared" si="2"/>
        <v>1</v>
      </c>
      <c r="N30" s="72" t="s">
        <v>483</v>
      </c>
      <c r="O30" s="7">
        <v>18</v>
      </c>
      <c r="P30" s="167">
        <v>6</v>
      </c>
    </row>
    <row r="31" spans="1:16" ht="13.5" customHeight="1">
      <c r="A31" s="23">
        <v>19</v>
      </c>
      <c r="B31" s="277" t="s">
        <v>73</v>
      </c>
      <c r="C31" s="47" t="s">
        <v>74</v>
      </c>
      <c r="D31" s="47" t="s">
        <v>75</v>
      </c>
      <c r="E31" s="117" t="s">
        <v>429</v>
      </c>
      <c r="F31" s="90">
        <v>10.166666666666666</v>
      </c>
      <c r="G31" s="90"/>
      <c r="H31" s="46"/>
      <c r="I31" s="126"/>
      <c r="J31" s="24">
        <f t="shared" si="0"/>
        <v>10.166666666666666</v>
      </c>
      <c r="K31" s="25">
        <f t="shared" si="1"/>
        <v>6</v>
      </c>
      <c r="L31" s="172" t="s">
        <v>486</v>
      </c>
      <c r="M31" s="129">
        <f t="shared" si="2"/>
        <v>1</v>
      </c>
      <c r="N31" s="72" t="s">
        <v>483</v>
      </c>
      <c r="O31" s="7">
        <v>22</v>
      </c>
      <c r="P31" s="167">
        <v>12</v>
      </c>
    </row>
    <row r="32" spans="1:16" ht="13.5" customHeight="1">
      <c r="A32" s="23">
        <v>20</v>
      </c>
      <c r="B32" s="279">
        <v>1333016483</v>
      </c>
      <c r="C32" s="101" t="s">
        <v>550</v>
      </c>
      <c r="D32" s="101" t="s">
        <v>373</v>
      </c>
      <c r="E32" s="117" t="s">
        <v>1676</v>
      </c>
      <c r="F32" s="49">
        <v>11.85</v>
      </c>
      <c r="G32" s="49"/>
      <c r="H32" s="45"/>
      <c r="I32" s="126"/>
      <c r="J32" s="24">
        <f t="shared" si="0"/>
        <v>11.85</v>
      </c>
      <c r="K32" s="25">
        <f t="shared" si="1"/>
        <v>6</v>
      </c>
      <c r="L32" s="171" t="s">
        <v>484</v>
      </c>
      <c r="M32" s="129">
        <f t="shared" si="2"/>
        <v>1</v>
      </c>
      <c r="O32" s="190">
        <v>30</v>
      </c>
      <c r="P32" s="191">
        <v>6</v>
      </c>
    </row>
    <row r="33" spans="1:16" ht="13.5" customHeight="1">
      <c r="A33" s="23">
        <v>21</v>
      </c>
      <c r="B33" s="340" t="s">
        <v>708</v>
      </c>
      <c r="C33" s="206" t="s">
        <v>709</v>
      </c>
      <c r="D33" s="206" t="s">
        <v>64</v>
      </c>
      <c r="E33" s="242" t="s">
        <v>432</v>
      </c>
      <c r="F33" s="194">
        <v>6.4</v>
      </c>
      <c r="G33" s="205">
        <v>4.5</v>
      </c>
      <c r="H33" s="205">
        <v>10</v>
      </c>
      <c r="I33" s="232"/>
      <c r="J33" s="219">
        <f t="shared" si="0"/>
        <v>6.7</v>
      </c>
      <c r="K33" s="220">
        <f t="shared" si="1"/>
        <v>0</v>
      </c>
      <c r="L33" s="221" t="str">
        <f t="shared" ref="L33:L45" si="3">IF(K33=6,"acquise"," ")</f>
        <v xml:space="preserve"> </v>
      </c>
      <c r="M33" s="222">
        <f t="shared" si="2"/>
        <v>1</v>
      </c>
    </row>
    <row r="34" spans="1:16" ht="13.5" customHeight="1">
      <c r="A34" s="23">
        <v>22</v>
      </c>
      <c r="B34" s="289">
        <v>123003378</v>
      </c>
      <c r="C34" s="47" t="s">
        <v>78</v>
      </c>
      <c r="D34" s="47" t="s">
        <v>79</v>
      </c>
      <c r="E34" s="117" t="s">
        <v>429</v>
      </c>
      <c r="F34" s="90">
        <v>2.4</v>
      </c>
      <c r="G34" s="90"/>
      <c r="H34" s="53">
        <v>6</v>
      </c>
      <c r="I34" s="126"/>
      <c r="J34" s="24">
        <f t="shared" si="0"/>
        <v>2.4</v>
      </c>
      <c r="K34" s="25">
        <f t="shared" si="1"/>
        <v>0</v>
      </c>
      <c r="L34" s="44" t="str">
        <f t="shared" si="3"/>
        <v xml:space="preserve"> </v>
      </c>
      <c r="M34" s="129">
        <f t="shared" si="2"/>
        <v>1</v>
      </c>
      <c r="N34" s="72" t="s">
        <v>483</v>
      </c>
      <c r="O34" s="7">
        <v>17</v>
      </c>
      <c r="P34" s="167">
        <v>6</v>
      </c>
    </row>
    <row r="35" spans="1:16" ht="13.5" customHeight="1">
      <c r="A35" s="23">
        <v>23</v>
      </c>
      <c r="B35" s="279">
        <v>123002925</v>
      </c>
      <c r="C35" s="101" t="s">
        <v>78</v>
      </c>
      <c r="D35" s="101" t="s">
        <v>212</v>
      </c>
      <c r="E35" s="117" t="s">
        <v>428</v>
      </c>
      <c r="F35" s="49">
        <v>1.6888888888888893</v>
      </c>
      <c r="G35" s="49"/>
      <c r="H35" s="45">
        <v>4.2222222222222232</v>
      </c>
      <c r="I35" s="126"/>
      <c r="J35" s="24">
        <f t="shared" si="0"/>
        <v>1.6888888888888893</v>
      </c>
      <c r="K35" s="25">
        <f t="shared" si="1"/>
        <v>0</v>
      </c>
      <c r="L35" s="43" t="str">
        <f t="shared" si="3"/>
        <v xml:space="preserve"> </v>
      </c>
      <c r="M35" s="129">
        <f t="shared" si="2"/>
        <v>1</v>
      </c>
      <c r="O35" s="190">
        <v>12</v>
      </c>
      <c r="P35" s="191">
        <v>0</v>
      </c>
    </row>
    <row r="36" spans="1:16" ht="13.5" customHeight="1">
      <c r="A36" s="23">
        <v>24</v>
      </c>
      <c r="B36" s="279">
        <v>1533005854</v>
      </c>
      <c r="C36" s="101" t="s">
        <v>688</v>
      </c>
      <c r="D36" s="101" t="s">
        <v>299</v>
      </c>
      <c r="E36" s="117" t="s">
        <v>1676</v>
      </c>
      <c r="F36" s="49">
        <v>7.05</v>
      </c>
      <c r="G36" s="49">
        <v>4.5</v>
      </c>
      <c r="H36" s="45">
        <v>12</v>
      </c>
      <c r="I36" s="126"/>
      <c r="J36" s="24">
        <f t="shared" si="0"/>
        <v>7.5</v>
      </c>
      <c r="K36" s="25">
        <f t="shared" si="1"/>
        <v>0</v>
      </c>
      <c r="L36" s="43" t="str">
        <f t="shared" si="3"/>
        <v xml:space="preserve"> </v>
      </c>
      <c r="M36" s="129">
        <f t="shared" si="2"/>
        <v>1</v>
      </c>
      <c r="O36" s="190">
        <v>13</v>
      </c>
      <c r="P36" s="191">
        <v>6</v>
      </c>
    </row>
    <row r="37" spans="1:16" ht="13.5" customHeight="1">
      <c r="A37" s="23">
        <v>25</v>
      </c>
      <c r="B37" s="282" t="s">
        <v>710</v>
      </c>
      <c r="C37" s="200" t="s">
        <v>711</v>
      </c>
      <c r="D37" s="200" t="s">
        <v>221</v>
      </c>
      <c r="E37" s="243" t="s">
        <v>429</v>
      </c>
      <c r="F37" s="194">
        <v>5</v>
      </c>
      <c r="G37" s="205"/>
      <c r="H37" s="202">
        <v>4.5</v>
      </c>
      <c r="I37" s="232"/>
      <c r="J37" s="219">
        <f t="shared" si="0"/>
        <v>5</v>
      </c>
      <c r="K37" s="220">
        <f t="shared" si="1"/>
        <v>0</v>
      </c>
      <c r="L37" s="221" t="str">
        <f t="shared" si="3"/>
        <v xml:space="preserve"> </v>
      </c>
      <c r="M37" s="222">
        <f t="shared" si="2"/>
        <v>1</v>
      </c>
    </row>
    <row r="38" spans="1:16" ht="13.5" customHeight="1">
      <c r="A38" s="23">
        <v>26</v>
      </c>
      <c r="B38" s="340" t="s">
        <v>712</v>
      </c>
      <c r="C38" s="206" t="s">
        <v>713</v>
      </c>
      <c r="D38" s="206" t="s">
        <v>198</v>
      </c>
      <c r="E38" s="244" t="s">
        <v>433</v>
      </c>
      <c r="F38" s="194">
        <v>8.3333333333333339</v>
      </c>
      <c r="G38" s="205"/>
      <c r="H38" s="205">
        <v>13</v>
      </c>
      <c r="I38" s="232"/>
      <c r="J38" s="219">
        <f t="shared" si="0"/>
        <v>8.3333333333333339</v>
      </c>
      <c r="K38" s="220">
        <f t="shared" si="1"/>
        <v>0</v>
      </c>
      <c r="L38" s="221" t="str">
        <f t="shared" si="3"/>
        <v xml:space="preserve"> </v>
      </c>
      <c r="M38" s="222">
        <f t="shared" si="2"/>
        <v>1</v>
      </c>
    </row>
    <row r="39" spans="1:16" ht="13.5" customHeight="1">
      <c r="A39" s="23">
        <v>27</v>
      </c>
      <c r="B39" s="279">
        <v>1533012525</v>
      </c>
      <c r="C39" s="101" t="s">
        <v>631</v>
      </c>
      <c r="D39" s="101" t="s">
        <v>632</v>
      </c>
      <c r="E39" s="117" t="s">
        <v>428</v>
      </c>
      <c r="F39" s="49">
        <v>5.2</v>
      </c>
      <c r="G39" s="49">
        <v>8.25</v>
      </c>
      <c r="H39" s="45">
        <v>7</v>
      </c>
      <c r="I39" s="126"/>
      <c r="J39" s="24">
        <f t="shared" si="0"/>
        <v>8.25</v>
      </c>
      <c r="K39" s="25">
        <f t="shared" si="1"/>
        <v>0</v>
      </c>
      <c r="L39" s="43" t="str">
        <f t="shared" si="3"/>
        <v xml:space="preserve"> </v>
      </c>
      <c r="M39" s="129">
        <f t="shared" si="2"/>
        <v>1</v>
      </c>
      <c r="O39" s="190">
        <v>17</v>
      </c>
      <c r="P39" s="191">
        <v>6</v>
      </c>
    </row>
    <row r="40" spans="1:16" ht="13.5" customHeight="1">
      <c r="A40" s="23">
        <v>28</v>
      </c>
      <c r="B40" s="279">
        <v>1333011568</v>
      </c>
      <c r="C40" s="101" t="s">
        <v>374</v>
      </c>
      <c r="D40" s="101" t="s">
        <v>375</v>
      </c>
      <c r="E40" s="117" t="s">
        <v>434</v>
      </c>
      <c r="F40" s="49">
        <v>5.6</v>
      </c>
      <c r="G40" s="49"/>
      <c r="H40" s="45">
        <v>7.25</v>
      </c>
      <c r="I40" s="126"/>
      <c r="J40" s="24">
        <f t="shared" si="0"/>
        <v>5.6</v>
      </c>
      <c r="K40" s="25">
        <f t="shared" si="1"/>
        <v>0</v>
      </c>
      <c r="L40" s="43" t="str">
        <f t="shared" si="3"/>
        <v xml:space="preserve"> </v>
      </c>
      <c r="M40" s="129">
        <f t="shared" si="2"/>
        <v>1</v>
      </c>
      <c r="N40" s="72" t="s">
        <v>483</v>
      </c>
      <c r="O40" s="7">
        <v>18</v>
      </c>
      <c r="P40" s="167">
        <v>6</v>
      </c>
    </row>
    <row r="41" spans="1:16" ht="13.5" customHeight="1">
      <c r="A41" s="23">
        <v>29</v>
      </c>
      <c r="B41" s="279">
        <v>1533014031</v>
      </c>
      <c r="C41" s="101" t="s">
        <v>374</v>
      </c>
      <c r="D41" s="101" t="s">
        <v>92</v>
      </c>
      <c r="E41" s="117" t="s">
        <v>429</v>
      </c>
      <c r="F41" s="49">
        <v>5.15</v>
      </c>
      <c r="G41" s="49"/>
      <c r="H41" s="45">
        <v>5</v>
      </c>
      <c r="I41" s="126"/>
      <c r="J41" s="24">
        <f t="shared" si="0"/>
        <v>5.15</v>
      </c>
      <c r="K41" s="25">
        <f t="shared" si="1"/>
        <v>0</v>
      </c>
      <c r="L41" s="43" t="str">
        <f t="shared" si="3"/>
        <v xml:space="preserve"> </v>
      </c>
      <c r="M41" s="129">
        <f t="shared" si="2"/>
        <v>1</v>
      </c>
      <c r="O41" s="190">
        <v>14</v>
      </c>
      <c r="P41" s="191">
        <v>6</v>
      </c>
    </row>
    <row r="42" spans="1:16" ht="13.5" customHeight="1">
      <c r="A42" s="23">
        <v>30</v>
      </c>
      <c r="B42" s="279">
        <v>1533012543</v>
      </c>
      <c r="C42" s="101" t="s">
        <v>641</v>
      </c>
      <c r="D42" s="101" t="s">
        <v>642</v>
      </c>
      <c r="E42" s="117" t="s">
        <v>428</v>
      </c>
      <c r="F42" s="49">
        <v>4</v>
      </c>
      <c r="G42" s="49"/>
      <c r="H42" s="45">
        <v>10</v>
      </c>
      <c r="I42" s="126"/>
      <c r="J42" s="24">
        <f t="shared" si="0"/>
        <v>4</v>
      </c>
      <c r="K42" s="25">
        <f t="shared" si="1"/>
        <v>0</v>
      </c>
      <c r="L42" s="43" t="str">
        <f t="shared" si="3"/>
        <v xml:space="preserve"> </v>
      </c>
      <c r="M42" s="129">
        <f t="shared" si="2"/>
        <v>1</v>
      </c>
      <c r="O42" s="190">
        <v>12</v>
      </c>
      <c r="P42" s="191">
        <v>6</v>
      </c>
    </row>
    <row r="43" spans="1:16" ht="13.5" customHeight="1">
      <c r="A43" s="23">
        <v>31</v>
      </c>
      <c r="B43" s="289">
        <v>1333006646</v>
      </c>
      <c r="C43" s="47" t="s">
        <v>81</v>
      </c>
      <c r="D43" s="47" t="s">
        <v>82</v>
      </c>
      <c r="E43" s="120" t="s">
        <v>434</v>
      </c>
      <c r="F43" s="90">
        <v>4.9000000000000004</v>
      </c>
      <c r="G43" s="90">
        <v>8.75</v>
      </c>
      <c r="H43" s="46">
        <v>8.5</v>
      </c>
      <c r="I43" s="126"/>
      <c r="J43" s="24">
        <f t="shared" si="0"/>
        <v>8.75</v>
      </c>
      <c r="K43" s="25">
        <f t="shared" si="1"/>
        <v>0</v>
      </c>
      <c r="L43" s="44" t="str">
        <f t="shared" si="3"/>
        <v xml:space="preserve"> </v>
      </c>
      <c r="M43" s="129">
        <f t="shared" si="2"/>
        <v>1</v>
      </c>
      <c r="N43" s="72" t="s">
        <v>483</v>
      </c>
      <c r="O43" s="7">
        <v>12</v>
      </c>
      <c r="P43" s="167">
        <v>0</v>
      </c>
    </row>
    <row r="44" spans="1:16" ht="13.5" customHeight="1">
      <c r="A44" s="23">
        <v>32</v>
      </c>
      <c r="B44" s="279">
        <v>1433007175</v>
      </c>
      <c r="C44" s="101" t="s">
        <v>376</v>
      </c>
      <c r="D44" s="101" t="s">
        <v>377</v>
      </c>
      <c r="E44" s="117" t="s">
        <v>434</v>
      </c>
      <c r="F44" s="49">
        <v>4</v>
      </c>
      <c r="G44" s="49">
        <v>10</v>
      </c>
      <c r="H44" s="45">
        <v>10</v>
      </c>
      <c r="I44" s="126"/>
      <c r="J44" s="24">
        <f t="shared" si="0"/>
        <v>10</v>
      </c>
      <c r="K44" s="25">
        <f t="shared" si="1"/>
        <v>6</v>
      </c>
      <c r="L44" s="43" t="str">
        <f t="shared" si="3"/>
        <v>acquise</v>
      </c>
      <c r="M44" s="129">
        <f t="shared" si="2"/>
        <v>1</v>
      </c>
      <c r="N44" s="72" t="s">
        <v>483</v>
      </c>
      <c r="O44" s="7">
        <v>11</v>
      </c>
      <c r="P44" s="167">
        <v>0</v>
      </c>
    </row>
    <row r="45" spans="1:16" ht="13.5" customHeight="1">
      <c r="A45" s="23">
        <v>33</v>
      </c>
      <c r="B45" s="289">
        <v>123000712</v>
      </c>
      <c r="C45" s="47" t="s">
        <v>84</v>
      </c>
      <c r="D45" s="47" t="s">
        <v>85</v>
      </c>
      <c r="E45" s="117" t="s">
        <v>434</v>
      </c>
      <c r="F45" s="90">
        <v>4.8888888888888884</v>
      </c>
      <c r="G45" s="90"/>
      <c r="H45" s="46">
        <v>10.666666666666666</v>
      </c>
      <c r="I45" s="126"/>
      <c r="J45" s="24">
        <f t="shared" si="0"/>
        <v>4.8888888888888884</v>
      </c>
      <c r="K45" s="25">
        <f t="shared" si="1"/>
        <v>0</v>
      </c>
      <c r="L45" s="44" t="str">
        <f t="shared" si="3"/>
        <v xml:space="preserve"> </v>
      </c>
      <c r="M45" s="129">
        <f t="shared" si="2"/>
        <v>1</v>
      </c>
      <c r="N45" s="72" t="s">
        <v>483</v>
      </c>
      <c r="O45" s="7">
        <v>13</v>
      </c>
      <c r="P45" s="167">
        <v>6</v>
      </c>
    </row>
    <row r="46" spans="1:16" ht="13.5" customHeight="1">
      <c r="A46" s="23">
        <v>34</v>
      </c>
      <c r="B46" s="279">
        <v>1333004753</v>
      </c>
      <c r="C46" s="101" t="s">
        <v>294</v>
      </c>
      <c r="D46" s="101" t="s">
        <v>295</v>
      </c>
      <c r="E46" s="118" t="s">
        <v>433</v>
      </c>
      <c r="F46" s="49">
        <v>10.1</v>
      </c>
      <c r="G46" s="49"/>
      <c r="H46" s="45"/>
      <c r="I46" s="126"/>
      <c r="J46" s="24">
        <f t="shared" si="0"/>
        <v>10.1</v>
      </c>
      <c r="K46" s="25">
        <f t="shared" si="1"/>
        <v>6</v>
      </c>
      <c r="L46" s="172" t="s">
        <v>486</v>
      </c>
      <c r="M46" s="129">
        <f t="shared" si="2"/>
        <v>1</v>
      </c>
      <c r="N46" s="72" t="s">
        <v>483</v>
      </c>
      <c r="O46" s="7">
        <v>18</v>
      </c>
      <c r="P46" s="167">
        <v>6</v>
      </c>
    </row>
    <row r="47" spans="1:16" ht="13.5" customHeight="1">
      <c r="A47" s="23">
        <v>35</v>
      </c>
      <c r="B47" s="279">
        <v>1533011550</v>
      </c>
      <c r="C47" s="101" t="s">
        <v>525</v>
      </c>
      <c r="D47" s="101" t="s">
        <v>526</v>
      </c>
      <c r="E47" s="117" t="s">
        <v>428</v>
      </c>
      <c r="F47" s="49">
        <v>9.9980000000000011</v>
      </c>
      <c r="G47" s="49"/>
      <c r="H47" s="45"/>
      <c r="I47" s="126"/>
      <c r="J47" s="24">
        <f t="shared" si="0"/>
        <v>9.9980000000000011</v>
      </c>
      <c r="K47" s="25">
        <f t="shared" si="1"/>
        <v>6</v>
      </c>
      <c r="L47" s="170" t="s">
        <v>486</v>
      </c>
      <c r="M47" s="129">
        <f t="shared" si="2"/>
        <v>1</v>
      </c>
      <c r="O47" s="190">
        <v>18</v>
      </c>
      <c r="P47" s="191">
        <v>6</v>
      </c>
    </row>
    <row r="48" spans="1:16" ht="13.5" customHeight="1">
      <c r="A48" s="23">
        <v>36</v>
      </c>
      <c r="B48" s="279">
        <v>1333006010</v>
      </c>
      <c r="C48" s="101" t="s">
        <v>296</v>
      </c>
      <c r="D48" s="101" t="s">
        <v>378</v>
      </c>
      <c r="E48" s="117" t="s">
        <v>429</v>
      </c>
      <c r="F48" s="49">
        <v>5.6</v>
      </c>
      <c r="G48" s="49">
        <v>5.5</v>
      </c>
      <c r="H48" s="46">
        <v>9.5</v>
      </c>
      <c r="I48" s="126"/>
      <c r="J48" s="24">
        <f t="shared" si="0"/>
        <v>7.1</v>
      </c>
      <c r="K48" s="25">
        <f t="shared" si="1"/>
        <v>0</v>
      </c>
      <c r="L48" s="43" t="str">
        <f>IF(K48=6,"acquise"," ")</f>
        <v xml:space="preserve"> </v>
      </c>
      <c r="M48" s="129">
        <f t="shared" si="2"/>
        <v>1</v>
      </c>
      <c r="N48" s="72" t="s">
        <v>483</v>
      </c>
      <c r="O48" s="7">
        <v>12</v>
      </c>
      <c r="P48" s="167">
        <v>0</v>
      </c>
    </row>
    <row r="49" spans="1:16" ht="13.5" customHeight="1">
      <c r="A49" s="23">
        <v>37</v>
      </c>
      <c r="B49" s="279">
        <v>1533004202</v>
      </c>
      <c r="C49" s="101" t="s">
        <v>654</v>
      </c>
      <c r="D49" s="101" t="s">
        <v>655</v>
      </c>
      <c r="E49" s="117" t="s">
        <v>1676</v>
      </c>
      <c r="F49" s="49">
        <v>4.45</v>
      </c>
      <c r="G49" s="49"/>
      <c r="H49" s="45">
        <v>7</v>
      </c>
      <c r="I49" s="126"/>
      <c r="J49" s="24">
        <f t="shared" si="0"/>
        <v>4.45</v>
      </c>
      <c r="K49" s="25">
        <f t="shared" si="1"/>
        <v>0</v>
      </c>
      <c r="L49" s="43" t="str">
        <f>IF(K49=6,"acquise"," ")</f>
        <v xml:space="preserve"> </v>
      </c>
      <c r="M49" s="129">
        <f t="shared" si="2"/>
        <v>1</v>
      </c>
      <c r="O49" s="190">
        <v>14</v>
      </c>
      <c r="P49" s="191">
        <v>6</v>
      </c>
    </row>
    <row r="50" spans="1:16" ht="13.5" customHeight="1">
      <c r="A50" s="23">
        <v>38</v>
      </c>
      <c r="B50" s="289">
        <v>1333011714</v>
      </c>
      <c r="C50" s="47" t="s">
        <v>87</v>
      </c>
      <c r="D50" s="47" t="s">
        <v>88</v>
      </c>
      <c r="E50" s="118" t="s">
        <v>433</v>
      </c>
      <c r="F50" s="90">
        <v>10.833333333333334</v>
      </c>
      <c r="G50" s="90"/>
      <c r="H50" s="46"/>
      <c r="I50" s="126"/>
      <c r="J50" s="24">
        <f t="shared" si="0"/>
        <v>10.833333333333334</v>
      </c>
      <c r="K50" s="25">
        <f t="shared" si="1"/>
        <v>6</v>
      </c>
      <c r="L50" s="172" t="s">
        <v>486</v>
      </c>
      <c r="M50" s="129">
        <f t="shared" si="2"/>
        <v>1</v>
      </c>
      <c r="N50" s="72" t="s">
        <v>483</v>
      </c>
      <c r="O50" s="7">
        <v>18</v>
      </c>
      <c r="P50" s="167">
        <v>6</v>
      </c>
    </row>
    <row r="51" spans="1:16" ht="13.5" customHeight="1">
      <c r="A51" s="23">
        <v>39</v>
      </c>
      <c r="B51" s="357" t="s">
        <v>714</v>
      </c>
      <c r="C51" s="207" t="s">
        <v>715</v>
      </c>
      <c r="D51" s="207" t="s">
        <v>60</v>
      </c>
      <c r="E51" s="246" t="s">
        <v>434</v>
      </c>
      <c r="F51" s="194">
        <v>5.0999999999999996</v>
      </c>
      <c r="G51" s="205"/>
      <c r="H51" s="205">
        <v>12.75</v>
      </c>
      <c r="I51" s="232"/>
      <c r="J51" s="219">
        <f t="shared" si="0"/>
        <v>5.0999999999999996</v>
      </c>
      <c r="K51" s="220">
        <f t="shared" si="1"/>
        <v>0</v>
      </c>
      <c r="L51" s="221" t="str">
        <f>IF(K51=6,"acquise"," ")</f>
        <v xml:space="preserve"> </v>
      </c>
      <c r="M51" s="222">
        <f t="shared" si="2"/>
        <v>1</v>
      </c>
    </row>
    <row r="52" spans="1:16" ht="13.5" customHeight="1">
      <c r="A52" s="23">
        <v>40</v>
      </c>
      <c r="B52" s="294" t="s">
        <v>716</v>
      </c>
      <c r="C52" s="200" t="s">
        <v>717</v>
      </c>
      <c r="D52" s="200" t="s">
        <v>138</v>
      </c>
      <c r="E52" s="247" t="s">
        <v>1677</v>
      </c>
      <c r="F52" s="194">
        <v>6.333333333333333</v>
      </c>
      <c r="G52" s="205"/>
      <c r="H52" s="202">
        <v>6</v>
      </c>
      <c r="I52" s="232"/>
      <c r="J52" s="219">
        <f t="shared" si="0"/>
        <v>6.333333333333333</v>
      </c>
      <c r="K52" s="220">
        <f t="shared" si="1"/>
        <v>0</v>
      </c>
      <c r="L52" s="221" t="str">
        <f>IF(K52=6,"acquise"," ")</f>
        <v xml:space="preserve"> </v>
      </c>
      <c r="M52" s="222">
        <f t="shared" si="2"/>
        <v>1</v>
      </c>
    </row>
    <row r="53" spans="1:16" ht="13.5" customHeight="1">
      <c r="A53" s="23">
        <v>41</v>
      </c>
      <c r="B53" s="279">
        <v>1333026522</v>
      </c>
      <c r="C53" s="101" t="s">
        <v>379</v>
      </c>
      <c r="D53" s="101" t="s">
        <v>380</v>
      </c>
      <c r="E53" s="117" t="s">
        <v>429</v>
      </c>
      <c r="F53" s="49">
        <v>10</v>
      </c>
      <c r="G53" s="49"/>
      <c r="H53" s="45"/>
      <c r="I53" s="126"/>
      <c r="J53" s="24">
        <f t="shared" si="0"/>
        <v>10</v>
      </c>
      <c r="K53" s="25">
        <f t="shared" si="1"/>
        <v>6</v>
      </c>
      <c r="L53" s="172" t="s">
        <v>486</v>
      </c>
      <c r="M53" s="129">
        <f t="shared" si="2"/>
        <v>1</v>
      </c>
      <c r="N53" s="72" t="s">
        <v>483</v>
      </c>
      <c r="O53" s="7">
        <v>18</v>
      </c>
      <c r="P53" s="167">
        <v>6</v>
      </c>
    </row>
    <row r="54" spans="1:16" ht="13.5" customHeight="1">
      <c r="A54" s="23">
        <v>42</v>
      </c>
      <c r="B54" s="279">
        <v>1533015821</v>
      </c>
      <c r="C54" s="101" t="s">
        <v>576</v>
      </c>
      <c r="D54" s="101" t="s">
        <v>357</v>
      </c>
      <c r="E54" s="117" t="s">
        <v>428</v>
      </c>
      <c r="F54" s="49">
        <v>11.95</v>
      </c>
      <c r="G54" s="49"/>
      <c r="H54" s="45"/>
      <c r="I54" s="126"/>
      <c r="J54" s="24">
        <f t="shared" si="0"/>
        <v>11.95</v>
      </c>
      <c r="K54" s="25">
        <f t="shared" si="1"/>
        <v>6</v>
      </c>
      <c r="L54" s="171" t="s">
        <v>485</v>
      </c>
      <c r="M54" s="129">
        <f t="shared" si="2"/>
        <v>1</v>
      </c>
      <c r="O54" s="190">
        <v>22</v>
      </c>
      <c r="P54" s="191">
        <v>18</v>
      </c>
    </row>
    <row r="55" spans="1:16" ht="13.5" customHeight="1">
      <c r="A55" s="23">
        <v>43</v>
      </c>
      <c r="B55" s="282" t="s">
        <v>718</v>
      </c>
      <c r="C55" s="200" t="s">
        <v>90</v>
      </c>
      <c r="D55" s="200" t="s">
        <v>373</v>
      </c>
      <c r="E55" s="246" t="s">
        <v>434</v>
      </c>
      <c r="F55" s="194">
        <v>1.9</v>
      </c>
      <c r="G55" s="205">
        <v>0.75</v>
      </c>
      <c r="H55" s="202">
        <v>2.5</v>
      </c>
      <c r="I55" s="232"/>
      <c r="J55" s="219">
        <f t="shared" si="0"/>
        <v>1.9</v>
      </c>
      <c r="K55" s="220">
        <f t="shared" si="1"/>
        <v>0</v>
      </c>
      <c r="L55" s="221" t="str">
        <f t="shared" ref="L55:L61" si="4">IF(K55=6,"acquise"," ")</f>
        <v xml:space="preserve"> </v>
      </c>
      <c r="M55" s="222">
        <f t="shared" si="2"/>
        <v>1</v>
      </c>
    </row>
    <row r="56" spans="1:16" ht="13.5" customHeight="1">
      <c r="A56" s="23">
        <v>44</v>
      </c>
      <c r="B56" s="279">
        <v>1433010412</v>
      </c>
      <c r="C56" s="101" t="s">
        <v>381</v>
      </c>
      <c r="D56" s="101" t="s">
        <v>382</v>
      </c>
      <c r="E56" s="117" t="s">
        <v>429</v>
      </c>
      <c r="F56" s="49">
        <v>7.45</v>
      </c>
      <c r="G56" s="49"/>
      <c r="H56" s="45">
        <v>11.5</v>
      </c>
      <c r="I56" s="126"/>
      <c r="J56" s="24">
        <f t="shared" si="0"/>
        <v>7.45</v>
      </c>
      <c r="K56" s="25">
        <f t="shared" si="1"/>
        <v>0</v>
      </c>
      <c r="L56" s="43" t="str">
        <f t="shared" si="4"/>
        <v xml:space="preserve"> </v>
      </c>
      <c r="M56" s="129">
        <f t="shared" si="2"/>
        <v>1</v>
      </c>
      <c r="N56" s="72" t="s">
        <v>483</v>
      </c>
      <c r="O56" s="7">
        <v>18</v>
      </c>
      <c r="P56" s="167">
        <v>6</v>
      </c>
    </row>
    <row r="57" spans="1:16" ht="13.5" customHeight="1">
      <c r="A57" s="23">
        <v>45</v>
      </c>
      <c r="B57" s="294" t="s">
        <v>719</v>
      </c>
      <c r="C57" s="200" t="s">
        <v>381</v>
      </c>
      <c r="D57" s="200" t="s">
        <v>72</v>
      </c>
      <c r="E57" s="247" t="s">
        <v>1678</v>
      </c>
      <c r="F57" s="194">
        <v>5.5</v>
      </c>
      <c r="G57" s="205"/>
      <c r="H57" s="202">
        <v>1.5</v>
      </c>
      <c r="I57" s="232"/>
      <c r="J57" s="219">
        <f t="shared" si="0"/>
        <v>5.5</v>
      </c>
      <c r="K57" s="220">
        <f t="shared" si="1"/>
        <v>0</v>
      </c>
      <c r="L57" s="221" t="str">
        <f t="shared" si="4"/>
        <v xml:space="preserve"> </v>
      </c>
      <c r="M57" s="222">
        <f t="shared" si="2"/>
        <v>1</v>
      </c>
    </row>
    <row r="58" spans="1:16" ht="13.5" customHeight="1">
      <c r="A58" s="23">
        <v>46</v>
      </c>
      <c r="B58" s="279">
        <v>1533009327</v>
      </c>
      <c r="C58" s="101" t="s">
        <v>626</v>
      </c>
      <c r="D58" s="101" t="s">
        <v>93</v>
      </c>
      <c r="E58" s="117" t="s">
        <v>428</v>
      </c>
      <c r="F58" s="49">
        <v>8.6999999999999993</v>
      </c>
      <c r="G58" s="49"/>
      <c r="H58" s="45">
        <v>13.5</v>
      </c>
      <c r="I58" s="126"/>
      <c r="J58" s="24">
        <f t="shared" si="0"/>
        <v>8.6999999999999993</v>
      </c>
      <c r="K58" s="25">
        <f t="shared" si="1"/>
        <v>0</v>
      </c>
      <c r="L58" s="43" t="str">
        <f t="shared" si="4"/>
        <v xml:space="preserve"> </v>
      </c>
      <c r="M58" s="129">
        <f t="shared" si="2"/>
        <v>1</v>
      </c>
      <c r="O58" s="190">
        <v>11</v>
      </c>
      <c r="P58" s="191">
        <v>0</v>
      </c>
    </row>
    <row r="59" spans="1:16" ht="13.5" customHeight="1">
      <c r="A59" s="23">
        <v>47</v>
      </c>
      <c r="B59" s="282" t="s">
        <v>720</v>
      </c>
      <c r="C59" s="200" t="s">
        <v>721</v>
      </c>
      <c r="D59" s="200" t="s">
        <v>113</v>
      </c>
      <c r="E59" s="242" t="s">
        <v>432</v>
      </c>
      <c r="F59" s="194">
        <v>7.5</v>
      </c>
      <c r="G59" s="205"/>
      <c r="H59" s="233">
        <v>11</v>
      </c>
      <c r="I59" s="232"/>
      <c r="J59" s="219">
        <f t="shared" si="0"/>
        <v>7.5</v>
      </c>
      <c r="K59" s="220">
        <f t="shared" si="1"/>
        <v>0</v>
      </c>
      <c r="L59" s="221" t="str">
        <f t="shared" si="4"/>
        <v xml:space="preserve"> </v>
      </c>
      <c r="M59" s="222">
        <f t="shared" si="2"/>
        <v>1</v>
      </c>
    </row>
    <row r="60" spans="1:16" ht="13.5" customHeight="1">
      <c r="A60" s="23">
        <v>48</v>
      </c>
      <c r="B60" s="279">
        <v>1433010258</v>
      </c>
      <c r="C60" s="101" t="s">
        <v>607</v>
      </c>
      <c r="D60" s="101" t="s">
        <v>225</v>
      </c>
      <c r="E60" s="117" t="s">
        <v>1676</v>
      </c>
      <c r="F60" s="49">
        <v>7.2</v>
      </c>
      <c r="G60" s="49"/>
      <c r="H60" s="45">
        <v>10.5</v>
      </c>
      <c r="I60" s="126"/>
      <c r="J60" s="24">
        <f t="shared" si="0"/>
        <v>7.2</v>
      </c>
      <c r="K60" s="25">
        <f t="shared" si="1"/>
        <v>0</v>
      </c>
      <c r="L60" s="43" t="str">
        <f t="shared" si="4"/>
        <v xml:space="preserve"> </v>
      </c>
      <c r="M60" s="129">
        <f t="shared" si="2"/>
        <v>1</v>
      </c>
      <c r="O60" s="190">
        <v>12</v>
      </c>
      <c r="P60" s="191">
        <v>0</v>
      </c>
    </row>
    <row r="61" spans="1:16" ht="13.5" customHeight="1">
      <c r="A61" s="23">
        <v>49</v>
      </c>
      <c r="B61" s="279">
        <v>1533011503</v>
      </c>
      <c r="C61" s="101" t="s">
        <v>643</v>
      </c>
      <c r="D61" s="101" t="s">
        <v>555</v>
      </c>
      <c r="E61" s="117" t="s">
        <v>429</v>
      </c>
      <c r="F61" s="49">
        <v>6.9</v>
      </c>
      <c r="G61" s="49">
        <v>4</v>
      </c>
      <c r="H61" s="45">
        <v>10.5</v>
      </c>
      <c r="I61" s="126"/>
      <c r="J61" s="24">
        <f t="shared" si="0"/>
        <v>6.9</v>
      </c>
      <c r="K61" s="25">
        <f t="shared" si="1"/>
        <v>0</v>
      </c>
      <c r="L61" s="43" t="str">
        <f t="shared" si="4"/>
        <v xml:space="preserve"> </v>
      </c>
      <c r="M61" s="129">
        <f t="shared" si="2"/>
        <v>1</v>
      </c>
      <c r="O61" s="190">
        <v>18</v>
      </c>
      <c r="P61" s="191">
        <v>6</v>
      </c>
    </row>
    <row r="62" spans="1:16" ht="13.5" customHeight="1">
      <c r="A62" s="23">
        <v>50</v>
      </c>
      <c r="B62" s="279">
        <v>1533019462</v>
      </c>
      <c r="C62" s="101" t="s">
        <v>531</v>
      </c>
      <c r="D62" s="101" t="s">
        <v>299</v>
      </c>
      <c r="E62" s="117" t="s">
        <v>429</v>
      </c>
      <c r="F62" s="49">
        <v>10.7</v>
      </c>
      <c r="G62" s="49"/>
      <c r="H62" s="45"/>
      <c r="I62" s="126"/>
      <c r="J62" s="24">
        <f t="shared" si="0"/>
        <v>10.7</v>
      </c>
      <c r="K62" s="25">
        <f t="shared" si="1"/>
        <v>6</v>
      </c>
      <c r="L62" s="170" t="s">
        <v>486</v>
      </c>
      <c r="M62" s="129">
        <f t="shared" si="2"/>
        <v>1</v>
      </c>
      <c r="O62" s="190">
        <v>14</v>
      </c>
      <c r="P62" s="191">
        <v>6</v>
      </c>
    </row>
    <row r="63" spans="1:16" ht="13.5" customHeight="1">
      <c r="A63" s="23">
        <v>51</v>
      </c>
      <c r="B63" s="279">
        <v>1533010439</v>
      </c>
      <c r="C63" s="101" t="s">
        <v>596</v>
      </c>
      <c r="D63" s="101" t="s">
        <v>597</v>
      </c>
      <c r="E63" s="117" t="s">
        <v>1676</v>
      </c>
      <c r="F63" s="49">
        <v>7.9</v>
      </c>
      <c r="G63" s="49">
        <v>3</v>
      </c>
      <c r="H63" s="45">
        <v>13</v>
      </c>
      <c r="I63" s="126"/>
      <c r="J63" s="24">
        <f t="shared" si="0"/>
        <v>7.9</v>
      </c>
      <c r="K63" s="25">
        <f t="shared" si="1"/>
        <v>0</v>
      </c>
      <c r="L63" s="43" t="str">
        <f>IF(K63=6,"acquise"," ")</f>
        <v xml:space="preserve"> </v>
      </c>
      <c r="M63" s="129">
        <f t="shared" si="2"/>
        <v>1</v>
      </c>
      <c r="O63" s="190">
        <v>14</v>
      </c>
      <c r="P63" s="191">
        <v>6</v>
      </c>
    </row>
    <row r="64" spans="1:16" ht="13.5" customHeight="1">
      <c r="A64" s="23">
        <v>52</v>
      </c>
      <c r="B64" s="279">
        <v>1533003693</v>
      </c>
      <c r="C64" s="101" t="s">
        <v>562</v>
      </c>
      <c r="D64" s="101" t="s">
        <v>327</v>
      </c>
      <c r="E64" s="117" t="s">
        <v>1676</v>
      </c>
      <c r="F64" s="49">
        <v>10</v>
      </c>
      <c r="G64" s="49"/>
      <c r="H64" s="45"/>
      <c r="I64" s="126"/>
      <c r="J64" s="24">
        <f t="shared" si="0"/>
        <v>10</v>
      </c>
      <c r="K64" s="25">
        <f t="shared" si="1"/>
        <v>6</v>
      </c>
      <c r="L64" s="170" t="s">
        <v>486</v>
      </c>
      <c r="M64" s="129">
        <f t="shared" si="2"/>
        <v>1</v>
      </c>
      <c r="O64" s="190">
        <v>14</v>
      </c>
      <c r="P64" s="191">
        <v>6</v>
      </c>
    </row>
    <row r="65" spans="1:16" ht="13.5" customHeight="1">
      <c r="A65" s="23">
        <v>53</v>
      </c>
      <c r="B65" s="279">
        <v>1533023336</v>
      </c>
      <c r="C65" s="101" t="s">
        <v>562</v>
      </c>
      <c r="D65" s="101" t="s">
        <v>331</v>
      </c>
      <c r="E65" s="117" t="s">
        <v>429</v>
      </c>
      <c r="F65" s="49">
        <v>10</v>
      </c>
      <c r="G65" s="49"/>
      <c r="H65" s="45"/>
      <c r="I65" s="126"/>
      <c r="J65" s="24">
        <f t="shared" si="0"/>
        <v>10</v>
      </c>
      <c r="K65" s="25">
        <f t="shared" si="1"/>
        <v>6</v>
      </c>
      <c r="L65" s="170" t="s">
        <v>486</v>
      </c>
      <c r="M65" s="129">
        <f t="shared" si="2"/>
        <v>1</v>
      </c>
      <c r="O65" s="190">
        <v>18</v>
      </c>
      <c r="P65" s="191">
        <v>6</v>
      </c>
    </row>
    <row r="66" spans="1:16" ht="13.5" customHeight="1">
      <c r="A66" s="23">
        <v>54</v>
      </c>
      <c r="B66" s="279">
        <v>1433011170</v>
      </c>
      <c r="C66" s="101" t="s">
        <v>383</v>
      </c>
      <c r="D66" s="101" t="s">
        <v>250</v>
      </c>
      <c r="E66" s="117" t="s">
        <v>434</v>
      </c>
      <c r="F66" s="49">
        <v>9.9980000000000011</v>
      </c>
      <c r="G66" s="49"/>
      <c r="H66" s="45"/>
      <c r="I66" s="126"/>
      <c r="J66" s="24">
        <f t="shared" si="0"/>
        <v>9.9980000000000011</v>
      </c>
      <c r="K66" s="25">
        <f t="shared" si="1"/>
        <v>6</v>
      </c>
      <c r="L66" s="169" t="s">
        <v>485</v>
      </c>
      <c r="M66" s="129">
        <f t="shared" si="2"/>
        <v>1</v>
      </c>
      <c r="N66" s="72" t="s">
        <v>483</v>
      </c>
      <c r="O66" s="7">
        <v>25</v>
      </c>
      <c r="P66" s="167">
        <v>18</v>
      </c>
    </row>
    <row r="67" spans="1:16" ht="13.5" customHeight="1">
      <c r="A67" s="23">
        <v>55</v>
      </c>
      <c r="B67" s="289">
        <v>123012584</v>
      </c>
      <c r="C67" s="47" t="s">
        <v>96</v>
      </c>
      <c r="D67" s="47" t="s">
        <v>77</v>
      </c>
      <c r="E67" s="118" t="s">
        <v>433</v>
      </c>
      <c r="F67" s="90">
        <v>10.666666666666666</v>
      </c>
      <c r="G67" s="90"/>
      <c r="H67" s="46"/>
      <c r="I67" s="126"/>
      <c r="J67" s="24">
        <f t="shared" si="0"/>
        <v>10.666666666666666</v>
      </c>
      <c r="K67" s="25">
        <f t="shared" si="1"/>
        <v>6</v>
      </c>
      <c r="L67" s="172" t="s">
        <v>486</v>
      </c>
      <c r="M67" s="129">
        <f t="shared" si="2"/>
        <v>1</v>
      </c>
      <c r="N67" s="72" t="s">
        <v>483</v>
      </c>
      <c r="O67" s="7">
        <v>20</v>
      </c>
      <c r="P67" s="167">
        <v>12</v>
      </c>
    </row>
    <row r="68" spans="1:16" ht="13.5" customHeight="1">
      <c r="A68" s="23">
        <v>56</v>
      </c>
      <c r="B68" s="279">
        <v>1533011473</v>
      </c>
      <c r="C68" s="101" t="s">
        <v>614</v>
      </c>
      <c r="D68" s="101" t="s">
        <v>76</v>
      </c>
      <c r="E68" s="117" t="s">
        <v>429</v>
      </c>
      <c r="F68" s="49">
        <v>10</v>
      </c>
      <c r="G68" s="49"/>
      <c r="H68" s="45"/>
      <c r="I68" s="126"/>
      <c r="J68" s="24">
        <f t="shared" si="0"/>
        <v>10</v>
      </c>
      <c r="K68" s="25">
        <f t="shared" si="1"/>
        <v>6</v>
      </c>
      <c r="L68" s="170" t="s">
        <v>486</v>
      </c>
      <c r="M68" s="129">
        <f t="shared" si="2"/>
        <v>1</v>
      </c>
      <c r="O68" s="190">
        <v>18</v>
      </c>
      <c r="P68" s="191">
        <v>6</v>
      </c>
    </row>
    <row r="69" spans="1:16" ht="13.5" customHeight="1">
      <c r="A69" s="23">
        <v>57</v>
      </c>
      <c r="B69" s="279">
        <v>1533011076</v>
      </c>
      <c r="C69" s="101" t="s">
        <v>656</v>
      </c>
      <c r="D69" s="101" t="s">
        <v>94</v>
      </c>
      <c r="E69" s="117" t="s">
        <v>429</v>
      </c>
      <c r="F69" s="49">
        <v>10.95</v>
      </c>
      <c r="G69" s="49"/>
      <c r="H69" s="45"/>
      <c r="I69" s="126"/>
      <c r="J69" s="24">
        <f t="shared" si="0"/>
        <v>10.95</v>
      </c>
      <c r="K69" s="25">
        <f t="shared" si="1"/>
        <v>6</v>
      </c>
      <c r="L69" s="170" t="s">
        <v>486</v>
      </c>
      <c r="M69" s="129">
        <f t="shared" si="2"/>
        <v>1</v>
      </c>
      <c r="O69" s="190">
        <v>20</v>
      </c>
      <c r="P69" s="191">
        <v>12</v>
      </c>
    </row>
    <row r="70" spans="1:16" ht="13.5" customHeight="1">
      <c r="A70" s="23">
        <v>58</v>
      </c>
      <c r="B70" s="279">
        <v>1433004654</v>
      </c>
      <c r="C70" s="101" t="s">
        <v>438</v>
      </c>
      <c r="D70" s="101" t="s">
        <v>131</v>
      </c>
      <c r="E70" s="121" t="s">
        <v>434</v>
      </c>
      <c r="F70" s="49">
        <v>8.8000000000000007</v>
      </c>
      <c r="G70" s="49">
        <v>4.5</v>
      </c>
      <c r="H70" s="45">
        <v>10</v>
      </c>
      <c r="I70" s="126"/>
      <c r="J70" s="24">
        <f t="shared" si="0"/>
        <v>8.8000000000000007</v>
      </c>
      <c r="K70" s="25">
        <f t="shared" si="1"/>
        <v>0</v>
      </c>
      <c r="L70" s="44" t="str">
        <f>IF(K70=6,"acquise"," ")</f>
        <v xml:space="preserve"> </v>
      </c>
      <c r="M70" s="129">
        <f t="shared" si="2"/>
        <v>1</v>
      </c>
      <c r="N70" s="72" t="s">
        <v>483</v>
      </c>
      <c r="O70" s="7">
        <v>18</v>
      </c>
      <c r="P70" s="167">
        <v>6</v>
      </c>
    </row>
    <row r="71" spans="1:16" ht="13.5" customHeight="1">
      <c r="A71" s="23">
        <v>59</v>
      </c>
      <c r="B71" s="279">
        <v>1533001044</v>
      </c>
      <c r="C71" s="101" t="s">
        <v>517</v>
      </c>
      <c r="D71" s="101" t="s">
        <v>518</v>
      </c>
      <c r="E71" s="117" t="s">
        <v>429</v>
      </c>
      <c r="F71" s="49">
        <v>7.6</v>
      </c>
      <c r="G71" s="49"/>
      <c r="H71" s="45">
        <v>11.5</v>
      </c>
      <c r="I71" s="126"/>
      <c r="J71" s="24">
        <f t="shared" si="0"/>
        <v>7.6</v>
      </c>
      <c r="K71" s="25">
        <f t="shared" si="1"/>
        <v>0</v>
      </c>
      <c r="L71" s="43" t="str">
        <f>IF(K71=6,"acquise"," ")</f>
        <v xml:space="preserve"> </v>
      </c>
      <c r="M71" s="129">
        <f t="shared" si="2"/>
        <v>1</v>
      </c>
      <c r="O71" s="190">
        <v>11</v>
      </c>
      <c r="P71" s="191">
        <v>0</v>
      </c>
    </row>
    <row r="72" spans="1:16" ht="13.5" customHeight="1">
      <c r="A72" s="23">
        <v>60</v>
      </c>
      <c r="B72" s="279">
        <v>1533004322</v>
      </c>
      <c r="C72" s="101" t="s">
        <v>623</v>
      </c>
      <c r="D72" s="101" t="s">
        <v>77</v>
      </c>
      <c r="E72" s="117" t="s">
        <v>428</v>
      </c>
      <c r="F72" s="49">
        <v>10</v>
      </c>
      <c r="G72" s="49"/>
      <c r="H72" s="45"/>
      <c r="I72" s="126"/>
      <c r="J72" s="24">
        <f t="shared" si="0"/>
        <v>10</v>
      </c>
      <c r="K72" s="25">
        <f t="shared" si="1"/>
        <v>6</v>
      </c>
      <c r="L72" s="170" t="s">
        <v>486</v>
      </c>
      <c r="M72" s="129">
        <f t="shared" si="2"/>
        <v>1</v>
      </c>
      <c r="O72" s="190">
        <v>14</v>
      </c>
      <c r="P72" s="191">
        <v>6</v>
      </c>
    </row>
    <row r="73" spans="1:16" ht="13.5" customHeight="1">
      <c r="A73" s="23">
        <v>61</v>
      </c>
      <c r="B73" s="279">
        <v>1533009697</v>
      </c>
      <c r="C73" s="101" t="s">
        <v>551</v>
      </c>
      <c r="D73" s="101" t="s">
        <v>552</v>
      </c>
      <c r="E73" s="117" t="s">
        <v>428</v>
      </c>
      <c r="F73" s="49">
        <v>8.5500000000000007</v>
      </c>
      <c r="G73" s="49">
        <v>10.25</v>
      </c>
      <c r="H73" s="45">
        <v>9</v>
      </c>
      <c r="I73" s="126"/>
      <c r="J73" s="24">
        <f t="shared" si="0"/>
        <v>10.25</v>
      </c>
      <c r="K73" s="25">
        <f t="shared" si="1"/>
        <v>6</v>
      </c>
      <c r="L73" s="43" t="str">
        <f>IF(K73=6,"acquise"," ")</f>
        <v>acquise</v>
      </c>
      <c r="M73" s="129">
        <f t="shared" si="2"/>
        <v>1</v>
      </c>
      <c r="O73" s="190">
        <v>12</v>
      </c>
      <c r="P73" s="191">
        <v>0</v>
      </c>
    </row>
    <row r="74" spans="1:16" ht="13.5" customHeight="1">
      <c r="A74" s="23">
        <v>62</v>
      </c>
      <c r="B74" s="279">
        <v>1533009756</v>
      </c>
      <c r="C74" s="101" t="s">
        <v>621</v>
      </c>
      <c r="D74" s="101" t="s">
        <v>378</v>
      </c>
      <c r="E74" s="117" t="s">
        <v>429</v>
      </c>
      <c r="F74" s="49">
        <v>8.1999999999999993</v>
      </c>
      <c r="G74" s="49">
        <v>4</v>
      </c>
      <c r="H74" s="45">
        <v>7.75</v>
      </c>
      <c r="I74" s="126"/>
      <c r="J74" s="24">
        <f t="shared" si="0"/>
        <v>8.1999999999999993</v>
      </c>
      <c r="K74" s="25">
        <f t="shared" si="1"/>
        <v>0</v>
      </c>
      <c r="L74" s="43" t="str">
        <f>IF(K74=6,"acquise"," ")</f>
        <v xml:space="preserve"> </v>
      </c>
      <c r="M74" s="129">
        <f t="shared" si="2"/>
        <v>1</v>
      </c>
      <c r="O74" s="190">
        <v>18</v>
      </c>
      <c r="P74" s="191">
        <v>6</v>
      </c>
    </row>
    <row r="75" spans="1:16" ht="13.5" customHeight="1">
      <c r="A75" s="23">
        <v>63</v>
      </c>
      <c r="B75" s="279">
        <v>123011918</v>
      </c>
      <c r="C75" s="101" t="s">
        <v>298</v>
      </c>
      <c r="D75" s="101" t="s">
        <v>83</v>
      </c>
      <c r="E75" s="117" t="s">
        <v>429</v>
      </c>
      <c r="F75" s="49">
        <v>4.8142857142857141</v>
      </c>
      <c r="G75" s="49"/>
      <c r="H75" s="45">
        <v>6.7857142857142856</v>
      </c>
      <c r="I75" s="126"/>
      <c r="J75" s="24">
        <f t="shared" si="0"/>
        <v>4.8142857142857141</v>
      </c>
      <c r="K75" s="25">
        <f t="shared" si="1"/>
        <v>0</v>
      </c>
      <c r="L75" s="43" t="str">
        <f>IF(K75=6,"acquise"," ")</f>
        <v xml:space="preserve"> </v>
      </c>
      <c r="M75" s="129">
        <f t="shared" si="2"/>
        <v>1</v>
      </c>
      <c r="N75" s="72" t="s">
        <v>483</v>
      </c>
      <c r="O75" s="7">
        <v>14</v>
      </c>
      <c r="P75" s="167">
        <v>6</v>
      </c>
    </row>
    <row r="76" spans="1:16" ht="13.5" customHeight="1">
      <c r="A76" s="23">
        <v>64</v>
      </c>
      <c r="B76" s="279">
        <v>1433006291</v>
      </c>
      <c r="C76" s="101" t="s">
        <v>386</v>
      </c>
      <c r="D76" s="101" t="s">
        <v>527</v>
      </c>
      <c r="E76" s="117" t="s">
        <v>429</v>
      </c>
      <c r="F76" s="49">
        <v>9.9980000000000011</v>
      </c>
      <c r="G76" s="49"/>
      <c r="H76" s="45"/>
      <c r="I76" s="126"/>
      <c r="J76" s="24">
        <f t="shared" si="0"/>
        <v>9.9980000000000011</v>
      </c>
      <c r="K76" s="25">
        <f t="shared" si="1"/>
        <v>6</v>
      </c>
      <c r="L76" s="170" t="s">
        <v>486</v>
      </c>
      <c r="M76" s="129">
        <f t="shared" si="2"/>
        <v>1</v>
      </c>
      <c r="O76" s="190">
        <v>18</v>
      </c>
      <c r="P76" s="191">
        <v>6</v>
      </c>
    </row>
    <row r="77" spans="1:16" ht="13.5" customHeight="1">
      <c r="A77" s="23">
        <v>65</v>
      </c>
      <c r="B77" s="279">
        <v>1433006412</v>
      </c>
      <c r="C77" s="101" t="s">
        <v>386</v>
      </c>
      <c r="D77" s="101" t="s">
        <v>519</v>
      </c>
      <c r="E77" s="117" t="s">
        <v>428</v>
      </c>
      <c r="F77" s="49">
        <v>4.8</v>
      </c>
      <c r="G77" s="49"/>
      <c r="H77" s="45">
        <v>7.5</v>
      </c>
      <c r="I77" s="126"/>
      <c r="J77" s="24">
        <f t="shared" ref="J77:J140" si="5">IF(AND(H77&gt;G77,H77&gt;I77),MAX(F77,(H77*2+G77*3)/5,(H77*2+I77*3)/5),MAX(F77,G77,I77))</f>
        <v>4.8</v>
      </c>
      <c r="K77" s="25">
        <f t="shared" ref="K77:K140" si="6">IF(J77&gt;=9.995,6,0)</f>
        <v>0</v>
      </c>
      <c r="L77" s="43" t="str">
        <f t="shared" ref="L77:L86" si="7">IF(K77=6,"acquise"," ")</f>
        <v xml:space="preserve"> </v>
      </c>
      <c r="M77" s="129">
        <f t="shared" ref="M77:M140" si="8">IF(I77&lt;&gt;"",2,1)</f>
        <v>1</v>
      </c>
      <c r="O77" s="190">
        <v>12</v>
      </c>
      <c r="P77" s="191">
        <v>0</v>
      </c>
    </row>
    <row r="78" spans="1:16" ht="13.5" customHeight="1">
      <c r="A78" s="23">
        <v>66</v>
      </c>
      <c r="B78" s="279">
        <v>123008134</v>
      </c>
      <c r="C78" s="101" t="s">
        <v>300</v>
      </c>
      <c r="D78" s="101" t="s">
        <v>126</v>
      </c>
      <c r="E78" s="122" t="s">
        <v>428</v>
      </c>
      <c r="F78" s="49">
        <v>5.4</v>
      </c>
      <c r="G78" s="49">
        <v>5.25</v>
      </c>
      <c r="H78" s="45">
        <v>11.25</v>
      </c>
      <c r="I78" s="126"/>
      <c r="J78" s="24">
        <f t="shared" si="5"/>
        <v>7.65</v>
      </c>
      <c r="K78" s="25">
        <f t="shared" si="6"/>
        <v>0</v>
      </c>
      <c r="L78" s="43" t="str">
        <f t="shared" si="7"/>
        <v xml:space="preserve"> </v>
      </c>
      <c r="M78" s="129">
        <f t="shared" si="8"/>
        <v>1</v>
      </c>
      <c r="N78" s="72" t="s">
        <v>483</v>
      </c>
      <c r="O78" s="7">
        <v>12</v>
      </c>
      <c r="P78" s="167">
        <v>0</v>
      </c>
    </row>
    <row r="79" spans="1:16" ht="13.5" customHeight="1">
      <c r="A79" s="23">
        <v>67</v>
      </c>
      <c r="B79" s="279">
        <v>1533006859</v>
      </c>
      <c r="C79" s="101" t="s">
        <v>651</v>
      </c>
      <c r="D79" s="101" t="s">
        <v>652</v>
      </c>
      <c r="E79" s="117" t="s">
        <v>1676</v>
      </c>
      <c r="F79" s="49">
        <v>5.7</v>
      </c>
      <c r="G79" s="49">
        <v>4.5</v>
      </c>
      <c r="H79" s="45">
        <v>7.5</v>
      </c>
      <c r="I79" s="126"/>
      <c r="J79" s="24">
        <f t="shared" si="5"/>
        <v>5.7</v>
      </c>
      <c r="K79" s="25">
        <f t="shared" si="6"/>
        <v>0</v>
      </c>
      <c r="L79" s="43" t="str">
        <f t="shared" si="7"/>
        <v xml:space="preserve"> </v>
      </c>
      <c r="M79" s="129">
        <f t="shared" si="8"/>
        <v>1</v>
      </c>
      <c r="O79" s="190">
        <v>10</v>
      </c>
      <c r="P79" s="191">
        <v>6</v>
      </c>
    </row>
    <row r="80" spans="1:16" ht="13.5" customHeight="1">
      <c r="A80" s="23">
        <v>68</v>
      </c>
      <c r="B80" s="279">
        <v>1333003198</v>
      </c>
      <c r="C80" s="101" t="s">
        <v>301</v>
      </c>
      <c r="D80" s="101" t="s">
        <v>302</v>
      </c>
      <c r="E80" s="117" t="s">
        <v>429</v>
      </c>
      <c r="F80" s="49">
        <v>3.2</v>
      </c>
      <c r="G80" s="49"/>
      <c r="H80" s="108">
        <v>8</v>
      </c>
      <c r="I80" s="126"/>
      <c r="J80" s="24">
        <f t="shared" si="5"/>
        <v>3.2</v>
      </c>
      <c r="K80" s="25">
        <f t="shared" si="6"/>
        <v>0</v>
      </c>
      <c r="L80" s="43" t="str">
        <f t="shared" si="7"/>
        <v xml:space="preserve"> </v>
      </c>
      <c r="M80" s="129">
        <f t="shared" si="8"/>
        <v>1</v>
      </c>
      <c r="N80" s="72" t="s">
        <v>483</v>
      </c>
      <c r="O80" s="22">
        <v>12</v>
      </c>
      <c r="P80" s="168">
        <v>0</v>
      </c>
    </row>
    <row r="81" spans="1:16" ht="13.5" customHeight="1">
      <c r="A81" s="23">
        <v>69</v>
      </c>
      <c r="B81" s="279">
        <v>1433003071</v>
      </c>
      <c r="C81" s="101" t="s">
        <v>387</v>
      </c>
      <c r="D81" s="101" t="s">
        <v>388</v>
      </c>
      <c r="E81" s="117" t="s">
        <v>434</v>
      </c>
      <c r="F81" s="49">
        <v>4.9000000000000004</v>
      </c>
      <c r="G81" s="49"/>
      <c r="H81" s="45">
        <v>10</v>
      </c>
      <c r="I81" s="126"/>
      <c r="J81" s="24">
        <f t="shared" si="5"/>
        <v>4.9000000000000004</v>
      </c>
      <c r="K81" s="25">
        <f t="shared" si="6"/>
        <v>0</v>
      </c>
      <c r="L81" s="43" t="str">
        <f t="shared" si="7"/>
        <v xml:space="preserve"> </v>
      </c>
      <c r="M81" s="129">
        <f t="shared" si="8"/>
        <v>1</v>
      </c>
      <c r="N81" s="72" t="s">
        <v>483</v>
      </c>
      <c r="O81" s="7">
        <v>10</v>
      </c>
      <c r="P81" s="167">
        <v>0</v>
      </c>
    </row>
    <row r="82" spans="1:16" ht="13.5" customHeight="1">
      <c r="A82" s="23">
        <v>70</v>
      </c>
      <c r="B82" s="340" t="s">
        <v>722</v>
      </c>
      <c r="C82" s="206" t="s">
        <v>723</v>
      </c>
      <c r="D82" s="206" t="s">
        <v>128</v>
      </c>
      <c r="E82" s="246" t="s">
        <v>434</v>
      </c>
      <c r="F82" s="194">
        <v>5.7</v>
      </c>
      <c r="G82" s="205">
        <v>4</v>
      </c>
      <c r="H82" s="205">
        <v>6</v>
      </c>
      <c r="I82" s="232"/>
      <c r="J82" s="219">
        <f t="shared" si="5"/>
        <v>5.7</v>
      </c>
      <c r="K82" s="220">
        <f t="shared" si="6"/>
        <v>0</v>
      </c>
      <c r="L82" s="221" t="str">
        <f t="shared" si="7"/>
        <v xml:space="preserve"> </v>
      </c>
      <c r="M82" s="222">
        <f t="shared" si="8"/>
        <v>1</v>
      </c>
    </row>
    <row r="83" spans="1:16" ht="13.5" customHeight="1">
      <c r="A83" s="23">
        <v>71</v>
      </c>
      <c r="B83" s="282">
        <v>123015012</v>
      </c>
      <c r="C83" s="200" t="s">
        <v>303</v>
      </c>
      <c r="D83" s="200" t="s">
        <v>163</v>
      </c>
      <c r="E83" s="239" t="s">
        <v>1679</v>
      </c>
      <c r="F83" s="194">
        <v>6.666666666666667</v>
      </c>
      <c r="G83" s="205"/>
      <c r="H83" s="231">
        <v>10</v>
      </c>
      <c r="I83" s="232"/>
      <c r="J83" s="219">
        <f t="shared" si="5"/>
        <v>6.666666666666667</v>
      </c>
      <c r="K83" s="220">
        <f t="shared" si="6"/>
        <v>0</v>
      </c>
      <c r="L83" s="221" t="str">
        <f t="shared" si="7"/>
        <v xml:space="preserve"> </v>
      </c>
      <c r="M83" s="222">
        <f t="shared" si="8"/>
        <v>1</v>
      </c>
    </row>
    <row r="84" spans="1:16" ht="13.5" customHeight="1">
      <c r="A84" s="23">
        <v>72</v>
      </c>
      <c r="B84" s="279">
        <v>123014995</v>
      </c>
      <c r="C84" s="101" t="s">
        <v>303</v>
      </c>
      <c r="D84" s="101" t="s">
        <v>304</v>
      </c>
      <c r="E84" s="117" t="s">
        <v>429</v>
      </c>
      <c r="F84" s="49">
        <v>3.7</v>
      </c>
      <c r="G84" s="49"/>
      <c r="H84" s="45">
        <v>9.25</v>
      </c>
      <c r="I84" s="126"/>
      <c r="J84" s="24">
        <f t="shared" si="5"/>
        <v>3.7</v>
      </c>
      <c r="K84" s="25">
        <f t="shared" si="6"/>
        <v>0</v>
      </c>
      <c r="L84" s="43" t="str">
        <f t="shared" si="7"/>
        <v xml:space="preserve"> </v>
      </c>
      <c r="M84" s="129">
        <f t="shared" si="8"/>
        <v>1</v>
      </c>
      <c r="N84" s="72" t="s">
        <v>483</v>
      </c>
      <c r="O84" s="7">
        <v>14</v>
      </c>
      <c r="P84" s="167">
        <v>6</v>
      </c>
    </row>
    <row r="85" spans="1:16" ht="13.5" customHeight="1">
      <c r="A85" s="23">
        <v>73</v>
      </c>
      <c r="B85" s="289">
        <v>123015349</v>
      </c>
      <c r="C85" s="47" t="s">
        <v>101</v>
      </c>
      <c r="D85" s="47" t="s">
        <v>102</v>
      </c>
      <c r="E85" s="117" t="s">
        <v>429</v>
      </c>
      <c r="F85" s="90">
        <v>3.6666666666666665</v>
      </c>
      <c r="G85" s="90"/>
      <c r="H85" s="46">
        <v>5.5</v>
      </c>
      <c r="I85" s="126"/>
      <c r="J85" s="24">
        <f t="shared" si="5"/>
        <v>3.6666666666666665</v>
      </c>
      <c r="K85" s="25">
        <f t="shared" si="6"/>
        <v>0</v>
      </c>
      <c r="L85" s="44" t="str">
        <f t="shared" si="7"/>
        <v xml:space="preserve"> </v>
      </c>
      <c r="M85" s="129">
        <f t="shared" si="8"/>
        <v>1</v>
      </c>
      <c r="N85" s="72" t="s">
        <v>483</v>
      </c>
      <c r="O85" s="7">
        <v>14</v>
      </c>
      <c r="P85" s="167">
        <v>6</v>
      </c>
    </row>
    <row r="86" spans="1:16" ht="13.5" customHeight="1">
      <c r="A86" s="23">
        <v>74</v>
      </c>
      <c r="B86" s="282" t="s">
        <v>724</v>
      </c>
      <c r="C86" s="200" t="s">
        <v>725</v>
      </c>
      <c r="D86" s="200" t="s">
        <v>138</v>
      </c>
      <c r="E86" s="244" t="s">
        <v>433</v>
      </c>
      <c r="F86" s="194">
        <v>10</v>
      </c>
      <c r="G86" s="205"/>
      <c r="H86" s="202"/>
      <c r="I86" s="232"/>
      <c r="J86" s="219">
        <f t="shared" si="5"/>
        <v>10</v>
      </c>
      <c r="K86" s="220">
        <f t="shared" si="6"/>
        <v>6</v>
      </c>
      <c r="L86" s="221" t="str">
        <f t="shared" si="7"/>
        <v>acquise</v>
      </c>
      <c r="M86" s="222">
        <f t="shared" si="8"/>
        <v>1</v>
      </c>
    </row>
    <row r="87" spans="1:16" ht="13.5" customHeight="1">
      <c r="A87" s="23">
        <v>75</v>
      </c>
      <c r="B87" s="279">
        <v>1533017936</v>
      </c>
      <c r="C87" s="101" t="s">
        <v>512</v>
      </c>
      <c r="D87" s="101" t="s">
        <v>513</v>
      </c>
      <c r="E87" s="117" t="s">
        <v>428</v>
      </c>
      <c r="F87" s="49">
        <v>9.9980000000000011</v>
      </c>
      <c r="G87" s="49"/>
      <c r="H87" s="45"/>
      <c r="I87" s="126"/>
      <c r="J87" s="24">
        <f t="shared" si="5"/>
        <v>9.9980000000000011</v>
      </c>
      <c r="K87" s="25">
        <f t="shared" si="6"/>
        <v>6</v>
      </c>
      <c r="L87" s="171" t="s">
        <v>484</v>
      </c>
      <c r="M87" s="129">
        <f t="shared" si="8"/>
        <v>1</v>
      </c>
      <c r="O87" s="190">
        <v>30</v>
      </c>
      <c r="P87" s="191">
        <v>12</v>
      </c>
    </row>
    <row r="88" spans="1:16" ht="13.5" customHeight="1">
      <c r="A88" s="23">
        <v>76</v>
      </c>
      <c r="B88" s="277" t="s">
        <v>105</v>
      </c>
      <c r="C88" s="47" t="s">
        <v>106</v>
      </c>
      <c r="D88" s="47" t="s">
        <v>107</v>
      </c>
      <c r="E88" s="118" t="s">
        <v>433</v>
      </c>
      <c r="F88" s="90">
        <v>10</v>
      </c>
      <c r="G88" s="90"/>
      <c r="H88" s="98"/>
      <c r="I88" s="126"/>
      <c r="J88" s="24">
        <f t="shared" si="5"/>
        <v>10</v>
      </c>
      <c r="K88" s="25">
        <f t="shared" si="6"/>
        <v>6</v>
      </c>
      <c r="L88" s="172" t="s">
        <v>486</v>
      </c>
      <c r="M88" s="129">
        <f t="shared" si="8"/>
        <v>1</v>
      </c>
      <c r="N88" s="72" t="s">
        <v>483</v>
      </c>
      <c r="O88" s="7">
        <v>20</v>
      </c>
      <c r="P88" s="167">
        <v>12</v>
      </c>
    </row>
    <row r="89" spans="1:16" ht="13.5" customHeight="1">
      <c r="A89" s="23">
        <v>77</v>
      </c>
      <c r="B89" s="279">
        <v>1533005921</v>
      </c>
      <c r="C89" s="101" t="s">
        <v>565</v>
      </c>
      <c r="D89" s="101" t="s">
        <v>566</v>
      </c>
      <c r="E89" s="117" t="s">
        <v>1676</v>
      </c>
      <c r="F89" s="49">
        <v>7.7</v>
      </c>
      <c r="G89" s="49">
        <v>3.5</v>
      </c>
      <c r="H89" s="45">
        <v>11</v>
      </c>
      <c r="I89" s="126"/>
      <c r="J89" s="24">
        <f t="shared" si="5"/>
        <v>7.7</v>
      </c>
      <c r="K89" s="25">
        <f t="shared" si="6"/>
        <v>0</v>
      </c>
      <c r="L89" s="43" t="str">
        <f>IF(K89=6,"acquise"," ")</f>
        <v xml:space="preserve"> </v>
      </c>
      <c r="M89" s="129">
        <f t="shared" si="8"/>
        <v>1</v>
      </c>
      <c r="O89" s="190">
        <v>12</v>
      </c>
      <c r="P89" s="191">
        <v>0</v>
      </c>
    </row>
    <row r="90" spans="1:16" ht="13.5" customHeight="1">
      <c r="A90" s="23">
        <v>78</v>
      </c>
      <c r="B90" s="279">
        <v>1433009353</v>
      </c>
      <c r="C90" s="101" t="s">
        <v>598</v>
      </c>
      <c r="D90" s="101" t="s">
        <v>124</v>
      </c>
      <c r="E90" s="117" t="s">
        <v>429</v>
      </c>
      <c r="F90" s="49">
        <v>6.8</v>
      </c>
      <c r="G90" s="49">
        <v>5.25</v>
      </c>
      <c r="H90" s="45">
        <v>11</v>
      </c>
      <c r="I90" s="126"/>
      <c r="J90" s="24">
        <f t="shared" si="5"/>
        <v>7.55</v>
      </c>
      <c r="K90" s="25">
        <f t="shared" si="6"/>
        <v>0</v>
      </c>
      <c r="L90" s="43" t="str">
        <f>IF(K90=6,"acquise"," ")</f>
        <v xml:space="preserve"> </v>
      </c>
      <c r="M90" s="129">
        <f t="shared" si="8"/>
        <v>1</v>
      </c>
      <c r="O90" s="190">
        <v>12</v>
      </c>
      <c r="P90" s="191">
        <v>0</v>
      </c>
    </row>
    <row r="91" spans="1:16" ht="13.5" customHeight="1">
      <c r="A91" s="23">
        <v>79</v>
      </c>
      <c r="B91" s="289">
        <v>123002486</v>
      </c>
      <c r="C91" s="47" t="s">
        <v>108</v>
      </c>
      <c r="D91" s="47" t="s">
        <v>77</v>
      </c>
      <c r="E91" s="48" t="s">
        <v>1680</v>
      </c>
      <c r="F91" s="90">
        <v>6.5</v>
      </c>
      <c r="G91" s="90">
        <v>6</v>
      </c>
      <c r="H91" s="96">
        <v>12</v>
      </c>
      <c r="I91" s="126"/>
      <c r="J91" s="24">
        <f t="shared" si="5"/>
        <v>8.4</v>
      </c>
      <c r="K91" s="25">
        <f t="shared" si="6"/>
        <v>0</v>
      </c>
      <c r="L91" s="44" t="str">
        <f>IF(K91=6,"acquise"," ")</f>
        <v xml:space="preserve"> </v>
      </c>
      <c r="M91" s="129">
        <f t="shared" si="8"/>
        <v>1</v>
      </c>
      <c r="N91" s="72" t="s">
        <v>483</v>
      </c>
      <c r="O91" s="7">
        <v>18</v>
      </c>
      <c r="P91" s="167">
        <v>6</v>
      </c>
    </row>
    <row r="92" spans="1:16" ht="13.5" customHeight="1">
      <c r="A92" s="23">
        <v>80</v>
      </c>
      <c r="B92" s="289">
        <v>123006121</v>
      </c>
      <c r="C92" s="47" t="s">
        <v>109</v>
      </c>
      <c r="D92" s="47" t="s">
        <v>110</v>
      </c>
      <c r="E92" s="117" t="s">
        <v>429</v>
      </c>
      <c r="F92" s="90">
        <v>7.666666666666667</v>
      </c>
      <c r="G92" s="90"/>
      <c r="H92" s="46">
        <v>12</v>
      </c>
      <c r="I92" s="126"/>
      <c r="J92" s="24">
        <f t="shared" si="5"/>
        <v>7.666666666666667</v>
      </c>
      <c r="K92" s="25">
        <f t="shared" si="6"/>
        <v>0</v>
      </c>
      <c r="L92" s="44" t="str">
        <f>IF(K92=6,"acquise"," ")</f>
        <v xml:space="preserve"> </v>
      </c>
      <c r="M92" s="129">
        <f t="shared" si="8"/>
        <v>1</v>
      </c>
      <c r="N92" s="72" t="s">
        <v>483</v>
      </c>
      <c r="O92" s="7">
        <v>12</v>
      </c>
      <c r="P92" s="167">
        <v>0</v>
      </c>
    </row>
    <row r="93" spans="1:16" ht="13.5" customHeight="1">
      <c r="A93" s="23">
        <v>81</v>
      </c>
      <c r="B93" s="289">
        <v>1333006122</v>
      </c>
      <c r="C93" s="47" t="s">
        <v>109</v>
      </c>
      <c r="D93" s="47" t="s">
        <v>92</v>
      </c>
      <c r="E93" s="121" t="s">
        <v>431</v>
      </c>
      <c r="F93" s="90">
        <v>3.6666666666666665</v>
      </c>
      <c r="G93" s="90"/>
      <c r="H93" s="46">
        <v>6.5</v>
      </c>
      <c r="I93" s="126"/>
      <c r="J93" s="24">
        <f t="shared" si="5"/>
        <v>3.6666666666666665</v>
      </c>
      <c r="K93" s="25">
        <f t="shared" si="6"/>
        <v>0</v>
      </c>
      <c r="L93" s="44" t="str">
        <f>IF(K93=6,"acquise"," ")</f>
        <v xml:space="preserve"> </v>
      </c>
      <c r="M93" s="129">
        <f t="shared" si="8"/>
        <v>1</v>
      </c>
      <c r="N93" s="72" t="s">
        <v>483</v>
      </c>
      <c r="O93" s="7">
        <v>17</v>
      </c>
      <c r="P93" s="167">
        <v>6</v>
      </c>
    </row>
    <row r="94" spans="1:16" ht="13.5" customHeight="1">
      <c r="A94" s="23">
        <v>82</v>
      </c>
      <c r="B94" s="279">
        <v>1333003996</v>
      </c>
      <c r="C94" s="101" t="s">
        <v>389</v>
      </c>
      <c r="D94" s="101" t="s">
        <v>97</v>
      </c>
      <c r="E94" s="118" t="s">
        <v>433</v>
      </c>
      <c r="F94" s="49">
        <v>10</v>
      </c>
      <c r="G94" s="49"/>
      <c r="H94" s="45"/>
      <c r="I94" s="126"/>
      <c r="J94" s="24">
        <f t="shared" si="5"/>
        <v>10</v>
      </c>
      <c r="K94" s="25">
        <f t="shared" si="6"/>
        <v>6</v>
      </c>
      <c r="L94" s="172" t="s">
        <v>486</v>
      </c>
      <c r="M94" s="129">
        <f t="shared" si="8"/>
        <v>1</v>
      </c>
      <c r="N94" s="72" t="s">
        <v>483</v>
      </c>
      <c r="O94" s="7">
        <v>18</v>
      </c>
      <c r="P94" s="167">
        <v>6</v>
      </c>
    </row>
    <row r="95" spans="1:16" ht="13.5" customHeight="1">
      <c r="A95" s="23">
        <v>83</v>
      </c>
      <c r="B95" s="340" t="s">
        <v>726</v>
      </c>
      <c r="C95" s="206" t="s">
        <v>727</v>
      </c>
      <c r="D95" s="206" t="s">
        <v>513</v>
      </c>
      <c r="E95" s="248" t="s">
        <v>433</v>
      </c>
      <c r="F95" s="194">
        <v>8.5</v>
      </c>
      <c r="G95" s="205"/>
      <c r="H95" s="205">
        <v>13.5</v>
      </c>
      <c r="I95" s="232"/>
      <c r="J95" s="219">
        <f t="shared" si="5"/>
        <v>8.5</v>
      </c>
      <c r="K95" s="220">
        <f t="shared" si="6"/>
        <v>0</v>
      </c>
      <c r="L95" s="221" t="str">
        <f>IF(K95=6,"acquise"," ")</f>
        <v xml:space="preserve"> </v>
      </c>
      <c r="M95" s="222">
        <f t="shared" si="8"/>
        <v>1</v>
      </c>
    </row>
    <row r="96" spans="1:16" ht="13.5" customHeight="1">
      <c r="A96" s="23">
        <v>84</v>
      </c>
      <c r="B96" s="279">
        <v>1533003442</v>
      </c>
      <c r="C96" s="101" t="s">
        <v>521</v>
      </c>
      <c r="D96" s="101" t="s">
        <v>522</v>
      </c>
      <c r="E96" s="117" t="s">
        <v>429</v>
      </c>
      <c r="F96" s="49">
        <v>6.05</v>
      </c>
      <c r="G96" s="49">
        <v>3</v>
      </c>
      <c r="H96" s="45">
        <v>11</v>
      </c>
      <c r="I96" s="126"/>
      <c r="J96" s="24">
        <f t="shared" si="5"/>
        <v>6.2</v>
      </c>
      <c r="K96" s="25">
        <f t="shared" si="6"/>
        <v>0</v>
      </c>
      <c r="L96" s="43" t="str">
        <f>IF(K96=6,"acquise"," ")</f>
        <v xml:space="preserve"> </v>
      </c>
      <c r="M96" s="129">
        <f t="shared" si="8"/>
        <v>1</v>
      </c>
      <c r="O96" s="190">
        <v>11</v>
      </c>
      <c r="P96" s="191">
        <v>0</v>
      </c>
    </row>
    <row r="97" spans="1:16" ht="13.5" customHeight="1">
      <c r="A97" s="23">
        <v>85</v>
      </c>
      <c r="B97" s="279">
        <v>1333008143</v>
      </c>
      <c r="C97" s="101" t="s">
        <v>305</v>
      </c>
      <c r="D97" s="101" t="s">
        <v>67</v>
      </c>
      <c r="E97" s="117" t="s">
        <v>434</v>
      </c>
      <c r="F97" s="49">
        <v>6.75</v>
      </c>
      <c r="G97" s="49"/>
      <c r="H97" s="45">
        <v>12.75</v>
      </c>
      <c r="I97" s="126"/>
      <c r="J97" s="24">
        <f t="shared" si="5"/>
        <v>6.75</v>
      </c>
      <c r="K97" s="25">
        <f t="shared" si="6"/>
        <v>0</v>
      </c>
      <c r="L97" s="43" t="str">
        <f>IF(K97=6,"acquise"," ")</f>
        <v xml:space="preserve"> </v>
      </c>
      <c r="M97" s="129">
        <f t="shared" si="8"/>
        <v>1</v>
      </c>
      <c r="N97" s="72" t="s">
        <v>483</v>
      </c>
      <c r="O97" s="7">
        <v>12</v>
      </c>
      <c r="P97" s="167">
        <v>0</v>
      </c>
    </row>
    <row r="98" spans="1:16" ht="13.5" customHeight="1">
      <c r="A98" s="23">
        <v>86</v>
      </c>
      <c r="B98" s="279">
        <v>1433008806</v>
      </c>
      <c r="C98" s="101" t="s">
        <v>549</v>
      </c>
      <c r="D98" s="101" t="s">
        <v>103</v>
      </c>
      <c r="E98" s="117" t="s">
        <v>428</v>
      </c>
      <c r="F98" s="49">
        <v>10.15</v>
      </c>
      <c r="G98" s="49"/>
      <c r="H98" s="45"/>
      <c r="I98" s="126"/>
      <c r="J98" s="24">
        <f t="shared" si="5"/>
        <v>10.15</v>
      </c>
      <c r="K98" s="25">
        <f t="shared" si="6"/>
        <v>6</v>
      </c>
      <c r="L98" s="170" t="s">
        <v>486</v>
      </c>
      <c r="M98" s="129">
        <f t="shared" si="8"/>
        <v>1</v>
      </c>
      <c r="O98" s="190">
        <v>14</v>
      </c>
      <c r="P98" s="191">
        <v>6</v>
      </c>
    </row>
    <row r="99" spans="1:16" ht="13.5" customHeight="1">
      <c r="A99" s="23">
        <v>87</v>
      </c>
      <c r="B99" s="279">
        <v>1533019171</v>
      </c>
      <c r="C99" s="101" t="s">
        <v>689</v>
      </c>
      <c r="D99" s="101" t="s">
        <v>690</v>
      </c>
      <c r="E99" s="117" t="s">
        <v>1676</v>
      </c>
      <c r="F99" s="49">
        <v>4.5</v>
      </c>
      <c r="G99" s="49"/>
      <c r="H99" s="45">
        <v>10.5</v>
      </c>
      <c r="I99" s="126"/>
      <c r="J99" s="24">
        <f t="shared" si="5"/>
        <v>4.5</v>
      </c>
      <c r="K99" s="25">
        <f t="shared" si="6"/>
        <v>0</v>
      </c>
      <c r="L99" s="43" t="str">
        <f>IF(K99=6,"acquise"," ")</f>
        <v xml:space="preserve"> </v>
      </c>
      <c r="M99" s="129">
        <f t="shared" si="8"/>
        <v>1</v>
      </c>
      <c r="O99" s="190">
        <v>12</v>
      </c>
      <c r="P99" s="191">
        <v>6</v>
      </c>
    </row>
    <row r="100" spans="1:16" ht="13.5" customHeight="1">
      <c r="A100" s="23">
        <v>88</v>
      </c>
      <c r="B100" s="294" t="s">
        <v>728</v>
      </c>
      <c r="C100" s="200" t="s">
        <v>112</v>
      </c>
      <c r="D100" s="200" t="s">
        <v>135</v>
      </c>
      <c r="E100" s="247" t="s">
        <v>1678</v>
      </c>
      <c r="F100" s="194">
        <v>3.6</v>
      </c>
      <c r="G100" s="205"/>
      <c r="H100" s="231">
        <v>9</v>
      </c>
      <c r="I100" s="232"/>
      <c r="J100" s="219">
        <f t="shared" si="5"/>
        <v>3.6</v>
      </c>
      <c r="K100" s="220">
        <f t="shared" si="6"/>
        <v>0</v>
      </c>
      <c r="L100" s="221" t="str">
        <f>IF(K100=6,"acquise"," ")</f>
        <v xml:space="preserve"> </v>
      </c>
      <c r="M100" s="222">
        <f t="shared" si="8"/>
        <v>1</v>
      </c>
    </row>
    <row r="101" spans="1:16" ht="13.5" customHeight="1">
      <c r="A101" s="23">
        <v>89</v>
      </c>
      <c r="B101" s="289">
        <v>123009941</v>
      </c>
      <c r="C101" s="47" t="s">
        <v>114</v>
      </c>
      <c r="D101" s="47" t="s">
        <v>115</v>
      </c>
      <c r="E101" s="118" t="s">
        <v>428</v>
      </c>
      <c r="F101" s="90">
        <v>7.333333333333333</v>
      </c>
      <c r="G101" s="90"/>
      <c r="H101" s="46">
        <v>5.5</v>
      </c>
      <c r="I101" s="126"/>
      <c r="J101" s="24">
        <f t="shared" si="5"/>
        <v>7.333333333333333</v>
      </c>
      <c r="K101" s="25">
        <f t="shared" si="6"/>
        <v>0</v>
      </c>
      <c r="L101" s="44" t="str">
        <f>IF(K101=6,"acquise"," ")</f>
        <v xml:space="preserve"> </v>
      </c>
      <c r="M101" s="129">
        <f t="shared" si="8"/>
        <v>1</v>
      </c>
      <c r="N101" s="72" t="s">
        <v>483</v>
      </c>
      <c r="O101" s="7">
        <v>18</v>
      </c>
      <c r="P101" s="167">
        <v>6</v>
      </c>
    </row>
    <row r="102" spans="1:16" ht="13.5" customHeight="1">
      <c r="A102" s="23">
        <v>90</v>
      </c>
      <c r="B102" s="289">
        <v>123005662</v>
      </c>
      <c r="C102" s="47" t="s">
        <v>116</v>
      </c>
      <c r="D102" s="47" t="s">
        <v>117</v>
      </c>
      <c r="E102" s="118" t="s">
        <v>433</v>
      </c>
      <c r="F102" s="90">
        <v>12.25</v>
      </c>
      <c r="G102" s="90"/>
      <c r="H102" s="53"/>
      <c r="I102" s="126"/>
      <c r="J102" s="24">
        <f t="shared" si="5"/>
        <v>12.25</v>
      </c>
      <c r="K102" s="25">
        <f t="shared" si="6"/>
        <v>6</v>
      </c>
      <c r="L102" s="172" t="s">
        <v>486</v>
      </c>
      <c r="M102" s="129">
        <f t="shared" si="8"/>
        <v>1</v>
      </c>
      <c r="N102" s="72" t="s">
        <v>483</v>
      </c>
      <c r="O102" s="7">
        <v>17</v>
      </c>
      <c r="P102" s="167">
        <v>6</v>
      </c>
    </row>
    <row r="103" spans="1:16" ht="13.5" customHeight="1">
      <c r="A103" s="23">
        <v>91</v>
      </c>
      <c r="B103" s="282">
        <v>123020144</v>
      </c>
      <c r="C103" s="200" t="s">
        <v>729</v>
      </c>
      <c r="D103" s="200" t="s">
        <v>595</v>
      </c>
      <c r="E103" s="247" t="s">
        <v>1678</v>
      </c>
      <c r="F103" s="194">
        <v>8.6666666666666661</v>
      </c>
      <c r="G103" s="205">
        <v>3</v>
      </c>
      <c r="H103" s="231">
        <v>10.5</v>
      </c>
      <c r="I103" s="232"/>
      <c r="J103" s="219">
        <f t="shared" si="5"/>
        <v>8.6666666666666661</v>
      </c>
      <c r="K103" s="220">
        <f t="shared" si="6"/>
        <v>0</v>
      </c>
      <c r="L103" s="221" t="str">
        <f>IF(K103=6,"acquise"," ")</f>
        <v xml:space="preserve"> </v>
      </c>
      <c r="M103" s="222">
        <f t="shared" si="8"/>
        <v>1</v>
      </c>
    </row>
    <row r="104" spans="1:16" ht="13.5" customHeight="1">
      <c r="A104" s="23">
        <v>92</v>
      </c>
      <c r="B104" s="279">
        <v>1533005287</v>
      </c>
      <c r="C104" s="101" t="s">
        <v>601</v>
      </c>
      <c r="D104" s="101" t="s">
        <v>602</v>
      </c>
      <c r="E104" s="117" t="s">
        <v>429</v>
      </c>
      <c r="F104" s="49">
        <v>11.85</v>
      </c>
      <c r="G104" s="49"/>
      <c r="H104" s="45"/>
      <c r="I104" s="126"/>
      <c r="J104" s="24">
        <f t="shared" si="5"/>
        <v>11.85</v>
      </c>
      <c r="K104" s="25">
        <f t="shared" si="6"/>
        <v>6</v>
      </c>
      <c r="L104" s="170" t="s">
        <v>486</v>
      </c>
      <c r="M104" s="129">
        <f t="shared" si="8"/>
        <v>1</v>
      </c>
      <c r="O104" s="190">
        <v>24</v>
      </c>
      <c r="P104" s="191">
        <v>12</v>
      </c>
    </row>
    <row r="105" spans="1:16" ht="13.5" customHeight="1">
      <c r="A105" s="23">
        <v>93</v>
      </c>
      <c r="B105" s="279">
        <v>123016442</v>
      </c>
      <c r="C105" s="101" t="s">
        <v>306</v>
      </c>
      <c r="D105" s="101" t="s">
        <v>297</v>
      </c>
      <c r="E105" s="117" t="s">
        <v>434</v>
      </c>
      <c r="F105" s="49">
        <v>7.1</v>
      </c>
      <c r="G105" s="49"/>
      <c r="H105" s="45">
        <v>11.75</v>
      </c>
      <c r="I105" s="126"/>
      <c r="J105" s="24">
        <f t="shared" si="5"/>
        <v>7.1</v>
      </c>
      <c r="K105" s="25">
        <f t="shared" si="6"/>
        <v>0</v>
      </c>
      <c r="L105" s="43" t="str">
        <f>IF(K105=6,"acquise"," ")</f>
        <v xml:space="preserve"> </v>
      </c>
      <c r="M105" s="129">
        <f t="shared" si="8"/>
        <v>1</v>
      </c>
      <c r="N105" s="72" t="s">
        <v>483</v>
      </c>
      <c r="O105" s="7">
        <v>12</v>
      </c>
      <c r="P105" s="167">
        <v>0</v>
      </c>
    </row>
    <row r="106" spans="1:16" ht="13.5" customHeight="1">
      <c r="A106" s="23">
        <v>94</v>
      </c>
      <c r="B106" s="279">
        <v>1531090856</v>
      </c>
      <c r="C106" s="101" t="s">
        <v>542</v>
      </c>
      <c r="D106" s="101" t="s">
        <v>608</v>
      </c>
      <c r="E106" s="117" t="s">
        <v>429</v>
      </c>
      <c r="F106" s="49">
        <v>8.25</v>
      </c>
      <c r="G106" s="49">
        <v>4.5</v>
      </c>
      <c r="H106" s="45">
        <v>11.25</v>
      </c>
      <c r="I106" s="126"/>
      <c r="J106" s="24">
        <f t="shared" si="5"/>
        <v>8.25</v>
      </c>
      <c r="K106" s="25">
        <f t="shared" si="6"/>
        <v>0</v>
      </c>
      <c r="L106" s="43" t="str">
        <f>IF(K106=6,"acquise"," ")</f>
        <v xml:space="preserve"> </v>
      </c>
      <c r="M106" s="129">
        <f t="shared" si="8"/>
        <v>1</v>
      </c>
      <c r="O106" s="190">
        <v>18</v>
      </c>
      <c r="P106" s="191">
        <v>6</v>
      </c>
    </row>
    <row r="107" spans="1:16" ht="13.5" customHeight="1">
      <c r="A107" s="23">
        <v>95</v>
      </c>
      <c r="B107" s="279">
        <v>1533003764</v>
      </c>
      <c r="C107" s="101" t="s">
        <v>542</v>
      </c>
      <c r="D107" s="101" t="s">
        <v>543</v>
      </c>
      <c r="E107" s="117" t="s">
        <v>429</v>
      </c>
      <c r="F107" s="49">
        <v>11.8</v>
      </c>
      <c r="G107" s="49"/>
      <c r="H107" s="45"/>
      <c r="I107" s="126"/>
      <c r="J107" s="24">
        <f t="shared" si="5"/>
        <v>11.8</v>
      </c>
      <c r="K107" s="25">
        <f t="shared" si="6"/>
        <v>6</v>
      </c>
      <c r="L107" s="170" t="s">
        <v>486</v>
      </c>
      <c r="M107" s="129">
        <f t="shared" si="8"/>
        <v>1</v>
      </c>
      <c r="O107" s="190">
        <v>18</v>
      </c>
      <c r="P107" s="191">
        <v>6</v>
      </c>
    </row>
    <row r="108" spans="1:16" ht="13.5" customHeight="1">
      <c r="A108" s="23">
        <v>96</v>
      </c>
      <c r="B108" s="279">
        <v>1433013964</v>
      </c>
      <c r="C108" s="101" t="s">
        <v>553</v>
      </c>
      <c r="D108" s="101" t="s">
        <v>201</v>
      </c>
      <c r="E108" s="117" t="s">
        <v>428</v>
      </c>
      <c r="F108" s="49">
        <v>12.85</v>
      </c>
      <c r="G108" s="49"/>
      <c r="H108" s="45"/>
      <c r="I108" s="126"/>
      <c r="J108" s="24">
        <f t="shared" si="5"/>
        <v>12.85</v>
      </c>
      <c r="K108" s="25">
        <f t="shared" si="6"/>
        <v>6</v>
      </c>
      <c r="L108" s="170" t="s">
        <v>486</v>
      </c>
      <c r="M108" s="129">
        <f t="shared" si="8"/>
        <v>1</v>
      </c>
      <c r="O108" s="190">
        <v>12</v>
      </c>
      <c r="P108" s="191">
        <v>6</v>
      </c>
    </row>
    <row r="109" spans="1:16" ht="13.5" customHeight="1">
      <c r="A109" s="23">
        <v>97</v>
      </c>
      <c r="B109" s="279">
        <v>1433009474</v>
      </c>
      <c r="C109" s="101" t="s">
        <v>307</v>
      </c>
      <c r="D109" s="101" t="s">
        <v>308</v>
      </c>
      <c r="E109" s="118" t="s">
        <v>428</v>
      </c>
      <c r="F109" s="49">
        <v>5.85</v>
      </c>
      <c r="G109" s="49"/>
      <c r="H109" s="45">
        <v>13.5</v>
      </c>
      <c r="I109" s="126"/>
      <c r="J109" s="24">
        <f t="shared" si="5"/>
        <v>5.85</v>
      </c>
      <c r="K109" s="25">
        <f t="shared" si="6"/>
        <v>0</v>
      </c>
      <c r="L109" s="43" t="str">
        <f>IF(K109=6,"acquise"," ")</f>
        <v xml:space="preserve"> </v>
      </c>
      <c r="M109" s="129">
        <f t="shared" si="8"/>
        <v>1</v>
      </c>
      <c r="N109" s="72" t="s">
        <v>483</v>
      </c>
      <c r="O109" s="7">
        <v>11</v>
      </c>
      <c r="P109" s="167">
        <v>0</v>
      </c>
    </row>
    <row r="110" spans="1:16" ht="13.5" customHeight="1">
      <c r="A110" s="23">
        <v>98</v>
      </c>
      <c r="B110" s="289">
        <v>1333004969</v>
      </c>
      <c r="C110" s="47" t="s">
        <v>119</v>
      </c>
      <c r="D110" s="47" t="s">
        <v>120</v>
      </c>
      <c r="E110" s="408" t="s">
        <v>434</v>
      </c>
      <c r="F110" s="90">
        <v>7.666666666666667</v>
      </c>
      <c r="G110" s="90"/>
      <c r="H110" s="46"/>
      <c r="I110" s="126"/>
      <c r="J110" s="24">
        <f t="shared" si="5"/>
        <v>7.666666666666667</v>
      </c>
      <c r="K110" s="25">
        <f t="shared" si="6"/>
        <v>0</v>
      </c>
      <c r="L110" s="169" t="s">
        <v>485</v>
      </c>
      <c r="M110" s="129">
        <f t="shared" si="8"/>
        <v>1</v>
      </c>
      <c r="N110" s="72" t="s">
        <v>483</v>
      </c>
      <c r="O110" s="7">
        <v>24</v>
      </c>
      <c r="P110" s="167">
        <v>18</v>
      </c>
    </row>
    <row r="111" spans="1:16" ht="13.5" customHeight="1">
      <c r="A111" s="23">
        <v>99</v>
      </c>
      <c r="B111" s="279">
        <v>1433007062</v>
      </c>
      <c r="C111" s="101" t="s">
        <v>119</v>
      </c>
      <c r="D111" s="101" t="s">
        <v>92</v>
      </c>
      <c r="E111" s="117" t="s">
        <v>429</v>
      </c>
      <c r="F111" s="49">
        <v>6.55</v>
      </c>
      <c r="G111" s="49"/>
      <c r="H111" s="45">
        <v>10</v>
      </c>
      <c r="I111" s="126"/>
      <c r="J111" s="24">
        <f t="shared" si="5"/>
        <v>6.55</v>
      </c>
      <c r="K111" s="25">
        <f t="shared" si="6"/>
        <v>0</v>
      </c>
      <c r="L111" s="43" t="str">
        <f>IF(K111=6,"acquise"," ")</f>
        <v xml:space="preserve"> </v>
      </c>
      <c r="M111" s="129">
        <f t="shared" si="8"/>
        <v>1</v>
      </c>
      <c r="O111" s="190">
        <v>14</v>
      </c>
      <c r="P111" s="191">
        <v>6</v>
      </c>
    </row>
    <row r="112" spans="1:16" ht="13.5" customHeight="1">
      <c r="A112" s="23">
        <v>100</v>
      </c>
      <c r="B112" s="358" t="s">
        <v>730</v>
      </c>
      <c r="C112" s="211" t="s">
        <v>309</v>
      </c>
      <c r="D112" s="211" t="s">
        <v>67</v>
      </c>
      <c r="E112" s="246" t="s">
        <v>1678</v>
      </c>
      <c r="F112" s="194">
        <v>11.5</v>
      </c>
      <c r="G112" s="205"/>
      <c r="H112" s="231"/>
      <c r="I112" s="232"/>
      <c r="J112" s="219">
        <f t="shared" si="5"/>
        <v>11.5</v>
      </c>
      <c r="K112" s="220">
        <f t="shared" si="6"/>
        <v>6</v>
      </c>
      <c r="L112" s="221" t="str">
        <f>IF(K112=6,"acquise"," ")</f>
        <v>acquise</v>
      </c>
      <c r="M112" s="222">
        <f t="shared" si="8"/>
        <v>1</v>
      </c>
    </row>
    <row r="113" spans="1:16" ht="13.5" customHeight="1">
      <c r="A113" s="23">
        <v>101</v>
      </c>
      <c r="B113" s="279">
        <v>1333007462</v>
      </c>
      <c r="C113" s="101" t="s">
        <v>309</v>
      </c>
      <c r="D113" s="101" t="s">
        <v>209</v>
      </c>
      <c r="E113" s="117" t="s">
        <v>434</v>
      </c>
      <c r="F113" s="49">
        <v>14.2</v>
      </c>
      <c r="G113" s="49"/>
      <c r="H113" s="45"/>
      <c r="I113" s="126"/>
      <c r="J113" s="24">
        <f t="shared" si="5"/>
        <v>14.2</v>
      </c>
      <c r="K113" s="25">
        <f t="shared" si="6"/>
        <v>6</v>
      </c>
      <c r="L113" s="169" t="s">
        <v>484</v>
      </c>
      <c r="M113" s="129">
        <f t="shared" si="8"/>
        <v>1</v>
      </c>
      <c r="N113" s="72" t="s">
        <v>483</v>
      </c>
      <c r="O113" s="7">
        <v>30</v>
      </c>
      <c r="P113" s="167">
        <v>18</v>
      </c>
    </row>
    <row r="114" spans="1:16" ht="13.5" customHeight="1">
      <c r="A114" s="23">
        <v>102</v>
      </c>
      <c r="B114" s="277" t="s">
        <v>121</v>
      </c>
      <c r="C114" s="47" t="s">
        <v>122</v>
      </c>
      <c r="D114" s="47" t="s">
        <v>123</v>
      </c>
      <c r="E114" s="118" t="s">
        <v>433</v>
      </c>
      <c r="F114" s="90">
        <v>10.5</v>
      </c>
      <c r="G114" s="90"/>
      <c r="H114" s="46"/>
      <c r="I114" s="126"/>
      <c r="J114" s="24">
        <f t="shared" si="5"/>
        <v>10.5</v>
      </c>
      <c r="K114" s="25">
        <f t="shared" si="6"/>
        <v>6</v>
      </c>
      <c r="L114" s="172" t="s">
        <v>486</v>
      </c>
      <c r="M114" s="129">
        <f t="shared" si="8"/>
        <v>1</v>
      </c>
      <c r="N114" s="72" t="s">
        <v>483</v>
      </c>
      <c r="O114" s="7">
        <v>19</v>
      </c>
      <c r="P114" s="167">
        <v>12</v>
      </c>
    </row>
    <row r="115" spans="1:16" ht="13.5" customHeight="1">
      <c r="A115" s="23">
        <v>103</v>
      </c>
      <c r="B115" s="294">
        <v>123012055</v>
      </c>
      <c r="C115" s="200" t="s">
        <v>731</v>
      </c>
      <c r="D115" s="200" t="s">
        <v>67</v>
      </c>
      <c r="E115" s="204" t="s">
        <v>436</v>
      </c>
      <c r="F115" s="194">
        <v>3.3</v>
      </c>
      <c r="G115" s="205">
        <v>14</v>
      </c>
      <c r="H115" s="231">
        <v>5.25</v>
      </c>
      <c r="I115" s="232"/>
      <c r="J115" s="219">
        <f t="shared" si="5"/>
        <v>14</v>
      </c>
      <c r="K115" s="220">
        <f t="shared" si="6"/>
        <v>6</v>
      </c>
      <c r="L115" s="221" t="str">
        <f>IF(K115=6,"acquise"," ")</f>
        <v>acquise</v>
      </c>
      <c r="M115" s="222">
        <f t="shared" si="8"/>
        <v>1</v>
      </c>
    </row>
    <row r="116" spans="1:16" ht="13.5" customHeight="1">
      <c r="A116" s="23">
        <v>104</v>
      </c>
      <c r="B116" s="279">
        <v>1433000987</v>
      </c>
      <c r="C116" s="101" t="s">
        <v>615</v>
      </c>
      <c r="D116" s="101" t="s">
        <v>616</v>
      </c>
      <c r="E116" s="117" t="s">
        <v>1676</v>
      </c>
      <c r="F116" s="49">
        <v>5.05</v>
      </c>
      <c r="G116" s="49">
        <v>3</v>
      </c>
      <c r="H116" s="45">
        <v>10</v>
      </c>
      <c r="I116" s="126"/>
      <c r="J116" s="24">
        <f t="shared" si="5"/>
        <v>5.8</v>
      </c>
      <c r="K116" s="25">
        <f t="shared" si="6"/>
        <v>0</v>
      </c>
      <c r="L116" s="43" t="str">
        <f>IF(K116=6,"acquise"," ")</f>
        <v xml:space="preserve"> </v>
      </c>
      <c r="M116" s="129">
        <f t="shared" si="8"/>
        <v>1</v>
      </c>
      <c r="O116" s="190">
        <v>14</v>
      </c>
      <c r="P116" s="191">
        <v>6</v>
      </c>
    </row>
    <row r="117" spans="1:16" ht="13.5" customHeight="1">
      <c r="A117" s="23">
        <v>105</v>
      </c>
      <c r="B117" s="279">
        <v>1433009252</v>
      </c>
      <c r="C117" s="101" t="s">
        <v>310</v>
      </c>
      <c r="D117" s="101" t="s">
        <v>311</v>
      </c>
      <c r="E117" s="117" t="s">
        <v>434</v>
      </c>
      <c r="F117" s="49">
        <v>14.9</v>
      </c>
      <c r="G117" s="49"/>
      <c r="H117" s="45"/>
      <c r="I117" s="126"/>
      <c r="J117" s="24">
        <f t="shared" si="5"/>
        <v>14.9</v>
      </c>
      <c r="K117" s="25">
        <f t="shared" si="6"/>
        <v>6</v>
      </c>
      <c r="L117" s="169" t="s">
        <v>485</v>
      </c>
      <c r="M117" s="129">
        <f t="shared" si="8"/>
        <v>1</v>
      </c>
      <c r="N117" s="72" t="s">
        <v>483</v>
      </c>
      <c r="O117" s="7">
        <v>23</v>
      </c>
      <c r="P117" s="167">
        <v>18</v>
      </c>
    </row>
    <row r="118" spans="1:16" ht="13.5" customHeight="1">
      <c r="A118" s="23">
        <v>106</v>
      </c>
      <c r="B118" s="289">
        <v>1333012941</v>
      </c>
      <c r="C118" s="47" t="s">
        <v>125</v>
      </c>
      <c r="D118" s="47" t="s">
        <v>126</v>
      </c>
      <c r="E118" s="118" t="s">
        <v>433</v>
      </c>
      <c r="F118" s="90">
        <v>7</v>
      </c>
      <c r="G118" s="90"/>
      <c r="H118" s="46">
        <v>8.5</v>
      </c>
      <c r="I118" s="126"/>
      <c r="J118" s="24">
        <f t="shared" si="5"/>
        <v>7</v>
      </c>
      <c r="K118" s="25">
        <f t="shared" si="6"/>
        <v>0</v>
      </c>
      <c r="L118" s="44" t="str">
        <f>IF(K118=6,"acquise"," ")</f>
        <v xml:space="preserve"> </v>
      </c>
      <c r="M118" s="129">
        <f t="shared" si="8"/>
        <v>1</v>
      </c>
      <c r="N118" s="72" t="s">
        <v>483</v>
      </c>
      <c r="O118" s="7">
        <v>18</v>
      </c>
      <c r="P118" s="167">
        <v>6</v>
      </c>
    </row>
    <row r="119" spans="1:16" ht="13.5" customHeight="1">
      <c r="A119" s="23">
        <v>107</v>
      </c>
      <c r="B119" s="279">
        <v>1433007023</v>
      </c>
      <c r="C119" s="101" t="s">
        <v>390</v>
      </c>
      <c r="D119" s="101" t="s">
        <v>327</v>
      </c>
      <c r="E119" s="118" t="s">
        <v>433</v>
      </c>
      <c r="F119" s="49">
        <v>10</v>
      </c>
      <c r="G119" s="49"/>
      <c r="H119" s="45"/>
      <c r="I119" s="126"/>
      <c r="J119" s="24">
        <f t="shared" si="5"/>
        <v>10</v>
      </c>
      <c r="K119" s="25">
        <f t="shared" si="6"/>
        <v>6</v>
      </c>
      <c r="L119" s="169" t="s">
        <v>484</v>
      </c>
      <c r="M119" s="129">
        <f t="shared" si="8"/>
        <v>1</v>
      </c>
      <c r="N119" s="72" t="s">
        <v>483</v>
      </c>
      <c r="O119" s="7">
        <v>30</v>
      </c>
      <c r="P119" s="167">
        <v>18</v>
      </c>
    </row>
    <row r="120" spans="1:16" ht="13.5" customHeight="1">
      <c r="A120" s="23">
        <v>108</v>
      </c>
      <c r="B120" s="279">
        <v>1533015363</v>
      </c>
      <c r="C120" s="101" t="s">
        <v>680</v>
      </c>
      <c r="D120" s="101" t="s">
        <v>681</v>
      </c>
      <c r="E120" s="117" t="s">
        <v>428</v>
      </c>
      <c r="F120" s="49">
        <v>10</v>
      </c>
      <c r="G120" s="49"/>
      <c r="H120" s="45"/>
      <c r="I120" s="126"/>
      <c r="J120" s="24">
        <f t="shared" si="5"/>
        <v>10</v>
      </c>
      <c r="K120" s="25">
        <f t="shared" si="6"/>
        <v>6</v>
      </c>
      <c r="L120" s="170" t="s">
        <v>486</v>
      </c>
      <c r="M120" s="129">
        <f t="shared" si="8"/>
        <v>1</v>
      </c>
      <c r="O120" s="190">
        <v>23</v>
      </c>
      <c r="P120" s="191">
        <v>12</v>
      </c>
    </row>
    <row r="121" spans="1:16" ht="13.5" customHeight="1">
      <c r="A121" s="23">
        <v>109</v>
      </c>
      <c r="B121" s="282">
        <v>123009823</v>
      </c>
      <c r="C121" s="200" t="s">
        <v>732</v>
      </c>
      <c r="D121" s="200" t="s">
        <v>733</v>
      </c>
      <c r="E121" s="243" t="s">
        <v>434</v>
      </c>
      <c r="F121" s="194">
        <v>5.666666666666667</v>
      </c>
      <c r="G121" s="205">
        <v>8.75</v>
      </c>
      <c r="H121" s="231">
        <v>9</v>
      </c>
      <c r="I121" s="232"/>
      <c r="J121" s="219">
        <f t="shared" si="5"/>
        <v>8.85</v>
      </c>
      <c r="K121" s="220">
        <f t="shared" si="6"/>
        <v>0</v>
      </c>
      <c r="L121" s="221" t="str">
        <f>IF(K121=6,"acquise"," ")</f>
        <v xml:space="preserve"> </v>
      </c>
      <c r="M121" s="222">
        <f t="shared" si="8"/>
        <v>1</v>
      </c>
    </row>
    <row r="122" spans="1:16" ht="13.5" customHeight="1">
      <c r="A122" s="23">
        <v>110</v>
      </c>
      <c r="B122" s="279">
        <v>1433004674</v>
      </c>
      <c r="C122" s="101" t="s">
        <v>580</v>
      </c>
      <c r="D122" s="101" t="s">
        <v>581</v>
      </c>
      <c r="E122" s="117" t="s">
        <v>428</v>
      </c>
      <c r="F122" s="49">
        <v>10.3</v>
      </c>
      <c r="G122" s="49"/>
      <c r="H122" s="45"/>
      <c r="I122" s="126"/>
      <c r="J122" s="24">
        <f t="shared" si="5"/>
        <v>10.3</v>
      </c>
      <c r="K122" s="25">
        <f t="shared" si="6"/>
        <v>6</v>
      </c>
      <c r="L122" s="170" t="s">
        <v>486</v>
      </c>
      <c r="M122" s="129">
        <f t="shared" si="8"/>
        <v>1</v>
      </c>
      <c r="O122" s="190">
        <v>18</v>
      </c>
      <c r="P122" s="191">
        <v>6</v>
      </c>
    </row>
    <row r="123" spans="1:16" ht="13.5" customHeight="1">
      <c r="A123" s="23">
        <v>111</v>
      </c>
      <c r="B123" s="279">
        <v>1533010441</v>
      </c>
      <c r="C123" s="101" t="s">
        <v>561</v>
      </c>
      <c r="D123" s="101" t="s">
        <v>76</v>
      </c>
      <c r="E123" s="117" t="s">
        <v>428</v>
      </c>
      <c r="F123" s="49">
        <v>9.9980000000000011</v>
      </c>
      <c r="G123" s="49"/>
      <c r="H123" s="45"/>
      <c r="I123" s="126"/>
      <c r="J123" s="24">
        <f t="shared" si="5"/>
        <v>9.9980000000000011</v>
      </c>
      <c r="K123" s="25">
        <f t="shared" si="6"/>
        <v>6</v>
      </c>
      <c r="L123" s="170" t="s">
        <v>486</v>
      </c>
      <c r="M123" s="129">
        <f t="shared" si="8"/>
        <v>1</v>
      </c>
      <c r="O123" s="190">
        <v>23</v>
      </c>
      <c r="P123" s="191">
        <v>12</v>
      </c>
    </row>
    <row r="124" spans="1:16" ht="13.5" customHeight="1">
      <c r="A124" s="23">
        <v>112</v>
      </c>
      <c r="B124" s="294" t="s">
        <v>734</v>
      </c>
      <c r="C124" s="200" t="s">
        <v>735</v>
      </c>
      <c r="D124" s="200" t="s">
        <v>80</v>
      </c>
      <c r="E124" s="247" t="s">
        <v>1678</v>
      </c>
      <c r="F124" s="194">
        <v>13.833333333333334</v>
      </c>
      <c r="G124" s="205"/>
      <c r="H124" s="202"/>
      <c r="I124" s="232"/>
      <c r="J124" s="219">
        <f t="shared" si="5"/>
        <v>13.833333333333334</v>
      </c>
      <c r="K124" s="220">
        <f t="shared" si="6"/>
        <v>6</v>
      </c>
      <c r="L124" s="221" t="str">
        <f>IF(K124=6,"acquise"," ")</f>
        <v>acquise</v>
      </c>
      <c r="M124" s="222">
        <f t="shared" si="8"/>
        <v>1</v>
      </c>
    </row>
    <row r="125" spans="1:16" ht="13.5" customHeight="1">
      <c r="A125" s="23">
        <v>113</v>
      </c>
      <c r="B125" s="279">
        <v>1533014512</v>
      </c>
      <c r="C125" s="101" t="s">
        <v>544</v>
      </c>
      <c r="D125" s="101" t="s">
        <v>412</v>
      </c>
      <c r="E125" s="117" t="s">
        <v>1676</v>
      </c>
      <c r="F125" s="49">
        <v>10.001999999999999</v>
      </c>
      <c r="G125" s="49"/>
      <c r="H125" s="45"/>
      <c r="I125" s="126"/>
      <c r="J125" s="24">
        <f t="shared" si="5"/>
        <v>10.001999999999999</v>
      </c>
      <c r="K125" s="25">
        <f t="shared" si="6"/>
        <v>6</v>
      </c>
      <c r="L125" s="170" t="s">
        <v>486</v>
      </c>
      <c r="M125" s="129">
        <f t="shared" si="8"/>
        <v>1</v>
      </c>
      <c r="O125" s="190">
        <v>18</v>
      </c>
      <c r="P125" s="191">
        <v>6</v>
      </c>
    </row>
    <row r="126" spans="1:16" ht="13.5" customHeight="1">
      <c r="A126" s="23">
        <v>114</v>
      </c>
      <c r="B126" s="277" t="s">
        <v>129</v>
      </c>
      <c r="C126" s="47" t="s">
        <v>130</v>
      </c>
      <c r="D126" s="47" t="s">
        <v>131</v>
      </c>
      <c r="E126" s="117" t="s">
        <v>429</v>
      </c>
      <c r="F126" s="90">
        <v>10</v>
      </c>
      <c r="G126" s="90"/>
      <c r="H126" s="46"/>
      <c r="I126" s="126"/>
      <c r="J126" s="24">
        <f t="shared" si="5"/>
        <v>10</v>
      </c>
      <c r="K126" s="25">
        <f t="shared" si="6"/>
        <v>6</v>
      </c>
      <c r="L126" s="172" t="s">
        <v>486</v>
      </c>
      <c r="M126" s="129">
        <f t="shared" si="8"/>
        <v>1</v>
      </c>
      <c r="N126" s="72" t="s">
        <v>483</v>
      </c>
      <c r="O126" s="7">
        <v>24</v>
      </c>
      <c r="P126" s="167">
        <v>12</v>
      </c>
    </row>
    <row r="127" spans="1:16" ht="13.5" customHeight="1">
      <c r="A127" s="23">
        <v>115</v>
      </c>
      <c r="B127" s="289">
        <v>123014723</v>
      </c>
      <c r="C127" s="47" t="s">
        <v>132</v>
      </c>
      <c r="D127" s="47" t="s">
        <v>133</v>
      </c>
      <c r="E127" s="117" t="s">
        <v>434</v>
      </c>
      <c r="F127" s="90">
        <v>3.6</v>
      </c>
      <c r="G127" s="90"/>
      <c r="H127" s="45">
        <v>9</v>
      </c>
      <c r="I127" s="126"/>
      <c r="J127" s="24">
        <f t="shared" si="5"/>
        <v>3.6</v>
      </c>
      <c r="K127" s="25">
        <f t="shared" si="6"/>
        <v>0</v>
      </c>
      <c r="L127" s="44" t="str">
        <f>IF(K127=6,"acquise"," ")</f>
        <v xml:space="preserve"> </v>
      </c>
      <c r="M127" s="129">
        <f t="shared" si="8"/>
        <v>1</v>
      </c>
      <c r="N127" s="72" t="s">
        <v>483</v>
      </c>
      <c r="O127" s="7">
        <v>18</v>
      </c>
      <c r="P127" s="167">
        <v>6</v>
      </c>
    </row>
    <row r="128" spans="1:16" ht="13.5" customHeight="1">
      <c r="A128" s="23">
        <v>116</v>
      </c>
      <c r="B128" s="279">
        <v>123000650</v>
      </c>
      <c r="C128" s="101" t="s">
        <v>132</v>
      </c>
      <c r="D128" s="101" t="s">
        <v>118</v>
      </c>
      <c r="E128" s="117" t="s">
        <v>429</v>
      </c>
      <c r="F128" s="49">
        <v>3.35</v>
      </c>
      <c r="G128" s="49"/>
      <c r="H128" s="45">
        <v>6.5</v>
      </c>
      <c r="I128" s="126"/>
      <c r="J128" s="24">
        <f t="shared" si="5"/>
        <v>3.35</v>
      </c>
      <c r="K128" s="25">
        <f t="shared" si="6"/>
        <v>0</v>
      </c>
      <c r="L128" s="43" t="str">
        <f>IF(K128=6,"acquise"," ")</f>
        <v xml:space="preserve"> </v>
      </c>
      <c r="M128" s="129">
        <f t="shared" si="8"/>
        <v>1</v>
      </c>
      <c r="N128" s="72" t="s">
        <v>483</v>
      </c>
      <c r="O128" s="7">
        <v>12</v>
      </c>
      <c r="P128" s="167">
        <v>6</v>
      </c>
    </row>
    <row r="129" spans="1:16" ht="13.5" customHeight="1">
      <c r="A129" s="23">
        <v>117</v>
      </c>
      <c r="B129" s="289">
        <v>1333014992</v>
      </c>
      <c r="C129" s="47" t="s">
        <v>134</v>
      </c>
      <c r="D129" s="47" t="s">
        <v>135</v>
      </c>
      <c r="E129" s="118" t="s">
        <v>428</v>
      </c>
      <c r="F129" s="90">
        <v>4.5</v>
      </c>
      <c r="G129" s="90"/>
      <c r="H129" s="46">
        <v>11.25</v>
      </c>
      <c r="I129" s="126"/>
      <c r="J129" s="24">
        <f t="shared" si="5"/>
        <v>4.5</v>
      </c>
      <c r="K129" s="25">
        <f t="shared" si="6"/>
        <v>0</v>
      </c>
      <c r="L129" s="44" t="str">
        <f>IF(K129=6,"acquise"," ")</f>
        <v xml:space="preserve"> </v>
      </c>
      <c r="M129" s="129">
        <f t="shared" si="8"/>
        <v>1</v>
      </c>
      <c r="N129" s="72" t="s">
        <v>483</v>
      </c>
      <c r="O129" s="7">
        <v>18</v>
      </c>
      <c r="P129" s="167">
        <v>6</v>
      </c>
    </row>
    <row r="130" spans="1:16" ht="13.5" customHeight="1">
      <c r="A130" s="23">
        <v>118</v>
      </c>
      <c r="B130" s="289">
        <v>1333009392</v>
      </c>
      <c r="C130" s="47" t="s">
        <v>136</v>
      </c>
      <c r="D130" s="47" t="s">
        <v>137</v>
      </c>
      <c r="E130" s="117" t="s">
        <v>434</v>
      </c>
      <c r="F130" s="90">
        <v>10</v>
      </c>
      <c r="G130" s="90"/>
      <c r="H130" s="46"/>
      <c r="I130" s="126"/>
      <c r="J130" s="24">
        <f t="shared" si="5"/>
        <v>10</v>
      </c>
      <c r="K130" s="25">
        <f t="shared" si="6"/>
        <v>6</v>
      </c>
      <c r="L130" s="172" t="s">
        <v>486</v>
      </c>
      <c r="M130" s="129">
        <f t="shared" si="8"/>
        <v>1</v>
      </c>
      <c r="N130" s="72" t="s">
        <v>483</v>
      </c>
      <c r="O130" s="7">
        <v>22</v>
      </c>
      <c r="P130" s="167">
        <v>12</v>
      </c>
    </row>
    <row r="131" spans="1:16" ht="13.5" customHeight="1">
      <c r="A131" s="23">
        <v>119</v>
      </c>
      <c r="B131" s="279">
        <v>1533014506</v>
      </c>
      <c r="C131" s="101" t="s">
        <v>556</v>
      </c>
      <c r="D131" s="101" t="s">
        <v>557</v>
      </c>
      <c r="E131" s="117" t="s">
        <v>429</v>
      </c>
      <c r="F131" s="49">
        <v>10.001999999999999</v>
      </c>
      <c r="G131" s="49"/>
      <c r="H131" s="45"/>
      <c r="I131" s="126"/>
      <c r="J131" s="24">
        <f t="shared" si="5"/>
        <v>10.001999999999999</v>
      </c>
      <c r="K131" s="25">
        <f t="shared" si="6"/>
        <v>6</v>
      </c>
      <c r="L131" s="170" t="s">
        <v>486</v>
      </c>
      <c r="M131" s="129">
        <f t="shared" si="8"/>
        <v>1</v>
      </c>
      <c r="O131" s="190">
        <v>18</v>
      </c>
      <c r="P131" s="191">
        <v>6</v>
      </c>
    </row>
    <row r="132" spans="1:16" ht="13.5" customHeight="1">
      <c r="A132" s="23">
        <v>120</v>
      </c>
      <c r="B132" s="282">
        <v>123000696</v>
      </c>
      <c r="C132" s="200" t="s">
        <v>736</v>
      </c>
      <c r="D132" s="200" t="s">
        <v>737</v>
      </c>
      <c r="E132" s="239" t="s">
        <v>1681</v>
      </c>
      <c r="F132" s="194">
        <v>6.083333333333333</v>
      </c>
      <c r="G132" s="205"/>
      <c r="H132" s="231">
        <v>11.75</v>
      </c>
      <c r="I132" s="232"/>
      <c r="J132" s="219">
        <f t="shared" si="5"/>
        <v>6.083333333333333</v>
      </c>
      <c r="K132" s="220">
        <f t="shared" si="6"/>
        <v>0</v>
      </c>
      <c r="L132" s="221" t="str">
        <f>IF(K132=6,"acquise"," ")</f>
        <v xml:space="preserve"> </v>
      </c>
      <c r="M132" s="222">
        <f t="shared" si="8"/>
        <v>1</v>
      </c>
    </row>
    <row r="133" spans="1:16" ht="13.5" customHeight="1">
      <c r="A133" s="23">
        <v>121</v>
      </c>
      <c r="B133" s="279">
        <v>1331076104</v>
      </c>
      <c r="C133" s="101" t="s">
        <v>315</v>
      </c>
      <c r="D133" s="101" t="s">
        <v>313</v>
      </c>
      <c r="E133" s="117" t="s">
        <v>434</v>
      </c>
      <c r="F133" s="49">
        <v>10</v>
      </c>
      <c r="G133" s="49"/>
      <c r="H133" s="45"/>
      <c r="I133" s="126"/>
      <c r="J133" s="24">
        <f t="shared" si="5"/>
        <v>10</v>
      </c>
      <c r="K133" s="25">
        <f t="shared" si="6"/>
        <v>6</v>
      </c>
      <c r="L133" s="172" t="s">
        <v>486</v>
      </c>
      <c r="M133" s="129">
        <f t="shared" si="8"/>
        <v>1</v>
      </c>
      <c r="N133" s="72" t="s">
        <v>483</v>
      </c>
      <c r="O133" s="7">
        <v>18</v>
      </c>
      <c r="P133" s="167">
        <v>6</v>
      </c>
    </row>
    <row r="134" spans="1:16" ht="13.5" customHeight="1">
      <c r="A134" s="23">
        <v>122</v>
      </c>
      <c r="B134" s="279">
        <v>1333005582</v>
      </c>
      <c r="C134" s="101" t="s">
        <v>316</v>
      </c>
      <c r="D134" s="101" t="s">
        <v>83</v>
      </c>
      <c r="E134" s="117" t="s">
        <v>434</v>
      </c>
      <c r="F134" s="49">
        <v>8.9</v>
      </c>
      <c r="G134" s="49"/>
      <c r="H134" s="45"/>
      <c r="I134" s="126"/>
      <c r="J134" s="24">
        <f t="shared" si="5"/>
        <v>8.9</v>
      </c>
      <c r="K134" s="25">
        <f t="shared" si="6"/>
        <v>0</v>
      </c>
      <c r="L134" s="169" t="s">
        <v>484</v>
      </c>
      <c r="M134" s="129">
        <f t="shared" si="8"/>
        <v>1</v>
      </c>
      <c r="N134" s="72" t="s">
        <v>483</v>
      </c>
      <c r="O134" s="7">
        <v>30</v>
      </c>
      <c r="P134" s="167">
        <v>6</v>
      </c>
    </row>
    <row r="135" spans="1:16" ht="13.5" customHeight="1">
      <c r="A135" s="23">
        <v>123</v>
      </c>
      <c r="B135" s="279">
        <v>1533001417</v>
      </c>
      <c r="C135" s="101" t="s">
        <v>500</v>
      </c>
      <c r="D135" s="101" t="s">
        <v>501</v>
      </c>
      <c r="E135" s="117" t="s">
        <v>428</v>
      </c>
      <c r="F135" s="49">
        <v>11.277777777777779</v>
      </c>
      <c r="G135" s="49"/>
      <c r="H135" s="45"/>
      <c r="I135" s="126"/>
      <c r="J135" s="24">
        <f t="shared" si="5"/>
        <v>11.277777777777779</v>
      </c>
      <c r="K135" s="25">
        <f t="shared" si="6"/>
        <v>6</v>
      </c>
      <c r="L135" s="170" t="s">
        <v>486</v>
      </c>
      <c r="M135" s="129">
        <f t="shared" si="8"/>
        <v>1</v>
      </c>
      <c r="O135" s="190">
        <v>24</v>
      </c>
      <c r="P135" s="191">
        <v>12</v>
      </c>
    </row>
    <row r="136" spans="1:16" ht="13.5" customHeight="1">
      <c r="A136" s="23">
        <v>124</v>
      </c>
      <c r="B136" s="279">
        <v>1533008068</v>
      </c>
      <c r="C136" s="101" t="s">
        <v>691</v>
      </c>
      <c r="D136" s="101" t="s">
        <v>692</v>
      </c>
      <c r="E136" s="117" t="s">
        <v>429</v>
      </c>
      <c r="F136" s="49">
        <v>6.7</v>
      </c>
      <c r="G136" s="49"/>
      <c r="H136" s="45">
        <v>10</v>
      </c>
      <c r="I136" s="126"/>
      <c r="J136" s="24">
        <f t="shared" si="5"/>
        <v>6.7</v>
      </c>
      <c r="K136" s="25">
        <f t="shared" si="6"/>
        <v>0</v>
      </c>
      <c r="L136" s="43" t="str">
        <f>IF(K136=6,"acquise"," ")</f>
        <v xml:space="preserve"> </v>
      </c>
      <c r="M136" s="129">
        <f t="shared" si="8"/>
        <v>1</v>
      </c>
      <c r="O136" s="190">
        <v>10</v>
      </c>
      <c r="P136" s="191">
        <v>6</v>
      </c>
    </row>
    <row r="137" spans="1:16" ht="13.5" customHeight="1">
      <c r="A137" s="23">
        <v>125</v>
      </c>
      <c r="B137" s="279">
        <v>1533012502</v>
      </c>
      <c r="C137" s="101" t="s">
        <v>582</v>
      </c>
      <c r="D137" s="101" t="s">
        <v>583</v>
      </c>
      <c r="E137" s="117" t="s">
        <v>1676</v>
      </c>
      <c r="F137" s="49">
        <v>6.2</v>
      </c>
      <c r="G137" s="49">
        <v>3</v>
      </c>
      <c r="H137" s="45">
        <v>14</v>
      </c>
      <c r="I137" s="126"/>
      <c r="J137" s="24">
        <f t="shared" si="5"/>
        <v>7.4</v>
      </c>
      <c r="K137" s="25">
        <f t="shared" si="6"/>
        <v>0</v>
      </c>
      <c r="L137" s="43" t="str">
        <f>IF(K137=6,"acquise"," ")</f>
        <v xml:space="preserve"> </v>
      </c>
      <c r="M137" s="129">
        <f t="shared" si="8"/>
        <v>1</v>
      </c>
      <c r="O137" s="190">
        <v>12</v>
      </c>
      <c r="P137" s="191">
        <v>6</v>
      </c>
    </row>
    <row r="138" spans="1:16" ht="13.5" customHeight="1">
      <c r="A138" s="23">
        <v>126</v>
      </c>
      <c r="B138" s="279">
        <v>1533005852</v>
      </c>
      <c r="C138" s="101" t="s">
        <v>609</v>
      </c>
      <c r="D138" s="101" t="s">
        <v>610</v>
      </c>
      <c r="E138" s="117" t="s">
        <v>429</v>
      </c>
      <c r="F138" s="49">
        <v>6.7</v>
      </c>
      <c r="G138" s="49">
        <v>4.5</v>
      </c>
      <c r="H138" s="45">
        <v>9.25</v>
      </c>
      <c r="I138" s="126"/>
      <c r="J138" s="24">
        <f t="shared" si="5"/>
        <v>6.7</v>
      </c>
      <c r="K138" s="25">
        <f t="shared" si="6"/>
        <v>0</v>
      </c>
      <c r="L138" s="43" t="str">
        <f>IF(K138=6,"acquise"," ")</f>
        <v xml:space="preserve"> </v>
      </c>
      <c r="M138" s="129">
        <f t="shared" si="8"/>
        <v>1</v>
      </c>
      <c r="O138" s="190">
        <v>12</v>
      </c>
      <c r="P138" s="191">
        <v>6</v>
      </c>
    </row>
    <row r="139" spans="1:16" ht="13.5" customHeight="1">
      <c r="A139" s="23">
        <v>127</v>
      </c>
      <c r="B139" s="279">
        <v>113010674</v>
      </c>
      <c r="C139" s="101" t="s">
        <v>685</v>
      </c>
      <c r="D139" s="101" t="s">
        <v>135</v>
      </c>
      <c r="E139" s="117" t="s">
        <v>1676</v>
      </c>
      <c r="F139" s="49">
        <v>10.080000000000002</v>
      </c>
      <c r="G139" s="49"/>
      <c r="H139" s="45"/>
      <c r="I139" s="126"/>
      <c r="J139" s="24">
        <f t="shared" si="5"/>
        <v>10.080000000000002</v>
      </c>
      <c r="K139" s="25">
        <f t="shared" si="6"/>
        <v>6</v>
      </c>
      <c r="L139" s="170" t="s">
        <v>486</v>
      </c>
      <c r="M139" s="129">
        <f t="shared" si="8"/>
        <v>1</v>
      </c>
      <c r="O139" s="190">
        <v>20</v>
      </c>
      <c r="P139" s="191">
        <v>12</v>
      </c>
    </row>
    <row r="140" spans="1:16" ht="13.5" customHeight="1">
      <c r="A140" s="23">
        <v>128</v>
      </c>
      <c r="B140" s="279">
        <v>1533018365</v>
      </c>
      <c r="C140" s="101" t="s">
        <v>586</v>
      </c>
      <c r="D140" s="101" t="s">
        <v>269</v>
      </c>
      <c r="E140" s="117" t="s">
        <v>428</v>
      </c>
      <c r="F140" s="49">
        <v>3.9</v>
      </c>
      <c r="G140" s="49">
        <v>8.5</v>
      </c>
      <c r="H140" s="45">
        <v>9</v>
      </c>
      <c r="I140" s="126"/>
      <c r="J140" s="24">
        <f t="shared" si="5"/>
        <v>8.6999999999999993</v>
      </c>
      <c r="K140" s="25">
        <f t="shared" si="6"/>
        <v>0</v>
      </c>
      <c r="L140" s="43" t="str">
        <f>IF(K140=6,"acquise"," ")</f>
        <v xml:space="preserve"> </v>
      </c>
      <c r="M140" s="129">
        <f t="shared" si="8"/>
        <v>1</v>
      </c>
      <c r="O140" s="190">
        <v>12</v>
      </c>
      <c r="P140" s="191">
        <v>6</v>
      </c>
    </row>
    <row r="141" spans="1:16" ht="13.5" customHeight="1">
      <c r="A141" s="23">
        <v>129</v>
      </c>
      <c r="B141" s="279">
        <v>1433010325</v>
      </c>
      <c r="C141" s="101" t="s">
        <v>659</v>
      </c>
      <c r="D141" s="101" t="s">
        <v>660</v>
      </c>
      <c r="E141" s="117" t="s">
        <v>1676</v>
      </c>
      <c r="F141" s="49">
        <v>5.4</v>
      </c>
      <c r="G141" s="49">
        <v>3</v>
      </c>
      <c r="H141" s="45">
        <v>8.25</v>
      </c>
      <c r="I141" s="126"/>
      <c r="J141" s="24">
        <f t="shared" ref="J141:J204" si="9">IF(AND(H141&gt;G141,H141&gt;I141),MAX(F141,(H141*2+G141*3)/5,(H141*2+I141*3)/5),MAX(F141,G141,I141))</f>
        <v>5.4</v>
      </c>
      <c r="K141" s="25">
        <f t="shared" ref="K141:K204" si="10">IF(J141&gt;=9.995,6,0)</f>
        <v>0</v>
      </c>
      <c r="L141" s="43" t="str">
        <f>IF(K141=6,"acquise"," ")</f>
        <v xml:space="preserve"> </v>
      </c>
      <c r="M141" s="129">
        <f t="shared" ref="M141:M204" si="11">IF(I141&lt;&gt;"",2,1)</f>
        <v>1</v>
      </c>
      <c r="O141" s="190">
        <v>13</v>
      </c>
      <c r="P141" s="191">
        <v>6</v>
      </c>
    </row>
    <row r="142" spans="1:16" ht="13.5" customHeight="1">
      <c r="A142" s="23">
        <v>130</v>
      </c>
      <c r="B142" s="289">
        <v>1333010273</v>
      </c>
      <c r="C142" s="47" t="s">
        <v>139</v>
      </c>
      <c r="D142" s="47" t="s">
        <v>140</v>
      </c>
      <c r="E142" s="119" t="s">
        <v>436</v>
      </c>
      <c r="F142" s="90">
        <v>10</v>
      </c>
      <c r="G142" s="90"/>
      <c r="H142" s="46"/>
      <c r="I142" s="126"/>
      <c r="J142" s="24">
        <f t="shared" si="9"/>
        <v>10</v>
      </c>
      <c r="K142" s="25">
        <f t="shared" si="10"/>
        <v>6</v>
      </c>
      <c r="L142" s="169" t="s">
        <v>484</v>
      </c>
      <c r="M142" s="129">
        <f t="shared" si="11"/>
        <v>1</v>
      </c>
      <c r="N142" s="72" t="s">
        <v>483</v>
      </c>
      <c r="O142" s="7">
        <v>30</v>
      </c>
      <c r="P142" s="167">
        <v>12</v>
      </c>
    </row>
    <row r="143" spans="1:16" ht="13.5" customHeight="1">
      <c r="A143" s="23">
        <v>131</v>
      </c>
      <c r="B143" s="279">
        <v>1333007515</v>
      </c>
      <c r="C143" s="52" t="s">
        <v>139</v>
      </c>
      <c r="D143" s="51" t="s">
        <v>630</v>
      </c>
      <c r="E143" s="117" t="s">
        <v>429</v>
      </c>
      <c r="F143" s="49">
        <v>10</v>
      </c>
      <c r="G143" s="49"/>
      <c r="H143" s="45"/>
      <c r="I143" s="126"/>
      <c r="J143" s="24">
        <f t="shared" si="9"/>
        <v>10</v>
      </c>
      <c r="K143" s="25">
        <f t="shared" si="10"/>
        <v>6</v>
      </c>
      <c r="L143" s="170" t="s">
        <v>486</v>
      </c>
      <c r="M143" s="129">
        <f t="shared" si="11"/>
        <v>1</v>
      </c>
      <c r="O143" s="190">
        <v>18</v>
      </c>
      <c r="P143" s="191">
        <v>6</v>
      </c>
    </row>
    <row r="144" spans="1:16" ht="13.5" customHeight="1">
      <c r="A144" s="23">
        <v>132</v>
      </c>
      <c r="B144" s="279">
        <v>1533009575</v>
      </c>
      <c r="C144" s="101" t="s">
        <v>139</v>
      </c>
      <c r="D144" s="101" t="s">
        <v>644</v>
      </c>
      <c r="E144" s="117" t="s">
        <v>1676</v>
      </c>
      <c r="F144" s="49">
        <v>10</v>
      </c>
      <c r="G144" s="49"/>
      <c r="H144" s="45"/>
      <c r="I144" s="126"/>
      <c r="J144" s="24">
        <f t="shared" si="9"/>
        <v>10</v>
      </c>
      <c r="K144" s="25">
        <f t="shared" si="10"/>
        <v>6</v>
      </c>
      <c r="L144" s="170" t="s">
        <v>486</v>
      </c>
      <c r="M144" s="129">
        <f t="shared" si="11"/>
        <v>1</v>
      </c>
      <c r="O144" s="190">
        <v>18</v>
      </c>
      <c r="P144" s="191">
        <v>12</v>
      </c>
    </row>
    <row r="145" spans="1:16" ht="13.5" customHeight="1">
      <c r="A145" s="23">
        <v>133</v>
      </c>
      <c r="B145" s="279">
        <v>123022369</v>
      </c>
      <c r="C145" s="101" t="s">
        <v>139</v>
      </c>
      <c r="D145" s="101" t="s">
        <v>233</v>
      </c>
      <c r="E145" s="117" t="s">
        <v>429</v>
      </c>
      <c r="F145" s="49">
        <v>3.4</v>
      </c>
      <c r="G145" s="49"/>
      <c r="H145" s="45">
        <v>8.5</v>
      </c>
      <c r="I145" s="126"/>
      <c r="J145" s="24">
        <f t="shared" si="9"/>
        <v>3.4</v>
      </c>
      <c r="K145" s="25">
        <f t="shared" si="10"/>
        <v>0</v>
      </c>
      <c r="L145" s="43" t="str">
        <f>IF(K145=6,"acquise"," ")</f>
        <v xml:space="preserve"> </v>
      </c>
      <c r="M145" s="129">
        <f t="shared" si="11"/>
        <v>1</v>
      </c>
      <c r="N145" s="72" t="s">
        <v>483</v>
      </c>
      <c r="O145" s="7">
        <v>18</v>
      </c>
      <c r="P145" s="167">
        <v>6</v>
      </c>
    </row>
    <row r="146" spans="1:16" ht="13.5" customHeight="1">
      <c r="A146" s="23">
        <v>134</v>
      </c>
      <c r="B146" s="279">
        <v>1433012288</v>
      </c>
      <c r="C146" s="52" t="s">
        <v>590</v>
      </c>
      <c r="D146" s="51" t="s">
        <v>591</v>
      </c>
      <c r="E146" s="117" t="s">
        <v>428</v>
      </c>
      <c r="F146" s="49">
        <v>11</v>
      </c>
      <c r="G146" s="49"/>
      <c r="H146" s="45"/>
      <c r="I146" s="126"/>
      <c r="J146" s="24">
        <f t="shared" si="9"/>
        <v>11</v>
      </c>
      <c r="K146" s="25">
        <f t="shared" si="10"/>
        <v>6</v>
      </c>
      <c r="L146" s="170" t="s">
        <v>486</v>
      </c>
      <c r="M146" s="129">
        <f t="shared" si="11"/>
        <v>1</v>
      </c>
      <c r="O146" s="190">
        <v>16</v>
      </c>
      <c r="P146" s="191">
        <v>6</v>
      </c>
    </row>
    <row r="147" spans="1:16" ht="13.5" customHeight="1">
      <c r="A147" s="23">
        <v>135</v>
      </c>
      <c r="B147" s="279">
        <v>1433002779</v>
      </c>
      <c r="C147" s="101" t="s">
        <v>318</v>
      </c>
      <c r="D147" s="101" t="s">
        <v>319</v>
      </c>
      <c r="E147" s="118" t="s">
        <v>428</v>
      </c>
      <c r="F147" s="49">
        <v>6.8</v>
      </c>
      <c r="G147" s="49"/>
      <c r="H147" s="45">
        <v>6.5</v>
      </c>
      <c r="I147" s="126"/>
      <c r="J147" s="24">
        <f t="shared" si="9"/>
        <v>6.8</v>
      </c>
      <c r="K147" s="25">
        <f t="shared" si="10"/>
        <v>0</v>
      </c>
      <c r="L147" s="43" t="str">
        <f>IF(K147=6,"acquise"," ")</f>
        <v xml:space="preserve"> </v>
      </c>
      <c r="M147" s="129">
        <f t="shared" si="11"/>
        <v>1</v>
      </c>
      <c r="N147" s="72" t="s">
        <v>483</v>
      </c>
      <c r="O147" s="7">
        <v>11</v>
      </c>
      <c r="P147" s="167">
        <v>0</v>
      </c>
    </row>
    <row r="148" spans="1:16" ht="13.5" customHeight="1">
      <c r="A148" s="23">
        <v>136</v>
      </c>
      <c r="B148" s="279">
        <v>1333009010</v>
      </c>
      <c r="C148" s="101" t="s">
        <v>320</v>
      </c>
      <c r="D148" s="101" t="s">
        <v>321</v>
      </c>
      <c r="E148" s="122" t="s">
        <v>430</v>
      </c>
      <c r="F148" s="49">
        <v>10</v>
      </c>
      <c r="G148" s="49"/>
      <c r="H148" s="107"/>
      <c r="I148" s="126"/>
      <c r="J148" s="24">
        <f t="shared" si="9"/>
        <v>10</v>
      </c>
      <c r="K148" s="25">
        <f t="shared" si="10"/>
        <v>6</v>
      </c>
      <c r="L148" s="169" t="s">
        <v>485</v>
      </c>
      <c r="M148" s="129">
        <f t="shared" si="11"/>
        <v>1</v>
      </c>
      <c r="N148" s="72" t="s">
        <v>483</v>
      </c>
      <c r="O148" s="7">
        <v>26</v>
      </c>
      <c r="P148" s="167">
        <v>18</v>
      </c>
    </row>
    <row r="149" spans="1:16" ht="13.5" customHeight="1">
      <c r="A149" s="23">
        <v>137</v>
      </c>
      <c r="B149" s="279">
        <v>1533024016</v>
      </c>
      <c r="C149" s="101" t="s">
        <v>320</v>
      </c>
      <c r="D149" s="101" t="s">
        <v>603</v>
      </c>
      <c r="E149" s="117" t="s">
        <v>428</v>
      </c>
      <c r="F149" s="49">
        <v>10.7</v>
      </c>
      <c r="G149" s="49"/>
      <c r="H149" s="45"/>
      <c r="I149" s="126"/>
      <c r="J149" s="24">
        <f t="shared" si="9"/>
        <v>10.7</v>
      </c>
      <c r="K149" s="25">
        <f t="shared" si="10"/>
        <v>6</v>
      </c>
      <c r="L149" s="170" t="s">
        <v>486</v>
      </c>
      <c r="M149" s="129">
        <f t="shared" si="11"/>
        <v>1</v>
      </c>
      <c r="O149" s="190">
        <v>16</v>
      </c>
      <c r="P149" s="191">
        <v>12</v>
      </c>
    </row>
    <row r="150" spans="1:16" ht="13.5" customHeight="1">
      <c r="A150" s="23">
        <v>138</v>
      </c>
      <c r="B150" s="277" t="s">
        <v>142</v>
      </c>
      <c r="C150" s="47" t="s">
        <v>143</v>
      </c>
      <c r="D150" s="47" t="s">
        <v>144</v>
      </c>
      <c r="E150" s="118" t="s">
        <v>433</v>
      </c>
      <c r="F150" s="90">
        <v>7.9</v>
      </c>
      <c r="G150" s="90"/>
      <c r="H150" s="46">
        <v>15.25</v>
      </c>
      <c r="I150" s="126"/>
      <c r="J150" s="24">
        <f t="shared" si="9"/>
        <v>7.9</v>
      </c>
      <c r="K150" s="25">
        <f t="shared" si="10"/>
        <v>0</v>
      </c>
      <c r="L150" s="44" t="str">
        <f>IF(K150=6,"acquise"," ")</f>
        <v xml:space="preserve"> </v>
      </c>
      <c r="M150" s="129">
        <f t="shared" si="11"/>
        <v>1</v>
      </c>
      <c r="N150" s="72" t="s">
        <v>483</v>
      </c>
      <c r="O150" s="7">
        <v>17</v>
      </c>
      <c r="P150" s="167">
        <v>6</v>
      </c>
    </row>
    <row r="151" spans="1:16" ht="13.5" customHeight="1">
      <c r="A151" s="23">
        <v>139</v>
      </c>
      <c r="B151" s="279">
        <v>1331011779</v>
      </c>
      <c r="C151" s="101" t="s">
        <v>322</v>
      </c>
      <c r="D151" s="101" t="s">
        <v>137</v>
      </c>
      <c r="E151" s="117" t="s">
        <v>429</v>
      </c>
      <c r="F151" s="49">
        <v>3.35</v>
      </c>
      <c r="G151" s="49">
        <v>3.5</v>
      </c>
      <c r="H151" s="113">
        <v>6.5</v>
      </c>
      <c r="I151" s="126"/>
      <c r="J151" s="24">
        <f t="shared" si="9"/>
        <v>4.7</v>
      </c>
      <c r="K151" s="25">
        <f t="shared" si="10"/>
        <v>0</v>
      </c>
      <c r="L151" s="43" t="str">
        <f>IF(K151=6,"acquise"," ")</f>
        <v xml:space="preserve"> </v>
      </c>
      <c r="M151" s="129">
        <f t="shared" si="11"/>
        <v>1</v>
      </c>
      <c r="N151" s="72" t="s">
        <v>483</v>
      </c>
      <c r="O151" s="7">
        <v>18</v>
      </c>
      <c r="P151" s="167">
        <v>6</v>
      </c>
    </row>
    <row r="152" spans="1:16" ht="13.5" customHeight="1">
      <c r="A152" s="23">
        <v>140</v>
      </c>
      <c r="B152" s="279">
        <v>123002858</v>
      </c>
      <c r="C152" s="101" t="s">
        <v>323</v>
      </c>
      <c r="D152" s="101" t="s">
        <v>82</v>
      </c>
      <c r="E152" s="117" t="s">
        <v>434</v>
      </c>
      <c r="F152" s="49">
        <v>11.4</v>
      </c>
      <c r="G152" s="49"/>
      <c r="H152" s="114"/>
      <c r="I152" s="126"/>
      <c r="J152" s="24">
        <f t="shared" si="9"/>
        <v>11.4</v>
      </c>
      <c r="K152" s="25">
        <f t="shared" si="10"/>
        <v>6</v>
      </c>
      <c r="L152" s="172" t="s">
        <v>486</v>
      </c>
      <c r="M152" s="129">
        <f t="shared" si="11"/>
        <v>1</v>
      </c>
      <c r="N152" s="87" t="s">
        <v>483</v>
      </c>
      <c r="O152" s="7">
        <v>18</v>
      </c>
      <c r="P152" s="167">
        <v>6</v>
      </c>
    </row>
    <row r="153" spans="1:16" ht="13.5" customHeight="1">
      <c r="A153" s="23">
        <v>141</v>
      </c>
      <c r="B153" s="279">
        <v>1333009336</v>
      </c>
      <c r="C153" s="101" t="s">
        <v>569</v>
      </c>
      <c r="D153" s="101" t="s">
        <v>357</v>
      </c>
      <c r="E153" s="117" t="s">
        <v>1676</v>
      </c>
      <c r="F153" s="49">
        <v>6.85</v>
      </c>
      <c r="G153" s="49"/>
      <c r="H153" s="45">
        <v>10</v>
      </c>
      <c r="I153" s="126"/>
      <c r="J153" s="24">
        <f t="shared" si="9"/>
        <v>6.85</v>
      </c>
      <c r="K153" s="25">
        <f t="shared" si="10"/>
        <v>0</v>
      </c>
      <c r="L153" s="43" t="str">
        <f>IF(K153=6,"acquise"," ")</f>
        <v xml:space="preserve"> </v>
      </c>
      <c r="M153" s="129">
        <f t="shared" si="11"/>
        <v>1</v>
      </c>
      <c r="O153" s="190">
        <v>14</v>
      </c>
      <c r="P153" s="191">
        <v>6</v>
      </c>
    </row>
    <row r="154" spans="1:16" ht="13.5" customHeight="1">
      <c r="A154" s="23">
        <v>142</v>
      </c>
      <c r="B154" s="279">
        <v>1533004234</v>
      </c>
      <c r="C154" s="101" t="s">
        <v>674</v>
      </c>
      <c r="D154" s="101" t="s">
        <v>138</v>
      </c>
      <c r="E154" s="117" t="s">
        <v>429</v>
      </c>
      <c r="F154" s="49">
        <v>10.9</v>
      </c>
      <c r="G154" s="49"/>
      <c r="H154" s="45"/>
      <c r="I154" s="126"/>
      <c r="J154" s="24">
        <f t="shared" si="9"/>
        <v>10.9</v>
      </c>
      <c r="K154" s="25">
        <f t="shared" si="10"/>
        <v>6</v>
      </c>
      <c r="L154" s="170" t="s">
        <v>486</v>
      </c>
      <c r="M154" s="129">
        <f t="shared" si="11"/>
        <v>1</v>
      </c>
      <c r="O154" s="190">
        <v>11</v>
      </c>
      <c r="P154" s="191">
        <v>6</v>
      </c>
    </row>
    <row r="155" spans="1:16" ht="13.5" customHeight="1">
      <c r="A155" s="23">
        <v>143</v>
      </c>
      <c r="B155" s="279">
        <v>1533010467</v>
      </c>
      <c r="C155" s="101" t="s">
        <v>686</v>
      </c>
      <c r="D155" s="101" t="s">
        <v>209</v>
      </c>
      <c r="E155" s="117" t="s">
        <v>428</v>
      </c>
      <c r="F155" s="49">
        <v>10.25</v>
      </c>
      <c r="G155" s="49"/>
      <c r="H155" s="45"/>
      <c r="I155" s="126"/>
      <c r="J155" s="24">
        <f t="shared" si="9"/>
        <v>10.25</v>
      </c>
      <c r="K155" s="25">
        <f t="shared" si="10"/>
        <v>6</v>
      </c>
      <c r="L155" s="170" t="s">
        <v>486</v>
      </c>
      <c r="M155" s="129">
        <f t="shared" si="11"/>
        <v>1</v>
      </c>
      <c r="O155" s="190">
        <v>18</v>
      </c>
      <c r="P155" s="191">
        <v>12</v>
      </c>
    </row>
    <row r="156" spans="1:16" ht="13.5" customHeight="1">
      <c r="A156" s="23">
        <v>144</v>
      </c>
      <c r="B156" s="289">
        <v>123000973</v>
      </c>
      <c r="C156" s="47" t="s">
        <v>147</v>
      </c>
      <c r="D156" s="47" t="s">
        <v>148</v>
      </c>
      <c r="E156" s="121" t="s">
        <v>431</v>
      </c>
      <c r="F156" s="90">
        <v>4.333333333333333</v>
      </c>
      <c r="G156" s="90"/>
      <c r="H156" s="46">
        <v>7</v>
      </c>
      <c r="I156" s="126"/>
      <c r="J156" s="24">
        <f t="shared" si="9"/>
        <v>4.333333333333333</v>
      </c>
      <c r="K156" s="25">
        <f t="shared" si="10"/>
        <v>0</v>
      </c>
      <c r="L156" s="44" t="str">
        <f t="shared" ref="L156:L168" si="12">IF(K156=6,"acquise"," ")</f>
        <v xml:space="preserve"> </v>
      </c>
      <c r="M156" s="129">
        <f t="shared" si="11"/>
        <v>1</v>
      </c>
      <c r="N156" s="72" t="s">
        <v>483</v>
      </c>
      <c r="O156" s="7">
        <v>12</v>
      </c>
      <c r="P156" s="167">
        <v>0</v>
      </c>
    </row>
    <row r="157" spans="1:16" ht="13.5" customHeight="1">
      <c r="A157" s="23">
        <v>145</v>
      </c>
      <c r="B157" s="340" t="s">
        <v>738</v>
      </c>
      <c r="C157" s="206" t="s">
        <v>149</v>
      </c>
      <c r="D157" s="206" t="s">
        <v>739</v>
      </c>
      <c r="E157" s="244" t="s">
        <v>436</v>
      </c>
      <c r="F157" s="194">
        <v>10.583333333333334</v>
      </c>
      <c r="G157" s="205"/>
      <c r="H157" s="205"/>
      <c r="I157" s="232"/>
      <c r="J157" s="219">
        <f t="shared" si="9"/>
        <v>10.583333333333334</v>
      </c>
      <c r="K157" s="220">
        <f t="shared" si="10"/>
        <v>6</v>
      </c>
      <c r="L157" s="221" t="str">
        <f t="shared" si="12"/>
        <v>acquise</v>
      </c>
      <c r="M157" s="222">
        <f t="shared" si="11"/>
        <v>1</v>
      </c>
    </row>
    <row r="158" spans="1:16" ht="13.5" customHeight="1">
      <c r="A158" s="23">
        <v>146</v>
      </c>
      <c r="B158" s="289">
        <v>123013689</v>
      </c>
      <c r="C158" s="47" t="s">
        <v>150</v>
      </c>
      <c r="D158" s="47" t="s">
        <v>151</v>
      </c>
      <c r="E158" s="118" t="s">
        <v>428</v>
      </c>
      <c r="F158" s="90">
        <v>2.2000000000000002</v>
      </c>
      <c r="G158" s="90"/>
      <c r="H158" s="46">
        <v>5.5</v>
      </c>
      <c r="I158" s="126"/>
      <c r="J158" s="24">
        <f t="shared" si="9"/>
        <v>2.2000000000000002</v>
      </c>
      <c r="K158" s="25">
        <f t="shared" si="10"/>
        <v>0</v>
      </c>
      <c r="L158" s="44" t="str">
        <f t="shared" si="12"/>
        <v xml:space="preserve"> </v>
      </c>
      <c r="M158" s="129">
        <f t="shared" si="11"/>
        <v>1</v>
      </c>
      <c r="N158" s="72" t="s">
        <v>483</v>
      </c>
      <c r="O158" s="7">
        <v>14</v>
      </c>
      <c r="P158" s="167">
        <v>6</v>
      </c>
    </row>
    <row r="159" spans="1:16" ht="13.5" customHeight="1">
      <c r="A159" s="23">
        <v>147</v>
      </c>
      <c r="B159" s="279">
        <v>1333013058</v>
      </c>
      <c r="C159" s="101" t="s">
        <v>391</v>
      </c>
      <c r="D159" s="101" t="s">
        <v>392</v>
      </c>
      <c r="E159" s="117" t="s">
        <v>429</v>
      </c>
      <c r="F159" s="49">
        <v>3.7</v>
      </c>
      <c r="G159" s="49">
        <v>5</v>
      </c>
      <c r="H159" s="45">
        <v>8.5</v>
      </c>
      <c r="I159" s="126"/>
      <c r="J159" s="24">
        <f t="shared" si="9"/>
        <v>6.4</v>
      </c>
      <c r="K159" s="25">
        <f t="shared" si="10"/>
        <v>0</v>
      </c>
      <c r="L159" s="43" t="str">
        <f t="shared" si="12"/>
        <v xml:space="preserve"> </v>
      </c>
      <c r="M159" s="129">
        <f t="shared" si="11"/>
        <v>1</v>
      </c>
      <c r="N159" s="72" t="s">
        <v>483</v>
      </c>
      <c r="O159" s="7">
        <v>18</v>
      </c>
      <c r="P159" s="167">
        <v>6</v>
      </c>
    </row>
    <row r="160" spans="1:16" ht="13.5" customHeight="1">
      <c r="A160" s="23">
        <v>148</v>
      </c>
      <c r="B160" s="340" t="s">
        <v>740</v>
      </c>
      <c r="C160" s="206" t="s">
        <v>152</v>
      </c>
      <c r="D160" s="206" t="s">
        <v>555</v>
      </c>
      <c r="E160" s="204" t="s">
        <v>436</v>
      </c>
      <c r="F160" s="194">
        <v>6.5</v>
      </c>
      <c r="G160" s="205">
        <v>14</v>
      </c>
      <c r="H160" s="205">
        <v>8</v>
      </c>
      <c r="I160" s="232"/>
      <c r="J160" s="219">
        <f t="shared" si="9"/>
        <v>14</v>
      </c>
      <c r="K160" s="220">
        <f t="shared" si="10"/>
        <v>6</v>
      </c>
      <c r="L160" s="221" t="str">
        <f t="shared" si="12"/>
        <v>acquise</v>
      </c>
      <c r="M160" s="222">
        <f t="shared" si="11"/>
        <v>1</v>
      </c>
    </row>
    <row r="161" spans="1:16" ht="13.5" customHeight="1">
      <c r="A161" s="23">
        <v>149</v>
      </c>
      <c r="B161" s="340" t="s">
        <v>741</v>
      </c>
      <c r="C161" s="206" t="s">
        <v>742</v>
      </c>
      <c r="D161" s="206" t="s">
        <v>124</v>
      </c>
      <c r="E161" s="247" t="s">
        <v>1677</v>
      </c>
      <c r="F161" s="194">
        <v>10</v>
      </c>
      <c r="G161" s="205"/>
      <c r="H161" s="205"/>
      <c r="I161" s="232"/>
      <c r="J161" s="219">
        <f t="shared" si="9"/>
        <v>10</v>
      </c>
      <c r="K161" s="220">
        <f t="shared" si="10"/>
        <v>6</v>
      </c>
      <c r="L161" s="221" t="str">
        <f t="shared" si="12"/>
        <v>acquise</v>
      </c>
      <c r="M161" s="222">
        <f t="shared" si="11"/>
        <v>1</v>
      </c>
    </row>
    <row r="162" spans="1:16" ht="13.5" customHeight="1">
      <c r="A162" s="23">
        <v>150</v>
      </c>
      <c r="B162" s="340" t="s">
        <v>743</v>
      </c>
      <c r="C162" s="206" t="s">
        <v>742</v>
      </c>
      <c r="D162" s="206" t="s">
        <v>314</v>
      </c>
      <c r="E162" s="244" t="s">
        <v>433</v>
      </c>
      <c r="F162" s="194">
        <v>10.166666666666666</v>
      </c>
      <c r="G162" s="205"/>
      <c r="H162" s="205"/>
      <c r="I162" s="232"/>
      <c r="J162" s="219">
        <f t="shared" si="9"/>
        <v>10.166666666666666</v>
      </c>
      <c r="K162" s="220">
        <f t="shared" si="10"/>
        <v>6</v>
      </c>
      <c r="L162" s="221" t="str">
        <f t="shared" si="12"/>
        <v>acquise</v>
      </c>
      <c r="M162" s="222">
        <f t="shared" si="11"/>
        <v>1</v>
      </c>
    </row>
    <row r="163" spans="1:16" ht="13.5" customHeight="1">
      <c r="A163" s="23">
        <v>151</v>
      </c>
      <c r="B163" s="282" t="s">
        <v>744</v>
      </c>
      <c r="C163" s="200" t="s">
        <v>745</v>
      </c>
      <c r="D163" s="200" t="s">
        <v>746</v>
      </c>
      <c r="E163" s="247" t="s">
        <v>1677</v>
      </c>
      <c r="F163" s="194">
        <v>8.5</v>
      </c>
      <c r="G163" s="205"/>
      <c r="H163" s="234">
        <v>12</v>
      </c>
      <c r="I163" s="232"/>
      <c r="J163" s="219">
        <f t="shared" si="9"/>
        <v>8.5</v>
      </c>
      <c r="K163" s="220">
        <f t="shared" si="10"/>
        <v>0</v>
      </c>
      <c r="L163" s="221" t="str">
        <f t="shared" si="12"/>
        <v xml:space="preserve"> </v>
      </c>
      <c r="M163" s="222">
        <f t="shared" si="11"/>
        <v>1</v>
      </c>
    </row>
    <row r="164" spans="1:16" ht="13.5" customHeight="1">
      <c r="A164" s="23">
        <v>152</v>
      </c>
      <c r="B164" s="279">
        <v>1333008955</v>
      </c>
      <c r="C164" s="101" t="s">
        <v>153</v>
      </c>
      <c r="D164" s="101" t="s">
        <v>622</v>
      </c>
      <c r="E164" s="117" t="s">
        <v>428</v>
      </c>
      <c r="F164" s="49">
        <v>4.9000000000000004</v>
      </c>
      <c r="G164" s="49"/>
      <c r="H164" s="45">
        <v>10</v>
      </c>
      <c r="I164" s="126"/>
      <c r="J164" s="24">
        <f t="shared" si="9"/>
        <v>4.9000000000000004</v>
      </c>
      <c r="K164" s="25">
        <f t="shared" si="10"/>
        <v>0</v>
      </c>
      <c r="L164" s="43" t="str">
        <f t="shared" si="12"/>
        <v xml:space="preserve"> </v>
      </c>
      <c r="M164" s="129">
        <f t="shared" si="11"/>
        <v>1</v>
      </c>
      <c r="O164" s="190">
        <v>12</v>
      </c>
      <c r="P164" s="191">
        <v>0</v>
      </c>
    </row>
    <row r="165" spans="1:16" ht="13.5" customHeight="1">
      <c r="A165" s="23">
        <v>153</v>
      </c>
      <c r="B165" s="289">
        <v>1333008886</v>
      </c>
      <c r="C165" s="47" t="s">
        <v>153</v>
      </c>
      <c r="D165" s="47" t="s">
        <v>154</v>
      </c>
      <c r="E165" s="118" t="s">
        <v>433</v>
      </c>
      <c r="F165" s="90">
        <v>6</v>
      </c>
      <c r="G165" s="90"/>
      <c r="H165" s="46">
        <v>12</v>
      </c>
      <c r="I165" s="126"/>
      <c r="J165" s="24">
        <f t="shared" si="9"/>
        <v>6</v>
      </c>
      <c r="K165" s="25">
        <f t="shared" si="10"/>
        <v>0</v>
      </c>
      <c r="L165" s="44" t="str">
        <f t="shared" si="12"/>
        <v xml:space="preserve"> </v>
      </c>
      <c r="M165" s="129">
        <f t="shared" si="11"/>
        <v>1</v>
      </c>
      <c r="N165" s="72" t="s">
        <v>483</v>
      </c>
      <c r="O165" s="7">
        <v>18</v>
      </c>
      <c r="P165" s="167">
        <v>6</v>
      </c>
    </row>
    <row r="166" spans="1:16" ht="13.5" customHeight="1">
      <c r="A166" s="23">
        <v>154</v>
      </c>
      <c r="B166" s="279">
        <v>123020341</v>
      </c>
      <c r="C166" s="101" t="s">
        <v>325</v>
      </c>
      <c r="D166" s="101" t="s">
        <v>326</v>
      </c>
      <c r="E166" s="118" t="s">
        <v>428</v>
      </c>
      <c r="F166" s="49">
        <v>4.7</v>
      </c>
      <c r="G166" s="49"/>
      <c r="H166" s="45">
        <v>11</v>
      </c>
      <c r="I166" s="126"/>
      <c r="J166" s="24">
        <f t="shared" si="9"/>
        <v>4.7</v>
      </c>
      <c r="K166" s="25">
        <f t="shared" si="10"/>
        <v>0</v>
      </c>
      <c r="L166" s="43" t="str">
        <f t="shared" si="12"/>
        <v xml:space="preserve"> </v>
      </c>
      <c r="M166" s="129">
        <f t="shared" si="11"/>
        <v>1</v>
      </c>
      <c r="N166" s="72" t="s">
        <v>483</v>
      </c>
      <c r="O166" s="7">
        <v>18</v>
      </c>
      <c r="P166" s="167">
        <v>6</v>
      </c>
    </row>
    <row r="167" spans="1:16" ht="13.5" customHeight="1">
      <c r="A167" s="23">
        <v>155</v>
      </c>
      <c r="B167" s="279">
        <v>1433014926</v>
      </c>
      <c r="C167" s="101" t="s">
        <v>155</v>
      </c>
      <c r="D167" s="101" t="s">
        <v>393</v>
      </c>
      <c r="E167" s="118" t="s">
        <v>428</v>
      </c>
      <c r="F167" s="49">
        <v>7.1</v>
      </c>
      <c r="G167" s="49"/>
      <c r="H167" s="45">
        <v>9.5</v>
      </c>
      <c r="I167" s="126"/>
      <c r="J167" s="24">
        <f t="shared" si="9"/>
        <v>7.1</v>
      </c>
      <c r="K167" s="25">
        <f t="shared" si="10"/>
        <v>0</v>
      </c>
      <c r="L167" s="43" t="str">
        <f t="shared" si="12"/>
        <v xml:space="preserve"> </v>
      </c>
      <c r="M167" s="129">
        <f t="shared" si="11"/>
        <v>1</v>
      </c>
      <c r="N167" s="72" t="s">
        <v>483</v>
      </c>
      <c r="O167" s="7">
        <v>18</v>
      </c>
      <c r="P167" s="167">
        <v>6</v>
      </c>
    </row>
    <row r="168" spans="1:16" ht="13.5" customHeight="1">
      <c r="A168" s="23">
        <v>156</v>
      </c>
      <c r="B168" s="279">
        <v>1533012503</v>
      </c>
      <c r="C168" s="101" t="s">
        <v>535</v>
      </c>
      <c r="D168" s="101" t="s">
        <v>313</v>
      </c>
      <c r="E168" s="117" t="s">
        <v>429</v>
      </c>
      <c r="F168" s="49">
        <v>8.9</v>
      </c>
      <c r="G168" s="49"/>
      <c r="H168" s="45">
        <v>9.5</v>
      </c>
      <c r="I168" s="126"/>
      <c r="J168" s="24">
        <f t="shared" si="9"/>
        <v>8.9</v>
      </c>
      <c r="K168" s="25">
        <f t="shared" si="10"/>
        <v>0</v>
      </c>
      <c r="L168" s="43" t="str">
        <f t="shared" si="12"/>
        <v xml:space="preserve"> </v>
      </c>
      <c r="M168" s="129">
        <f t="shared" si="11"/>
        <v>1</v>
      </c>
      <c r="O168" s="190">
        <v>13</v>
      </c>
      <c r="P168" s="191">
        <v>6</v>
      </c>
    </row>
    <row r="169" spans="1:16" ht="13.5" customHeight="1">
      <c r="A169" s="23">
        <v>157</v>
      </c>
      <c r="B169" s="289">
        <v>123004901</v>
      </c>
      <c r="C169" s="47" t="s">
        <v>156</v>
      </c>
      <c r="D169" s="47" t="s">
        <v>157</v>
      </c>
      <c r="E169" s="118" t="s">
        <v>428</v>
      </c>
      <c r="F169" s="90">
        <v>10.003333333333332</v>
      </c>
      <c r="G169" s="90"/>
      <c r="H169" s="46"/>
      <c r="I169" s="126"/>
      <c r="J169" s="24">
        <f t="shared" si="9"/>
        <v>10.003333333333332</v>
      </c>
      <c r="K169" s="25">
        <f t="shared" si="10"/>
        <v>6</v>
      </c>
      <c r="L169" s="172" t="s">
        <v>486</v>
      </c>
      <c r="M169" s="129">
        <f t="shared" si="11"/>
        <v>1</v>
      </c>
      <c r="N169" s="72" t="s">
        <v>483</v>
      </c>
      <c r="O169" s="7">
        <v>24</v>
      </c>
      <c r="P169" s="167">
        <v>12</v>
      </c>
    </row>
    <row r="170" spans="1:16" ht="13.5" customHeight="1">
      <c r="A170" s="23">
        <v>158</v>
      </c>
      <c r="B170" s="279">
        <v>1333011470</v>
      </c>
      <c r="C170" s="101" t="s">
        <v>682</v>
      </c>
      <c r="D170" s="101" t="s">
        <v>683</v>
      </c>
      <c r="E170" s="117" t="s">
        <v>428</v>
      </c>
      <c r="F170" s="49">
        <v>4.8</v>
      </c>
      <c r="G170" s="49"/>
      <c r="H170" s="45">
        <v>12</v>
      </c>
      <c r="I170" s="126"/>
      <c r="J170" s="24">
        <f t="shared" si="9"/>
        <v>4.8</v>
      </c>
      <c r="K170" s="25">
        <f t="shared" si="10"/>
        <v>0</v>
      </c>
      <c r="L170" s="43" t="str">
        <f>IF(K170=6,"acquise"," ")</f>
        <v xml:space="preserve"> </v>
      </c>
      <c r="M170" s="129">
        <f t="shared" si="11"/>
        <v>1</v>
      </c>
      <c r="O170" s="190">
        <v>12</v>
      </c>
      <c r="P170" s="191">
        <v>0</v>
      </c>
    </row>
    <row r="171" spans="1:16" ht="13.5" customHeight="1">
      <c r="A171" s="23">
        <v>159</v>
      </c>
      <c r="B171" s="279">
        <v>1433010476</v>
      </c>
      <c r="C171" s="101" t="s">
        <v>158</v>
      </c>
      <c r="D171" s="101" t="s">
        <v>124</v>
      </c>
      <c r="E171" s="117" t="s">
        <v>434</v>
      </c>
      <c r="F171" s="49">
        <v>10</v>
      </c>
      <c r="G171" s="49"/>
      <c r="H171" s="45"/>
      <c r="I171" s="126"/>
      <c r="J171" s="24">
        <f t="shared" si="9"/>
        <v>10</v>
      </c>
      <c r="K171" s="25">
        <f t="shared" si="10"/>
        <v>6</v>
      </c>
      <c r="L171" s="172" t="s">
        <v>486</v>
      </c>
      <c r="M171" s="129">
        <f t="shared" si="11"/>
        <v>1</v>
      </c>
      <c r="N171" s="72" t="s">
        <v>483</v>
      </c>
      <c r="O171" s="7">
        <v>18</v>
      </c>
      <c r="P171" s="167">
        <v>6</v>
      </c>
    </row>
    <row r="172" spans="1:16" ht="13.5" customHeight="1">
      <c r="A172" s="23">
        <v>160</v>
      </c>
      <c r="B172" s="289">
        <v>123009039</v>
      </c>
      <c r="C172" s="47" t="s">
        <v>158</v>
      </c>
      <c r="D172" s="47" t="s">
        <v>67</v>
      </c>
      <c r="E172" s="117" t="s">
        <v>434</v>
      </c>
      <c r="F172" s="90">
        <v>11</v>
      </c>
      <c r="G172" s="90"/>
      <c r="H172" s="46"/>
      <c r="I172" s="126"/>
      <c r="J172" s="24">
        <f t="shared" si="9"/>
        <v>11</v>
      </c>
      <c r="K172" s="25">
        <f t="shared" si="10"/>
        <v>6</v>
      </c>
      <c r="L172" s="169" t="s">
        <v>484</v>
      </c>
      <c r="M172" s="129">
        <f t="shared" si="11"/>
        <v>1</v>
      </c>
      <c r="N172" s="72" t="s">
        <v>483</v>
      </c>
      <c r="O172" s="7">
        <v>30</v>
      </c>
      <c r="P172" s="167">
        <v>12</v>
      </c>
    </row>
    <row r="173" spans="1:16" ht="13.5" customHeight="1">
      <c r="A173" s="23">
        <v>161</v>
      </c>
      <c r="B173" s="279">
        <v>1533010444</v>
      </c>
      <c r="C173" s="101" t="s">
        <v>558</v>
      </c>
      <c r="D173" s="101" t="s">
        <v>64</v>
      </c>
      <c r="E173" s="117" t="s">
        <v>1676</v>
      </c>
      <c r="F173" s="49">
        <v>5.0999999999999996</v>
      </c>
      <c r="G173" s="49">
        <v>3</v>
      </c>
      <c r="H173" s="45">
        <v>7.5</v>
      </c>
      <c r="I173" s="126"/>
      <c r="J173" s="24">
        <f t="shared" si="9"/>
        <v>5.0999999999999996</v>
      </c>
      <c r="K173" s="25">
        <f t="shared" si="10"/>
        <v>0</v>
      </c>
      <c r="L173" s="43" t="str">
        <f>IF(K173=6,"acquise"," ")</f>
        <v xml:space="preserve"> </v>
      </c>
      <c r="M173" s="129">
        <f t="shared" si="11"/>
        <v>1</v>
      </c>
      <c r="O173" s="190">
        <v>14</v>
      </c>
      <c r="P173" s="191">
        <v>6</v>
      </c>
    </row>
    <row r="174" spans="1:16" ht="13.5" customHeight="1">
      <c r="A174" s="23">
        <v>162</v>
      </c>
      <c r="B174" s="279">
        <v>1333009403</v>
      </c>
      <c r="C174" s="101" t="s">
        <v>330</v>
      </c>
      <c r="D174" s="101" t="s">
        <v>331</v>
      </c>
      <c r="E174" s="118" t="s">
        <v>433</v>
      </c>
      <c r="F174" s="49">
        <v>13.25</v>
      </c>
      <c r="G174" s="49"/>
      <c r="H174" s="57"/>
      <c r="I174" s="126"/>
      <c r="J174" s="24">
        <f t="shared" si="9"/>
        <v>13.25</v>
      </c>
      <c r="K174" s="25">
        <f t="shared" si="10"/>
        <v>6</v>
      </c>
      <c r="L174" s="169" t="s">
        <v>484</v>
      </c>
      <c r="M174" s="129">
        <f t="shared" si="11"/>
        <v>1</v>
      </c>
      <c r="N174" s="72" t="s">
        <v>483</v>
      </c>
      <c r="O174" s="7">
        <v>30</v>
      </c>
      <c r="P174" s="167">
        <v>18</v>
      </c>
    </row>
    <row r="175" spans="1:16" ht="13.5" customHeight="1">
      <c r="A175" s="23">
        <v>163</v>
      </c>
      <c r="B175" s="289">
        <v>123003419</v>
      </c>
      <c r="C175" s="47" t="s">
        <v>159</v>
      </c>
      <c r="D175" s="47" t="s">
        <v>92</v>
      </c>
      <c r="E175" s="118" t="s">
        <v>433</v>
      </c>
      <c r="F175" s="90">
        <v>5.916666666666667</v>
      </c>
      <c r="G175" s="90">
        <v>3</v>
      </c>
      <c r="H175" s="46">
        <v>9.25</v>
      </c>
      <c r="I175" s="126"/>
      <c r="J175" s="24">
        <f t="shared" si="9"/>
        <v>5.916666666666667</v>
      </c>
      <c r="K175" s="25">
        <f t="shared" si="10"/>
        <v>0</v>
      </c>
      <c r="L175" s="44" t="str">
        <f>IF(K175=6,"acquise"," ")</f>
        <v xml:space="preserve"> </v>
      </c>
      <c r="M175" s="129">
        <f t="shared" si="11"/>
        <v>1</v>
      </c>
      <c r="N175" s="72" t="s">
        <v>483</v>
      </c>
      <c r="O175" s="7">
        <v>18</v>
      </c>
      <c r="P175" s="167">
        <v>6</v>
      </c>
    </row>
    <row r="176" spans="1:16" ht="13.5" customHeight="1">
      <c r="A176" s="23">
        <v>164</v>
      </c>
      <c r="B176" s="279">
        <v>1333007545</v>
      </c>
      <c r="C176" s="101" t="s">
        <v>332</v>
      </c>
      <c r="D176" s="101" t="s">
        <v>228</v>
      </c>
      <c r="E176" s="118" t="s">
        <v>433</v>
      </c>
      <c r="F176" s="49">
        <v>10</v>
      </c>
      <c r="G176" s="49"/>
      <c r="H176" s="107"/>
      <c r="I176" s="126"/>
      <c r="J176" s="24">
        <f t="shared" si="9"/>
        <v>10</v>
      </c>
      <c r="K176" s="25">
        <f t="shared" si="10"/>
        <v>6</v>
      </c>
      <c r="L176" s="172" t="s">
        <v>486</v>
      </c>
      <c r="M176" s="129">
        <f t="shared" si="11"/>
        <v>1</v>
      </c>
      <c r="N176" s="72" t="s">
        <v>483</v>
      </c>
      <c r="O176" s="7">
        <v>18</v>
      </c>
      <c r="P176" s="167">
        <v>6</v>
      </c>
    </row>
    <row r="177" spans="1:16" ht="13.5" customHeight="1">
      <c r="A177" s="23">
        <v>165</v>
      </c>
      <c r="B177" s="294">
        <v>123006162</v>
      </c>
      <c r="C177" s="200" t="s">
        <v>747</v>
      </c>
      <c r="D177" s="200" t="s">
        <v>135</v>
      </c>
      <c r="E177" s="247" t="s">
        <v>1678</v>
      </c>
      <c r="F177" s="194">
        <v>3.3</v>
      </c>
      <c r="G177" s="205"/>
      <c r="H177" s="231">
        <v>5.25</v>
      </c>
      <c r="I177" s="232"/>
      <c r="J177" s="219">
        <f t="shared" si="9"/>
        <v>3.3</v>
      </c>
      <c r="K177" s="220">
        <f t="shared" si="10"/>
        <v>0</v>
      </c>
      <c r="L177" s="221" t="str">
        <f>IF(K177=6,"acquise"," ")</f>
        <v xml:space="preserve"> </v>
      </c>
      <c r="M177" s="222">
        <f t="shared" si="11"/>
        <v>1</v>
      </c>
    </row>
    <row r="178" spans="1:16" ht="13.5" customHeight="1">
      <c r="A178" s="23">
        <v>166</v>
      </c>
      <c r="B178" s="279">
        <v>1533003446</v>
      </c>
      <c r="C178" s="101" t="s">
        <v>333</v>
      </c>
      <c r="D178" s="101" t="s">
        <v>523</v>
      </c>
      <c r="E178" s="117" t="s">
        <v>428</v>
      </c>
      <c r="F178" s="49">
        <v>6.65</v>
      </c>
      <c r="G178" s="49"/>
      <c r="H178" s="45">
        <v>8</v>
      </c>
      <c r="I178" s="126"/>
      <c r="J178" s="24">
        <f t="shared" si="9"/>
        <v>6.65</v>
      </c>
      <c r="K178" s="25">
        <f t="shared" si="10"/>
        <v>0</v>
      </c>
      <c r="L178" s="43" t="str">
        <f>IF(K178=6,"acquise"," ")</f>
        <v xml:space="preserve"> </v>
      </c>
      <c r="M178" s="129">
        <f t="shared" si="11"/>
        <v>1</v>
      </c>
      <c r="O178" s="190">
        <v>12</v>
      </c>
      <c r="P178" s="191">
        <v>0</v>
      </c>
    </row>
    <row r="179" spans="1:16" ht="13.5" customHeight="1">
      <c r="A179" s="23">
        <v>167</v>
      </c>
      <c r="B179" s="279">
        <v>1433005511</v>
      </c>
      <c r="C179" s="101" t="s">
        <v>333</v>
      </c>
      <c r="D179" s="101" t="s">
        <v>209</v>
      </c>
      <c r="E179" s="118" t="s">
        <v>428</v>
      </c>
      <c r="F179" s="49">
        <v>2.9142857142857141</v>
      </c>
      <c r="G179" s="49"/>
      <c r="H179" s="45">
        <v>5.7857142857142856</v>
      </c>
      <c r="I179" s="126"/>
      <c r="J179" s="24">
        <f t="shared" si="9"/>
        <v>2.9142857142857141</v>
      </c>
      <c r="K179" s="25">
        <f t="shared" si="10"/>
        <v>0</v>
      </c>
      <c r="L179" s="43" t="str">
        <f>IF(K179=6,"acquise"," ")</f>
        <v xml:space="preserve"> </v>
      </c>
      <c r="M179" s="129">
        <f t="shared" si="11"/>
        <v>1</v>
      </c>
      <c r="N179" s="72" t="s">
        <v>483</v>
      </c>
      <c r="O179" s="7">
        <v>18</v>
      </c>
      <c r="P179" s="167">
        <v>6</v>
      </c>
    </row>
    <row r="180" spans="1:16" ht="13.5" customHeight="1">
      <c r="A180" s="23">
        <v>168</v>
      </c>
      <c r="B180" s="289">
        <v>123011453</v>
      </c>
      <c r="C180" s="47" t="s">
        <v>162</v>
      </c>
      <c r="D180" s="47" t="s">
        <v>163</v>
      </c>
      <c r="E180" s="121" t="s">
        <v>431</v>
      </c>
      <c r="F180" s="90">
        <v>10</v>
      </c>
      <c r="G180" s="90"/>
      <c r="H180" s="98"/>
      <c r="I180" s="126"/>
      <c r="J180" s="24">
        <f t="shared" si="9"/>
        <v>10</v>
      </c>
      <c r="K180" s="25">
        <f t="shared" si="10"/>
        <v>6</v>
      </c>
      <c r="L180" s="172" t="s">
        <v>486</v>
      </c>
      <c r="M180" s="129">
        <f t="shared" si="11"/>
        <v>1</v>
      </c>
      <c r="N180" s="72" t="s">
        <v>483</v>
      </c>
      <c r="O180" s="7">
        <v>18</v>
      </c>
      <c r="P180" s="167">
        <v>6</v>
      </c>
    </row>
    <row r="181" spans="1:16" ht="13.5" customHeight="1">
      <c r="A181" s="23">
        <v>169</v>
      </c>
      <c r="B181" s="289">
        <v>123011613</v>
      </c>
      <c r="C181" s="47" t="s">
        <v>162</v>
      </c>
      <c r="D181" s="47" t="s">
        <v>164</v>
      </c>
      <c r="E181" s="118" t="s">
        <v>428</v>
      </c>
      <c r="F181" s="90">
        <v>10.833333333333334</v>
      </c>
      <c r="G181" s="90"/>
      <c r="H181" s="46"/>
      <c r="I181" s="126"/>
      <c r="J181" s="24">
        <f t="shared" si="9"/>
        <v>10.833333333333334</v>
      </c>
      <c r="K181" s="25">
        <f t="shared" si="10"/>
        <v>6</v>
      </c>
      <c r="L181" s="172" t="s">
        <v>486</v>
      </c>
      <c r="M181" s="129">
        <f t="shared" si="11"/>
        <v>1</v>
      </c>
      <c r="N181" s="72" t="s">
        <v>483</v>
      </c>
      <c r="O181" s="7">
        <v>18</v>
      </c>
      <c r="P181" s="167">
        <v>6</v>
      </c>
    </row>
    <row r="182" spans="1:16" ht="13.5" customHeight="1">
      <c r="A182" s="23">
        <v>170</v>
      </c>
      <c r="B182" s="279">
        <v>1533009246</v>
      </c>
      <c r="C182" s="101" t="s">
        <v>604</v>
      </c>
      <c r="D182" s="101" t="s">
        <v>184</v>
      </c>
      <c r="E182" s="117" t="s">
        <v>1677</v>
      </c>
      <c r="F182" s="49">
        <v>10.85</v>
      </c>
      <c r="G182" s="49"/>
      <c r="H182" s="45"/>
      <c r="I182" s="126"/>
      <c r="J182" s="24">
        <f t="shared" si="9"/>
        <v>10.85</v>
      </c>
      <c r="K182" s="25">
        <f t="shared" si="10"/>
        <v>6</v>
      </c>
      <c r="L182" s="171" t="s">
        <v>484</v>
      </c>
      <c r="M182" s="129">
        <f t="shared" si="11"/>
        <v>1</v>
      </c>
      <c r="O182" s="190">
        <v>30</v>
      </c>
      <c r="P182" s="191">
        <v>18</v>
      </c>
    </row>
    <row r="183" spans="1:16" ht="13.5" customHeight="1">
      <c r="A183" s="23">
        <v>171</v>
      </c>
      <c r="B183" s="279">
        <v>1333003392</v>
      </c>
      <c r="C183" s="101" t="s">
        <v>394</v>
      </c>
      <c r="D183" s="101" t="s">
        <v>247</v>
      </c>
      <c r="E183" s="117" t="s">
        <v>434</v>
      </c>
      <c r="F183" s="49">
        <v>5.6</v>
      </c>
      <c r="G183" s="49">
        <v>2</v>
      </c>
      <c r="H183" s="53">
        <v>8</v>
      </c>
      <c r="I183" s="126"/>
      <c r="J183" s="24">
        <f t="shared" si="9"/>
        <v>5.6</v>
      </c>
      <c r="K183" s="25">
        <f t="shared" si="10"/>
        <v>0</v>
      </c>
      <c r="L183" s="43" t="str">
        <f>IF(K183=6,"acquise"," ")</f>
        <v xml:space="preserve"> </v>
      </c>
      <c r="M183" s="129">
        <f t="shared" si="11"/>
        <v>1</v>
      </c>
      <c r="N183" s="72" t="s">
        <v>483</v>
      </c>
      <c r="O183" s="7">
        <v>18</v>
      </c>
      <c r="P183" s="167">
        <v>6</v>
      </c>
    </row>
    <row r="184" spans="1:16" ht="13.5" customHeight="1">
      <c r="A184" s="23">
        <v>172</v>
      </c>
      <c r="B184" s="279" t="s">
        <v>395</v>
      </c>
      <c r="C184" s="101" t="s">
        <v>396</v>
      </c>
      <c r="D184" s="101" t="s">
        <v>397</v>
      </c>
      <c r="E184" s="118" t="s">
        <v>428</v>
      </c>
      <c r="F184" s="49">
        <v>11.167777777777777</v>
      </c>
      <c r="G184" s="49"/>
      <c r="H184" s="57"/>
      <c r="I184" s="126"/>
      <c r="J184" s="24">
        <f t="shared" si="9"/>
        <v>11.167777777777777</v>
      </c>
      <c r="K184" s="25">
        <f t="shared" si="10"/>
        <v>6</v>
      </c>
      <c r="L184" s="172" t="s">
        <v>486</v>
      </c>
      <c r="M184" s="129">
        <f t="shared" si="11"/>
        <v>1</v>
      </c>
      <c r="N184" s="72" t="s">
        <v>483</v>
      </c>
      <c r="O184" s="7">
        <v>12</v>
      </c>
      <c r="P184" s="167">
        <v>6</v>
      </c>
    </row>
    <row r="185" spans="1:16" ht="13.5" customHeight="1">
      <c r="A185" s="23">
        <v>173</v>
      </c>
      <c r="B185" s="279">
        <v>1533008501</v>
      </c>
      <c r="C185" s="101" t="s">
        <v>510</v>
      </c>
      <c r="D185" s="101" t="s">
        <v>511</v>
      </c>
      <c r="E185" s="117" t="s">
        <v>428</v>
      </c>
      <c r="F185" s="49">
        <v>10</v>
      </c>
      <c r="G185" s="49"/>
      <c r="H185" s="45"/>
      <c r="I185" s="126"/>
      <c r="J185" s="24">
        <f t="shared" si="9"/>
        <v>10</v>
      </c>
      <c r="K185" s="25">
        <f t="shared" si="10"/>
        <v>6</v>
      </c>
      <c r="L185" s="170" t="s">
        <v>486</v>
      </c>
      <c r="M185" s="129">
        <f t="shared" si="11"/>
        <v>1</v>
      </c>
      <c r="O185" s="190">
        <v>18</v>
      </c>
      <c r="P185" s="191">
        <v>6</v>
      </c>
    </row>
    <row r="186" spans="1:16" ht="13.5" customHeight="1">
      <c r="A186" s="23">
        <v>174</v>
      </c>
      <c r="B186" s="279">
        <v>1533003209</v>
      </c>
      <c r="C186" s="101" t="s">
        <v>647</v>
      </c>
      <c r="D186" s="101" t="s">
        <v>648</v>
      </c>
      <c r="E186" s="117" t="s">
        <v>1676</v>
      </c>
      <c r="F186" s="49">
        <v>11</v>
      </c>
      <c r="G186" s="49"/>
      <c r="H186" s="45"/>
      <c r="I186" s="126"/>
      <c r="J186" s="24">
        <f t="shared" si="9"/>
        <v>11</v>
      </c>
      <c r="K186" s="25">
        <f t="shared" si="10"/>
        <v>6</v>
      </c>
      <c r="L186" s="170" t="s">
        <v>486</v>
      </c>
      <c r="M186" s="129">
        <f t="shared" si="11"/>
        <v>1</v>
      </c>
      <c r="O186" s="190">
        <v>18</v>
      </c>
      <c r="P186" s="191">
        <v>6</v>
      </c>
    </row>
    <row r="187" spans="1:16" ht="13.5" customHeight="1">
      <c r="A187" s="23">
        <v>175</v>
      </c>
      <c r="B187" s="279">
        <v>1333020295</v>
      </c>
      <c r="C187" s="101" t="s">
        <v>693</v>
      </c>
      <c r="D187" s="101" t="s">
        <v>694</v>
      </c>
      <c r="E187" s="117" t="s">
        <v>428</v>
      </c>
      <c r="F187" s="49">
        <v>11.2</v>
      </c>
      <c r="G187" s="49"/>
      <c r="H187" s="45"/>
      <c r="I187" s="126"/>
      <c r="J187" s="24">
        <f t="shared" si="9"/>
        <v>11.2</v>
      </c>
      <c r="K187" s="25">
        <f t="shared" si="10"/>
        <v>6</v>
      </c>
      <c r="L187" s="170" t="s">
        <v>486</v>
      </c>
      <c r="M187" s="129">
        <f t="shared" si="11"/>
        <v>1</v>
      </c>
      <c r="O187" s="190">
        <v>17</v>
      </c>
      <c r="P187" s="191">
        <v>6</v>
      </c>
    </row>
    <row r="188" spans="1:16" ht="12">
      <c r="A188" s="23">
        <v>176</v>
      </c>
      <c r="B188" s="279">
        <v>1333002748</v>
      </c>
      <c r="C188" s="101" t="s">
        <v>334</v>
      </c>
      <c r="D188" s="101" t="s">
        <v>269</v>
      </c>
      <c r="E188" s="117" t="s">
        <v>429</v>
      </c>
      <c r="F188" s="49">
        <v>11.8</v>
      </c>
      <c r="G188" s="49"/>
      <c r="H188" s="45"/>
      <c r="I188" s="126"/>
      <c r="J188" s="24">
        <f t="shared" si="9"/>
        <v>11.8</v>
      </c>
      <c r="K188" s="25">
        <f t="shared" si="10"/>
        <v>6</v>
      </c>
      <c r="L188" s="169" t="s">
        <v>484</v>
      </c>
      <c r="M188" s="129">
        <f t="shared" si="11"/>
        <v>1</v>
      </c>
      <c r="N188" s="72" t="s">
        <v>483</v>
      </c>
      <c r="O188" s="7">
        <v>30</v>
      </c>
      <c r="P188" s="167">
        <v>18</v>
      </c>
    </row>
    <row r="189" spans="1:16" ht="12">
      <c r="A189" s="23">
        <v>177</v>
      </c>
      <c r="B189" s="289">
        <v>123003472</v>
      </c>
      <c r="C189" s="47" t="s">
        <v>165</v>
      </c>
      <c r="D189" s="47" t="s">
        <v>110</v>
      </c>
      <c r="E189" s="118" t="s">
        <v>433</v>
      </c>
      <c r="F189" s="90">
        <v>10.083333333333334</v>
      </c>
      <c r="G189" s="90"/>
      <c r="H189" s="46"/>
      <c r="I189" s="126"/>
      <c r="J189" s="24">
        <f t="shared" si="9"/>
        <v>10.083333333333334</v>
      </c>
      <c r="K189" s="25">
        <f t="shared" si="10"/>
        <v>6</v>
      </c>
      <c r="L189" s="172" t="s">
        <v>486</v>
      </c>
      <c r="M189" s="129">
        <f t="shared" si="11"/>
        <v>1</v>
      </c>
      <c r="N189" s="72" t="s">
        <v>483</v>
      </c>
      <c r="O189" s="7">
        <v>19</v>
      </c>
      <c r="P189" s="167">
        <v>12</v>
      </c>
    </row>
    <row r="190" spans="1:16" ht="12">
      <c r="A190" s="23">
        <v>178</v>
      </c>
      <c r="B190" s="279">
        <v>1333015296</v>
      </c>
      <c r="C190" s="101" t="s">
        <v>166</v>
      </c>
      <c r="D190" s="101" t="s">
        <v>335</v>
      </c>
      <c r="E190" s="118" t="s">
        <v>428</v>
      </c>
      <c r="F190" s="49">
        <v>7</v>
      </c>
      <c r="G190" s="49"/>
      <c r="H190" s="45">
        <v>11.5</v>
      </c>
      <c r="I190" s="126"/>
      <c r="J190" s="24">
        <f t="shared" si="9"/>
        <v>7</v>
      </c>
      <c r="K190" s="25">
        <f t="shared" si="10"/>
        <v>0</v>
      </c>
      <c r="L190" s="43" t="str">
        <f>IF(K190=6,"acquise"," ")</f>
        <v xml:space="preserve"> </v>
      </c>
      <c r="M190" s="129">
        <f t="shared" si="11"/>
        <v>1</v>
      </c>
      <c r="N190" s="72" t="s">
        <v>483</v>
      </c>
      <c r="O190" s="7">
        <v>18</v>
      </c>
      <c r="P190" s="167">
        <v>6</v>
      </c>
    </row>
    <row r="191" spans="1:16" ht="15">
      <c r="A191" s="23">
        <v>179</v>
      </c>
      <c r="B191" s="279">
        <v>1433010201</v>
      </c>
      <c r="C191" s="101" t="s">
        <v>166</v>
      </c>
      <c r="D191" s="101" t="s">
        <v>278</v>
      </c>
      <c r="E191" s="117" t="s">
        <v>428</v>
      </c>
      <c r="F191" s="49">
        <v>12.3</v>
      </c>
      <c r="G191" s="49"/>
      <c r="H191" s="45"/>
      <c r="I191" s="126"/>
      <c r="J191" s="24">
        <f t="shared" si="9"/>
        <v>12.3</v>
      </c>
      <c r="K191" s="25">
        <f t="shared" si="10"/>
        <v>6</v>
      </c>
      <c r="L191" s="170" t="s">
        <v>486</v>
      </c>
      <c r="M191" s="129">
        <f t="shared" si="11"/>
        <v>1</v>
      </c>
      <c r="O191" s="190">
        <v>20</v>
      </c>
      <c r="P191" s="191">
        <v>12</v>
      </c>
    </row>
    <row r="192" spans="1:16" ht="12">
      <c r="A192" s="23">
        <v>180</v>
      </c>
      <c r="B192" s="289">
        <v>1333003425</v>
      </c>
      <c r="C192" s="47" t="s">
        <v>166</v>
      </c>
      <c r="D192" s="47" t="s">
        <v>91</v>
      </c>
      <c r="E192" s="119" t="s">
        <v>436</v>
      </c>
      <c r="F192" s="90">
        <v>3.6666666666666665</v>
      </c>
      <c r="G192" s="90"/>
      <c r="H192" s="96">
        <v>8</v>
      </c>
      <c r="I192" s="126"/>
      <c r="J192" s="24">
        <f t="shared" si="9"/>
        <v>3.6666666666666665</v>
      </c>
      <c r="K192" s="25">
        <f t="shared" si="10"/>
        <v>0</v>
      </c>
      <c r="L192" s="44" t="str">
        <f>IF(K192=6,"acquise"," ")</f>
        <v xml:space="preserve"> </v>
      </c>
      <c r="M192" s="129">
        <f t="shared" si="11"/>
        <v>1</v>
      </c>
      <c r="N192" s="72" t="s">
        <v>483</v>
      </c>
      <c r="O192" s="7">
        <v>12</v>
      </c>
      <c r="P192" s="167">
        <v>0</v>
      </c>
    </row>
    <row r="193" spans="1:16" ht="15">
      <c r="A193" s="23">
        <v>181</v>
      </c>
      <c r="B193" s="279">
        <v>1533017968</v>
      </c>
      <c r="C193" s="101" t="s">
        <v>166</v>
      </c>
      <c r="D193" s="101" t="s">
        <v>555</v>
      </c>
      <c r="E193" s="117" t="s">
        <v>429</v>
      </c>
      <c r="F193" s="49">
        <v>8.5555555555555571</v>
      </c>
      <c r="G193" s="49">
        <v>2.5</v>
      </c>
      <c r="H193" s="45">
        <v>10.888888888888891</v>
      </c>
      <c r="I193" s="126"/>
      <c r="J193" s="24">
        <f t="shared" si="9"/>
        <v>8.5555555555555571</v>
      </c>
      <c r="K193" s="25">
        <f t="shared" si="10"/>
        <v>0</v>
      </c>
      <c r="L193" s="43" t="str">
        <f>IF(K193=6,"acquise"," ")</f>
        <v xml:space="preserve"> </v>
      </c>
      <c r="M193" s="129">
        <f t="shared" si="11"/>
        <v>1</v>
      </c>
      <c r="O193" s="190">
        <v>11</v>
      </c>
      <c r="P193" s="191">
        <v>6</v>
      </c>
    </row>
    <row r="194" spans="1:16" ht="12">
      <c r="A194" s="23">
        <v>182</v>
      </c>
      <c r="B194" s="289">
        <v>123013261</v>
      </c>
      <c r="C194" s="47" t="s">
        <v>167</v>
      </c>
      <c r="D194" s="47" t="s">
        <v>168</v>
      </c>
      <c r="E194" s="118" t="s">
        <v>433</v>
      </c>
      <c r="F194" s="90">
        <v>10.166666666666666</v>
      </c>
      <c r="G194" s="90"/>
      <c r="H194" s="46"/>
      <c r="I194" s="126"/>
      <c r="J194" s="24">
        <f t="shared" si="9"/>
        <v>10.166666666666666</v>
      </c>
      <c r="K194" s="25">
        <f t="shared" si="10"/>
        <v>6</v>
      </c>
      <c r="L194" s="169" t="s">
        <v>485</v>
      </c>
      <c r="M194" s="129">
        <f t="shared" si="11"/>
        <v>1</v>
      </c>
      <c r="N194" s="72" t="s">
        <v>483</v>
      </c>
      <c r="O194" s="7">
        <v>24</v>
      </c>
      <c r="P194" s="167">
        <v>18</v>
      </c>
    </row>
    <row r="195" spans="1:16" ht="12">
      <c r="A195" s="23">
        <v>183</v>
      </c>
      <c r="B195" s="279">
        <v>1433005544</v>
      </c>
      <c r="C195" s="101" t="s">
        <v>167</v>
      </c>
      <c r="D195" s="101" t="s">
        <v>145</v>
      </c>
      <c r="E195" s="117" t="s">
        <v>434</v>
      </c>
      <c r="F195" s="49">
        <v>8</v>
      </c>
      <c r="G195" s="49">
        <v>1.5</v>
      </c>
      <c r="H195" s="45">
        <v>11</v>
      </c>
      <c r="I195" s="126"/>
      <c r="J195" s="24">
        <f t="shared" si="9"/>
        <v>8</v>
      </c>
      <c r="K195" s="25">
        <f t="shared" si="10"/>
        <v>0</v>
      </c>
      <c r="L195" s="43" t="str">
        <f>IF(K195=6,"acquise"," ")</f>
        <v xml:space="preserve"> </v>
      </c>
      <c r="M195" s="129">
        <f t="shared" si="11"/>
        <v>1</v>
      </c>
      <c r="N195" s="72" t="s">
        <v>483</v>
      </c>
      <c r="O195" s="7">
        <v>12</v>
      </c>
      <c r="P195" s="167">
        <v>0</v>
      </c>
    </row>
    <row r="196" spans="1:16" ht="15">
      <c r="A196" s="23">
        <v>184</v>
      </c>
      <c r="B196" s="279">
        <v>1533009759</v>
      </c>
      <c r="C196" s="101" t="s">
        <v>167</v>
      </c>
      <c r="D196" s="101" t="s">
        <v>599</v>
      </c>
      <c r="E196" s="117" t="s">
        <v>1676</v>
      </c>
      <c r="F196" s="49">
        <v>3.15</v>
      </c>
      <c r="G196" s="49">
        <v>1</v>
      </c>
      <c r="H196" s="45">
        <v>4.5</v>
      </c>
      <c r="I196" s="126"/>
      <c r="J196" s="24">
        <f t="shared" si="9"/>
        <v>3.15</v>
      </c>
      <c r="K196" s="25">
        <f t="shared" si="10"/>
        <v>0</v>
      </c>
      <c r="L196" s="43" t="str">
        <f>IF(K196=6,"acquise"," ")</f>
        <v xml:space="preserve"> </v>
      </c>
      <c r="M196" s="129">
        <f t="shared" si="11"/>
        <v>1</v>
      </c>
      <c r="O196" s="190">
        <v>14</v>
      </c>
      <c r="P196" s="191">
        <v>6</v>
      </c>
    </row>
    <row r="197" spans="1:16" ht="12">
      <c r="A197" s="23">
        <v>185</v>
      </c>
      <c r="B197" s="289">
        <v>1333013079</v>
      </c>
      <c r="C197" s="47" t="s">
        <v>169</v>
      </c>
      <c r="D197" s="47" t="s">
        <v>170</v>
      </c>
      <c r="E197" s="119" t="s">
        <v>432</v>
      </c>
      <c r="F197" s="90">
        <v>10</v>
      </c>
      <c r="G197" s="90"/>
      <c r="H197" s="53"/>
      <c r="I197" s="126"/>
      <c r="J197" s="24">
        <f t="shared" si="9"/>
        <v>10</v>
      </c>
      <c r="K197" s="25">
        <f t="shared" si="10"/>
        <v>6</v>
      </c>
      <c r="L197" s="172" t="s">
        <v>486</v>
      </c>
      <c r="M197" s="129">
        <f t="shared" si="11"/>
        <v>1</v>
      </c>
      <c r="N197" s="72" t="s">
        <v>483</v>
      </c>
      <c r="O197" s="7">
        <v>24</v>
      </c>
      <c r="P197" s="167">
        <v>12</v>
      </c>
    </row>
    <row r="198" spans="1:16" ht="12">
      <c r="A198" s="23">
        <v>186</v>
      </c>
      <c r="B198" s="301">
        <v>1333013479</v>
      </c>
      <c r="C198" s="101" t="s">
        <v>336</v>
      </c>
      <c r="D198" s="101" t="s">
        <v>76</v>
      </c>
      <c r="E198" s="118" t="s">
        <v>428</v>
      </c>
      <c r="F198" s="49">
        <v>10</v>
      </c>
      <c r="G198" s="49"/>
      <c r="H198" s="57"/>
      <c r="I198" s="126"/>
      <c r="J198" s="24">
        <f t="shared" si="9"/>
        <v>10</v>
      </c>
      <c r="K198" s="25">
        <f t="shared" si="10"/>
        <v>6</v>
      </c>
      <c r="L198" s="172" t="s">
        <v>486</v>
      </c>
      <c r="M198" s="129">
        <f t="shared" si="11"/>
        <v>1</v>
      </c>
      <c r="N198" s="72" t="s">
        <v>483</v>
      </c>
      <c r="O198" s="7">
        <v>24</v>
      </c>
      <c r="P198" s="167">
        <v>12</v>
      </c>
    </row>
    <row r="199" spans="1:16" ht="12">
      <c r="A199" s="23">
        <v>187</v>
      </c>
      <c r="B199" s="289">
        <v>1333004879</v>
      </c>
      <c r="C199" s="47" t="s">
        <v>171</v>
      </c>
      <c r="D199" s="47" t="s">
        <v>172</v>
      </c>
      <c r="E199" s="120" t="s">
        <v>434</v>
      </c>
      <c r="F199" s="90">
        <v>5.1190476190476186</v>
      </c>
      <c r="G199" s="90"/>
      <c r="H199" s="46">
        <v>9.0476190476190474</v>
      </c>
      <c r="I199" s="126"/>
      <c r="J199" s="24">
        <f t="shared" si="9"/>
        <v>5.1190476190476186</v>
      </c>
      <c r="K199" s="25">
        <f t="shared" si="10"/>
        <v>0</v>
      </c>
      <c r="L199" s="44" t="str">
        <f>IF(K199=6,"acquise"," ")</f>
        <v xml:space="preserve"> </v>
      </c>
      <c r="M199" s="129">
        <f t="shared" si="11"/>
        <v>1</v>
      </c>
      <c r="N199" s="72" t="s">
        <v>483</v>
      </c>
      <c r="O199" s="7">
        <v>18</v>
      </c>
      <c r="P199" s="167">
        <v>6</v>
      </c>
    </row>
    <row r="200" spans="1:16" ht="12">
      <c r="A200" s="23">
        <v>188</v>
      </c>
      <c r="B200" s="279">
        <v>1333007468</v>
      </c>
      <c r="C200" s="101" t="s">
        <v>337</v>
      </c>
      <c r="D200" s="101" t="s">
        <v>83</v>
      </c>
      <c r="E200" s="117" t="s">
        <v>429</v>
      </c>
      <c r="F200" s="49">
        <v>5.65</v>
      </c>
      <c r="G200" s="49"/>
      <c r="H200" s="107"/>
      <c r="I200" s="126"/>
      <c r="J200" s="24">
        <f t="shared" si="9"/>
        <v>5.65</v>
      </c>
      <c r="K200" s="25">
        <f t="shared" si="10"/>
        <v>0</v>
      </c>
      <c r="L200" s="169" t="s">
        <v>485</v>
      </c>
      <c r="M200" s="129">
        <f t="shared" si="11"/>
        <v>1</v>
      </c>
      <c r="N200" s="72" t="s">
        <v>483</v>
      </c>
      <c r="O200" s="7">
        <v>23</v>
      </c>
      <c r="P200" s="167">
        <v>18</v>
      </c>
    </row>
    <row r="201" spans="1:16" ht="12">
      <c r="A201" s="23">
        <v>189</v>
      </c>
      <c r="B201" s="282" t="s">
        <v>748</v>
      </c>
      <c r="C201" s="200" t="s">
        <v>749</v>
      </c>
      <c r="D201" s="200" t="s">
        <v>145</v>
      </c>
      <c r="E201" s="247" t="s">
        <v>1678</v>
      </c>
      <c r="F201" s="194">
        <v>10</v>
      </c>
      <c r="G201" s="205"/>
      <c r="H201" s="202"/>
      <c r="I201" s="232"/>
      <c r="J201" s="219">
        <f t="shared" si="9"/>
        <v>10</v>
      </c>
      <c r="K201" s="220">
        <f t="shared" si="10"/>
        <v>6</v>
      </c>
      <c r="L201" s="221" t="str">
        <f>IF(K201=6,"acquise"," ")</f>
        <v>acquise</v>
      </c>
      <c r="M201" s="222">
        <f t="shared" si="11"/>
        <v>1</v>
      </c>
    </row>
    <row r="202" spans="1:16" ht="15">
      <c r="A202" s="23">
        <v>190</v>
      </c>
      <c r="B202" s="279">
        <v>1533004278</v>
      </c>
      <c r="C202" s="101" t="s">
        <v>545</v>
      </c>
      <c r="D202" s="101" t="s">
        <v>92</v>
      </c>
      <c r="E202" s="117" t="s">
        <v>1676</v>
      </c>
      <c r="F202" s="49">
        <v>11.2</v>
      </c>
      <c r="G202" s="49"/>
      <c r="H202" s="45"/>
      <c r="I202" s="126"/>
      <c r="J202" s="24">
        <f t="shared" si="9"/>
        <v>11.2</v>
      </c>
      <c r="K202" s="25">
        <f t="shared" si="10"/>
        <v>6</v>
      </c>
      <c r="L202" s="170" t="s">
        <v>486</v>
      </c>
      <c r="M202" s="129">
        <f t="shared" si="11"/>
        <v>1</v>
      </c>
      <c r="O202" s="190">
        <v>15</v>
      </c>
      <c r="P202" s="191">
        <v>6</v>
      </c>
    </row>
    <row r="203" spans="1:16" ht="12">
      <c r="A203" s="23">
        <v>191</v>
      </c>
      <c r="B203" s="279">
        <v>1333012743</v>
      </c>
      <c r="C203" s="47" t="s">
        <v>174</v>
      </c>
      <c r="D203" s="47" t="s">
        <v>175</v>
      </c>
      <c r="E203" s="117" t="s">
        <v>433</v>
      </c>
      <c r="F203" s="49">
        <v>10</v>
      </c>
      <c r="G203" s="49"/>
      <c r="H203" s="45"/>
      <c r="I203" s="126"/>
      <c r="J203" s="24">
        <f t="shared" si="9"/>
        <v>10</v>
      </c>
      <c r="K203" s="25">
        <f t="shared" si="10"/>
        <v>6</v>
      </c>
      <c r="L203" s="172" t="s">
        <v>486</v>
      </c>
      <c r="M203" s="129">
        <f t="shared" si="11"/>
        <v>1</v>
      </c>
      <c r="N203" s="72" t="s">
        <v>483</v>
      </c>
      <c r="O203" s="7">
        <v>18</v>
      </c>
      <c r="P203" s="167">
        <v>6</v>
      </c>
    </row>
    <row r="204" spans="1:16" ht="15">
      <c r="A204" s="23">
        <v>192</v>
      </c>
      <c r="B204" s="279">
        <v>1533008139</v>
      </c>
      <c r="C204" s="101" t="s">
        <v>489</v>
      </c>
      <c r="D204" s="101" t="s">
        <v>490</v>
      </c>
      <c r="E204" s="117" t="s">
        <v>428</v>
      </c>
      <c r="F204" s="49">
        <v>12.4</v>
      </c>
      <c r="G204" s="49"/>
      <c r="H204" s="45"/>
      <c r="I204" s="126"/>
      <c r="J204" s="24">
        <f t="shared" si="9"/>
        <v>12.4</v>
      </c>
      <c r="K204" s="25">
        <f t="shared" si="10"/>
        <v>6</v>
      </c>
      <c r="L204" s="170" t="s">
        <v>486</v>
      </c>
      <c r="M204" s="129">
        <f t="shared" si="11"/>
        <v>1</v>
      </c>
      <c r="O204" s="190">
        <v>12</v>
      </c>
      <c r="P204" s="191">
        <v>6</v>
      </c>
    </row>
    <row r="205" spans="1:16" ht="15">
      <c r="A205" s="23">
        <v>193</v>
      </c>
      <c r="B205" s="279">
        <v>1433007753</v>
      </c>
      <c r="C205" s="101" t="s">
        <v>575</v>
      </c>
      <c r="D205" s="101" t="s">
        <v>419</v>
      </c>
      <c r="E205" s="117" t="s">
        <v>429</v>
      </c>
      <c r="F205" s="49">
        <v>8.5</v>
      </c>
      <c r="G205" s="49">
        <v>2</v>
      </c>
      <c r="H205" s="45">
        <v>13</v>
      </c>
      <c r="I205" s="126"/>
      <c r="J205" s="24">
        <f t="shared" ref="J205:J268" si="13">IF(AND(H205&gt;G205,H205&gt;I205),MAX(F205,(H205*2+G205*3)/5,(H205*2+I205*3)/5),MAX(F205,G205,I205))</f>
        <v>8.5</v>
      </c>
      <c r="K205" s="25">
        <f t="shared" ref="K205:K268" si="14">IF(J205&gt;=9.995,6,0)</f>
        <v>0</v>
      </c>
      <c r="L205" s="43" t="str">
        <f>IF(K205=6,"acquise"," ")</f>
        <v xml:space="preserve"> </v>
      </c>
      <c r="M205" s="129">
        <f t="shared" ref="M205:M268" si="15">IF(I205&lt;&gt;"",2,1)</f>
        <v>1</v>
      </c>
      <c r="O205" s="190">
        <v>11</v>
      </c>
      <c r="P205" s="191">
        <v>0</v>
      </c>
    </row>
    <row r="206" spans="1:16" ht="12">
      <c r="A206" s="23">
        <v>194</v>
      </c>
      <c r="B206" s="289">
        <v>1333001002</v>
      </c>
      <c r="C206" s="47" t="s">
        <v>176</v>
      </c>
      <c r="D206" s="47" t="s">
        <v>177</v>
      </c>
      <c r="E206" s="120" t="s">
        <v>434</v>
      </c>
      <c r="F206" s="90">
        <v>5.833333333333333</v>
      </c>
      <c r="G206" s="90">
        <v>3.5</v>
      </c>
      <c r="H206" s="96">
        <v>8</v>
      </c>
      <c r="I206" s="126"/>
      <c r="J206" s="24">
        <f t="shared" si="13"/>
        <v>5.833333333333333</v>
      </c>
      <c r="K206" s="25">
        <f t="shared" si="14"/>
        <v>0</v>
      </c>
      <c r="L206" s="44" t="str">
        <f>IF(K206=6,"acquise"," ")</f>
        <v xml:space="preserve"> </v>
      </c>
      <c r="M206" s="129">
        <f t="shared" si="15"/>
        <v>1</v>
      </c>
      <c r="N206" s="72" t="s">
        <v>483</v>
      </c>
      <c r="O206" s="7">
        <v>18</v>
      </c>
      <c r="P206" s="167">
        <v>6</v>
      </c>
    </row>
    <row r="207" spans="1:16" ht="12">
      <c r="A207" s="23">
        <v>195</v>
      </c>
      <c r="B207" s="308">
        <v>123005165</v>
      </c>
      <c r="C207" s="115" t="s">
        <v>338</v>
      </c>
      <c r="D207" s="101" t="s">
        <v>223</v>
      </c>
      <c r="E207" s="118" t="s">
        <v>428</v>
      </c>
      <c r="F207" s="49">
        <v>10.440000000000001</v>
      </c>
      <c r="G207" s="49"/>
      <c r="H207" s="57"/>
      <c r="I207" s="126"/>
      <c r="J207" s="24">
        <f t="shared" si="13"/>
        <v>10.440000000000001</v>
      </c>
      <c r="K207" s="25">
        <f t="shared" si="14"/>
        <v>6</v>
      </c>
      <c r="L207" s="172" t="s">
        <v>486</v>
      </c>
      <c r="M207" s="129">
        <f t="shared" si="15"/>
        <v>1</v>
      </c>
      <c r="N207" s="72" t="s">
        <v>483</v>
      </c>
      <c r="O207" s="7">
        <v>18</v>
      </c>
      <c r="P207" s="167">
        <v>6</v>
      </c>
    </row>
    <row r="208" spans="1:16" ht="12">
      <c r="A208" s="23">
        <v>196</v>
      </c>
      <c r="B208" s="279">
        <v>1433012741</v>
      </c>
      <c r="C208" s="101" t="s">
        <v>398</v>
      </c>
      <c r="D208" s="101" t="s">
        <v>77</v>
      </c>
      <c r="E208" s="118" t="s">
        <v>428</v>
      </c>
      <c r="F208" s="49">
        <v>7.5</v>
      </c>
      <c r="G208" s="49"/>
      <c r="H208" s="45">
        <v>7.5</v>
      </c>
      <c r="I208" s="126"/>
      <c r="J208" s="24">
        <f t="shared" si="13"/>
        <v>7.5</v>
      </c>
      <c r="K208" s="25">
        <f t="shared" si="14"/>
        <v>0</v>
      </c>
      <c r="L208" s="43" t="str">
        <f>IF(K208=6,"acquise"," ")</f>
        <v xml:space="preserve"> </v>
      </c>
      <c r="M208" s="129">
        <f t="shared" si="15"/>
        <v>1</v>
      </c>
      <c r="N208" s="72" t="s">
        <v>483</v>
      </c>
      <c r="O208" s="7">
        <v>18</v>
      </c>
      <c r="P208" s="167">
        <v>6</v>
      </c>
    </row>
    <row r="209" spans="1:16" ht="12">
      <c r="A209" s="23">
        <v>197</v>
      </c>
      <c r="B209" s="279">
        <v>1333006145</v>
      </c>
      <c r="C209" s="101" t="s">
        <v>339</v>
      </c>
      <c r="D209" s="101" t="s">
        <v>340</v>
      </c>
      <c r="E209" s="118" t="s">
        <v>433</v>
      </c>
      <c r="F209" s="49">
        <v>11.7</v>
      </c>
      <c r="G209" s="49"/>
      <c r="H209" s="45"/>
      <c r="I209" s="126"/>
      <c r="J209" s="24">
        <f t="shared" si="13"/>
        <v>11.7</v>
      </c>
      <c r="K209" s="25">
        <f t="shared" si="14"/>
        <v>6</v>
      </c>
      <c r="L209" s="169" t="s">
        <v>484</v>
      </c>
      <c r="M209" s="129">
        <f t="shared" si="15"/>
        <v>1</v>
      </c>
      <c r="N209" s="72" t="s">
        <v>483</v>
      </c>
      <c r="O209" s="7">
        <v>30</v>
      </c>
      <c r="P209" s="167">
        <v>18</v>
      </c>
    </row>
    <row r="210" spans="1:16" ht="12">
      <c r="A210" s="23">
        <v>198</v>
      </c>
      <c r="B210" s="279">
        <v>1333006190</v>
      </c>
      <c r="C210" s="101" t="s">
        <v>339</v>
      </c>
      <c r="D210" s="101" t="s">
        <v>211</v>
      </c>
      <c r="E210" s="117" t="s">
        <v>429</v>
      </c>
      <c r="F210" s="49">
        <v>10.003333333333334</v>
      </c>
      <c r="G210" s="49"/>
      <c r="H210" s="57"/>
      <c r="I210" s="126"/>
      <c r="J210" s="24">
        <f t="shared" si="13"/>
        <v>10.003333333333334</v>
      </c>
      <c r="K210" s="25">
        <f t="shared" si="14"/>
        <v>6</v>
      </c>
      <c r="L210" s="172" t="s">
        <v>486</v>
      </c>
      <c r="M210" s="129">
        <f t="shared" si="15"/>
        <v>1</v>
      </c>
      <c r="N210" s="72" t="s">
        <v>483</v>
      </c>
      <c r="O210" s="7">
        <v>23</v>
      </c>
      <c r="P210" s="167">
        <v>12</v>
      </c>
    </row>
    <row r="211" spans="1:16" ht="15">
      <c r="A211" s="23">
        <v>199</v>
      </c>
      <c r="B211" s="279">
        <v>1533008574</v>
      </c>
      <c r="C211" s="101" t="s">
        <v>663</v>
      </c>
      <c r="D211" s="101" t="s">
        <v>65</v>
      </c>
      <c r="E211" s="117" t="s">
        <v>428</v>
      </c>
      <c r="F211" s="49">
        <v>10</v>
      </c>
      <c r="G211" s="49"/>
      <c r="H211" s="45"/>
      <c r="I211" s="126"/>
      <c r="J211" s="24">
        <f t="shared" si="13"/>
        <v>10</v>
      </c>
      <c r="K211" s="25">
        <f t="shared" si="14"/>
        <v>6</v>
      </c>
      <c r="L211" s="170" t="s">
        <v>486</v>
      </c>
      <c r="M211" s="129">
        <f t="shared" si="15"/>
        <v>1</v>
      </c>
      <c r="O211" s="190">
        <v>23</v>
      </c>
      <c r="P211" s="191">
        <v>12</v>
      </c>
    </row>
    <row r="212" spans="1:16" ht="12">
      <c r="A212" s="23">
        <v>200</v>
      </c>
      <c r="B212" s="282" t="s">
        <v>750</v>
      </c>
      <c r="C212" s="200" t="s">
        <v>178</v>
      </c>
      <c r="D212" s="200" t="s">
        <v>751</v>
      </c>
      <c r="E212" s="204" t="s">
        <v>432</v>
      </c>
      <c r="F212" s="194">
        <v>8.75</v>
      </c>
      <c r="G212" s="205"/>
      <c r="H212" s="202">
        <v>12.25</v>
      </c>
      <c r="I212" s="232"/>
      <c r="J212" s="219">
        <f t="shared" si="13"/>
        <v>8.75</v>
      </c>
      <c r="K212" s="220">
        <f t="shared" si="14"/>
        <v>0</v>
      </c>
      <c r="L212" s="221" t="str">
        <f>IF(K212=6,"acquise"," ")</f>
        <v xml:space="preserve"> </v>
      </c>
      <c r="M212" s="222">
        <f t="shared" si="15"/>
        <v>1</v>
      </c>
    </row>
    <row r="213" spans="1:16" ht="12">
      <c r="A213" s="23">
        <v>201</v>
      </c>
      <c r="B213" s="279">
        <v>1433006939</v>
      </c>
      <c r="C213" s="101" t="s">
        <v>179</v>
      </c>
      <c r="D213" s="101" t="s">
        <v>366</v>
      </c>
      <c r="E213" s="118" t="s">
        <v>433</v>
      </c>
      <c r="F213" s="49">
        <v>11.2</v>
      </c>
      <c r="G213" s="49"/>
      <c r="H213" s="45"/>
      <c r="I213" s="126"/>
      <c r="J213" s="24">
        <f t="shared" si="13"/>
        <v>11.2</v>
      </c>
      <c r="K213" s="25">
        <f t="shared" si="14"/>
        <v>6</v>
      </c>
      <c r="L213" s="172" t="s">
        <v>486</v>
      </c>
      <c r="M213" s="129">
        <f t="shared" si="15"/>
        <v>1</v>
      </c>
      <c r="N213" s="72" t="s">
        <v>483</v>
      </c>
      <c r="O213" s="7">
        <v>18</v>
      </c>
      <c r="P213" s="167">
        <v>6</v>
      </c>
    </row>
    <row r="214" spans="1:16" ht="12">
      <c r="A214" s="23">
        <v>202</v>
      </c>
      <c r="B214" s="294" t="s">
        <v>752</v>
      </c>
      <c r="C214" s="200" t="s">
        <v>179</v>
      </c>
      <c r="D214" s="200" t="s">
        <v>211</v>
      </c>
      <c r="E214" s="312" t="s">
        <v>428</v>
      </c>
      <c r="F214" s="194">
        <v>6.666666666666667</v>
      </c>
      <c r="G214" s="205"/>
      <c r="H214" s="202">
        <v>10</v>
      </c>
      <c r="I214" s="232"/>
      <c r="J214" s="219">
        <f t="shared" si="13"/>
        <v>6.666666666666667</v>
      </c>
      <c r="K214" s="220">
        <f t="shared" si="14"/>
        <v>0</v>
      </c>
      <c r="L214" s="221" t="str">
        <f>IF(K214=6,"acquise"," ")</f>
        <v xml:space="preserve"> </v>
      </c>
      <c r="M214" s="222">
        <f t="shared" si="15"/>
        <v>1</v>
      </c>
    </row>
    <row r="215" spans="1:16" ht="15">
      <c r="A215" s="23">
        <v>203</v>
      </c>
      <c r="B215" s="279">
        <v>1533001414</v>
      </c>
      <c r="C215" s="101" t="s">
        <v>587</v>
      </c>
      <c r="D215" s="101" t="s">
        <v>141</v>
      </c>
      <c r="E215" s="117" t="s">
        <v>428</v>
      </c>
      <c r="F215" s="49">
        <v>10.7</v>
      </c>
      <c r="G215" s="49"/>
      <c r="H215" s="45"/>
      <c r="I215" s="126"/>
      <c r="J215" s="24">
        <f t="shared" si="13"/>
        <v>10.7</v>
      </c>
      <c r="K215" s="25">
        <f t="shared" si="14"/>
        <v>6</v>
      </c>
      <c r="L215" s="170" t="s">
        <v>486</v>
      </c>
      <c r="M215" s="129">
        <f t="shared" si="15"/>
        <v>1</v>
      </c>
      <c r="O215" s="190">
        <v>13</v>
      </c>
      <c r="P215" s="191">
        <v>6</v>
      </c>
    </row>
    <row r="216" spans="1:16" ht="12">
      <c r="A216" s="23">
        <v>204</v>
      </c>
      <c r="B216" s="289">
        <v>1333003039</v>
      </c>
      <c r="C216" s="47" t="s">
        <v>180</v>
      </c>
      <c r="D216" s="47" t="s">
        <v>92</v>
      </c>
      <c r="E216" s="123" t="s">
        <v>434</v>
      </c>
      <c r="F216" s="90">
        <v>4.0999999999999996</v>
      </c>
      <c r="G216" s="90">
        <v>3.5</v>
      </c>
      <c r="H216" s="46">
        <v>10.25</v>
      </c>
      <c r="I216" s="126"/>
      <c r="J216" s="24">
        <f t="shared" si="13"/>
        <v>6.2</v>
      </c>
      <c r="K216" s="25">
        <f t="shared" si="14"/>
        <v>0</v>
      </c>
      <c r="L216" s="44" t="str">
        <f>IF(K216=6,"acquise"," ")</f>
        <v xml:space="preserve"> </v>
      </c>
      <c r="M216" s="129">
        <f t="shared" si="15"/>
        <v>1</v>
      </c>
      <c r="N216" s="72" t="s">
        <v>483</v>
      </c>
      <c r="O216" s="7">
        <v>18</v>
      </c>
      <c r="P216" s="167">
        <v>6</v>
      </c>
    </row>
    <row r="217" spans="1:16" ht="12">
      <c r="A217" s="23">
        <v>205</v>
      </c>
      <c r="B217" s="279">
        <v>1433003409</v>
      </c>
      <c r="C217" s="101" t="s">
        <v>399</v>
      </c>
      <c r="D217" s="101" t="s">
        <v>86</v>
      </c>
      <c r="E217" s="118" t="s">
        <v>428</v>
      </c>
      <c r="F217" s="49">
        <v>7.8</v>
      </c>
      <c r="G217" s="49"/>
      <c r="H217" s="45">
        <v>12</v>
      </c>
      <c r="I217" s="126"/>
      <c r="J217" s="24">
        <f t="shared" si="13"/>
        <v>7.8</v>
      </c>
      <c r="K217" s="25">
        <f t="shared" si="14"/>
        <v>0</v>
      </c>
      <c r="L217" s="43" t="str">
        <f>IF(K217=6,"acquise"," ")</f>
        <v xml:space="preserve"> </v>
      </c>
      <c r="M217" s="129">
        <f t="shared" si="15"/>
        <v>1</v>
      </c>
      <c r="N217" s="72" t="s">
        <v>483</v>
      </c>
      <c r="O217" s="7">
        <v>18</v>
      </c>
      <c r="P217" s="167">
        <v>6</v>
      </c>
    </row>
    <row r="218" spans="1:16" ht="12">
      <c r="A218" s="23">
        <v>206</v>
      </c>
      <c r="B218" s="279" t="s">
        <v>400</v>
      </c>
      <c r="C218" s="101" t="s">
        <v>401</v>
      </c>
      <c r="D218" s="101" t="s">
        <v>110</v>
      </c>
      <c r="E218" s="117" t="s">
        <v>434</v>
      </c>
      <c r="F218" s="49">
        <v>6</v>
      </c>
      <c r="G218" s="49"/>
      <c r="H218" s="45">
        <v>12</v>
      </c>
      <c r="I218" s="126"/>
      <c r="J218" s="24">
        <f t="shared" si="13"/>
        <v>6</v>
      </c>
      <c r="K218" s="25">
        <f t="shared" si="14"/>
        <v>0</v>
      </c>
      <c r="L218" s="43" t="str">
        <f>IF(K218=6,"acquise"," ")</f>
        <v xml:space="preserve"> </v>
      </c>
      <c r="M218" s="129">
        <f t="shared" si="15"/>
        <v>1</v>
      </c>
      <c r="N218" s="72" t="s">
        <v>483</v>
      </c>
      <c r="O218" s="7">
        <v>18</v>
      </c>
      <c r="P218" s="167">
        <v>6</v>
      </c>
    </row>
    <row r="219" spans="1:16" ht="12">
      <c r="A219" s="23">
        <v>207</v>
      </c>
      <c r="B219" s="282">
        <v>123011305</v>
      </c>
      <c r="C219" s="200" t="s">
        <v>343</v>
      </c>
      <c r="D219" s="200" t="s">
        <v>83</v>
      </c>
      <c r="E219" s="247" t="s">
        <v>1678</v>
      </c>
      <c r="F219" s="194">
        <v>4</v>
      </c>
      <c r="G219" s="205">
        <v>14</v>
      </c>
      <c r="H219" s="231">
        <v>7.75</v>
      </c>
      <c r="I219" s="232"/>
      <c r="J219" s="219">
        <f t="shared" si="13"/>
        <v>14</v>
      </c>
      <c r="K219" s="220">
        <f t="shared" si="14"/>
        <v>6</v>
      </c>
      <c r="L219" s="221" t="str">
        <f>IF(K219=6,"acquise"," ")</f>
        <v>acquise</v>
      </c>
      <c r="M219" s="222">
        <f t="shared" si="15"/>
        <v>1</v>
      </c>
    </row>
    <row r="220" spans="1:16" ht="15">
      <c r="A220" s="23">
        <v>208</v>
      </c>
      <c r="B220" s="279">
        <v>1533004330</v>
      </c>
      <c r="C220" s="101" t="s">
        <v>343</v>
      </c>
      <c r="D220" s="101" t="s">
        <v>504</v>
      </c>
      <c r="E220" s="117" t="s">
        <v>428</v>
      </c>
      <c r="F220" s="49">
        <v>6.3</v>
      </c>
      <c r="G220" s="49">
        <v>3</v>
      </c>
      <c r="H220" s="45">
        <v>7.5</v>
      </c>
      <c r="I220" s="126"/>
      <c r="J220" s="24">
        <f t="shared" si="13"/>
        <v>6.3</v>
      </c>
      <c r="K220" s="25">
        <f t="shared" si="14"/>
        <v>0</v>
      </c>
      <c r="L220" s="43" t="str">
        <f>IF(K220=6,"acquise"," ")</f>
        <v xml:space="preserve"> </v>
      </c>
      <c r="M220" s="129">
        <f t="shared" si="15"/>
        <v>1</v>
      </c>
      <c r="O220" s="190">
        <v>17</v>
      </c>
      <c r="P220" s="191">
        <v>6</v>
      </c>
    </row>
    <row r="221" spans="1:16" ht="15">
      <c r="A221" s="23">
        <v>209</v>
      </c>
      <c r="B221" s="279">
        <v>1533010418</v>
      </c>
      <c r="C221" s="101" t="s">
        <v>661</v>
      </c>
      <c r="D221" s="101" t="s">
        <v>104</v>
      </c>
      <c r="E221" s="117" t="s">
        <v>429</v>
      </c>
      <c r="F221" s="49">
        <v>10.001999999999999</v>
      </c>
      <c r="G221" s="49"/>
      <c r="H221" s="45"/>
      <c r="I221" s="126"/>
      <c r="J221" s="24">
        <f t="shared" si="13"/>
        <v>10.001999999999999</v>
      </c>
      <c r="K221" s="25">
        <f t="shared" si="14"/>
        <v>6</v>
      </c>
      <c r="L221" s="170" t="s">
        <v>486</v>
      </c>
      <c r="M221" s="129">
        <f t="shared" si="15"/>
        <v>1</v>
      </c>
      <c r="O221" s="190">
        <v>11</v>
      </c>
      <c r="P221" s="191">
        <v>6</v>
      </c>
    </row>
    <row r="222" spans="1:16" ht="12">
      <c r="A222" s="23">
        <v>210</v>
      </c>
      <c r="B222" s="282" t="s">
        <v>753</v>
      </c>
      <c r="C222" s="200" t="s">
        <v>754</v>
      </c>
      <c r="D222" s="200" t="s">
        <v>75</v>
      </c>
      <c r="E222" s="204" t="s">
        <v>432</v>
      </c>
      <c r="F222" s="194">
        <v>10.387777777777778</v>
      </c>
      <c r="G222" s="205"/>
      <c r="H222" s="231"/>
      <c r="I222" s="232"/>
      <c r="J222" s="219">
        <f t="shared" si="13"/>
        <v>10.387777777777778</v>
      </c>
      <c r="K222" s="220">
        <f t="shared" si="14"/>
        <v>6</v>
      </c>
      <c r="L222" s="221" t="str">
        <f>IF(K222=6,"acquise"," ")</f>
        <v>acquise</v>
      </c>
      <c r="M222" s="222">
        <f t="shared" si="15"/>
        <v>1</v>
      </c>
    </row>
    <row r="223" spans="1:16" ht="12">
      <c r="A223" s="23">
        <v>211</v>
      </c>
      <c r="B223" s="294">
        <v>123000972</v>
      </c>
      <c r="C223" s="200" t="s">
        <v>755</v>
      </c>
      <c r="D223" s="200" t="s">
        <v>297</v>
      </c>
      <c r="E223" s="204" t="s">
        <v>436</v>
      </c>
      <c r="F223" s="194">
        <v>11.503333333333332</v>
      </c>
      <c r="G223" s="205"/>
      <c r="H223" s="231"/>
      <c r="I223" s="232"/>
      <c r="J223" s="219">
        <f t="shared" si="13"/>
        <v>11.503333333333332</v>
      </c>
      <c r="K223" s="220">
        <f t="shared" si="14"/>
        <v>6</v>
      </c>
      <c r="L223" s="221" t="str">
        <f>IF(K223=6,"acquise"," ")</f>
        <v>acquise</v>
      </c>
      <c r="M223" s="222">
        <f t="shared" si="15"/>
        <v>1</v>
      </c>
    </row>
    <row r="224" spans="1:16" ht="12">
      <c r="A224" s="23">
        <v>212</v>
      </c>
      <c r="B224" s="279">
        <v>1433002654</v>
      </c>
      <c r="C224" s="101" t="s">
        <v>344</v>
      </c>
      <c r="D224" s="101" t="s">
        <v>184</v>
      </c>
      <c r="E224" s="121" t="s">
        <v>431</v>
      </c>
      <c r="F224" s="49">
        <v>7.6</v>
      </c>
      <c r="G224" s="49"/>
      <c r="H224" s="106"/>
      <c r="I224" s="126"/>
      <c r="J224" s="24">
        <f t="shared" si="13"/>
        <v>7.6</v>
      </c>
      <c r="K224" s="25">
        <f t="shared" si="14"/>
        <v>0</v>
      </c>
      <c r="L224" s="169" t="s">
        <v>485</v>
      </c>
      <c r="M224" s="129">
        <f t="shared" si="15"/>
        <v>1</v>
      </c>
      <c r="N224" s="72" t="s">
        <v>483</v>
      </c>
      <c r="O224" s="7">
        <v>23</v>
      </c>
      <c r="P224" s="167">
        <v>18</v>
      </c>
    </row>
    <row r="225" spans="1:16" ht="15">
      <c r="A225" s="23">
        <v>213</v>
      </c>
      <c r="B225" s="279">
        <v>1533011240</v>
      </c>
      <c r="C225" s="101" t="s">
        <v>182</v>
      </c>
      <c r="D225" s="101" t="s">
        <v>110</v>
      </c>
      <c r="E225" s="117" t="s">
        <v>428</v>
      </c>
      <c r="F225" s="49">
        <v>10</v>
      </c>
      <c r="G225" s="49"/>
      <c r="H225" s="45"/>
      <c r="I225" s="126"/>
      <c r="J225" s="24">
        <f t="shared" si="13"/>
        <v>10</v>
      </c>
      <c r="K225" s="25">
        <f t="shared" si="14"/>
        <v>6</v>
      </c>
      <c r="L225" s="170" t="s">
        <v>486</v>
      </c>
      <c r="M225" s="129">
        <f t="shared" si="15"/>
        <v>1</v>
      </c>
      <c r="O225" s="190">
        <v>18</v>
      </c>
      <c r="P225" s="191">
        <v>12</v>
      </c>
    </row>
    <row r="226" spans="1:16" ht="15">
      <c r="A226" s="23">
        <v>214</v>
      </c>
      <c r="B226" s="279">
        <v>1333002789</v>
      </c>
      <c r="C226" s="101" t="s">
        <v>182</v>
      </c>
      <c r="D226" s="101" t="s">
        <v>246</v>
      </c>
      <c r="E226" s="117" t="s">
        <v>428</v>
      </c>
      <c r="F226" s="49">
        <v>10.8</v>
      </c>
      <c r="G226" s="49"/>
      <c r="H226" s="45"/>
      <c r="I226" s="126"/>
      <c r="J226" s="24">
        <f t="shared" si="13"/>
        <v>10.8</v>
      </c>
      <c r="K226" s="25">
        <f t="shared" si="14"/>
        <v>6</v>
      </c>
      <c r="L226" s="170" t="s">
        <v>486</v>
      </c>
      <c r="M226" s="129">
        <f t="shared" si="15"/>
        <v>1</v>
      </c>
      <c r="O226" s="190">
        <v>14</v>
      </c>
      <c r="P226" s="191">
        <v>6</v>
      </c>
    </row>
    <row r="227" spans="1:16" ht="12">
      <c r="A227" s="23">
        <v>215</v>
      </c>
      <c r="B227" s="277" t="s">
        <v>185</v>
      </c>
      <c r="C227" s="47" t="s">
        <v>182</v>
      </c>
      <c r="D227" s="47" t="s">
        <v>181</v>
      </c>
      <c r="E227" s="117" t="s">
        <v>434</v>
      </c>
      <c r="F227" s="90">
        <v>11</v>
      </c>
      <c r="G227" s="90"/>
      <c r="H227" s="46"/>
      <c r="I227" s="126"/>
      <c r="J227" s="24">
        <f t="shared" si="13"/>
        <v>11</v>
      </c>
      <c r="K227" s="25">
        <f t="shared" si="14"/>
        <v>6</v>
      </c>
      <c r="L227" s="172" t="s">
        <v>486</v>
      </c>
      <c r="M227" s="129">
        <f t="shared" si="15"/>
        <v>1</v>
      </c>
      <c r="N227" s="72" t="s">
        <v>483</v>
      </c>
      <c r="O227" s="7">
        <v>14</v>
      </c>
      <c r="P227" s="167">
        <v>6</v>
      </c>
    </row>
    <row r="228" spans="1:16" ht="12">
      <c r="A228" s="23">
        <v>216</v>
      </c>
      <c r="B228" s="279">
        <v>1433013307</v>
      </c>
      <c r="C228" s="101" t="s">
        <v>345</v>
      </c>
      <c r="D228" s="101" t="s">
        <v>329</v>
      </c>
      <c r="E228" s="118" t="s">
        <v>428</v>
      </c>
      <c r="F228" s="49">
        <v>7.9</v>
      </c>
      <c r="G228" s="49"/>
      <c r="H228" s="45">
        <v>11.5</v>
      </c>
      <c r="I228" s="126"/>
      <c r="J228" s="24">
        <f t="shared" si="13"/>
        <v>7.9</v>
      </c>
      <c r="K228" s="25">
        <f t="shared" si="14"/>
        <v>0</v>
      </c>
      <c r="L228" s="43" t="str">
        <f t="shared" ref="L228:L234" si="16">IF(K228=6,"acquise"," ")</f>
        <v xml:space="preserve"> </v>
      </c>
      <c r="M228" s="129">
        <f t="shared" si="15"/>
        <v>1</v>
      </c>
      <c r="N228" s="72" t="s">
        <v>483</v>
      </c>
      <c r="O228" s="7">
        <v>18</v>
      </c>
      <c r="P228" s="167">
        <v>6</v>
      </c>
    </row>
    <row r="229" spans="1:16" ht="15">
      <c r="A229" s="23">
        <v>217</v>
      </c>
      <c r="B229" s="279">
        <v>1433008564</v>
      </c>
      <c r="C229" s="101" t="s">
        <v>493</v>
      </c>
      <c r="D229" s="101" t="s">
        <v>232</v>
      </c>
      <c r="E229" s="117" t="s">
        <v>428</v>
      </c>
      <c r="F229" s="49">
        <v>8.4</v>
      </c>
      <c r="G229" s="49"/>
      <c r="H229" s="45">
        <v>8.25</v>
      </c>
      <c r="I229" s="126"/>
      <c r="J229" s="24">
        <f t="shared" si="13"/>
        <v>8.4</v>
      </c>
      <c r="K229" s="25">
        <f t="shared" si="14"/>
        <v>0</v>
      </c>
      <c r="L229" s="43" t="str">
        <f t="shared" si="16"/>
        <v xml:space="preserve"> </v>
      </c>
      <c r="M229" s="129">
        <f t="shared" si="15"/>
        <v>1</v>
      </c>
      <c r="O229" s="190">
        <v>18</v>
      </c>
      <c r="P229" s="191">
        <v>6</v>
      </c>
    </row>
    <row r="230" spans="1:16" ht="15">
      <c r="A230" s="23">
        <v>218</v>
      </c>
      <c r="B230" s="279">
        <v>1533017418</v>
      </c>
      <c r="C230" s="101" t="s">
        <v>584</v>
      </c>
      <c r="D230" s="101" t="s">
        <v>80</v>
      </c>
      <c r="E230" s="117" t="s">
        <v>428</v>
      </c>
      <c r="F230" s="49">
        <v>6.55</v>
      </c>
      <c r="G230" s="49"/>
      <c r="H230" s="45">
        <v>9.25</v>
      </c>
      <c r="I230" s="126"/>
      <c r="J230" s="24">
        <f t="shared" si="13"/>
        <v>6.55</v>
      </c>
      <c r="K230" s="25">
        <f t="shared" si="14"/>
        <v>0</v>
      </c>
      <c r="L230" s="43" t="str">
        <f t="shared" si="16"/>
        <v xml:space="preserve"> </v>
      </c>
      <c r="M230" s="129">
        <f t="shared" si="15"/>
        <v>1</v>
      </c>
      <c r="O230" s="190">
        <v>11</v>
      </c>
      <c r="P230" s="191">
        <v>6</v>
      </c>
    </row>
    <row r="231" spans="1:16" ht="12">
      <c r="A231" s="23">
        <v>219</v>
      </c>
      <c r="B231" s="289">
        <v>1333010039</v>
      </c>
      <c r="C231" s="47" t="s">
        <v>186</v>
      </c>
      <c r="D231" s="47" t="s">
        <v>187</v>
      </c>
      <c r="E231" s="117" t="s">
        <v>434</v>
      </c>
      <c r="F231" s="90">
        <v>5.5</v>
      </c>
      <c r="G231" s="90"/>
      <c r="H231" s="46">
        <v>9</v>
      </c>
      <c r="I231" s="126"/>
      <c r="J231" s="24">
        <f t="shared" si="13"/>
        <v>5.5</v>
      </c>
      <c r="K231" s="25">
        <f t="shared" si="14"/>
        <v>0</v>
      </c>
      <c r="L231" s="44" t="str">
        <f t="shared" si="16"/>
        <v xml:space="preserve"> </v>
      </c>
      <c r="M231" s="129">
        <f t="shared" si="15"/>
        <v>1</v>
      </c>
      <c r="N231" s="72" t="s">
        <v>483</v>
      </c>
      <c r="O231" s="7">
        <v>12</v>
      </c>
      <c r="P231" s="167">
        <v>6</v>
      </c>
    </row>
    <row r="232" spans="1:16" ht="12">
      <c r="A232" s="23">
        <v>220</v>
      </c>
      <c r="B232" s="294">
        <v>123011492</v>
      </c>
      <c r="C232" s="200" t="s">
        <v>757</v>
      </c>
      <c r="D232" s="200" t="s">
        <v>100</v>
      </c>
      <c r="E232" s="246" t="s">
        <v>434</v>
      </c>
      <c r="F232" s="194">
        <v>3.1666666666666665</v>
      </c>
      <c r="G232" s="205">
        <v>13</v>
      </c>
      <c r="H232" s="231">
        <v>2.5</v>
      </c>
      <c r="I232" s="232"/>
      <c r="J232" s="219">
        <f t="shared" si="13"/>
        <v>13</v>
      </c>
      <c r="K232" s="220">
        <f t="shared" si="14"/>
        <v>6</v>
      </c>
      <c r="L232" s="221" t="str">
        <f t="shared" si="16"/>
        <v>acquise</v>
      </c>
      <c r="M232" s="222">
        <f t="shared" si="15"/>
        <v>1</v>
      </c>
    </row>
    <row r="233" spans="1:16" ht="12">
      <c r="A233" s="23">
        <v>221</v>
      </c>
      <c r="B233" s="289">
        <v>1333012211</v>
      </c>
      <c r="C233" s="47" t="s">
        <v>188</v>
      </c>
      <c r="D233" s="47" t="s">
        <v>189</v>
      </c>
      <c r="E233" s="119" t="s">
        <v>436</v>
      </c>
      <c r="F233" s="90">
        <v>5.666666666666667</v>
      </c>
      <c r="G233" s="90"/>
      <c r="H233" s="46">
        <v>10.5</v>
      </c>
      <c r="I233" s="126"/>
      <c r="J233" s="24">
        <f t="shared" si="13"/>
        <v>5.666666666666667</v>
      </c>
      <c r="K233" s="25">
        <f t="shared" si="14"/>
        <v>0</v>
      </c>
      <c r="L233" s="44" t="str">
        <f t="shared" si="16"/>
        <v xml:space="preserve"> </v>
      </c>
      <c r="M233" s="129">
        <f t="shared" si="15"/>
        <v>1</v>
      </c>
      <c r="N233" s="72" t="s">
        <v>483</v>
      </c>
      <c r="O233" s="7">
        <v>24</v>
      </c>
      <c r="P233" s="167">
        <v>12</v>
      </c>
    </row>
    <row r="234" spans="1:16" ht="12">
      <c r="A234" s="23">
        <v>222</v>
      </c>
      <c r="B234" s="289">
        <v>1333012269</v>
      </c>
      <c r="C234" s="47" t="s">
        <v>188</v>
      </c>
      <c r="D234" s="47" t="s">
        <v>190</v>
      </c>
      <c r="E234" s="117" t="s">
        <v>434</v>
      </c>
      <c r="F234" s="90">
        <v>3.1666666666666665</v>
      </c>
      <c r="G234" s="90"/>
      <c r="H234" s="46">
        <v>4.5</v>
      </c>
      <c r="I234" s="126"/>
      <c r="J234" s="24">
        <f t="shared" si="13"/>
        <v>3.1666666666666665</v>
      </c>
      <c r="K234" s="25">
        <f t="shared" si="14"/>
        <v>0</v>
      </c>
      <c r="L234" s="44" t="str">
        <f t="shared" si="16"/>
        <v xml:space="preserve"> </v>
      </c>
      <c r="M234" s="129">
        <f t="shared" si="15"/>
        <v>1</v>
      </c>
      <c r="N234" s="72" t="s">
        <v>483</v>
      </c>
      <c r="O234" s="7">
        <v>20</v>
      </c>
      <c r="P234" s="167">
        <v>12</v>
      </c>
    </row>
    <row r="235" spans="1:16" ht="15">
      <c r="A235" s="23">
        <v>223</v>
      </c>
      <c r="B235" s="279">
        <v>1533017432</v>
      </c>
      <c r="C235" s="101" t="s">
        <v>588</v>
      </c>
      <c r="D235" s="101" t="s">
        <v>110</v>
      </c>
      <c r="E235" s="117" t="s">
        <v>428</v>
      </c>
      <c r="F235" s="49">
        <v>10.001999999999999</v>
      </c>
      <c r="G235" s="49"/>
      <c r="H235" s="45"/>
      <c r="I235" s="126"/>
      <c r="J235" s="24">
        <f t="shared" si="13"/>
        <v>10.001999999999999</v>
      </c>
      <c r="K235" s="25">
        <f t="shared" si="14"/>
        <v>6</v>
      </c>
      <c r="L235" s="170" t="s">
        <v>486</v>
      </c>
      <c r="M235" s="129">
        <f t="shared" si="15"/>
        <v>1</v>
      </c>
      <c r="O235" s="190">
        <v>23</v>
      </c>
      <c r="P235" s="191">
        <v>12</v>
      </c>
    </row>
    <row r="236" spans="1:16" ht="12">
      <c r="A236" s="23">
        <v>224</v>
      </c>
      <c r="B236" s="279">
        <v>1433003108</v>
      </c>
      <c r="C236" s="101" t="s">
        <v>193</v>
      </c>
      <c r="D236" s="101" t="s">
        <v>131</v>
      </c>
      <c r="E236" s="117" t="s">
        <v>434</v>
      </c>
      <c r="F236" s="49">
        <v>6.9</v>
      </c>
      <c r="G236" s="49">
        <v>5.5</v>
      </c>
      <c r="H236" s="107">
        <v>10.5</v>
      </c>
      <c r="I236" s="126"/>
      <c r="J236" s="24">
        <f t="shared" si="13"/>
        <v>7.5</v>
      </c>
      <c r="K236" s="25">
        <f t="shared" si="14"/>
        <v>0</v>
      </c>
      <c r="L236" s="43" t="str">
        <f>IF(K236=6,"acquise"," ")</f>
        <v xml:space="preserve"> </v>
      </c>
      <c r="M236" s="129">
        <f t="shared" si="15"/>
        <v>1</v>
      </c>
      <c r="N236" s="72" t="s">
        <v>483</v>
      </c>
      <c r="O236" s="7">
        <v>12</v>
      </c>
      <c r="P236" s="167">
        <v>0</v>
      </c>
    </row>
    <row r="237" spans="1:16" ht="12">
      <c r="A237" s="23">
        <v>225</v>
      </c>
      <c r="B237" s="277" t="s">
        <v>194</v>
      </c>
      <c r="C237" s="47" t="s">
        <v>195</v>
      </c>
      <c r="D237" s="47" t="s">
        <v>196</v>
      </c>
      <c r="E237" s="117" t="s">
        <v>434</v>
      </c>
      <c r="F237" s="90">
        <v>5.2</v>
      </c>
      <c r="G237" s="90">
        <v>5.25</v>
      </c>
      <c r="H237" s="46">
        <v>10</v>
      </c>
      <c r="I237" s="126"/>
      <c r="J237" s="24">
        <f t="shared" si="13"/>
        <v>7.15</v>
      </c>
      <c r="K237" s="25">
        <f t="shared" si="14"/>
        <v>0</v>
      </c>
      <c r="L237" s="44" t="str">
        <f>IF(K237=6,"acquise"," ")</f>
        <v xml:space="preserve"> </v>
      </c>
      <c r="M237" s="129">
        <f t="shared" si="15"/>
        <v>1</v>
      </c>
      <c r="N237" s="72" t="s">
        <v>483</v>
      </c>
      <c r="O237" s="7">
        <v>12</v>
      </c>
      <c r="P237" s="167">
        <v>6</v>
      </c>
    </row>
    <row r="238" spans="1:16" ht="12">
      <c r="A238" s="23">
        <v>226</v>
      </c>
      <c r="B238" s="279" t="s">
        <v>346</v>
      </c>
      <c r="C238" s="101" t="s">
        <v>347</v>
      </c>
      <c r="D238" s="101" t="s">
        <v>348</v>
      </c>
      <c r="E238" s="117" t="s">
        <v>429</v>
      </c>
      <c r="F238" s="49">
        <v>5.55</v>
      </c>
      <c r="G238" s="49"/>
      <c r="H238" s="45">
        <v>7.5</v>
      </c>
      <c r="I238" s="126"/>
      <c r="J238" s="24">
        <f t="shared" si="13"/>
        <v>5.55</v>
      </c>
      <c r="K238" s="25">
        <f t="shared" si="14"/>
        <v>0</v>
      </c>
      <c r="L238" s="43" t="str">
        <f>IF(K238=6,"acquise"," ")</f>
        <v xml:space="preserve"> </v>
      </c>
      <c r="M238" s="129">
        <f t="shared" si="15"/>
        <v>1</v>
      </c>
      <c r="N238" s="72" t="s">
        <v>483</v>
      </c>
      <c r="O238" s="7">
        <v>12</v>
      </c>
      <c r="P238" s="167">
        <v>0</v>
      </c>
    </row>
    <row r="239" spans="1:16" ht="15">
      <c r="A239" s="23">
        <v>227</v>
      </c>
      <c r="B239" s="279">
        <v>123005025</v>
      </c>
      <c r="C239" s="101" t="s">
        <v>197</v>
      </c>
      <c r="D239" s="101" t="s">
        <v>624</v>
      </c>
      <c r="E239" s="117" t="s">
        <v>428</v>
      </c>
      <c r="F239" s="49">
        <v>5.8</v>
      </c>
      <c r="G239" s="49">
        <v>4.5</v>
      </c>
      <c r="H239" s="45">
        <v>8.5</v>
      </c>
      <c r="I239" s="126"/>
      <c r="J239" s="24">
        <f t="shared" si="13"/>
        <v>6.1</v>
      </c>
      <c r="K239" s="25">
        <f t="shared" si="14"/>
        <v>0</v>
      </c>
      <c r="L239" s="43" t="str">
        <f>IF(K239=6,"acquise"," ")</f>
        <v xml:space="preserve"> </v>
      </c>
      <c r="M239" s="129">
        <f t="shared" si="15"/>
        <v>1</v>
      </c>
      <c r="O239" s="190">
        <v>11</v>
      </c>
      <c r="P239" s="191">
        <v>0</v>
      </c>
    </row>
    <row r="240" spans="1:16" ht="15">
      <c r="A240" s="23">
        <v>228</v>
      </c>
      <c r="B240" s="279">
        <v>1533019498</v>
      </c>
      <c r="C240" s="101" t="s">
        <v>197</v>
      </c>
      <c r="D240" s="101" t="s">
        <v>571</v>
      </c>
      <c r="E240" s="117" t="s">
        <v>429</v>
      </c>
      <c r="F240" s="49">
        <v>10.001999999999999</v>
      </c>
      <c r="G240" s="49"/>
      <c r="H240" s="45"/>
      <c r="I240" s="126"/>
      <c r="J240" s="24">
        <f t="shared" si="13"/>
        <v>10.001999999999999</v>
      </c>
      <c r="K240" s="25">
        <f t="shared" si="14"/>
        <v>6</v>
      </c>
      <c r="L240" s="170" t="s">
        <v>486</v>
      </c>
      <c r="M240" s="129">
        <f t="shared" si="15"/>
        <v>1</v>
      </c>
      <c r="O240" s="190">
        <v>20</v>
      </c>
      <c r="P240" s="191">
        <v>12</v>
      </c>
    </row>
    <row r="241" spans="1:16" ht="15">
      <c r="A241" s="23">
        <v>229</v>
      </c>
      <c r="B241" s="279">
        <v>1533006793</v>
      </c>
      <c r="C241" s="101" t="s">
        <v>197</v>
      </c>
      <c r="D241" s="101" t="s">
        <v>492</v>
      </c>
      <c r="E241" s="117" t="s">
        <v>429</v>
      </c>
      <c r="F241" s="49">
        <v>11.3</v>
      </c>
      <c r="G241" s="49"/>
      <c r="H241" s="45"/>
      <c r="I241" s="126"/>
      <c r="J241" s="24">
        <f t="shared" si="13"/>
        <v>11.3</v>
      </c>
      <c r="K241" s="25">
        <f t="shared" si="14"/>
        <v>6</v>
      </c>
      <c r="L241" s="170" t="s">
        <v>486</v>
      </c>
      <c r="M241" s="129">
        <f t="shared" si="15"/>
        <v>1</v>
      </c>
      <c r="O241" s="190">
        <v>13</v>
      </c>
      <c r="P241" s="191">
        <v>6</v>
      </c>
    </row>
    <row r="242" spans="1:16" ht="12">
      <c r="A242" s="23">
        <v>230</v>
      </c>
      <c r="B242" s="289">
        <v>123011486</v>
      </c>
      <c r="C242" s="47" t="s">
        <v>200</v>
      </c>
      <c r="D242" s="47" t="s">
        <v>104</v>
      </c>
      <c r="E242" s="117" t="s">
        <v>429</v>
      </c>
      <c r="F242" s="90">
        <v>8.1666666666666661</v>
      </c>
      <c r="G242" s="90"/>
      <c r="H242" s="46">
        <v>10.5</v>
      </c>
      <c r="I242" s="126"/>
      <c r="J242" s="24">
        <f t="shared" si="13"/>
        <v>8.1666666666666661</v>
      </c>
      <c r="K242" s="25">
        <f t="shared" si="14"/>
        <v>0</v>
      </c>
      <c r="L242" s="44" t="str">
        <f t="shared" ref="L242:L247" si="17">IF(K242=6,"acquise"," ")</f>
        <v xml:space="preserve"> </v>
      </c>
      <c r="M242" s="129">
        <f t="shared" si="15"/>
        <v>1</v>
      </c>
      <c r="N242" s="72" t="s">
        <v>483</v>
      </c>
      <c r="O242" s="7">
        <v>18</v>
      </c>
      <c r="P242" s="167">
        <v>6</v>
      </c>
    </row>
    <row r="243" spans="1:16" ht="15">
      <c r="A243" s="23">
        <v>231</v>
      </c>
      <c r="B243" s="279">
        <v>1333002640</v>
      </c>
      <c r="C243" s="101" t="s">
        <v>634</v>
      </c>
      <c r="D243" s="101" t="s">
        <v>635</v>
      </c>
      <c r="E243" s="117" t="s">
        <v>1676</v>
      </c>
      <c r="F243" s="49">
        <v>7.95</v>
      </c>
      <c r="G243" s="49">
        <v>4.5</v>
      </c>
      <c r="H243" s="45">
        <v>13.5</v>
      </c>
      <c r="I243" s="126"/>
      <c r="J243" s="24">
        <f t="shared" si="13"/>
        <v>8.1</v>
      </c>
      <c r="K243" s="25">
        <f t="shared" si="14"/>
        <v>0</v>
      </c>
      <c r="L243" s="43" t="str">
        <f t="shared" si="17"/>
        <v xml:space="preserve"> </v>
      </c>
      <c r="M243" s="129">
        <f t="shared" si="15"/>
        <v>1</v>
      </c>
      <c r="O243" s="190">
        <v>17</v>
      </c>
      <c r="P243" s="191">
        <v>6</v>
      </c>
    </row>
    <row r="244" spans="1:16" ht="12">
      <c r="A244" s="23">
        <v>232</v>
      </c>
      <c r="B244" s="279">
        <v>1333007426</v>
      </c>
      <c r="C244" s="101" t="s">
        <v>202</v>
      </c>
      <c r="D244" s="101" t="s">
        <v>246</v>
      </c>
      <c r="E244" s="117" t="s">
        <v>434</v>
      </c>
      <c r="F244" s="49">
        <v>5.5</v>
      </c>
      <c r="G244" s="49">
        <v>4</v>
      </c>
      <c r="H244" s="45">
        <v>7.75</v>
      </c>
      <c r="I244" s="126"/>
      <c r="J244" s="24">
        <f t="shared" si="13"/>
        <v>5.5</v>
      </c>
      <c r="K244" s="25">
        <f t="shared" si="14"/>
        <v>0</v>
      </c>
      <c r="L244" s="43" t="str">
        <f t="shared" si="17"/>
        <v xml:space="preserve"> </v>
      </c>
      <c r="M244" s="129">
        <f t="shared" si="15"/>
        <v>1</v>
      </c>
      <c r="N244" s="72" t="s">
        <v>483</v>
      </c>
      <c r="O244" s="7">
        <v>18</v>
      </c>
      <c r="P244" s="167">
        <v>12</v>
      </c>
    </row>
    <row r="245" spans="1:16" ht="12">
      <c r="A245" s="23">
        <v>233</v>
      </c>
      <c r="B245" s="282">
        <v>123012546</v>
      </c>
      <c r="C245" s="200" t="s">
        <v>758</v>
      </c>
      <c r="D245" s="200" t="s">
        <v>102</v>
      </c>
      <c r="E245" s="242" t="s">
        <v>432</v>
      </c>
      <c r="F245" s="194">
        <v>8.1666666666666661</v>
      </c>
      <c r="G245" s="205">
        <v>3</v>
      </c>
      <c r="H245" s="231">
        <v>12.5</v>
      </c>
      <c r="I245" s="232"/>
      <c r="J245" s="219">
        <f t="shared" si="13"/>
        <v>8.1666666666666661</v>
      </c>
      <c r="K245" s="220">
        <f t="shared" si="14"/>
        <v>0</v>
      </c>
      <c r="L245" s="221" t="str">
        <f t="shared" si="17"/>
        <v xml:space="preserve"> </v>
      </c>
      <c r="M245" s="222">
        <f t="shared" si="15"/>
        <v>1</v>
      </c>
    </row>
    <row r="246" spans="1:16" ht="12">
      <c r="A246" s="23">
        <v>234</v>
      </c>
      <c r="B246" s="294" t="s">
        <v>759</v>
      </c>
      <c r="C246" s="200" t="s">
        <v>760</v>
      </c>
      <c r="D246" s="200" t="s">
        <v>208</v>
      </c>
      <c r="E246" s="244" t="s">
        <v>428</v>
      </c>
      <c r="F246" s="194">
        <v>10</v>
      </c>
      <c r="G246" s="205"/>
      <c r="H246" s="202"/>
      <c r="I246" s="232"/>
      <c r="J246" s="219">
        <f t="shared" si="13"/>
        <v>10</v>
      </c>
      <c r="K246" s="220">
        <f t="shared" si="14"/>
        <v>6</v>
      </c>
      <c r="L246" s="221" t="str">
        <f t="shared" si="17"/>
        <v>acquise</v>
      </c>
      <c r="M246" s="222">
        <f t="shared" si="15"/>
        <v>1</v>
      </c>
    </row>
    <row r="247" spans="1:16" ht="12">
      <c r="A247" s="23">
        <v>235</v>
      </c>
      <c r="B247" s="289">
        <v>123007572</v>
      </c>
      <c r="C247" s="47" t="s">
        <v>203</v>
      </c>
      <c r="D247" s="47" t="s">
        <v>204</v>
      </c>
      <c r="E247" s="118" t="s">
        <v>428</v>
      </c>
      <c r="F247" s="90">
        <v>4.666666666666667</v>
      </c>
      <c r="G247" s="90"/>
      <c r="H247" s="96">
        <v>10.5</v>
      </c>
      <c r="I247" s="126"/>
      <c r="J247" s="24">
        <f t="shared" si="13"/>
        <v>4.666666666666667</v>
      </c>
      <c r="K247" s="25">
        <f t="shared" si="14"/>
        <v>0</v>
      </c>
      <c r="L247" s="44" t="str">
        <f t="shared" si="17"/>
        <v xml:space="preserve"> </v>
      </c>
      <c r="M247" s="129">
        <f t="shared" si="15"/>
        <v>1</v>
      </c>
      <c r="N247" s="72" t="s">
        <v>483</v>
      </c>
      <c r="O247" s="7">
        <v>12</v>
      </c>
      <c r="P247" s="167">
        <v>0</v>
      </c>
    </row>
    <row r="248" spans="1:16" ht="12">
      <c r="A248" s="23">
        <v>236</v>
      </c>
      <c r="B248" s="289">
        <v>1333004257</v>
      </c>
      <c r="C248" s="47" t="s">
        <v>203</v>
      </c>
      <c r="D248" s="47" t="s">
        <v>205</v>
      </c>
      <c r="E248" s="119" t="s">
        <v>432</v>
      </c>
      <c r="F248" s="90">
        <v>7.833333333333333</v>
      </c>
      <c r="G248" s="90"/>
      <c r="H248" s="46"/>
      <c r="I248" s="126"/>
      <c r="J248" s="24">
        <f t="shared" si="13"/>
        <v>7.833333333333333</v>
      </c>
      <c r="K248" s="25">
        <f t="shared" si="14"/>
        <v>0</v>
      </c>
      <c r="L248" s="169" t="s">
        <v>484</v>
      </c>
      <c r="M248" s="129">
        <f t="shared" si="15"/>
        <v>1</v>
      </c>
      <c r="N248" s="72" t="s">
        <v>483</v>
      </c>
      <c r="O248" s="7">
        <v>30</v>
      </c>
      <c r="P248" s="167">
        <v>18</v>
      </c>
    </row>
    <row r="249" spans="1:16" ht="15">
      <c r="A249" s="23">
        <v>237</v>
      </c>
      <c r="B249" s="279">
        <v>1535076810</v>
      </c>
      <c r="C249" s="101" t="s">
        <v>646</v>
      </c>
      <c r="D249" s="101" t="s">
        <v>138</v>
      </c>
      <c r="E249" s="117" t="s">
        <v>429</v>
      </c>
      <c r="F249" s="49">
        <v>11</v>
      </c>
      <c r="G249" s="49"/>
      <c r="H249" s="45"/>
      <c r="I249" s="126"/>
      <c r="J249" s="24">
        <f t="shared" si="13"/>
        <v>11</v>
      </c>
      <c r="K249" s="25">
        <f t="shared" si="14"/>
        <v>6</v>
      </c>
      <c r="L249" s="170" t="s">
        <v>486</v>
      </c>
      <c r="M249" s="129">
        <f t="shared" si="15"/>
        <v>1</v>
      </c>
      <c r="O249" s="190">
        <v>24</v>
      </c>
      <c r="P249" s="191">
        <v>12</v>
      </c>
    </row>
    <row r="250" spans="1:16" ht="12">
      <c r="A250" s="23">
        <v>238</v>
      </c>
      <c r="B250" s="279">
        <v>1333009397</v>
      </c>
      <c r="C250" s="101" t="s">
        <v>349</v>
      </c>
      <c r="D250" s="101" t="s">
        <v>82</v>
      </c>
      <c r="E250" s="118" t="s">
        <v>428</v>
      </c>
      <c r="F250" s="49">
        <v>10</v>
      </c>
      <c r="G250" s="49"/>
      <c r="H250" s="107"/>
      <c r="I250" s="126"/>
      <c r="J250" s="24">
        <f t="shared" si="13"/>
        <v>10</v>
      </c>
      <c r="K250" s="25">
        <f t="shared" si="14"/>
        <v>6</v>
      </c>
      <c r="L250" s="169" t="s">
        <v>484</v>
      </c>
      <c r="M250" s="129">
        <f t="shared" si="15"/>
        <v>1</v>
      </c>
      <c r="N250" s="72" t="s">
        <v>483</v>
      </c>
      <c r="O250" s="7">
        <v>30</v>
      </c>
      <c r="P250" s="167">
        <v>18</v>
      </c>
    </row>
    <row r="251" spans="1:16" ht="15">
      <c r="A251" s="23">
        <v>239</v>
      </c>
      <c r="B251" s="279">
        <v>1533008094</v>
      </c>
      <c r="C251" s="101" t="s">
        <v>605</v>
      </c>
      <c r="D251" s="101" t="s">
        <v>248</v>
      </c>
      <c r="E251" s="117" t="s">
        <v>428</v>
      </c>
      <c r="F251" s="49">
        <v>10.3</v>
      </c>
      <c r="G251" s="49"/>
      <c r="H251" s="45"/>
      <c r="I251" s="126"/>
      <c r="J251" s="24">
        <f t="shared" si="13"/>
        <v>10.3</v>
      </c>
      <c r="K251" s="25">
        <f t="shared" si="14"/>
        <v>6</v>
      </c>
      <c r="L251" s="170" t="s">
        <v>486</v>
      </c>
      <c r="M251" s="129">
        <f t="shared" si="15"/>
        <v>1</v>
      </c>
      <c r="O251" s="190">
        <v>16</v>
      </c>
      <c r="P251" s="191">
        <v>12</v>
      </c>
    </row>
    <row r="252" spans="1:16" ht="12">
      <c r="A252" s="23">
        <v>240</v>
      </c>
      <c r="B252" s="175">
        <v>1533005923</v>
      </c>
      <c r="C252" s="275" t="s">
        <v>1684</v>
      </c>
      <c r="D252" s="275" t="s">
        <v>86</v>
      </c>
      <c r="E252" s="117" t="s">
        <v>428</v>
      </c>
      <c r="F252" s="49">
        <v>12.05</v>
      </c>
      <c r="G252" s="49"/>
      <c r="H252" s="45"/>
      <c r="I252" s="126"/>
      <c r="J252" s="24">
        <f t="shared" si="13"/>
        <v>12.05</v>
      </c>
      <c r="K252" s="25">
        <f t="shared" si="14"/>
        <v>6</v>
      </c>
      <c r="L252" s="43" t="str">
        <f>IF(K252=6,"acquise"," ")</f>
        <v>acquise</v>
      </c>
      <c r="M252" s="129">
        <f t="shared" si="15"/>
        <v>1</v>
      </c>
    </row>
    <row r="253" spans="1:16" ht="12">
      <c r="A253" s="23">
        <v>241</v>
      </c>
      <c r="B253" s="282" t="s">
        <v>761</v>
      </c>
      <c r="C253" s="200" t="s">
        <v>762</v>
      </c>
      <c r="D253" s="200" t="s">
        <v>763</v>
      </c>
      <c r="E253" s="244" t="s">
        <v>436</v>
      </c>
      <c r="F253" s="194">
        <v>6.6</v>
      </c>
      <c r="G253" s="205">
        <v>3</v>
      </c>
      <c r="H253" s="202">
        <v>11.25</v>
      </c>
      <c r="I253" s="232"/>
      <c r="J253" s="219">
        <f t="shared" si="13"/>
        <v>6.6</v>
      </c>
      <c r="K253" s="220">
        <f t="shared" si="14"/>
        <v>0</v>
      </c>
      <c r="L253" s="221" t="str">
        <f>IF(K253=6,"acquise"," ")</f>
        <v xml:space="preserve"> </v>
      </c>
      <c r="M253" s="222">
        <f t="shared" si="15"/>
        <v>1</v>
      </c>
    </row>
    <row r="254" spans="1:16" ht="15">
      <c r="A254" s="23">
        <v>242</v>
      </c>
      <c r="B254" s="279">
        <v>123019374</v>
      </c>
      <c r="C254" s="101" t="s">
        <v>514</v>
      </c>
      <c r="D254" s="101" t="s">
        <v>127</v>
      </c>
      <c r="E254" s="117" t="s">
        <v>428</v>
      </c>
      <c r="F254" s="49">
        <v>10</v>
      </c>
      <c r="G254" s="49"/>
      <c r="H254" s="45"/>
      <c r="I254" s="126"/>
      <c r="J254" s="24">
        <f t="shared" si="13"/>
        <v>10</v>
      </c>
      <c r="K254" s="25">
        <f t="shared" si="14"/>
        <v>6</v>
      </c>
      <c r="L254" s="170" t="s">
        <v>486</v>
      </c>
      <c r="M254" s="129">
        <f t="shared" si="15"/>
        <v>1</v>
      </c>
      <c r="O254" s="190">
        <v>18</v>
      </c>
      <c r="P254" s="191">
        <v>6</v>
      </c>
    </row>
    <row r="255" spans="1:16" ht="15">
      <c r="A255" s="23">
        <v>243</v>
      </c>
      <c r="B255" s="279">
        <v>1333010032</v>
      </c>
      <c r="C255" s="101" t="s">
        <v>494</v>
      </c>
      <c r="D255" s="101" t="s">
        <v>495</v>
      </c>
      <c r="E255" s="117" t="s">
        <v>1676</v>
      </c>
      <c r="F255" s="49">
        <v>8.5</v>
      </c>
      <c r="G255" s="49">
        <v>3</v>
      </c>
      <c r="H255" s="45">
        <v>10.75</v>
      </c>
      <c r="I255" s="126"/>
      <c r="J255" s="24">
        <f t="shared" si="13"/>
        <v>8.5</v>
      </c>
      <c r="K255" s="25">
        <f t="shared" si="14"/>
        <v>0</v>
      </c>
      <c r="L255" s="43" t="str">
        <f>IF(K255=6,"acquise"," ")</f>
        <v xml:space="preserve"> </v>
      </c>
      <c r="M255" s="129">
        <f t="shared" si="15"/>
        <v>1</v>
      </c>
      <c r="O255" s="190">
        <v>12</v>
      </c>
      <c r="P255" s="191">
        <v>0</v>
      </c>
    </row>
    <row r="256" spans="1:16" ht="12">
      <c r="A256" s="23">
        <v>244</v>
      </c>
      <c r="B256" s="289">
        <v>1333008871</v>
      </c>
      <c r="C256" s="47" t="s">
        <v>206</v>
      </c>
      <c r="D256" s="47" t="s">
        <v>177</v>
      </c>
      <c r="E256" s="118" t="s">
        <v>433</v>
      </c>
      <c r="F256" s="90">
        <v>4</v>
      </c>
      <c r="G256" s="90">
        <v>5.5</v>
      </c>
      <c r="H256" s="46">
        <v>6</v>
      </c>
      <c r="I256" s="126"/>
      <c r="J256" s="24">
        <f t="shared" si="13"/>
        <v>5.7</v>
      </c>
      <c r="K256" s="25">
        <f t="shared" si="14"/>
        <v>0</v>
      </c>
      <c r="L256" s="44" t="str">
        <f>IF(K256=6,"acquise"," ")</f>
        <v xml:space="preserve"> </v>
      </c>
      <c r="M256" s="129">
        <f t="shared" si="15"/>
        <v>1</v>
      </c>
      <c r="N256" s="72" t="s">
        <v>483</v>
      </c>
      <c r="O256" s="7">
        <v>18</v>
      </c>
      <c r="P256" s="167">
        <v>6</v>
      </c>
    </row>
    <row r="257" spans="1:16" ht="15">
      <c r="A257" s="23">
        <v>245</v>
      </c>
      <c r="B257" s="279">
        <v>1533009754</v>
      </c>
      <c r="C257" s="101" t="s">
        <v>496</v>
      </c>
      <c r="D257" s="101" t="s">
        <v>497</v>
      </c>
      <c r="E257" s="117" t="s">
        <v>1676</v>
      </c>
      <c r="F257" s="49">
        <v>6.4</v>
      </c>
      <c r="G257" s="49">
        <v>3</v>
      </c>
      <c r="H257" s="45">
        <v>10.75</v>
      </c>
      <c r="I257" s="126"/>
      <c r="J257" s="24">
        <f t="shared" si="13"/>
        <v>6.4</v>
      </c>
      <c r="K257" s="25">
        <f t="shared" si="14"/>
        <v>0</v>
      </c>
      <c r="L257" s="43" t="str">
        <f>IF(K257=6,"acquise"," ")</f>
        <v xml:space="preserve"> </v>
      </c>
      <c r="M257" s="129">
        <f t="shared" si="15"/>
        <v>1</v>
      </c>
      <c r="O257" s="190">
        <v>12</v>
      </c>
      <c r="P257" s="191">
        <v>0</v>
      </c>
    </row>
    <row r="258" spans="1:16" ht="15">
      <c r="A258" s="23">
        <v>246</v>
      </c>
      <c r="B258" s="279">
        <v>1533015826</v>
      </c>
      <c r="C258" s="101" t="s">
        <v>559</v>
      </c>
      <c r="D258" s="101" t="s">
        <v>289</v>
      </c>
      <c r="E258" s="117" t="s">
        <v>428</v>
      </c>
      <c r="F258" s="49">
        <v>6.4</v>
      </c>
      <c r="G258" s="49">
        <v>10.25</v>
      </c>
      <c r="H258" s="45">
        <v>7</v>
      </c>
      <c r="I258" s="126"/>
      <c r="J258" s="24">
        <f t="shared" si="13"/>
        <v>10.25</v>
      </c>
      <c r="K258" s="25">
        <f t="shared" si="14"/>
        <v>6</v>
      </c>
      <c r="L258" s="43" t="str">
        <f>IF(K258=6,"acquise"," ")</f>
        <v>acquise</v>
      </c>
      <c r="M258" s="129">
        <f t="shared" si="15"/>
        <v>1</v>
      </c>
      <c r="O258" s="190">
        <v>17</v>
      </c>
      <c r="P258" s="191">
        <v>6</v>
      </c>
    </row>
    <row r="259" spans="1:16" ht="15">
      <c r="A259" s="23">
        <v>247</v>
      </c>
      <c r="B259" s="279">
        <v>1533006431</v>
      </c>
      <c r="C259" s="101" t="s">
        <v>539</v>
      </c>
      <c r="D259" s="101" t="s">
        <v>299</v>
      </c>
      <c r="E259" s="117" t="s">
        <v>428</v>
      </c>
      <c r="F259" s="49">
        <v>10.001999999999999</v>
      </c>
      <c r="G259" s="49"/>
      <c r="H259" s="45"/>
      <c r="I259" s="126"/>
      <c r="J259" s="24">
        <f t="shared" si="13"/>
        <v>10.001999999999999</v>
      </c>
      <c r="K259" s="25">
        <f t="shared" si="14"/>
        <v>6</v>
      </c>
      <c r="L259" s="170" t="s">
        <v>486</v>
      </c>
      <c r="M259" s="129">
        <f t="shared" si="15"/>
        <v>1</v>
      </c>
      <c r="O259" s="190">
        <v>17</v>
      </c>
      <c r="P259" s="191">
        <v>12</v>
      </c>
    </row>
    <row r="260" spans="1:16" ht="15">
      <c r="A260" s="23">
        <v>248</v>
      </c>
      <c r="B260" s="279">
        <v>1333010733</v>
      </c>
      <c r="C260" s="101" t="s">
        <v>539</v>
      </c>
      <c r="D260" s="101" t="s">
        <v>540</v>
      </c>
      <c r="E260" s="117" t="s">
        <v>1676</v>
      </c>
      <c r="F260" s="49">
        <v>10.9</v>
      </c>
      <c r="G260" s="49"/>
      <c r="H260" s="45"/>
      <c r="I260" s="126"/>
      <c r="J260" s="24">
        <f t="shared" si="13"/>
        <v>10.9</v>
      </c>
      <c r="K260" s="25">
        <f t="shared" si="14"/>
        <v>6</v>
      </c>
      <c r="L260" s="170" t="s">
        <v>486</v>
      </c>
      <c r="M260" s="129">
        <f t="shared" si="15"/>
        <v>1</v>
      </c>
      <c r="O260" s="190">
        <v>17</v>
      </c>
      <c r="P260" s="191">
        <v>6</v>
      </c>
    </row>
    <row r="261" spans="1:16" ht="12">
      <c r="A261" s="23">
        <v>249</v>
      </c>
      <c r="B261" s="289">
        <v>1333003447</v>
      </c>
      <c r="C261" s="47" t="s">
        <v>207</v>
      </c>
      <c r="D261" s="47" t="s">
        <v>161</v>
      </c>
      <c r="E261" s="117" t="s">
        <v>434</v>
      </c>
      <c r="F261" s="90">
        <v>10.5</v>
      </c>
      <c r="G261" s="90"/>
      <c r="H261" s="46"/>
      <c r="I261" s="126"/>
      <c r="J261" s="24">
        <f t="shared" si="13"/>
        <v>10.5</v>
      </c>
      <c r="K261" s="25">
        <f t="shared" si="14"/>
        <v>6</v>
      </c>
      <c r="L261" s="172" t="s">
        <v>486</v>
      </c>
      <c r="M261" s="129">
        <f t="shared" si="15"/>
        <v>1</v>
      </c>
      <c r="N261" s="72" t="s">
        <v>483</v>
      </c>
      <c r="O261" s="7">
        <v>19</v>
      </c>
      <c r="P261" s="167">
        <v>12</v>
      </c>
    </row>
    <row r="262" spans="1:16" ht="15">
      <c r="A262" s="23">
        <v>250</v>
      </c>
      <c r="B262" s="279">
        <v>1533015776</v>
      </c>
      <c r="C262" s="101" t="s">
        <v>675</v>
      </c>
      <c r="D262" s="101" t="s">
        <v>676</v>
      </c>
      <c r="E262" s="117" t="s">
        <v>1676</v>
      </c>
      <c r="F262" s="49">
        <v>10.199999999999999</v>
      </c>
      <c r="G262" s="49"/>
      <c r="H262" s="45"/>
      <c r="I262" s="126"/>
      <c r="J262" s="24">
        <f t="shared" si="13"/>
        <v>10.199999999999999</v>
      </c>
      <c r="K262" s="25">
        <f t="shared" si="14"/>
        <v>6</v>
      </c>
      <c r="L262" s="170" t="s">
        <v>486</v>
      </c>
      <c r="M262" s="129">
        <f t="shared" si="15"/>
        <v>1</v>
      </c>
      <c r="O262" s="190">
        <v>13</v>
      </c>
      <c r="P262" s="191">
        <v>6</v>
      </c>
    </row>
    <row r="263" spans="1:16" ht="12">
      <c r="A263" s="23">
        <v>251</v>
      </c>
      <c r="B263" s="289">
        <v>123014741</v>
      </c>
      <c r="C263" s="47" t="s">
        <v>210</v>
      </c>
      <c r="D263" s="47" t="s">
        <v>181</v>
      </c>
      <c r="E263" s="123" t="s">
        <v>434</v>
      </c>
      <c r="F263" s="90">
        <v>10</v>
      </c>
      <c r="G263" s="90"/>
      <c r="H263" s="98"/>
      <c r="I263" s="126"/>
      <c r="J263" s="24">
        <f t="shared" si="13"/>
        <v>10</v>
      </c>
      <c r="K263" s="25">
        <f t="shared" si="14"/>
        <v>6</v>
      </c>
      <c r="L263" s="172" t="s">
        <v>486</v>
      </c>
      <c r="M263" s="129">
        <f t="shared" si="15"/>
        <v>1</v>
      </c>
      <c r="N263" s="72" t="s">
        <v>483</v>
      </c>
      <c r="O263" s="7">
        <v>14</v>
      </c>
      <c r="P263" s="167">
        <v>6</v>
      </c>
    </row>
    <row r="264" spans="1:16" ht="12">
      <c r="A264" s="23">
        <v>252</v>
      </c>
      <c r="B264" s="338" t="s">
        <v>764</v>
      </c>
      <c r="C264" s="213" t="s">
        <v>765</v>
      </c>
      <c r="D264" s="213" t="s">
        <v>234</v>
      </c>
      <c r="E264" s="246" t="s">
        <v>434</v>
      </c>
      <c r="F264" s="194">
        <v>12.416666666666666</v>
      </c>
      <c r="G264" s="205"/>
      <c r="H264" s="214"/>
      <c r="I264" s="232"/>
      <c r="J264" s="219">
        <f t="shared" si="13"/>
        <v>12.416666666666666</v>
      </c>
      <c r="K264" s="220">
        <f t="shared" si="14"/>
        <v>6</v>
      </c>
      <c r="L264" s="221" t="str">
        <f>IF(K264=6,"acquise"," ")</f>
        <v>acquise</v>
      </c>
      <c r="M264" s="222">
        <f t="shared" si="15"/>
        <v>1</v>
      </c>
    </row>
    <row r="265" spans="1:16" ht="15">
      <c r="A265" s="23">
        <v>253</v>
      </c>
      <c r="B265" s="279">
        <v>1533019487</v>
      </c>
      <c r="C265" s="101" t="s">
        <v>628</v>
      </c>
      <c r="D265" s="101" t="s">
        <v>629</v>
      </c>
      <c r="E265" s="117" t="s">
        <v>429</v>
      </c>
      <c r="F265" s="49">
        <v>7.35</v>
      </c>
      <c r="G265" s="49"/>
      <c r="H265" s="45">
        <v>10.5</v>
      </c>
      <c r="I265" s="126"/>
      <c r="J265" s="24">
        <f t="shared" si="13"/>
        <v>7.35</v>
      </c>
      <c r="K265" s="25">
        <f t="shared" si="14"/>
        <v>0</v>
      </c>
      <c r="L265" s="43" t="str">
        <f>IF(K265=6,"acquise"," ")</f>
        <v xml:space="preserve"> </v>
      </c>
      <c r="M265" s="129">
        <f t="shared" si="15"/>
        <v>1</v>
      </c>
      <c r="O265" s="190">
        <v>16</v>
      </c>
      <c r="P265" s="191">
        <v>6</v>
      </c>
    </row>
    <row r="266" spans="1:16" ht="12">
      <c r="A266" s="23">
        <v>254</v>
      </c>
      <c r="B266" s="279">
        <v>1333004891</v>
      </c>
      <c r="C266" s="101" t="s">
        <v>350</v>
      </c>
      <c r="D266" s="101" t="s">
        <v>351</v>
      </c>
      <c r="E266" s="118" t="s">
        <v>428</v>
      </c>
      <c r="F266" s="49">
        <v>10</v>
      </c>
      <c r="G266" s="49"/>
      <c r="H266" s="45"/>
      <c r="I266" s="126"/>
      <c r="J266" s="24">
        <f t="shared" si="13"/>
        <v>10</v>
      </c>
      <c r="K266" s="25">
        <f t="shared" si="14"/>
        <v>6</v>
      </c>
      <c r="L266" s="172" t="s">
        <v>486</v>
      </c>
      <c r="M266" s="129">
        <f t="shared" si="15"/>
        <v>1</v>
      </c>
      <c r="N266" s="72" t="s">
        <v>483</v>
      </c>
      <c r="O266" s="7">
        <v>18</v>
      </c>
      <c r="P266" s="167">
        <v>6</v>
      </c>
    </row>
    <row r="267" spans="1:16" ht="12">
      <c r="A267" s="23">
        <v>255</v>
      </c>
      <c r="B267" s="343" t="s">
        <v>766</v>
      </c>
      <c r="C267" s="215" t="s">
        <v>352</v>
      </c>
      <c r="D267" s="215" t="s">
        <v>100</v>
      </c>
      <c r="E267" s="204" t="s">
        <v>436</v>
      </c>
      <c r="F267" s="194">
        <v>10</v>
      </c>
      <c r="G267" s="205"/>
      <c r="H267" s="235"/>
      <c r="I267" s="232"/>
      <c r="J267" s="219">
        <f t="shared" si="13"/>
        <v>10</v>
      </c>
      <c r="K267" s="220">
        <f t="shared" si="14"/>
        <v>6</v>
      </c>
      <c r="L267" s="221" t="str">
        <f>IF(K267=6,"acquise"," ")</f>
        <v>acquise</v>
      </c>
      <c r="M267" s="222">
        <f t="shared" si="15"/>
        <v>1</v>
      </c>
    </row>
    <row r="268" spans="1:16" ht="12">
      <c r="A268" s="23">
        <v>256</v>
      </c>
      <c r="B268" s="279">
        <v>1333003318</v>
      </c>
      <c r="C268" s="101" t="s">
        <v>352</v>
      </c>
      <c r="D268" s="101" t="s">
        <v>324</v>
      </c>
      <c r="E268" s="117" t="s">
        <v>429</v>
      </c>
      <c r="F268" s="49">
        <v>6.15</v>
      </c>
      <c r="G268" s="49">
        <v>4</v>
      </c>
      <c r="H268" s="45">
        <v>9</v>
      </c>
      <c r="I268" s="126"/>
      <c r="J268" s="24">
        <f t="shared" si="13"/>
        <v>6.15</v>
      </c>
      <c r="K268" s="25">
        <f t="shared" si="14"/>
        <v>0</v>
      </c>
      <c r="L268" s="43" t="str">
        <f>IF(K268=6,"acquise"," ")</f>
        <v xml:space="preserve"> </v>
      </c>
      <c r="M268" s="129">
        <f t="shared" si="15"/>
        <v>1</v>
      </c>
      <c r="N268" s="72" t="s">
        <v>483</v>
      </c>
      <c r="O268" s="7">
        <v>12</v>
      </c>
      <c r="P268" s="167">
        <v>0</v>
      </c>
    </row>
    <row r="269" spans="1:16" ht="15">
      <c r="A269" s="23">
        <v>257</v>
      </c>
      <c r="B269" s="279">
        <v>1533019518</v>
      </c>
      <c r="C269" s="101" t="s">
        <v>645</v>
      </c>
      <c r="D269" s="101" t="s">
        <v>597</v>
      </c>
      <c r="E269" s="117" t="s">
        <v>1676</v>
      </c>
      <c r="F269" s="49">
        <v>10.45</v>
      </c>
      <c r="G269" s="49"/>
      <c r="H269" s="45"/>
      <c r="I269" s="126"/>
      <c r="J269" s="24">
        <f t="shared" ref="J269:J332" si="18">IF(AND(H269&gt;G269,H269&gt;I269),MAX(F269,(H269*2+G269*3)/5,(H269*2+I269*3)/5),MAX(F269,G269,I269))</f>
        <v>10.45</v>
      </c>
      <c r="K269" s="25">
        <f t="shared" ref="K269:K332" si="19">IF(J269&gt;=9.995,6,0)</f>
        <v>6</v>
      </c>
      <c r="L269" s="170" t="s">
        <v>486</v>
      </c>
      <c r="M269" s="129">
        <f t="shared" ref="M269:M332" si="20">IF(I269&lt;&gt;"",2,1)</f>
        <v>1</v>
      </c>
      <c r="O269" s="190">
        <v>18</v>
      </c>
      <c r="P269" s="191">
        <v>12</v>
      </c>
    </row>
    <row r="270" spans="1:16" ht="12">
      <c r="A270" s="23">
        <v>258</v>
      </c>
      <c r="B270" s="277" t="s">
        <v>213</v>
      </c>
      <c r="C270" s="47" t="s">
        <v>214</v>
      </c>
      <c r="D270" s="47" t="s">
        <v>215</v>
      </c>
      <c r="E270" s="123" t="s">
        <v>429</v>
      </c>
      <c r="F270" s="90">
        <v>8.8333333333333339</v>
      </c>
      <c r="G270" s="90"/>
      <c r="H270" s="46">
        <v>8</v>
      </c>
      <c r="I270" s="126"/>
      <c r="J270" s="24">
        <f t="shared" si="18"/>
        <v>8.8333333333333339</v>
      </c>
      <c r="K270" s="25">
        <f t="shared" si="19"/>
        <v>0</v>
      </c>
      <c r="L270" s="44" t="str">
        <f>IF(K270=6,"acquise"," ")</f>
        <v xml:space="preserve"> </v>
      </c>
      <c r="M270" s="129">
        <f t="shared" si="20"/>
        <v>1</v>
      </c>
      <c r="N270" s="72" t="s">
        <v>483</v>
      </c>
      <c r="O270" s="7">
        <v>18</v>
      </c>
      <c r="P270" s="167">
        <v>6</v>
      </c>
    </row>
    <row r="271" spans="1:16" ht="12">
      <c r="A271" s="23">
        <v>259</v>
      </c>
      <c r="B271" s="279">
        <v>1333003018</v>
      </c>
      <c r="C271" s="101" t="s">
        <v>353</v>
      </c>
      <c r="D271" s="101" t="s">
        <v>354</v>
      </c>
      <c r="E271" s="117" t="s">
        <v>434</v>
      </c>
      <c r="F271" s="49">
        <v>10.1</v>
      </c>
      <c r="G271" s="49"/>
      <c r="H271" s="45"/>
      <c r="I271" s="126"/>
      <c r="J271" s="24">
        <f t="shared" si="18"/>
        <v>10.1</v>
      </c>
      <c r="K271" s="25">
        <f t="shared" si="19"/>
        <v>6</v>
      </c>
      <c r="L271" s="169" t="s">
        <v>485</v>
      </c>
      <c r="M271" s="129">
        <f t="shared" si="20"/>
        <v>1</v>
      </c>
      <c r="N271" s="72" t="s">
        <v>483</v>
      </c>
      <c r="O271" s="7">
        <v>25</v>
      </c>
      <c r="P271" s="167">
        <v>18</v>
      </c>
    </row>
    <row r="272" spans="1:16" ht="12">
      <c r="A272" s="23">
        <v>260</v>
      </c>
      <c r="B272" s="289">
        <v>123005125</v>
      </c>
      <c r="C272" s="47" t="s">
        <v>216</v>
      </c>
      <c r="D272" s="47" t="s">
        <v>67</v>
      </c>
      <c r="E272" s="117" t="s">
        <v>434</v>
      </c>
      <c r="F272" s="90">
        <v>5.666666666666667</v>
      </c>
      <c r="G272" s="90"/>
      <c r="H272" s="46">
        <v>10</v>
      </c>
      <c r="I272" s="126"/>
      <c r="J272" s="24">
        <f t="shared" si="18"/>
        <v>5.666666666666667</v>
      </c>
      <c r="K272" s="25">
        <f t="shared" si="19"/>
        <v>0</v>
      </c>
      <c r="L272" s="44" t="str">
        <f>IF(K272=6,"acquise"," ")</f>
        <v xml:space="preserve"> </v>
      </c>
      <c r="M272" s="129">
        <f t="shared" si="20"/>
        <v>1</v>
      </c>
      <c r="N272" s="72" t="s">
        <v>483</v>
      </c>
      <c r="O272" s="7">
        <v>12</v>
      </c>
      <c r="P272" s="167">
        <v>0</v>
      </c>
    </row>
    <row r="273" spans="1:16" ht="15">
      <c r="A273" s="23">
        <v>261</v>
      </c>
      <c r="B273" s="279">
        <v>1333009383</v>
      </c>
      <c r="C273" s="101" t="s">
        <v>536</v>
      </c>
      <c r="D273" s="101" t="s">
        <v>189</v>
      </c>
      <c r="E273" s="117" t="s">
        <v>428</v>
      </c>
      <c r="F273" s="49">
        <v>12.45</v>
      </c>
      <c r="G273" s="49"/>
      <c r="H273" s="45"/>
      <c r="I273" s="126"/>
      <c r="J273" s="24">
        <f t="shared" si="18"/>
        <v>12.45</v>
      </c>
      <c r="K273" s="25">
        <f t="shared" si="19"/>
        <v>6</v>
      </c>
      <c r="L273" s="170" t="s">
        <v>486</v>
      </c>
      <c r="M273" s="129">
        <f t="shared" si="20"/>
        <v>1</v>
      </c>
      <c r="O273" s="190">
        <v>24</v>
      </c>
      <c r="P273" s="191">
        <v>12</v>
      </c>
    </row>
    <row r="274" spans="1:16" ht="15">
      <c r="A274" s="23">
        <v>262</v>
      </c>
      <c r="B274" s="279">
        <v>1533011559</v>
      </c>
      <c r="C274" s="101" t="s">
        <v>536</v>
      </c>
      <c r="D274" s="101" t="s">
        <v>669</v>
      </c>
      <c r="E274" s="117" t="s">
        <v>429</v>
      </c>
      <c r="F274" s="49">
        <v>13.8</v>
      </c>
      <c r="G274" s="49"/>
      <c r="H274" s="45"/>
      <c r="I274" s="126"/>
      <c r="J274" s="24">
        <f t="shared" si="18"/>
        <v>13.8</v>
      </c>
      <c r="K274" s="25">
        <f t="shared" si="19"/>
        <v>6</v>
      </c>
      <c r="L274" s="170" t="s">
        <v>486</v>
      </c>
      <c r="M274" s="129">
        <f t="shared" si="20"/>
        <v>1</v>
      </c>
      <c r="O274" s="190">
        <v>14</v>
      </c>
      <c r="P274" s="191">
        <v>6</v>
      </c>
    </row>
    <row r="275" spans="1:16" ht="15">
      <c r="A275" s="23">
        <v>263</v>
      </c>
      <c r="B275" s="279">
        <v>1333012931</v>
      </c>
      <c r="C275" s="101" t="s">
        <v>617</v>
      </c>
      <c r="D275" s="101" t="s">
        <v>618</v>
      </c>
      <c r="E275" s="117" t="s">
        <v>428</v>
      </c>
      <c r="F275" s="49">
        <v>9.9980000000000011</v>
      </c>
      <c r="G275" s="49"/>
      <c r="H275" s="45"/>
      <c r="I275" s="126"/>
      <c r="J275" s="24">
        <f t="shared" si="18"/>
        <v>9.9980000000000011</v>
      </c>
      <c r="K275" s="25">
        <f t="shared" si="19"/>
        <v>6</v>
      </c>
      <c r="L275" s="170" t="s">
        <v>486</v>
      </c>
      <c r="M275" s="129">
        <f t="shared" si="20"/>
        <v>1</v>
      </c>
      <c r="O275" s="190">
        <v>18</v>
      </c>
      <c r="P275" s="191">
        <v>6</v>
      </c>
    </row>
    <row r="276" spans="1:16" ht="15">
      <c r="A276" s="23">
        <v>264</v>
      </c>
      <c r="B276" s="279">
        <v>1533014046</v>
      </c>
      <c r="C276" s="101" t="s">
        <v>695</v>
      </c>
      <c r="D276" s="101" t="s">
        <v>312</v>
      </c>
      <c r="E276" s="117" t="s">
        <v>428</v>
      </c>
      <c r="F276" s="49">
        <v>8.1999999999999993</v>
      </c>
      <c r="G276" s="49">
        <v>18</v>
      </c>
      <c r="H276" s="45">
        <v>10.75</v>
      </c>
      <c r="I276" s="126"/>
      <c r="J276" s="24">
        <f t="shared" si="18"/>
        <v>18</v>
      </c>
      <c r="K276" s="25">
        <f t="shared" si="19"/>
        <v>6</v>
      </c>
      <c r="L276" s="43" t="str">
        <f>IF(K276=6,"acquise"," ")</f>
        <v>acquise</v>
      </c>
      <c r="M276" s="129">
        <f t="shared" si="20"/>
        <v>1</v>
      </c>
      <c r="O276" s="190">
        <v>18</v>
      </c>
      <c r="P276" s="191">
        <v>6</v>
      </c>
    </row>
    <row r="277" spans="1:16" ht="12">
      <c r="A277" s="23">
        <v>265</v>
      </c>
      <c r="B277" s="279">
        <v>1433000642</v>
      </c>
      <c r="C277" s="101" t="s">
        <v>355</v>
      </c>
      <c r="D277" s="101" t="s">
        <v>356</v>
      </c>
      <c r="E277" s="118" t="s">
        <v>428</v>
      </c>
      <c r="F277" s="49">
        <v>10.8</v>
      </c>
      <c r="G277" s="49"/>
      <c r="H277" s="45"/>
      <c r="I277" s="126"/>
      <c r="J277" s="24">
        <f t="shared" si="18"/>
        <v>10.8</v>
      </c>
      <c r="K277" s="25">
        <f t="shared" si="19"/>
        <v>6</v>
      </c>
      <c r="L277" s="172" t="s">
        <v>486</v>
      </c>
      <c r="M277" s="129">
        <f t="shared" si="20"/>
        <v>1</v>
      </c>
      <c r="N277" s="72" t="s">
        <v>483</v>
      </c>
      <c r="O277" s="7">
        <v>18</v>
      </c>
      <c r="P277" s="167">
        <v>6</v>
      </c>
    </row>
    <row r="278" spans="1:16" ht="12">
      <c r="A278" s="23">
        <v>266</v>
      </c>
      <c r="B278" s="305" t="s">
        <v>767</v>
      </c>
      <c r="C278" s="200" t="s">
        <v>355</v>
      </c>
      <c r="D278" s="200" t="s">
        <v>118</v>
      </c>
      <c r="E278" s="247" t="s">
        <v>1677</v>
      </c>
      <c r="F278" s="194">
        <v>10.666666666666666</v>
      </c>
      <c r="G278" s="205"/>
      <c r="H278" s="202"/>
      <c r="I278" s="232"/>
      <c r="J278" s="219">
        <f t="shared" si="18"/>
        <v>10.666666666666666</v>
      </c>
      <c r="K278" s="220">
        <f t="shared" si="19"/>
        <v>6</v>
      </c>
      <c r="L278" s="221" t="str">
        <f>IF(K278=6,"acquise"," ")</f>
        <v>acquise</v>
      </c>
      <c r="M278" s="222">
        <f t="shared" si="20"/>
        <v>1</v>
      </c>
    </row>
    <row r="279" spans="1:16" ht="12">
      <c r="A279" s="23">
        <v>267</v>
      </c>
      <c r="B279" s="289">
        <v>123008230</v>
      </c>
      <c r="C279" s="47" t="s">
        <v>217</v>
      </c>
      <c r="D279" s="47" t="s">
        <v>218</v>
      </c>
      <c r="E279" s="118" t="s">
        <v>428</v>
      </c>
      <c r="F279" s="90">
        <v>10</v>
      </c>
      <c r="G279" s="90"/>
      <c r="H279" s="46"/>
      <c r="I279" s="126"/>
      <c r="J279" s="24">
        <f t="shared" si="18"/>
        <v>10</v>
      </c>
      <c r="K279" s="25">
        <f t="shared" si="19"/>
        <v>6</v>
      </c>
      <c r="L279" s="169" t="s">
        <v>485</v>
      </c>
      <c r="M279" s="129">
        <f t="shared" si="20"/>
        <v>1</v>
      </c>
      <c r="N279" s="72" t="s">
        <v>483</v>
      </c>
      <c r="O279" s="7">
        <v>26</v>
      </c>
      <c r="P279" s="167">
        <v>18</v>
      </c>
    </row>
    <row r="280" spans="1:16" ht="12">
      <c r="A280" s="23">
        <v>268</v>
      </c>
      <c r="B280" s="289">
        <v>123007613</v>
      </c>
      <c r="C280" s="47" t="s">
        <v>219</v>
      </c>
      <c r="D280" s="47" t="s">
        <v>92</v>
      </c>
      <c r="E280" s="119" t="s">
        <v>432</v>
      </c>
      <c r="F280" s="90">
        <v>10.003333333333334</v>
      </c>
      <c r="G280" s="90"/>
      <c r="H280" s="46"/>
      <c r="I280" s="126"/>
      <c r="J280" s="24">
        <f t="shared" si="18"/>
        <v>10.003333333333334</v>
      </c>
      <c r="K280" s="25">
        <f t="shared" si="19"/>
        <v>6</v>
      </c>
      <c r="L280" s="172" t="s">
        <v>486</v>
      </c>
      <c r="M280" s="129">
        <f t="shared" si="20"/>
        <v>1</v>
      </c>
      <c r="N280" s="72" t="s">
        <v>483</v>
      </c>
      <c r="O280" s="7">
        <v>20</v>
      </c>
      <c r="P280" s="167">
        <v>12</v>
      </c>
    </row>
    <row r="281" spans="1:16" ht="12">
      <c r="A281" s="23">
        <v>269</v>
      </c>
      <c r="B281" s="340" t="s">
        <v>768</v>
      </c>
      <c r="C281" s="206" t="s">
        <v>402</v>
      </c>
      <c r="D281" s="206" t="s">
        <v>769</v>
      </c>
      <c r="E281" s="244" t="s">
        <v>428</v>
      </c>
      <c r="F281" s="194">
        <v>11.333333333333334</v>
      </c>
      <c r="G281" s="205"/>
      <c r="H281" s="205"/>
      <c r="I281" s="232"/>
      <c r="J281" s="219">
        <f t="shared" si="18"/>
        <v>11.333333333333334</v>
      </c>
      <c r="K281" s="220">
        <f t="shared" si="19"/>
        <v>6</v>
      </c>
      <c r="L281" s="221" t="str">
        <f>IF(K281=6,"acquise"," ")</f>
        <v>acquise</v>
      </c>
      <c r="M281" s="222">
        <f t="shared" si="20"/>
        <v>1</v>
      </c>
    </row>
    <row r="282" spans="1:16" ht="12">
      <c r="A282" s="23">
        <v>270</v>
      </c>
      <c r="B282" s="279">
        <v>1333004860</v>
      </c>
      <c r="C282" s="101" t="s">
        <v>358</v>
      </c>
      <c r="D282" s="101" t="s">
        <v>359</v>
      </c>
      <c r="E282" s="117" t="s">
        <v>429</v>
      </c>
      <c r="F282" s="49">
        <v>2.25</v>
      </c>
      <c r="G282" s="49"/>
      <c r="H282" s="46">
        <v>4.5</v>
      </c>
      <c r="I282" s="126"/>
      <c r="J282" s="24">
        <f t="shared" si="18"/>
        <v>2.25</v>
      </c>
      <c r="K282" s="25">
        <f t="shared" si="19"/>
        <v>0</v>
      </c>
      <c r="L282" s="43" t="str">
        <f>IF(K282=6,"acquise"," ")</f>
        <v xml:space="preserve"> </v>
      </c>
      <c r="M282" s="129">
        <f t="shared" si="20"/>
        <v>1</v>
      </c>
      <c r="N282" s="72" t="s">
        <v>483</v>
      </c>
      <c r="O282" s="7">
        <v>18</v>
      </c>
      <c r="P282" s="167">
        <v>6</v>
      </c>
    </row>
    <row r="283" spans="1:16" ht="15">
      <c r="A283" s="23">
        <v>271</v>
      </c>
      <c r="B283" s="279" t="s">
        <v>649</v>
      </c>
      <c r="C283" s="101" t="s">
        <v>650</v>
      </c>
      <c r="D283" s="101" t="s">
        <v>138</v>
      </c>
      <c r="E283" s="117" t="s">
        <v>428</v>
      </c>
      <c r="F283" s="49">
        <v>0</v>
      </c>
      <c r="G283" s="49"/>
      <c r="H283" s="45">
        <v>0</v>
      </c>
      <c r="I283" s="126"/>
      <c r="J283" s="24">
        <f t="shared" si="18"/>
        <v>0</v>
      </c>
      <c r="K283" s="25">
        <f t="shared" si="19"/>
        <v>0</v>
      </c>
      <c r="L283" s="43" t="str">
        <f>IF(K283=6,"acquise"," ")</f>
        <v xml:space="preserve"> </v>
      </c>
      <c r="M283" s="129">
        <f t="shared" si="20"/>
        <v>1</v>
      </c>
      <c r="O283" s="190">
        <v>12</v>
      </c>
      <c r="P283" s="191">
        <v>0</v>
      </c>
    </row>
    <row r="284" spans="1:16" ht="15">
      <c r="A284" s="23">
        <v>272</v>
      </c>
      <c r="B284" s="279">
        <v>1533009760</v>
      </c>
      <c r="C284" s="101" t="s">
        <v>611</v>
      </c>
      <c r="D284" s="101" t="s">
        <v>247</v>
      </c>
      <c r="E284" s="117" t="s">
        <v>1676</v>
      </c>
      <c r="F284" s="49">
        <v>10</v>
      </c>
      <c r="G284" s="49"/>
      <c r="H284" s="45"/>
      <c r="I284" s="126"/>
      <c r="J284" s="24">
        <f t="shared" si="18"/>
        <v>10</v>
      </c>
      <c r="K284" s="25">
        <f t="shared" si="19"/>
        <v>6</v>
      </c>
      <c r="L284" s="170" t="s">
        <v>486</v>
      </c>
      <c r="M284" s="129">
        <f t="shared" si="20"/>
        <v>1</v>
      </c>
      <c r="O284" s="190">
        <v>15</v>
      </c>
      <c r="P284" s="191">
        <v>6</v>
      </c>
    </row>
    <row r="285" spans="1:16" ht="15">
      <c r="A285" s="23">
        <v>273</v>
      </c>
      <c r="B285" s="279">
        <v>1333003208</v>
      </c>
      <c r="C285" s="101" t="s">
        <v>505</v>
      </c>
      <c r="D285" s="101" t="s">
        <v>67</v>
      </c>
      <c r="E285" s="117" t="s">
        <v>1676</v>
      </c>
      <c r="F285" s="49">
        <v>10.1</v>
      </c>
      <c r="G285" s="49"/>
      <c r="H285" s="45"/>
      <c r="I285" s="126"/>
      <c r="J285" s="24">
        <f t="shared" si="18"/>
        <v>10.1</v>
      </c>
      <c r="K285" s="25">
        <f t="shared" si="19"/>
        <v>6</v>
      </c>
      <c r="L285" s="170" t="s">
        <v>486</v>
      </c>
      <c r="M285" s="129">
        <f t="shared" si="20"/>
        <v>1</v>
      </c>
      <c r="O285" s="190">
        <v>18</v>
      </c>
      <c r="P285" s="191">
        <v>6</v>
      </c>
    </row>
    <row r="286" spans="1:16" ht="12">
      <c r="A286" s="23">
        <v>274</v>
      </c>
      <c r="B286" s="289">
        <v>123010067</v>
      </c>
      <c r="C286" s="47" t="s">
        <v>220</v>
      </c>
      <c r="D286" s="47" t="s">
        <v>221</v>
      </c>
      <c r="E286" s="119" t="s">
        <v>432</v>
      </c>
      <c r="F286" s="90">
        <v>8.6666666666666661</v>
      </c>
      <c r="G286" s="90"/>
      <c r="H286" s="46">
        <v>11.5</v>
      </c>
      <c r="I286" s="126"/>
      <c r="J286" s="24">
        <f t="shared" si="18"/>
        <v>8.6666666666666661</v>
      </c>
      <c r="K286" s="25">
        <f t="shared" si="19"/>
        <v>0</v>
      </c>
      <c r="L286" s="44" t="str">
        <f>IF(K286=6,"acquise"," ")</f>
        <v xml:space="preserve"> </v>
      </c>
      <c r="M286" s="129">
        <f t="shared" si="20"/>
        <v>1</v>
      </c>
      <c r="N286" s="72" t="s">
        <v>483</v>
      </c>
      <c r="O286" s="7">
        <v>18</v>
      </c>
      <c r="P286" s="167">
        <v>6</v>
      </c>
    </row>
    <row r="287" spans="1:16" ht="12">
      <c r="A287" s="23">
        <v>275</v>
      </c>
      <c r="B287" s="279">
        <v>1433004880</v>
      </c>
      <c r="C287" s="101" t="s">
        <v>220</v>
      </c>
      <c r="D287" s="101" t="s">
        <v>360</v>
      </c>
      <c r="E287" s="117" t="s">
        <v>429</v>
      </c>
      <c r="F287" s="49">
        <v>10.5</v>
      </c>
      <c r="G287" s="49"/>
      <c r="H287" s="45"/>
      <c r="I287" s="126"/>
      <c r="J287" s="24">
        <f t="shared" si="18"/>
        <v>10.5</v>
      </c>
      <c r="K287" s="25">
        <f t="shared" si="19"/>
        <v>6</v>
      </c>
      <c r="L287" s="172" t="s">
        <v>486</v>
      </c>
      <c r="M287" s="129">
        <f t="shared" si="20"/>
        <v>1</v>
      </c>
      <c r="N287" s="72" t="s">
        <v>483</v>
      </c>
      <c r="O287" s="7">
        <v>18</v>
      </c>
      <c r="P287" s="167">
        <v>6</v>
      </c>
    </row>
    <row r="288" spans="1:16" ht="15">
      <c r="A288" s="23">
        <v>276</v>
      </c>
      <c r="B288" s="279">
        <v>1533011570</v>
      </c>
      <c r="C288" s="101" t="s">
        <v>222</v>
      </c>
      <c r="D288" s="101" t="s">
        <v>82</v>
      </c>
      <c r="E288" s="117" t="s">
        <v>429</v>
      </c>
      <c r="F288" s="49">
        <v>10.199999999999999</v>
      </c>
      <c r="G288" s="49"/>
      <c r="H288" s="45"/>
      <c r="I288" s="126"/>
      <c r="J288" s="24">
        <f t="shared" si="18"/>
        <v>10.199999999999999</v>
      </c>
      <c r="K288" s="25">
        <f t="shared" si="19"/>
        <v>6</v>
      </c>
      <c r="L288" s="171" t="s">
        <v>485</v>
      </c>
      <c r="M288" s="129">
        <f t="shared" si="20"/>
        <v>1</v>
      </c>
      <c r="O288" s="190">
        <v>22</v>
      </c>
      <c r="P288" s="191">
        <v>18</v>
      </c>
    </row>
    <row r="289" spans="1:16" ht="12">
      <c r="A289" s="23">
        <v>277</v>
      </c>
      <c r="B289" s="340" t="s">
        <v>770</v>
      </c>
      <c r="C289" s="206" t="s">
        <v>224</v>
      </c>
      <c r="D289" s="206" t="s">
        <v>99</v>
      </c>
      <c r="E289" s="247" t="s">
        <v>1678</v>
      </c>
      <c r="F289" s="194">
        <v>10</v>
      </c>
      <c r="G289" s="205"/>
      <c r="H289" s="205"/>
      <c r="I289" s="232"/>
      <c r="J289" s="219">
        <f t="shared" si="18"/>
        <v>10</v>
      </c>
      <c r="K289" s="220">
        <f t="shared" si="19"/>
        <v>6</v>
      </c>
      <c r="L289" s="221" t="str">
        <f>IF(K289=6,"acquise"," ")</f>
        <v>acquise</v>
      </c>
      <c r="M289" s="222">
        <f t="shared" si="20"/>
        <v>1</v>
      </c>
    </row>
    <row r="290" spans="1:16" ht="15">
      <c r="A290" s="23">
        <v>278</v>
      </c>
      <c r="B290" s="279">
        <v>1533009497</v>
      </c>
      <c r="C290" s="101" t="s">
        <v>226</v>
      </c>
      <c r="D290" s="101" t="s">
        <v>572</v>
      </c>
      <c r="E290" s="117" t="s">
        <v>429</v>
      </c>
      <c r="F290" s="49">
        <v>8.6999999999999993</v>
      </c>
      <c r="G290" s="49">
        <v>3.5</v>
      </c>
      <c r="H290" s="45">
        <v>10.5</v>
      </c>
      <c r="I290" s="126"/>
      <c r="J290" s="24">
        <f t="shared" si="18"/>
        <v>8.6999999999999993</v>
      </c>
      <c r="K290" s="25">
        <f t="shared" si="19"/>
        <v>0</v>
      </c>
      <c r="L290" s="43" t="str">
        <f>IF(K290=6,"acquise"," ")</f>
        <v xml:space="preserve"> </v>
      </c>
      <c r="M290" s="129">
        <f t="shared" si="20"/>
        <v>1</v>
      </c>
      <c r="O290" s="190">
        <v>11</v>
      </c>
      <c r="P290" s="191">
        <v>0</v>
      </c>
    </row>
    <row r="291" spans="1:16" ht="12">
      <c r="A291" s="23">
        <v>279</v>
      </c>
      <c r="B291" s="301">
        <v>1333002783</v>
      </c>
      <c r="C291" s="101" t="s">
        <v>226</v>
      </c>
      <c r="D291" s="101" t="s">
        <v>403</v>
      </c>
      <c r="E291" s="117" t="s">
        <v>434</v>
      </c>
      <c r="F291" s="49">
        <v>10</v>
      </c>
      <c r="G291" s="49"/>
      <c r="H291" s="107"/>
      <c r="I291" s="126"/>
      <c r="J291" s="24">
        <f t="shared" si="18"/>
        <v>10</v>
      </c>
      <c r="K291" s="25">
        <f t="shared" si="19"/>
        <v>6</v>
      </c>
      <c r="L291" s="172" t="s">
        <v>486</v>
      </c>
      <c r="M291" s="129">
        <f t="shared" si="20"/>
        <v>1</v>
      </c>
      <c r="N291" s="72" t="s">
        <v>483</v>
      </c>
      <c r="O291" s="7">
        <v>18</v>
      </c>
      <c r="P291" s="167">
        <v>6</v>
      </c>
    </row>
    <row r="292" spans="1:16" ht="12">
      <c r="A292" s="23">
        <v>280</v>
      </c>
      <c r="B292" s="289">
        <v>1333001032</v>
      </c>
      <c r="C292" s="47" t="s">
        <v>226</v>
      </c>
      <c r="D292" s="47" t="s">
        <v>126</v>
      </c>
      <c r="E292" s="119" t="s">
        <v>436</v>
      </c>
      <c r="F292" s="90">
        <v>5.0158730158730158</v>
      </c>
      <c r="G292" s="90">
        <v>4.5</v>
      </c>
      <c r="H292" s="46">
        <v>9.0476190476190474</v>
      </c>
      <c r="I292" s="126"/>
      <c r="J292" s="24">
        <f t="shared" si="18"/>
        <v>6.3190476190476188</v>
      </c>
      <c r="K292" s="25">
        <f t="shared" si="19"/>
        <v>0</v>
      </c>
      <c r="L292" s="44" t="str">
        <f>IF(K292=6,"acquise"," ")</f>
        <v xml:space="preserve"> </v>
      </c>
      <c r="M292" s="129">
        <f t="shared" si="20"/>
        <v>1</v>
      </c>
      <c r="N292" s="72" t="s">
        <v>483</v>
      </c>
      <c r="O292" s="7">
        <v>20</v>
      </c>
      <c r="P292" s="167">
        <v>12</v>
      </c>
    </row>
    <row r="293" spans="1:16" ht="15">
      <c r="A293" s="23">
        <v>281</v>
      </c>
      <c r="B293" s="279">
        <v>1533014477</v>
      </c>
      <c r="C293" s="101" t="s">
        <v>687</v>
      </c>
      <c r="D293" s="101" t="s">
        <v>557</v>
      </c>
      <c r="E293" s="117" t="s">
        <v>429</v>
      </c>
      <c r="F293" s="49">
        <v>7.75</v>
      </c>
      <c r="G293" s="49">
        <v>14</v>
      </c>
      <c r="H293" s="45">
        <v>10</v>
      </c>
      <c r="I293" s="126"/>
      <c r="J293" s="24">
        <f t="shared" si="18"/>
        <v>14</v>
      </c>
      <c r="K293" s="25">
        <f t="shared" si="19"/>
        <v>6</v>
      </c>
      <c r="L293" s="43" t="str">
        <f>IF(K293=6,"acquise"," ")</f>
        <v>acquise</v>
      </c>
      <c r="M293" s="129">
        <f t="shared" si="20"/>
        <v>1</v>
      </c>
      <c r="O293" s="190">
        <v>18</v>
      </c>
      <c r="P293" s="191">
        <v>6</v>
      </c>
    </row>
    <row r="294" spans="1:16" ht="15">
      <c r="A294" s="23">
        <v>282</v>
      </c>
      <c r="B294" s="279">
        <v>123005441</v>
      </c>
      <c r="C294" s="101" t="s">
        <v>664</v>
      </c>
      <c r="D294" s="101" t="s">
        <v>665</v>
      </c>
      <c r="E294" s="117" t="s">
        <v>428</v>
      </c>
      <c r="F294" s="49">
        <v>13</v>
      </c>
      <c r="G294" s="49"/>
      <c r="H294" s="45"/>
      <c r="I294" s="126"/>
      <c r="J294" s="24">
        <f t="shared" si="18"/>
        <v>13</v>
      </c>
      <c r="K294" s="25">
        <f t="shared" si="19"/>
        <v>6</v>
      </c>
      <c r="L294" s="170" t="s">
        <v>486</v>
      </c>
      <c r="M294" s="129">
        <f t="shared" si="20"/>
        <v>1</v>
      </c>
      <c r="O294" s="190">
        <v>18</v>
      </c>
      <c r="P294" s="191">
        <v>6</v>
      </c>
    </row>
    <row r="295" spans="1:16" ht="12">
      <c r="A295" s="23">
        <v>283</v>
      </c>
      <c r="B295" s="340" t="s">
        <v>771</v>
      </c>
      <c r="C295" s="206" t="s">
        <v>772</v>
      </c>
      <c r="D295" s="206" t="s">
        <v>278</v>
      </c>
      <c r="E295" s="239" t="s">
        <v>1681</v>
      </c>
      <c r="F295" s="194">
        <v>10</v>
      </c>
      <c r="G295" s="205"/>
      <c r="H295" s="214"/>
      <c r="I295" s="232"/>
      <c r="J295" s="219">
        <f t="shared" si="18"/>
        <v>10</v>
      </c>
      <c r="K295" s="220">
        <f t="shared" si="19"/>
        <v>6</v>
      </c>
      <c r="L295" s="221" t="str">
        <f>IF(K295=6,"acquise"," ")</f>
        <v>acquise</v>
      </c>
      <c r="M295" s="222">
        <f t="shared" si="20"/>
        <v>1</v>
      </c>
    </row>
    <row r="296" spans="1:16" ht="12">
      <c r="A296" s="23">
        <v>284</v>
      </c>
      <c r="B296" s="289">
        <v>1333012996</v>
      </c>
      <c r="C296" s="47" t="s">
        <v>227</v>
      </c>
      <c r="D296" s="47" t="s">
        <v>228</v>
      </c>
      <c r="E296" s="119" t="s">
        <v>432</v>
      </c>
      <c r="F296" s="90">
        <v>4.166666666666667</v>
      </c>
      <c r="G296" s="90"/>
      <c r="H296" s="46">
        <v>8.5</v>
      </c>
      <c r="I296" s="126"/>
      <c r="J296" s="24">
        <f t="shared" si="18"/>
        <v>4.166666666666667</v>
      </c>
      <c r="K296" s="25">
        <f t="shared" si="19"/>
        <v>0</v>
      </c>
      <c r="L296" s="44" t="str">
        <f>IF(K296=6,"acquise"," ")</f>
        <v xml:space="preserve"> </v>
      </c>
      <c r="M296" s="129">
        <f t="shared" si="20"/>
        <v>1</v>
      </c>
      <c r="N296" s="72" t="s">
        <v>483</v>
      </c>
      <c r="O296" s="7">
        <v>18</v>
      </c>
      <c r="P296" s="167">
        <v>6</v>
      </c>
    </row>
    <row r="297" spans="1:16" ht="15">
      <c r="A297" s="23">
        <v>285</v>
      </c>
      <c r="B297" s="279">
        <v>1533015476</v>
      </c>
      <c r="C297" s="101" t="s">
        <v>528</v>
      </c>
      <c r="D297" s="101" t="s">
        <v>311</v>
      </c>
      <c r="E297" s="117" t="s">
        <v>429</v>
      </c>
      <c r="F297" s="49">
        <v>6.45</v>
      </c>
      <c r="G297" s="49">
        <v>14</v>
      </c>
      <c r="H297" s="45">
        <v>6</v>
      </c>
      <c r="I297" s="126"/>
      <c r="J297" s="24">
        <f t="shared" si="18"/>
        <v>14</v>
      </c>
      <c r="K297" s="25">
        <f t="shared" si="19"/>
        <v>6</v>
      </c>
      <c r="L297" s="43" t="str">
        <f>IF(K297=6,"acquise"," ")</f>
        <v>acquise</v>
      </c>
      <c r="M297" s="129">
        <f t="shared" si="20"/>
        <v>1</v>
      </c>
      <c r="O297" s="190">
        <v>10</v>
      </c>
      <c r="P297" s="191">
        <v>6</v>
      </c>
    </row>
    <row r="298" spans="1:16" ht="12">
      <c r="A298" s="23">
        <v>286</v>
      </c>
      <c r="B298" s="282" t="s">
        <v>773</v>
      </c>
      <c r="C298" s="200" t="s">
        <v>774</v>
      </c>
      <c r="D298" s="200" t="s">
        <v>111</v>
      </c>
      <c r="E298" s="247" t="s">
        <v>1677</v>
      </c>
      <c r="F298" s="194">
        <v>6.75</v>
      </c>
      <c r="G298" s="205"/>
      <c r="H298" s="202">
        <v>10.75</v>
      </c>
      <c r="I298" s="232"/>
      <c r="J298" s="219">
        <f t="shared" si="18"/>
        <v>6.75</v>
      </c>
      <c r="K298" s="220">
        <f t="shared" si="19"/>
        <v>0</v>
      </c>
      <c r="L298" s="221" t="str">
        <f>IF(K298=6,"acquise"," ")</f>
        <v xml:space="preserve"> </v>
      </c>
      <c r="M298" s="222">
        <f t="shared" si="20"/>
        <v>1</v>
      </c>
    </row>
    <row r="299" spans="1:16" ht="12">
      <c r="A299" s="23">
        <v>287</v>
      </c>
      <c r="B299" s="279">
        <v>1333012855</v>
      </c>
      <c r="C299" s="101" t="s">
        <v>361</v>
      </c>
      <c r="D299" s="101" t="s">
        <v>137</v>
      </c>
      <c r="E299" s="122" t="s">
        <v>1683</v>
      </c>
      <c r="F299" s="49">
        <v>10.15</v>
      </c>
      <c r="G299" s="49"/>
      <c r="H299" s="53"/>
      <c r="I299" s="126"/>
      <c r="J299" s="24">
        <f t="shared" si="18"/>
        <v>10.15</v>
      </c>
      <c r="K299" s="25">
        <f t="shared" si="19"/>
        <v>6</v>
      </c>
      <c r="L299" s="169" t="s">
        <v>484</v>
      </c>
      <c r="M299" s="129">
        <f t="shared" si="20"/>
        <v>1</v>
      </c>
      <c r="N299" s="72" t="s">
        <v>483</v>
      </c>
      <c r="O299" s="7">
        <v>30</v>
      </c>
      <c r="P299" s="167">
        <v>18</v>
      </c>
    </row>
    <row r="300" spans="1:16" ht="12">
      <c r="A300" s="23">
        <v>288</v>
      </c>
      <c r="B300" s="279">
        <v>1433021773</v>
      </c>
      <c r="C300" s="101" t="s">
        <v>404</v>
      </c>
      <c r="D300" s="101" t="s">
        <v>135</v>
      </c>
      <c r="E300" s="117" t="s">
        <v>429</v>
      </c>
      <c r="F300" s="49">
        <v>8.0500000000000007</v>
      </c>
      <c r="G300" s="49"/>
      <c r="H300" s="45">
        <v>10</v>
      </c>
      <c r="I300" s="126"/>
      <c r="J300" s="24">
        <f t="shared" si="18"/>
        <v>8.0500000000000007</v>
      </c>
      <c r="K300" s="25">
        <f t="shared" si="19"/>
        <v>0</v>
      </c>
      <c r="L300" s="43" t="str">
        <f>IF(K300=6,"acquise"," ")</f>
        <v xml:space="preserve"> </v>
      </c>
      <c r="M300" s="129">
        <f t="shared" si="20"/>
        <v>1</v>
      </c>
      <c r="N300" s="72" t="s">
        <v>483</v>
      </c>
      <c r="O300" s="7">
        <v>18</v>
      </c>
      <c r="P300" s="167">
        <v>6</v>
      </c>
    </row>
    <row r="301" spans="1:16" ht="12">
      <c r="A301" s="23">
        <v>289</v>
      </c>
      <c r="B301" s="289">
        <v>1333009105</v>
      </c>
      <c r="C301" s="47" t="s">
        <v>229</v>
      </c>
      <c r="D301" s="47" t="s">
        <v>230</v>
      </c>
      <c r="E301" s="118" t="s">
        <v>428</v>
      </c>
      <c r="F301" s="90">
        <v>6.333333333333333</v>
      </c>
      <c r="G301" s="90">
        <v>4.5</v>
      </c>
      <c r="H301" s="45">
        <v>10</v>
      </c>
      <c r="I301" s="126"/>
      <c r="J301" s="24">
        <f t="shared" si="18"/>
        <v>6.7</v>
      </c>
      <c r="K301" s="25">
        <f t="shared" si="19"/>
        <v>0</v>
      </c>
      <c r="L301" s="44" t="str">
        <f>IF(K301=6,"acquise"," ")</f>
        <v xml:space="preserve"> </v>
      </c>
      <c r="M301" s="129">
        <f t="shared" si="20"/>
        <v>1</v>
      </c>
      <c r="N301" s="72" t="s">
        <v>483</v>
      </c>
      <c r="O301" s="7">
        <v>18</v>
      </c>
      <c r="P301" s="167">
        <v>6</v>
      </c>
    </row>
    <row r="302" spans="1:16" ht="12">
      <c r="A302" s="23">
        <v>290</v>
      </c>
      <c r="B302" s="279">
        <v>123009246</v>
      </c>
      <c r="C302" s="101" t="s">
        <v>229</v>
      </c>
      <c r="D302" s="101" t="s">
        <v>354</v>
      </c>
      <c r="E302" s="118" t="s">
        <v>428</v>
      </c>
      <c r="F302" s="49">
        <v>6</v>
      </c>
      <c r="G302" s="49"/>
      <c r="H302" s="45">
        <v>12</v>
      </c>
      <c r="I302" s="126"/>
      <c r="J302" s="24">
        <f t="shared" si="18"/>
        <v>6</v>
      </c>
      <c r="K302" s="25">
        <f t="shared" si="19"/>
        <v>0</v>
      </c>
      <c r="L302" s="43" t="str">
        <f>IF(K302=6,"acquise"," ")</f>
        <v xml:space="preserve"> </v>
      </c>
      <c r="M302" s="129">
        <f t="shared" si="20"/>
        <v>1</v>
      </c>
      <c r="N302" s="72" t="s">
        <v>483</v>
      </c>
      <c r="O302" s="7">
        <v>12</v>
      </c>
      <c r="P302" s="167">
        <v>0</v>
      </c>
    </row>
    <row r="303" spans="1:16" ht="12">
      <c r="A303" s="23">
        <v>291</v>
      </c>
      <c r="B303" s="279">
        <v>123007362</v>
      </c>
      <c r="C303" s="101" t="s">
        <v>405</v>
      </c>
      <c r="D303" s="101" t="s">
        <v>111</v>
      </c>
      <c r="E303" s="118" t="s">
        <v>428</v>
      </c>
      <c r="F303" s="49">
        <v>5.25</v>
      </c>
      <c r="G303" s="49"/>
      <c r="H303" s="46">
        <v>9</v>
      </c>
      <c r="I303" s="126"/>
      <c r="J303" s="24">
        <f t="shared" si="18"/>
        <v>5.25</v>
      </c>
      <c r="K303" s="25">
        <f t="shared" si="19"/>
        <v>0</v>
      </c>
      <c r="L303" s="43" t="str">
        <f>IF(K303=6,"acquise"," ")</f>
        <v xml:space="preserve"> </v>
      </c>
      <c r="M303" s="129">
        <f t="shared" si="20"/>
        <v>1</v>
      </c>
      <c r="N303" s="72" t="s">
        <v>483</v>
      </c>
      <c r="O303" s="7">
        <v>18</v>
      </c>
      <c r="P303" s="167">
        <v>6</v>
      </c>
    </row>
    <row r="304" spans="1:16" ht="12">
      <c r="A304" s="23">
        <v>292</v>
      </c>
      <c r="B304" s="279">
        <v>1433003099</v>
      </c>
      <c r="C304" s="101" t="s">
        <v>406</v>
      </c>
      <c r="D304" s="101" t="s">
        <v>160</v>
      </c>
      <c r="E304" s="118" t="s">
        <v>428</v>
      </c>
      <c r="F304" s="49">
        <v>10</v>
      </c>
      <c r="G304" s="49"/>
      <c r="H304" s="45"/>
      <c r="I304" s="126"/>
      <c r="J304" s="24">
        <f t="shared" si="18"/>
        <v>10</v>
      </c>
      <c r="K304" s="25">
        <f t="shared" si="19"/>
        <v>6</v>
      </c>
      <c r="L304" s="169" t="s">
        <v>484</v>
      </c>
      <c r="M304" s="129">
        <f t="shared" si="20"/>
        <v>1</v>
      </c>
      <c r="N304" s="72" t="s">
        <v>483</v>
      </c>
      <c r="O304" s="7">
        <v>30</v>
      </c>
      <c r="P304" s="167">
        <v>18</v>
      </c>
    </row>
    <row r="305" spans="1:16" ht="15">
      <c r="A305" s="23">
        <v>293</v>
      </c>
      <c r="B305" s="279">
        <v>1433013959</v>
      </c>
      <c r="C305" s="101" t="s">
        <v>520</v>
      </c>
      <c r="D305" s="101" t="s">
        <v>69</v>
      </c>
      <c r="E305" s="117" t="s">
        <v>429</v>
      </c>
      <c r="F305" s="49">
        <v>5.35</v>
      </c>
      <c r="G305" s="49">
        <v>3</v>
      </c>
      <c r="H305" s="45">
        <v>7</v>
      </c>
      <c r="I305" s="126"/>
      <c r="J305" s="24">
        <f t="shared" si="18"/>
        <v>5.35</v>
      </c>
      <c r="K305" s="25">
        <f t="shared" si="19"/>
        <v>0</v>
      </c>
      <c r="L305" s="43" t="str">
        <f>IF(K305=6,"acquise"," ")</f>
        <v xml:space="preserve"> </v>
      </c>
      <c r="M305" s="129">
        <f t="shared" si="20"/>
        <v>1</v>
      </c>
      <c r="O305" s="190">
        <v>17</v>
      </c>
      <c r="P305" s="191">
        <v>6</v>
      </c>
    </row>
    <row r="306" spans="1:16" ht="15">
      <c r="A306" s="23">
        <v>294</v>
      </c>
      <c r="B306" s="279">
        <v>1433014047</v>
      </c>
      <c r="C306" s="101" t="s">
        <v>520</v>
      </c>
      <c r="D306" s="101" t="s">
        <v>541</v>
      </c>
      <c r="E306" s="117" t="s">
        <v>428</v>
      </c>
      <c r="F306" s="49">
        <v>4.1222222222222227</v>
      </c>
      <c r="G306" s="49">
        <v>13.75</v>
      </c>
      <c r="H306" s="45">
        <v>3.5555555555555562</v>
      </c>
      <c r="I306" s="126"/>
      <c r="J306" s="24">
        <f t="shared" si="18"/>
        <v>13.75</v>
      </c>
      <c r="K306" s="25">
        <f t="shared" si="19"/>
        <v>6</v>
      </c>
      <c r="L306" s="43" t="str">
        <f>IF(K306=6,"acquise"," ")</f>
        <v>acquise</v>
      </c>
      <c r="M306" s="129">
        <f t="shared" si="20"/>
        <v>1</v>
      </c>
      <c r="O306" s="190">
        <v>12</v>
      </c>
      <c r="P306" s="191">
        <v>0</v>
      </c>
    </row>
    <row r="307" spans="1:16" ht="15">
      <c r="A307" s="23">
        <v>295</v>
      </c>
      <c r="B307" s="279">
        <v>1533005864</v>
      </c>
      <c r="C307" s="101" t="s">
        <v>546</v>
      </c>
      <c r="D307" s="101" t="s">
        <v>328</v>
      </c>
      <c r="E307" s="117" t="s">
        <v>428</v>
      </c>
      <c r="F307" s="49">
        <v>10.5</v>
      </c>
      <c r="G307" s="49"/>
      <c r="H307" s="45"/>
      <c r="I307" s="126"/>
      <c r="J307" s="24">
        <f t="shared" si="18"/>
        <v>10.5</v>
      </c>
      <c r="K307" s="25">
        <f t="shared" si="19"/>
        <v>6</v>
      </c>
      <c r="L307" s="170" t="s">
        <v>486</v>
      </c>
      <c r="M307" s="129">
        <f t="shared" si="20"/>
        <v>1</v>
      </c>
      <c r="O307" s="190">
        <v>15</v>
      </c>
      <c r="P307" s="191">
        <v>6</v>
      </c>
    </row>
    <row r="308" spans="1:16" ht="12">
      <c r="A308" s="23">
        <v>296</v>
      </c>
      <c r="B308" s="294">
        <v>123009044</v>
      </c>
      <c r="C308" s="200" t="s">
        <v>775</v>
      </c>
      <c r="D308" s="200" t="s">
        <v>776</v>
      </c>
      <c r="E308" s="247" t="s">
        <v>1677</v>
      </c>
      <c r="F308" s="194">
        <v>8.8333333333333339</v>
      </c>
      <c r="G308" s="205"/>
      <c r="H308" s="231">
        <v>14</v>
      </c>
      <c r="I308" s="232"/>
      <c r="J308" s="219">
        <f t="shared" si="18"/>
        <v>8.8333333333333339</v>
      </c>
      <c r="K308" s="220">
        <f t="shared" si="19"/>
        <v>0</v>
      </c>
      <c r="L308" s="221" t="str">
        <f>IF(K308=6,"acquise"," ")</f>
        <v xml:space="preserve"> </v>
      </c>
      <c r="M308" s="222">
        <f t="shared" si="20"/>
        <v>1</v>
      </c>
    </row>
    <row r="309" spans="1:16" ht="15">
      <c r="A309" s="23">
        <v>297</v>
      </c>
      <c r="B309" s="279">
        <v>1533009707</v>
      </c>
      <c r="C309" s="101" t="s">
        <v>684</v>
      </c>
      <c r="D309" s="101" t="s">
        <v>95</v>
      </c>
      <c r="E309" s="117" t="s">
        <v>428</v>
      </c>
      <c r="F309" s="49">
        <v>7.45</v>
      </c>
      <c r="G309" s="49">
        <v>11.25</v>
      </c>
      <c r="H309" s="45">
        <v>11.5</v>
      </c>
      <c r="I309" s="126"/>
      <c r="J309" s="24">
        <f t="shared" si="18"/>
        <v>11.35</v>
      </c>
      <c r="K309" s="25">
        <f t="shared" si="19"/>
        <v>6</v>
      </c>
      <c r="L309" s="43" t="str">
        <f>IF(K309=6,"acquise"," ")</f>
        <v>acquise</v>
      </c>
      <c r="M309" s="129">
        <f t="shared" si="20"/>
        <v>1</v>
      </c>
      <c r="O309" s="190">
        <v>12</v>
      </c>
      <c r="P309" s="191">
        <v>0</v>
      </c>
    </row>
    <row r="310" spans="1:16" ht="15">
      <c r="A310" s="23">
        <v>298</v>
      </c>
      <c r="B310" s="279">
        <v>1533009375</v>
      </c>
      <c r="C310" s="101" t="s">
        <v>670</v>
      </c>
      <c r="D310" s="101" t="s">
        <v>671</v>
      </c>
      <c r="E310" s="117" t="s">
        <v>428</v>
      </c>
      <c r="F310" s="49">
        <v>10</v>
      </c>
      <c r="G310" s="49"/>
      <c r="H310" s="45"/>
      <c r="I310" s="126"/>
      <c r="J310" s="24">
        <f t="shared" si="18"/>
        <v>10</v>
      </c>
      <c r="K310" s="25">
        <f t="shared" si="19"/>
        <v>6</v>
      </c>
      <c r="L310" s="170" t="s">
        <v>486</v>
      </c>
      <c r="M310" s="129">
        <f t="shared" si="20"/>
        <v>1</v>
      </c>
      <c r="O310" s="190">
        <v>12</v>
      </c>
      <c r="P310" s="191">
        <v>6</v>
      </c>
    </row>
    <row r="311" spans="1:16" ht="12">
      <c r="A311" s="23">
        <v>299</v>
      </c>
      <c r="B311" s="294" t="s">
        <v>777</v>
      </c>
      <c r="C311" s="200" t="s">
        <v>612</v>
      </c>
      <c r="D311" s="200" t="s">
        <v>778</v>
      </c>
      <c r="E311" s="247" t="s">
        <v>1678</v>
      </c>
      <c r="F311" s="194">
        <v>10</v>
      </c>
      <c r="G311" s="205"/>
      <c r="H311" s="202"/>
      <c r="I311" s="232"/>
      <c r="J311" s="219">
        <f t="shared" si="18"/>
        <v>10</v>
      </c>
      <c r="K311" s="220">
        <f t="shared" si="19"/>
        <v>6</v>
      </c>
      <c r="L311" s="221" t="str">
        <f>IF(K311=6,"acquise"," ")</f>
        <v>acquise</v>
      </c>
      <c r="M311" s="222">
        <f t="shared" si="20"/>
        <v>1</v>
      </c>
    </row>
    <row r="312" spans="1:16" ht="15">
      <c r="A312" s="23">
        <v>300</v>
      </c>
      <c r="B312" s="279">
        <v>1533018497</v>
      </c>
      <c r="C312" s="101" t="s">
        <v>612</v>
      </c>
      <c r="D312" s="101" t="s">
        <v>613</v>
      </c>
      <c r="E312" s="117" t="s">
        <v>429</v>
      </c>
      <c r="F312" s="49">
        <v>10.65</v>
      </c>
      <c r="G312" s="49"/>
      <c r="H312" s="45"/>
      <c r="I312" s="126"/>
      <c r="J312" s="24">
        <f t="shared" si="18"/>
        <v>10.65</v>
      </c>
      <c r="K312" s="25">
        <f t="shared" si="19"/>
        <v>6</v>
      </c>
      <c r="L312" s="171" t="s">
        <v>484</v>
      </c>
      <c r="M312" s="129">
        <f t="shared" si="20"/>
        <v>1</v>
      </c>
      <c r="O312" s="190">
        <v>30</v>
      </c>
      <c r="P312" s="191">
        <v>18</v>
      </c>
    </row>
    <row r="313" spans="1:16" ht="15">
      <c r="A313" s="23">
        <v>301</v>
      </c>
      <c r="B313" s="279">
        <v>1433000957</v>
      </c>
      <c r="C313" s="101" t="s">
        <v>532</v>
      </c>
      <c r="D313" s="101" t="s">
        <v>533</v>
      </c>
      <c r="E313" s="117" t="s">
        <v>1676</v>
      </c>
      <c r="F313" s="49">
        <v>0</v>
      </c>
      <c r="G313" s="49"/>
      <c r="H313" s="45"/>
      <c r="I313" s="126"/>
      <c r="J313" s="24">
        <f t="shared" si="18"/>
        <v>0</v>
      </c>
      <c r="K313" s="25">
        <f t="shared" si="19"/>
        <v>0</v>
      </c>
      <c r="L313" s="43" t="str">
        <f>IF(K313=6,"acquise"," ")</f>
        <v xml:space="preserve"> </v>
      </c>
      <c r="M313" s="129">
        <f t="shared" si="20"/>
        <v>1</v>
      </c>
      <c r="O313" s="190">
        <v>11</v>
      </c>
      <c r="P313" s="191">
        <v>0</v>
      </c>
    </row>
    <row r="314" spans="1:16" ht="15">
      <c r="A314" s="23">
        <v>302</v>
      </c>
      <c r="B314" s="279">
        <v>1433006534</v>
      </c>
      <c r="C314" s="101" t="s">
        <v>362</v>
      </c>
      <c r="D314" s="101" t="s">
        <v>138</v>
      </c>
      <c r="E314" s="117" t="s">
        <v>428</v>
      </c>
      <c r="F314" s="49">
        <v>10</v>
      </c>
      <c r="G314" s="49"/>
      <c r="H314" s="45"/>
      <c r="I314" s="126"/>
      <c r="J314" s="24">
        <f t="shared" si="18"/>
        <v>10</v>
      </c>
      <c r="K314" s="25">
        <f t="shared" si="19"/>
        <v>6</v>
      </c>
      <c r="L314" s="170" t="s">
        <v>486</v>
      </c>
      <c r="M314" s="129">
        <f t="shared" si="20"/>
        <v>1</v>
      </c>
      <c r="O314" s="190">
        <v>18</v>
      </c>
      <c r="P314" s="191">
        <v>12</v>
      </c>
    </row>
    <row r="315" spans="1:16" ht="15">
      <c r="A315" s="23">
        <v>303</v>
      </c>
      <c r="B315" s="279">
        <v>1533004391</v>
      </c>
      <c r="C315" s="101" t="s">
        <v>592</v>
      </c>
      <c r="D315" s="101" t="s">
        <v>89</v>
      </c>
      <c r="E315" s="117" t="s">
        <v>428</v>
      </c>
      <c r="F315" s="49">
        <v>6.9</v>
      </c>
      <c r="G315" s="49">
        <v>5.75</v>
      </c>
      <c r="H315" s="45">
        <v>12</v>
      </c>
      <c r="I315" s="126"/>
      <c r="J315" s="24">
        <f t="shared" si="18"/>
        <v>8.25</v>
      </c>
      <c r="K315" s="25">
        <f t="shared" si="19"/>
        <v>0</v>
      </c>
      <c r="L315" s="43" t="str">
        <f>IF(K315=6,"acquise"," ")</f>
        <v xml:space="preserve"> </v>
      </c>
      <c r="M315" s="129">
        <f t="shared" si="20"/>
        <v>1</v>
      </c>
      <c r="O315" s="190">
        <v>19</v>
      </c>
      <c r="P315" s="191">
        <v>12</v>
      </c>
    </row>
    <row r="316" spans="1:16" ht="12">
      <c r="A316" s="23">
        <v>304</v>
      </c>
      <c r="B316" s="279">
        <v>1433017795</v>
      </c>
      <c r="C316" s="101" t="s">
        <v>407</v>
      </c>
      <c r="D316" s="101" t="s">
        <v>408</v>
      </c>
      <c r="E316" s="118" t="s">
        <v>428</v>
      </c>
      <c r="F316" s="49">
        <v>10.199999999999999</v>
      </c>
      <c r="G316" s="49"/>
      <c r="H316" s="45"/>
      <c r="I316" s="126"/>
      <c r="J316" s="24">
        <f t="shared" si="18"/>
        <v>10.199999999999999</v>
      </c>
      <c r="K316" s="25">
        <f t="shared" si="19"/>
        <v>6</v>
      </c>
      <c r="L316" s="172" t="s">
        <v>486</v>
      </c>
      <c r="M316" s="129">
        <f t="shared" si="20"/>
        <v>1</v>
      </c>
      <c r="N316" s="72" t="s">
        <v>483</v>
      </c>
      <c r="O316" s="7">
        <v>18</v>
      </c>
      <c r="P316" s="167">
        <v>6</v>
      </c>
    </row>
    <row r="317" spans="1:16" ht="12">
      <c r="A317" s="23">
        <v>305</v>
      </c>
      <c r="B317" s="289">
        <v>123016324</v>
      </c>
      <c r="C317" s="47" t="s">
        <v>231</v>
      </c>
      <c r="D317" s="47" t="s">
        <v>232</v>
      </c>
      <c r="E317" s="121" t="s">
        <v>431</v>
      </c>
      <c r="F317" s="90">
        <v>7.25</v>
      </c>
      <c r="G317" s="90"/>
      <c r="H317" s="46">
        <v>6.75</v>
      </c>
      <c r="I317" s="126"/>
      <c r="J317" s="24">
        <f t="shared" si="18"/>
        <v>7.25</v>
      </c>
      <c r="K317" s="25">
        <f t="shared" si="19"/>
        <v>0</v>
      </c>
      <c r="L317" s="44" t="str">
        <f>IF(K317=6,"acquise"," ")</f>
        <v xml:space="preserve"> </v>
      </c>
      <c r="M317" s="129">
        <f t="shared" si="20"/>
        <v>1</v>
      </c>
      <c r="N317" s="72" t="s">
        <v>483</v>
      </c>
      <c r="O317" s="7">
        <v>18</v>
      </c>
      <c r="P317" s="167">
        <v>6</v>
      </c>
    </row>
    <row r="318" spans="1:16" ht="15">
      <c r="A318" s="23">
        <v>306</v>
      </c>
      <c r="B318" s="279">
        <v>1333004902</v>
      </c>
      <c r="C318" s="101" t="s">
        <v>574</v>
      </c>
      <c r="D318" s="101" t="s">
        <v>237</v>
      </c>
      <c r="E318" s="117" t="s">
        <v>428</v>
      </c>
      <c r="F318" s="49">
        <v>12.6</v>
      </c>
      <c r="G318" s="49"/>
      <c r="H318" s="45"/>
      <c r="I318" s="126"/>
      <c r="J318" s="24">
        <f t="shared" si="18"/>
        <v>12.6</v>
      </c>
      <c r="K318" s="25">
        <f t="shared" si="19"/>
        <v>6</v>
      </c>
      <c r="L318" s="170" t="s">
        <v>486</v>
      </c>
      <c r="M318" s="129">
        <f t="shared" si="20"/>
        <v>1</v>
      </c>
      <c r="O318" s="190">
        <v>18</v>
      </c>
      <c r="P318" s="191">
        <v>6</v>
      </c>
    </row>
    <row r="319" spans="1:16" ht="12">
      <c r="A319" s="23">
        <v>307</v>
      </c>
      <c r="B319" s="289">
        <v>1333005406</v>
      </c>
      <c r="C319" s="47" t="s">
        <v>235</v>
      </c>
      <c r="D319" s="47" t="s">
        <v>61</v>
      </c>
      <c r="E319" s="118" t="s">
        <v>433</v>
      </c>
      <c r="F319" s="90">
        <v>6.833333333333333</v>
      </c>
      <c r="G319" s="90"/>
      <c r="H319" s="46">
        <v>13.5</v>
      </c>
      <c r="I319" s="126"/>
      <c r="J319" s="24">
        <f t="shared" si="18"/>
        <v>6.833333333333333</v>
      </c>
      <c r="K319" s="25">
        <f t="shared" si="19"/>
        <v>0</v>
      </c>
      <c r="L319" s="44" t="str">
        <f>IF(K319=6,"acquise"," ")</f>
        <v xml:space="preserve"> </v>
      </c>
      <c r="M319" s="129">
        <f t="shared" si="20"/>
        <v>1</v>
      </c>
      <c r="N319" s="72" t="s">
        <v>483</v>
      </c>
      <c r="O319" s="7">
        <v>18</v>
      </c>
      <c r="P319" s="167">
        <v>6</v>
      </c>
    </row>
    <row r="320" spans="1:16" ht="15">
      <c r="A320" s="23">
        <v>308</v>
      </c>
      <c r="B320" s="279">
        <v>1433007106</v>
      </c>
      <c r="C320" s="101" t="s">
        <v>593</v>
      </c>
      <c r="D320" s="101" t="s">
        <v>342</v>
      </c>
      <c r="E320" s="117" t="s">
        <v>428</v>
      </c>
      <c r="F320" s="49">
        <v>7.6055555555555561</v>
      </c>
      <c r="G320" s="49">
        <v>5.75</v>
      </c>
      <c r="H320" s="45">
        <v>8.8888888888888893</v>
      </c>
      <c r="I320" s="126"/>
      <c r="J320" s="24">
        <f t="shared" si="18"/>
        <v>7.6055555555555561</v>
      </c>
      <c r="K320" s="25">
        <f t="shared" si="19"/>
        <v>0</v>
      </c>
      <c r="L320" s="43" t="str">
        <f>IF(K320=6,"acquise"," ")</f>
        <v xml:space="preserve"> </v>
      </c>
      <c r="M320" s="129">
        <f t="shared" si="20"/>
        <v>1</v>
      </c>
      <c r="O320" s="190">
        <v>12</v>
      </c>
      <c r="P320" s="191">
        <v>0</v>
      </c>
    </row>
    <row r="321" spans="1:16" ht="12">
      <c r="A321" s="23">
        <v>309</v>
      </c>
      <c r="B321" s="279">
        <v>1433014237</v>
      </c>
      <c r="C321" s="101" t="s">
        <v>363</v>
      </c>
      <c r="D321" s="101" t="s">
        <v>312</v>
      </c>
      <c r="E321" s="118" t="s">
        <v>433</v>
      </c>
      <c r="F321" s="49">
        <v>6</v>
      </c>
      <c r="G321" s="49">
        <v>4.25</v>
      </c>
      <c r="H321" s="45">
        <v>11.25</v>
      </c>
      <c r="I321" s="126"/>
      <c r="J321" s="24">
        <f t="shared" si="18"/>
        <v>7.05</v>
      </c>
      <c r="K321" s="25">
        <f t="shared" si="19"/>
        <v>0</v>
      </c>
      <c r="L321" s="43" t="str">
        <f>IF(K321=6,"acquise"," ")</f>
        <v xml:space="preserve"> </v>
      </c>
      <c r="M321" s="129">
        <f t="shared" si="20"/>
        <v>1</v>
      </c>
      <c r="N321" s="72" t="s">
        <v>483</v>
      </c>
      <c r="O321" s="7">
        <v>12</v>
      </c>
      <c r="P321" s="167">
        <v>0</v>
      </c>
    </row>
    <row r="322" spans="1:16" ht="12">
      <c r="A322" s="23">
        <v>310</v>
      </c>
      <c r="B322" s="294">
        <v>123004306</v>
      </c>
      <c r="C322" s="200" t="s">
        <v>779</v>
      </c>
      <c r="D322" s="200" t="s">
        <v>595</v>
      </c>
      <c r="E322" s="247" t="s">
        <v>1678</v>
      </c>
      <c r="F322" s="194">
        <v>10</v>
      </c>
      <c r="G322" s="205"/>
      <c r="H322" s="231"/>
      <c r="I322" s="232"/>
      <c r="J322" s="219">
        <f t="shared" si="18"/>
        <v>10</v>
      </c>
      <c r="K322" s="220">
        <f t="shared" si="19"/>
        <v>6</v>
      </c>
      <c r="L322" s="221" t="str">
        <f>IF(K322=6,"acquise"," ")</f>
        <v>acquise</v>
      </c>
      <c r="M322" s="222">
        <f t="shared" si="20"/>
        <v>1</v>
      </c>
    </row>
    <row r="323" spans="1:16" ht="15">
      <c r="A323" s="23">
        <v>311</v>
      </c>
      <c r="B323" s="279">
        <v>1533012483</v>
      </c>
      <c r="C323" s="101" t="s">
        <v>529</v>
      </c>
      <c r="D323" s="101" t="s">
        <v>530</v>
      </c>
      <c r="E323" s="117" t="s">
        <v>429</v>
      </c>
      <c r="F323" s="49">
        <v>10.199999999999999</v>
      </c>
      <c r="G323" s="49"/>
      <c r="H323" s="45"/>
      <c r="I323" s="126"/>
      <c r="J323" s="24">
        <f t="shared" si="18"/>
        <v>10.199999999999999</v>
      </c>
      <c r="K323" s="25">
        <f t="shared" si="19"/>
        <v>6</v>
      </c>
      <c r="L323" s="170" t="s">
        <v>486</v>
      </c>
      <c r="M323" s="129">
        <f t="shared" si="20"/>
        <v>1</v>
      </c>
      <c r="O323" s="190">
        <v>16</v>
      </c>
      <c r="P323" s="191">
        <v>12</v>
      </c>
    </row>
    <row r="324" spans="1:16" ht="12">
      <c r="A324" s="23">
        <v>312</v>
      </c>
      <c r="B324" s="289">
        <v>1333003260</v>
      </c>
      <c r="C324" s="47" t="s">
        <v>236</v>
      </c>
      <c r="D324" s="47" t="s">
        <v>160</v>
      </c>
      <c r="E324" s="121" t="s">
        <v>435</v>
      </c>
      <c r="F324" s="90">
        <v>7.3</v>
      </c>
      <c r="G324" s="90">
        <v>11</v>
      </c>
      <c r="H324" s="46">
        <v>10</v>
      </c>
      <c r="I324" s="126"/>
      <c r="J324" s="24">
        <f t="shared" si="18"/>
        <v>11</v>
      </c>
      <c r="K324" s="25">
        <f t="shared" si="19"/>
        <v>6</v>
      </c>
      <c r="L324" s="44" t="str">
        <f>IF(K324=6,"acquise"," ")</f>
        <v>acquise</v>
      </c>
      <c r="M324" s="129">
        <f t="shared" si="20"/>
        <v>1</v>
      </c>
      <c r="N324" s="72" t="s">
        <v>483</v>
      </c>
      <c r="O324" s="7">
        <v>13</v>
      </c>
      <c r="P324" s="167">
        <v>6</v>
      </c>
    </row>
    <row r="325" spans="1:16" ht="12">
      <c r="A325" s="23">
        <v>313</v>
      </c>
      <c r="B325" s="282" t="s">
        <v>780</v>
      </c>
      <c r="C325" s="200" t="s">
        <v>238</v>
      </c>
      <c r="D325" s="200" t="s">
        <v>327</v>
      </c>
      <c r="E325" s="247" t="s">
        <v>1677</v>
      </c>
      <c r="F325" s="194">
        <v>8.8333333333333339</v>
      </c>
      <c r="G325" s="205"/>
      <c r="H325" s="202">
        <v>10.5</v>
      </c>
      <c r="I325" s="232"/>
      <c r="J325" s="219">
        <f t="shared" si="18"/>
        <v>8.8333333333333339</v>
      </c>
      <c r="K325" s="220">
        <f t="shared" si="19"/>
        <v>0</v>
      </c>
      <c r="L325" s="221" t="str">
        <f>IF(K325=6,"acquise"," ")</f>
        <v xml:space="preserve"> </v>
      </c>
      <c r="M325" s="222">
        <f t="shared" si="20"/>
        <v>1</v>
      </c>
    </row>
    <row r="326" spans="1:16" ht="12">
      <c r="A326" s="23">
        <v>314</v>
      </c>
      <c r="B326" s="289">
        <v>123016472</v>
      </c>
      <c r="C326" s="47" t="s">
        <v>239</v>
      </c>
      <c r="D326" s="47" t="s">
        <v>86</v>
      </c>
      <c r="E326" s="118" t="s">
        <v>428</v>
      </c>
      <c r="F326" s="90">
        <v>10</v>
      </c>
      <c r="G326" s="90"/>
      <c r="H326" s="46"/>
      <c r="I326" s="126"/>
      <c r="J326" s="24">
        <f t="shared" si="18"/>
        <v>10</v>
      </c>
      <c r="K326" s="25">
        <f t="shared" si="19"/>
        <v>6</v>
      </c>
      <c r="L326" s="172" t="s">
        <v>486</v>
      </c>
      <c r="M326" s="129">
        <f t="shared" si="20"/>
        <v>1</v>
      </c>
      <c r="N326" s="72" t="s">
        <v>483</v>
      </c>
      <c r="O326" s="7">
        <v>20</v>
      </c>
      <c r="P326" s="167">
        <v>12</v>
      </c>
    </row>
    <row r="327" spans="1:16" ht="12">
      <c r="A327" s="23">
        <v>315</v>
      </c>
      <c r="B327" s="289">
        <v>1333010096</v>
      </c>
      <c r="C327" s="47" t="s">
        <v>240</v>
      </c>
      <c r="D327" s="47" t="s">
        <v>241</v>
      </c>
      <c r="E327" s="117" t="s">
        <v>434</v>
      </c>
      <c r="F327" s="90">
        <v>10</v>
      </c>
      <c r="G327" s="90"/>
      <c r="H327" s="46"/>
      <c r="I327" s="126"/>
      <c r="J327" s="24">
        <f t="shared" si="18"/>
        <v>10</v>
      </c>
      <c r="K327" s="25">
        <f t="shared" si="19"/>
        <v>6</v>
      </c>
      <c r="L327" s="172" t="s">
        <v>486</v>
      </c>
      <c r="M327" s="129">
        <f t="shared" si="20"/>
        <v>1</v>
      </c>
      <c r="N327" s="72" t="s">
        <v>483</v>
      </c>
      <c r="O327" s="7">
        <v>24</v>
      </c>
      <c r="P327" s="167">
        <v>12</v>
      </c>
    </row>
    <row r="328" spans="1:16" ht="15">
      <c r="A328" s="23">
        <v>316</v>
      </c>
      <c r="B328" s="279">
        <v>1533003461</v>
      </c>
      <c r="C328" s="101" t="s">
        <v>409</v>
      </c>
      <c r="D328" s="101" t="s">
        <v>625</v>
      </c>
      <c r="E328" s="117" t="s">
        <v>429</v>
      </c>
      <c r="F328" s="49">
        <v>7.75</v>
      </c>
      <c r="G328" s="49"/>
      <c r="H328" s="45">
        <v>12.25</v>
      </c>
      <c r="I328" s="126"/>
      <c r="J328" s="24">
        <f t="shared" si="18"/>
        <v>7.75</v>
      </c>
      <c r="K328" s="25">
        <f t="shared" si="19"/>
        <v>0</v>
      </c>
      <c r="L328" s="43" t="str">
        <f>IF(K328=6,"acquise"," ")</f>
        <v xml:space="preserve"> </v>
      </c>
      <c r="M328" s="129">
        <f t="shared" si="20"/>
        <v>1</v>
      </c>
      <c r="O328" s="190">
        <v>17</v>
      </c>
      <c r="P328" s="191">
        <v>6</v>
      </c>
    </row>
    <row r="329" spans="1:16" ht="12">
      <c r="A329" s="23">
        <v>317</v>
      </c>
      <c r="B329" s="279">
        <v>123004043</v>
      </c>
      <c r="C329" s="101" t="s">
        <v>409</v>
      </c>
      <c r="D329" s="101" t="s">
        <v>410</v>
      </c>
      <c r="E329" s="117" t="s">
        <v>434</v>
      </c>
      <c r="F329" s="49">
        <v>10.001999999999999</v>
      </c>
      <c r="G329" s="49"/>
      <c r="H329" s="45"/>
      <c r="I329" s="126"/>
      <c r="J329" s="24">
        <f t="shared" si="18"/>
        <v>10.001999999999999</v>
      </c>
      <c r="K329" s="25">
        <f t="shared" si="19"/>
        <v>6</v>
      </c>
      <c r="L329" s="172" t="s">
        <v>486</v>
      </c>
      <c r="M329" s="129">
        <f t="shared" si="20"/>
        <v>1</v>
      </c>
      <c r="N329" s="72" t="s">
        <v>483</v>
      </c>
      <c r="O329" s="7">
        <v>18</v>
      </c>
      <c r="P329" s="167">
        <v>6</v>
      </c>
    </row>
    <row r="330" spans="1:16" ht="15">
      <c r="A330" s="23">
        <v>318</v>
      </c>
      <c r="B330" s="279">
        <v>1533004521</v>
      </c>
      <c r="C330" s="101" t="s">
        <v>627</v>
      </c>
      <c r="D330" s="101" t="s">
        <v>86</v>
      </c>
      <c r="E330" s="117" t="s">
        <v>428</v>
      </c>
      <c r="F330" s="49">
        <v>10.7</v>
      </c>
      <c r="G330" s="49"/>
      <c r="H330" s="45"/>
      <c r="I330" s="126"/>
      <c r="J330" s="24">
        <f t="shared" si="18"/>
        <v>10.7</v>
      </c>
      <c r="K330" s="25">
        <f t="shared" si="19"/>
        <v>6</v>
      </c>
      <c r="L330" s="170" t="s">
        <v>486</v>
      </c>
      <c r="M330" s="129">
        <f t="shared" si="20"/>
        <v>1</v>
      </c>
      <c r="O330" s="190">
        <v>18</v>
      </c>
      <c r="P330" s="191">
        <v>6</v>
      </c>
    </row>
    <row r="331" spans="1:16" ht="15">
      <c r="A331" s="23">
        <v>319</v>
      </c>
      <c r="B331" s="279">
        <v>1533004324</v>
      </c>
      <c r="C331" s="101" t="s">
        <v>243</v>
      </c>
      <c r="D331" s="101" t="s">
        <v>502</v>
      </c>
      <c r="E331" s="117" t="s">
        <v>429</v>
      </c>
      <c r="F331" s="49">
        <v>10.605555555555556</v>
      </c>
      <c r="G331" s="49"/>
      <c r="H331" s="45"/>
      <c r="I331" s="126"/>
      <c r="J331" s="24">
        <f t="shared" si="18"/>
        <v>10.605555555555556</v>
      </c>
      <c r="K331" s="25">
        <f t="shared" si="19"/>
        <v>6</v>
      </c>
      <c r="L331" s="171" t="s">
        <v>485</v>
      </c>
      <c r="M331" s="129">
        <f t="shared" si="20"/>
        <v>1</v>
      </c>
      <c r="O331" s="190">
        <v>29</v>
      </c>
      <c r="P331" s="191">
        <v>18</v>
      </c>
    </row>
    <row r="332" spans="1:16" ht="12">
      <c r="A332" s="23">
        <v>320</v>
      </c>
      <c r="B332" s="277" t="s">
        <v>242</v>
      </c>
      <c r="C332" s="47" t="s">
        <v>243</v>
      </c>
      <c r="D332" s="47" t="s">
        <v>244</v>
      </c>
      <c r="E332" s="120" t="s">
        <v>434</v>
      </c>
      <c r="F332" s="90">
        <v>10</v>
      </c>
      <c r="G332" s="90"/>
      <c r="H332" s="96"/>
      <c r="I332" s="126"/>
      <c r="J332" s="24">
        <f t="shared" si="18"/>
        <v>10</v>
      </c>
      <c r="K332" s="25">
        <f t="shared" si="19"/>
        <v>6</v>
      </c>
      <c r="L332" s="172" t="s">
        <v>486</v>
      </c>
      <c r="M332" s="129">
        <f t="shared" si="20"/>
        <v>1</v>
      </c>
      <c r="N332" s="72" t="s">
        <v>483</v>
      </c>
      <c r="O332" s="7">
        <v>20</v>
      </c>
      <c r="P332" s="167">
        <v>12</v>
      </c>
    </row>
    <row r="333" spans="1:16" ht="12">
      <c r="A333" s="23">
        <v>321</v>
      </c>
      <c r="B333" s="294">
        <v>123007577</v>
      </c>
      <c r="C333" s="200" t="s">
        <v>245</v>
      </c>
      <c r="D333" s="200" t="s">
        <v>781</v>
      </c>
      <c r="E333" s="247" t="s">
        <v>1677</v>
      </c>
      <c r="F333" s="194">
        <v>6.333333333333333</v>
      </c>
      <c r="G333" s="205">
        <v>3</v>
      </c>
      <c r="H333" s="231">
        <v>12.5</v>
      </c>
      <c r="I333" s="232"/>
      <c r="J333" s="219">
        <f t="shared" ref="J333:J396" si="21">IF(AND(H333&gt;G333,H333&gt;I333),MAX(F333,(H333*2+G333*3)/5,(H333*2+I333*3)/5),MAX(F333,G333,I333))</f>
        <v>6.8</v>
      </c>
      <c r="K333" s="220">
        <f t="shared" ref="K333:K396" si="22">IF(J333&gt;=9.995,6,0)</f>
        <v>0</v>
      </c>
      <c r="L333" s="221" t="str">
        <f>IF(K333=6,"acquise"," ")</f>
        <v xml:space="preserve"> </v>
      </c>
      <c r="M333" s="222">
        <f t="shared" ref="M333:M396" si="23">IF(I333&lt;&gt;"",2,1)</f>
        <v>1</v>
      </c>
    </row>
    <row r="334" spans="1:16" ht="15">
      <c r="A334" s="23">
        <v>322</v>
      </c>
      <c r="B334" s="279">
        <v>1533009699</v>
      </c>
      <c r="C334" s="101" t="s">
        <v>245</v>
      </c>
      <c r="D334" s="101" t="s">
        <v>118</v>
      </c>
      <c r="E334" s="117" t="s">
        <v>429</v>
      </c>
      <c r="F334" s="49">
        <v>10.6</v>
      </c>
      <c r="G334" s="49"/>
      <c r="H334" s="45"/>
      <c r="I334" s="126"/>
      <c r="J334" s="24">
        <f t="shared" si="21"/>
        <v>10.6</v>
      </c>
      <c r="K334" s="25">
        <f t="shared" si="22"/>
        <v>6</v>
      </c>
      <c r="L334" s="170" t="s">
        <v>486</v>
      </c>
      <c r="M334" s="129">
        <f t="shared" si="23"/>
        <v>1</v>
      </c>
      <c r="O334" s="190">
        <v>11</v>
      </c>
      <c r="P334" s="191">
        <v>6</v>
      </c>
    </row>
    <row r="335" spans="1:16" ht="15">
      <c r="A335" s="23">
        <v>323</v>
      </c>
      <c r="B335" s="279">
        <v>1533010446</v>
      </c>
      <c r="C335" s="101" t="s">
        <v>506</v>
      </c>
      <c r="D335" s="101" t="s">
        <v>507</v>
      </c>
      <c r="E335" s="117" t="s">
        <v>428</v>
      </c>
      <c r="F335" s="49">
        <v>10</v>
      </c>
      <c r="G335" s="49"/>
      <c r="H335" s="45"/>
      <c r="I335" s="126"/>
      <c r="J335" s="24">
        <f t="shared" si="21"/>
        <v>10</v>
      </c>
      <c r="K335" s="25">
        <f t="shared" si="22"/>
        <v>6</v>
      </c>
      <c r="L335" s="170" t="s">
        <v>486</v>
      </c>
      <c r="M335" s="129">
        <f t="shared" si="23"/>
        <v>1</v>
      </c>
      <c r="O335" s="190">
        <v>16</v>
      </c>
      <c r="P335" s="191">
        <v>12</v>
      </c>
    </row>
    <row r="336" spans="1:16" ht="15">
      <c r="A336" s="23">
        <v>324</v>
      </c>
      <c r="B336" s="279">
        <v>1533014382</v>
      </c>
      <c r="C336" s="101" t="s">
        <v>606</v>
      </c>
      <c r="D336" s="101" t="s">
        <v>138</v>
      </c>
      <c r="E336" s="117" t="s">
        <v>428</v>
      </c>
      <c r="F336" s="49">
        <v>12.7</v>
      </c>
      <c r="G336" s="49"/>
      <c r="H336" s="45"/>
      <c r="I336" s="126"/>
      <c r="J336" s="24">
        <f t="shared" si="21"/>
        <v>12.7</v>
      </c>
      <c r="K336" s="25">
        <f t="shared" si="22"/>
        <v>6</v>
      </c>
      <c r="L336" s="170" t="s">
        <v>486</v>
      </c>
      <c r="M336" s="129">
        <f t="shared" si="23"/>
        <v>1</v>
      </c>
      <c r="O336" s="190">
        <v>24</v>
      </c>
      <c r="P336" s="191">
        <v>12</v>
      </c>
    </row>
    <row r="337" spans="1:16" ht="12">
      <c r="A337" s="23">
        <v>325</v>
      </c>
      <c r="B337" s="338" t="s">
        <v>782</v>
      </c>
      <c r="C337" s="213" t="s">
        <v>249</v>
      </c>
      <c r="D337" s="213" t="s">
        <v>135</v>
      </c>
      <c r="E337" s="248" t="s">
        <v>433</v>
      </c>
      <c r="F337" s="194">
        <v>11</v>
      </c>
      <c r="G337" s="205"/>
      <c r="H337" s="205"/>
      <c r="I337" s="232"/>
      <c r="J337" s="219">
        <f t="shared" si="21"/>
        <v>11</v>
      </c>
      <c r="K337" s="220">
        <f t="shared" si="22"/>
        <v>6</v>
      </c>
      <c r="L337" s="221" t="str">
        <f>IF(K337=6,"acquise"," ")</f>
        <v>acquise</v>
      </c>
      <c r="M337" s="222">
        <f t="shared" si="23"/>
        <v>1</v>
      </c>
    </row>
    <row r="338" spans="1:16" ht="15">
      <c r="A338" s="23">
        <v>326</v>
      </c>
      <c r="B338" s="279">
        <v>1433003587</v>
      </c>
      <c r="C338" s="101" t="s">
        <v>567</v>
      </c>
      <c r="D338" s="101" t="s">
        <v>173</v>
      </c>
      <c r="E338" s="117" t="s">
        <v>1676</v>
      </c>
      <c r="F338" s="49">
        <v>10.7</v>
      </c>
      <c r="G338" s="49"/>
      <c r="H338" s="45"/>
      <c r="I338" s="126"/>
      <c r="J338" s="24">
        <f t="shared" si="21"/>
        <v>10.7</v>
      </c>
      <c r="K338" s="25">
        <f t="shared" si="22"/>
        <v>6</v>
      </c>
      <c r="L338" s="171" t="s">
        <v>485</v>
      </c>
      <c r="M338" s="129">
        <f t="shared" si="23"/>
        <v>1</v>
      </c>
      <c r="O338" s="190">
        <v>24</v>
      </c>
      <c r="P338" s="191">
        <v>18</v>
      </c>
    </row>
    <row r="339" spans="1:16" ht="12">
      <c r="A339" s="23">
        <v>327</v>
      </c>
      <c r="B339" s="289">
        <v>1333013902</v>
      </c>
      <c r="C339" s="47" t="s">
        <v>251</v>
      </c>
      <c r="D339" s="47" t="s">
        <v>252</v>
      </c>
      <c r="E339" s="117" t="s">
        <v>434</v>
      </c>
      <c r="F339" s="90">
        <v>10.5</v>
      </c>
      <c r="G339" s="90"/>
      <c r="H339" s="46"/>
      <c r="I339" s="126"/>
      <c r="J339" s="24">
        <f t="shared" si="21"/>
        <v>10.5</v>
      </c>
      <c r="K339" s="25">
        <f t="shared" si="22"/>
        <v>6</v>
      </c>
      <c r="L339" s="169" t="s">
        <v>484</v>
      </c>
      <c r="M339" s="129">
        <f t="shared" si="23"/>
        <v>1</v>
      </c>
      <c r="N339" s="72" t="s">
        <v>483</v>
      </c>
      <c r="O339" s="7">
        <v>30</v>
      </c>
      <c r="P339" s="167">
        <v>18</v>
      </c>
    </row>
    <row r="340" spans="1:16" ht="12">
      <c r="A340" s="23">
        <v>328</v>
      </c>
      <c r="B340" s="294">
        <v>123004080</v>
      </c>
      <c r="C340" s="200" t="s">
        <v>783</v>
      </c>
      <c r="D340" s="200" t="s">
        <v>784</v>
      </c>
      <c r="E340" s="239" t="s">
        <v>431</v>
      </c>
      <c r="F340" s="194">
        <v>2.2000000000000002</v>
      </c>
      <c r="G340" s="205"/>
      <c r="H340" s="231">
        <v>5.5</v>
      </c>
      <c r="I340" s="232"/>
      <c r="J340" s="219">
        <f t="shared" si="21"/>
        <v>2.2000000000000002</v>
      </c>
      <c r="K340" s="220">
        <f t="shared" si="22"/>
        <v>0</v>
      </c>
      <c r="L340" s="221" t="str">
        <f>IF(K340=6,"acquise"," ")</f>
        <v xml:space="preserve"> </v>
      </c>
      <c r="M340" s="222">
        <f t="shared" si="23"/>
        <v>1</v>
      </c>
    </row>
    <row r="341" spans="1:16" ht="15">
      <c r="A341" s="23">
        <v>329</v>
      </c>
      <c r="B341" s="279">
        <v>1433016355</v>
      </c>
      <c r="C341" s="101" t="s">
        <v>411</v>
      </c>
      <c r="D341" s="101" t="s">
        <v>360</v>
      </c>
      <c r="E341" s="117" t="s">
        <v>1676</v>
      </c>
      <c r="F341" s="49">
        <v>6.6</v>
      </c>
      <c r="G341" s="49">
        <v>6</v>
      </c>
      <c r="H341" s="45">
        <v>12</v>
      </c>
      <c r="I341" s="126"/>
      <c r="J341" s="24">
        <f t="shared" si="21"/>
        <v>8.4</v>
      </c>
      <c r="K341" s="25">
        <f t="shared" si="22"/>
        <v>0</v>
      </c>
      <c r="L341" s="43" t="str">
        <f>IF(K341=6,"acquise"," ")</f>
        <v xml:space="preserve"> </v>
      </c>
      <c r="M341" s="129">
        <f t="shared" si="23"/>
        <v>1</v>
      </c>
      <c r="O341" s="190">
        <v>12</v>
      </c>
      <c r="P341" s="191">
        <v>0</v>
      </c>
    </row>
    <row r="342" spans="1:16" ht="12">
      <c r="A342" s="23">
        <v>330</v>
      </c>
      <c r="B342" s="289">
        <v>1333015242</v>
      </c>
      <c r="C342" s="47" t="s">
        <v>253</v>
      </c>
      <c r="D342" s="47" t="s">
        <v>128</v>
      </c>
      <c r="E342" s="118" t="s">
        <v>433</v>
      </c>
      <c r="F342" s="90">
        <v>10.5</v>
      </c>
      <c r="G342" s="90"/>
      <c r="H342" s="46"/>
      <c r="I342" s="126"/>
      <c r="J342" s="24">
        <f t="shared" si="21"/>
        <v>10.5</v>
      </c>
      <c r="K342" s="25">
        <f t="shared" si="22"/>
        <v>6</v>
      </c>
      <c r="L342" s="172" t="s">
        <v>486</v>
      </c>
      <c r="M342" s="129">
        <f t="shared" si="23"/>
        <v>1</v>
      </c>
      <c r="N342" s="72" t="s">
        <v>483</v>
      </c>
      <c r="O342" s="7">
        <v>18</v>
      </c>
      <c r="P342" s="167">
        <v>6</v>
      </c>
    </row>
    <row r="343" spans="1:16" ht="15">
      <c r="A343" s="23">
        <v>331</v>
      </c>
      <c r="B343" s="279">
        <v>1533017488</v>
      </c>
      <c r="C343" s="101" t="s">
        <v>253</v>
      </c>
      <c r="D343" s="101" t="s">
        <v>278</v>
      </c>
      <c r="E343" s="117" t="s">
        <v>1676</v>
      </c>
      <c r="F343" s="49">
        <v>10</v>
      </c>
      <c r="G343" s="49"/>
      <c r="H343" s="45"/>
      <c r="I343" s="126"/>
      <c r="J343" s="24">
        <f t="shared" si="21"/>
        <v>10</v>
      </c>
      <c r="K343" s="25">
        <f t="shared" si="22"/>
        <v>6</v>
      </c>
      <c r="L343" s="170" t="s">
        <v>486</v>
      </c>
      <c r="M343" s="129">
        <f t="shared" si="23"/>
        <v>1</v>
      </c>
      <c r="O343" s="190">
        <v>18</v>
      </c>
      <c r="P343" s="191">
        <v>6</v>
      </c>
    </row>
    <row r="344" spans="1:16" ht="12">
      <c r="A344" s="23">
        <v>332</v>
      </c>
      <c r="B344" s="277" t="s">
        <v>254</v>
      </c>
      <c r="C344" s="47" t="s">
        <v>255</v>
      </c>
      <c r="D344" s="47" t="s">
        <v>256</v>
      </c>
      <c r="E344" s="117" t="s">
        <v>429</v>
      </c>
      <c r="F344" s="90">
        <v>10</v>
      </c>
      <c r="G344" s="90"/>
      <c r="H344" s="46"/>
      <c r="I344" s="126"/>
      <c r="J344" s="24">
        <f t="shared" si="21"/>
        <v>10</v>
      </c>
      <c r="K344" s="25">
        <f t="shared" si="22"/>
        <v>6</v>
      </c>
      <c r="L344" s="172" t="s">
        <v>486</v>
      </c>
      <c r="M344" s="129">
        <f t="shared" si="23"/>
        <v>1</v>
      </c>
      <c r="N344" s="72" t="s">
        <v>483</v>
      </c>
      <c r="O344" s="7">
        <v>18</v>
      </c>
      <c r="P344" s="167">
        <v>12</v>
      </c>
    </row>
    <row r="345" spans="1:16" ht="12">
      <c r="A345" s="23">
        <v>333</v>
      </c>
      <c r="B345" s="279">
        <v>1433005926</v>
      </c>
      <c r="C345" s="101" t="s">
        <v>413</v>
      </c>
      <c r="D345" s="101" t="s">
        <v>341</v>
      </c>
      <c r="E345" s="118" t="s">
        <v>433</v>
      </c>
      <c r="F345" s="49">
        <v>10</v>
      </c>
      <c r="G345" s="49"/>
      <c r="H345" s="45"/>
      <c r="I345" s="126"/>
      <c r="J345" s="24">
        <f t="shared" si="21"/>
        <v>10</v>
      </c>
      <c r="K345" s="25">
        <f t="shared" si="22"/>
        <v>6</v>
      </c>
      <c r="L345" s="172" t="s">
        <v>486</v>
      </c>
      <c r="M345" s="129">
        <f t="shared" si="23"/>
        <v>1</v>
      </c>
      <c r="N345" s="72" t="s">
        <v>483</v>
      </c>
      <c r="O345" s="7">
        <v>18</v>
      </c>
      <c r="P345" s="167">
        <v>6</v>
      </c>
    </row>
    <row r="346" spans="1:16" ht="15">
      <c r="A346" s="23">
        <v>334</v>
      </c>
      <c r="B346" s="279">
        <v>1533019174</v>
      </c>
      <c r="C346" s="101" t="s">
        <v>508</v>
      </c>
      <c r="D346" s="101" t="s">
        <v>509</v>
      </c>
      <c r="E346" s="117" t="s">
        <v>428</v>
      </c>
      <c r="F346" s="49">
        <v>7.5</v>
      </c>
      <c r="G346" s="49">
        <v>13.5</v>
      </c>
      <c r="H346" s="45">
        <v>12</v>
      </c>
      <c r="I346" s="126"/>
      <c r="J346" s="24">
        <f t="shared" si="21"/>
        <v>13.5</v>
      </c>
      <c r="K346" s="25">
        <f t="shared" si="22"/>
        <v>6</v>
      </c>
      <c r="L346" s="43" t="str">
        <f>IF(K346=6,"acquise"," ")</f>
        <v>acquise</v>
      </c>
      <c r="M346" s="129">
        <f t="shared" si="23"/>
        <v>1</v>
      </c>
      <c r="O346" s="190">
        <v>11</v>
      </c>
      <c r="P346" s="191">
        <v>0</v>
      </c>
    </row>
    <row r="347" spans="1:16" ht="15">
      <c r="A347" s="23">
        <v>335</v>
      </c>
      <c r="B347" s="279">
        <v>1533006852</v>
      </c>
      <c r="C347" s="101" t="s">
        <v>570</v>
      </c>
      <c r="D347" s="101" t="s">
        <v>228</v>
      </c>
      <c r="E347" s="117" t="s">
        <v>429</v>
      </c>
      <c r="F347" s="49">
        <v>7.6</v>
      </c>
      <c r="G347" s="49"/>
      <c r="H347" s="45">
        <v>11.5</v>
      </c>
      <c r="I347" s="126"/>
      <c r="J347" s="24">
        <f t="shared" si="21"/>
        <v>7.6</v>
      </c>
      <c r="K347" s="25">
        <f t="shared" si="22"/>
        <v>0</v>
      </c>
      <c r="L347" s="43" t="str">
        <f>IF(K347=6,"acquise"," ")</f>
        <v xml:space="preserve"> </v>
      </c>
      <c r="M347" s="129">
        <f t="shared" si="23"/>
        <v>1</v>
      </c>
      <c r="O347" s="190">
        <v>14</v>
      </c>
      <c r="P347" s="191">
        <v>6</v>
      </c>
    </row>
    <row r="348" spans="1:16" ht="15">
      <c r="A348" s="23">
        <v>336</v>
      </c>
      <c r="B348" s="279">
        <v>1533014057</v>
      </c>
      <c r="C348" s="101" t="s">
        <v>570</v>
      </c>
      <c r="D348" s="101" t="s">
        <v>86</v>
      </c>
      <c r="E348" s="117" t="s">
        <v>428</v>
      </c>
      <c r="F348" s="49">
        <v>10.8</v>
      </c>
      <c r="G348" s="49"/>
      <c r="H348" s="45"/>
      <c r="I348" s="126"/>
      <c r="J348" s="24">
        <f t="shared" si="21"/>
        <v>10.8</v>
      </c>
      <c r="K348" s="25">
        <f t="shared" si="22"/>
        <v>6</v>
      </c>
      <c r="L348" s="170" t="s">
        <v>486</v>
      </c>
      <c r="M348" s="129">
        <f t="shared" si="23"/>
        <v>1</v>
      </c>
      <c r="O348" s="190">
        <v>18</v>
      </c>
      <c r="P348" s="191">
        <v>12</v>
      </c>
    </row>
    <row r="349" spans="1:16" ht="12">
      <c r="A349" s="23">
        <v>337</v>
      </c>
      <c r="B349" s="279">
        <v>1433007673</v>
      </c>
      <c r="C349" s="101" t="s">
        <v>364</v>
      </c>
      <c r="D349" s="101" t="s">
        <v>247</v>
      </c>
      <c r="E349" s="118" t="s">
        <v>428</v>
      </c>
      <c r="F349" s="49">
        <v>3.1</v>
      </c>
      <c r="G349" s="49"/>
      <c r="H349" s="53">
        <v>7</v>
      </c>
      <c r="I349" s="126"/>
      <c r="J349" s="24">
        <f t="shared" si="21"/>
        <v>3.1</v>
      </c>
      <c r="K349" s="25">
        <f t="shared" si="22"/>
        <v>0</v>
      </c>
      <c r="L349" s="43" t="str">
        <f>IF(K349=6,"acquise"," ")</f>
        <v xml:space="preserve"> </v>
      </c>
      <c r="M349" s="129">
        <f t="shared" si="23"/>
        <v>1</v>
      </c>
      <c r="N349" s="72" t="s">
        <v>483</v>
      </c>
      <c r="O349" s="7">
        <v>15</v>
      </c>
      <c r="P349" s="167">
        <v>6</v>
      </c>
    </row>
    <row r="350" spans="1:16" ht="12">
      <c r="A350" s="23">
        <v>338</v>
      </c>
      <c r="B350" s="279">
        <v>1433021345</v>
      </c>
      <c r="C350" s="101" t="s">
        <v>414</v>
      </c>
      <c r="D350" s="101" t="s">
        <v>415</v>
      </c>
      <c r="E350" s="117" t="s">
        <v>434</v>
      </c>
      <c r="F350" s="49">
        <v>7.05</v>
      </c>
      <c r="G350" s="49">
        <v>6</v>
      </c>
      <c r="H350" s="45">
        <v>12</v>
      </c>
      <c r="I350" s="126"/>
      <c r="J350" s="24">
        <f t="shared" si="21"/>
        <v>8.4</v>
      </c>
      <c r="K350" s="25">
        <f t="shared" si="22"/>
        <v>0</v>
      </c>
      <c r="L350" s="43" t="str">
        <f>IF(K350=6,"acquise"," ")</f>
        <v xml:space="preserve"> </v>
      </c>
      <c r="M350" s="129">
        <f t="shared" si="23"/>
        <v>1</v>
      </c>
      <c r="N350" s="72" t="s">
        <v>483</v>
      </c>
      <c r="O350" s="7">
        <v>12</v>
      </c>
      <c r="P350" s="167">
        <v>6</v>
      </c>
    </row>
    <row r="351" spans="1:16" ht="12">
      <c r="A351" s="23">
        <v>339</v>
      </c>
      <c r="B351" s="279">
        <v>1433010963</v>
      </c>
      <c r="C351" s="101" t="s">
        <v>416</v>
      </c>
      <c r="D351" s="101" t="s">
        <v>417</v>
      </c>
      <c r="E351" s="118" t="s">
        <v>433</v>
      </c>
      <c r="F351" s="49">
        <v>10.85</v>
      </c>
      <c r="G351" s="49"/>
      <c r="H351" s="45"/>
      <c r="I351" s="126"/>
      <c r="J351" s="24">
        <f t="shared" si="21"/>
        <v>10.85</v>
      </c>
      <c r="K351" s="25">
        <f t="shared" si="22"/>
        <v>6</v>
      </c>
      <c r="L351" s="172" t="s">
        <v>486</v>
      </c>
      <c r="M351" s="129">
        <f t="shared" si="23"/>
        <v>1</v>
      </c>
      <c r="N351" s="72" t="s">
        <v>483</v>
      </c>
      <c r="O351" s="7">
        <v>19</v>
      </c>
      <c r="P351" s="167">
        <v>12</v>
      </c>
    </row>
    <row r="352" spans="1:16" ht="12">
      <c r="A352" s="23">
        <v>340</v>
      </c>
      <c r="B352" s="282">
        <v>123009958</v>
      </c>
      <c r="C352" s="200" t="s">
        <v>416</v>
      </c>
      <c r="D352" s="200" t="s">
        <v>385</v>
      </c>
      <c r="E352" s="247" t="s">
        <v>1678</v>
      </c>
      <c r="F352" s="194">
        <v>4.333333333333333</v>
      </c>
      <c r="G352" s="205">
        <v>3</v>
      </c>
      <c r="H352" s="231">
        <v>5</v>
      </c>
      <c r="I352" s="232"/>
      <c r="J352" s="219">
        <f t="shared" si="21"/>
        <v>4.333333333333333</v>
      </c>
      <c r="K352" s="220">
        <f t="shared" si="22"/>
        <v>0</v>
      </c>
      <c r="L352" s="221" t="str">
        <f>IF(K352=6,"acquise"," ")</f>
        <v xml:space="preserve"> </v>
      </c>
      <c r="M352" s="222">
        <f t="shared" si="23"/>
        <v>1</v>
      </c>
    </row>
    <row r="353" spans="1:16" ht="12">
      <c r="A353" s="23">
        <v>341</v>
      </c>
      <c r="B353" s="279">
        <v>1433003831</v>
      </c>
      <c r="C353" s="101" t="s">
        <v>257</v>
      </c>
      <c r="D353" s="101" t="s">
        <v>365</v>
      </c>
      <c r="E353" s="118" t="s">
        <v>433</v>
      </c>
      <c r="F353" s="49">
        <v>11.8</v>
      </c>
      <c r="G353" s="49"/>
      <c r="H353" s="45"/>
      <c r="I353" s="126"/>
      <c r="J353" s="24">
        <f t="shared" si="21"/>
        <v>11.8</v>
      </c>
      <c r="K353" s="25">
        <f t="shared" si="22"/>
        <v>6</v>
      </c>
      <c r="L353" s="172" t="s">
        <v>486</v>
      </c>
      <c r="M353" s="129">
        <f t="shared" si="23"/>
        <v>1</v>
      </c>
      <c r="N353" s="72" t="s">
        <v>483</v>
      </c>
      <c r="O353" s="7">
        <v>18</v>
      </c>
      <c r="P353" s="167">
        <v>6</v>
      </c>
    </row>
    <row r="354" spans="1:16" ht="15">
      <c r="A354" s="23">
        <v>342</v>
      </c>
      <c r="B354" s="279">
        <v>1533011580</v>
      </c>
      <c r="C354" s="101" t="s">
        <v>696</v>
      </c>
      <c r="D354" s="101" t="s">
        <v>384</v>
      </c>
      <c r="E354" s="117" t="s">
        <v>428</v>
      </c>
      <c r="F354" s="49">
        <v>8.3000000000000007</v>
      </c>
      <c r="G354" s="49"/>
      <c r="H354" s="45">
        <v>10.25</v>
      </c>
      <c r="I354" s="126"/>
      <c r="J354" s="224">
        <f t="shared" si="21"/>
        <v>8.3000000000000007</v>
      </c>
      <c r="K354" s="225">
        <f t="shared" si="22"/>
        <v>0</v>
      </c>
      <c r="L354" s="43" t="str">
        <f>IF(K354=6,"acquise"," ")</f>
        <v xml:space="preserve"> </v>
      </c>
      <c r="M354" s="129">
        <f t="shared" si="23"/>
        <v>1</v>
      </c>
      <c r="O354" s="190">
        <v>11</v>
      </c>
      <c r="P354" s="191">
        <v>0</v>
      </c>
    </row>
    <row r="355" spans="1:16" ht="15">
      <c r="A355" s="23">
        <v>343</v>
      </c>
      <c r="B355" s="279">
        <v>1333009337</v>
      </c>
      <c r="C355" s="101" t="s">
        <v>547</v>
      </c>
      <c r="D355" s="101" t="s">
        <v>548</v>
      </c>
      <c r="E355" s="117" t="s">
        <v>1676</v>
      </c>
      <c r="F355" s="49">
        <v>6.6</v>
      </c>
      <c r="G355" s="49">
        <v>5</v>
      </c>
      <c r="H355" s="45">
        <v>6</v>
      </c>
      <c r="I355" s="126"/>
      <c r="J355" s="24">
        <f t="shared" si="21"/>
        <v>6.6</v>
      </c>
      <c r="K355" s="25">
        <f t="shared" si="22"/>
        <v>0</v>
      </c>
      <c r="L355" s="43" t="str">
        <f>IF(K355=6,"acquise"," ")</f>
        <v xml:space="preserve"> </v>
      </c>
      <c r="M355" s="129">
        <f t="shared" si="23"/>
        <v>1</v>
      </c>
      <c r="O355" s="190">
        <v>14</v>
      </c>
      <c r="P355" s="191">
        <v>6</v>
      </c>
    </row>
    <row r="356" spans="1:16" ht="15">
      <c r="A356" s="23">
        <v>344</v>
      </c>
      <c r="B356" s="279">
        <v>1533012451</v>
      </c>
      <c r="C356" s="101" t="s">
        <v>258</v>
      </c>
      <c r="D356" s="101" t="s">
        <v>393</v>
      </c>
      <c r="E356" s="117" t="s">
        <v>1676</v>
      </c>
      <c r="F356" s="49">
        <v>10</v>
      </c>
      <c r="G356" s="49"/>
      <c r="H356" s="45"/>
      <c r="I356" s="126"/>
      <c r="J356" s="24">
        <f t="shared" si="21"/>
        <v>10</v>
      </c>
      <c r="K356" s="25">
        <f t="shared" si="22"/>
        <v>6</v>
      </c>
      <c r="L356" s="170" t="s">
        <v>486</v>
      </c>
      <c r="M356" s="129">
        <f t="shared" si="23"/>
        <v>1</v>
      </c>
      <c r="O356" s="190">
        <v>17</v>
      </c>
      <c r="P356" s="191">
        <v>12</v>
      </c>
    </row>
    <row r="357" spans="1:16" ht="15">
      <c r="A357" s="23">
        <v>345</v>
      </c>
      <c r="B357" s="279">
        <v>1533025182</v>
      </c>
      <c r="C357" s="101" t="s">
        <v>637</v>
      </c>
      <c r="D357" s="101" t="s">
        <v>638</v>
      </c>
      <c r="E357" s="117" t="s">
        <v>1676</v>
      </c>
      <c r="F357" s="49">
        <v>6</v>
      </c>
      <c r="G357" s="49">
        <v>3</v>
      </c>
      <c r="H357" s="45">
        <v>10.5</v>
      </c>
      <c r="I357" s="126"/>
      <c r="J357" s="24">
        <f t="shared" si="21"/>
        <v>6</v>
      </c>
      <c r="K357" s="25">
        <f t="shared" si="22"/>
        <v>0</v>
      </c>
      <c r="L357" s="43" t="str">
        <f>IF(K357=6,"acquise"," ")</f>
        <v xml:space="preserve"> </v>
      </c>
      <c r="M357" s="129">
        <f t="shared" si="23"/>
        <v>1</v>
      </c>
      <c r="O357" s="190">
        <v>13</v>
      </c>
      <c r="P357" s="191">
        <v>6</v>
      </c>
    </row>
    <row r="358" spans="1:16" ht="12">
      <c r="A358" s="23">
        <v>346</v>
      </c>
      <c r="B358" s="340" t="s">
        <v>785</v>
      </c>
      <c r="C358" s="206" t="s">
        <v>786</v>
      </c>
      <c r="D358" s="206" t="s">
        <v>354</v>
      </c>
      <c r="E358" s="204" t="s">
        <v>436</v>
      </c>
      <c r="F358" s="194">
        <v>10.083333333333334</v>
      </c>
      <c r="G358" s="205"/>
      <c r="H358" s="205"/>
      <c r="I358" s="232"/>
      <c r="J358" s="219">
        <f t="shared" si="21"/>
        <v>10.083333333333334</v>
      </c>
      <c r="K358" s="220">
        <f t="shared" si="22"/>
        <v>6</v>
      </c>
      <c r="L358" s="221" t="str">
        <f>IF(K358=6,"acquise"," ")</f>
        <v>acquise</v>
      </c>
      <c r="M358" s="222">
        <f t="shared" si="23"/>
        <v>1</v>
      </c>
    </row>
    <row r="359" spans="1:16" ht="12">
      <c r="A359" s="23">
        <v>347</v>
      </c>
      <c r="B359" s="289">
        <v>1333013857</v>
      </c>
      <c r="C359" s="47" t="s">
        <v>259</v>
      </c>
      <c r="D359" s="47" t="s">
        <v>209</v>
      </c>
      <c r="E359" s="118" t="s">
        <v>433</v>
      </c>
      <c r="F359" s="90">
        <v>8.1666666666666661</v>
      </c>
      <c r="G359" s="90"/>
      <c r="H359" s="96">
        <v>11</v>
      </c>
      <c r="I359" s="126"/>
      <c r="J359" s="24">
        <f t="shared" si="21"/>
        <v>8.1666666666666661</v>
      </c>
      <c r="K359" s="25">
        <f t="shared" si="22"/>
        <v>0</v>
      </c>
      <c r="L359" s="44" t="str">
        <f>IF(K359=6,"acquise"," ")</f>
        <v xml:space="preserve"> </v>
      </c>
      <c r="M359" s="129">
        <f t="shared" si="23"/>
        <v>1</v>
      </c>
      <c r="N359" s="72" t="s">
        <v>483</v>
      </c>
      <c r="O359" s="7">
        <v>13</v>
      </c>
      <c r="P359" s="167">
        <v>6</v>
      </c>
    </row>
    <row r="360" spans="1:16" ht="12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3</v>
      </c>
      <c r="G360" s="49">
        <v>3.5</v>
      </c>
      <c r="H360" s="45">
        <v>2.4285714285714288</v>
      </c>
      <c r="I360" s="126"/>
      <c r="J360" s="24">
        <f t="shared" si="21"/>
        <v>3.5</v>
      </c>
      <c r="K360" s="25">
        <f t="shared" si="22"/>
        <v>0</v>
      </c>
      <c r="L360" s="43" t="str">
        <f>IF(K360=6,"acquise"," ")</f>
        <v xml:space="preserve"> </v>
      </c>
      <c r="M360" s="129">
        <f t="shared" si="23"/>
        <v>1</v>
      </c>
      <c r="N360" s="72" t="s">
        <v>483</v>
      </c>
      <c r="O360" s="7">
        <v>18</v>
      </c>
      <c r="P360" s="167">
        <v>6</v>
      </c>
    </row>
    <row r="361" spans="1:16" ht="12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90">
        <v>11</v>
      </c>
      <c r="G361" s="90"/>
      <c r="H361" s="46"/>
      <c r="I361" s="126"/>
      <c r="J361" s="24">
        <f t="shared" si="21"/>
        <v>11</v>
      </c>
      <c r="K361" s="25">
        <f t="shared" si="22"/>
        <v>6</v>
      </c>
      <c r="L361" s="169" t="s">
        <v>485</v>
      </c>
      <c r="M361" s="129">
        <f t="shared" si="23"/>
        <v>1</v>
      </c>
      <c r="N361" s="72" t="s">
        <v>483</v>
      </c>
      <c r="O361" s="7">
        <v>20</v>
      </c>
      <c r="P361" s="167">
        <v>18</v>
      </c>
    </row>
    <row r="362" spans="1:16" ht="15">
      <c r="A362" s="23">
        <v>350</v>
      </c>
      <c r="B362" s="279">
        <v>1533004339</v>
      </c>
      <c r="C362" s="101" t="s">
        <v>503</v>
      </c>
      <c r="D362" s="101" t="s">
        <v>138</v>
      </c>
      <c r="E362" s="117" t="s">
        <v>429</v>
      </c>
      <c r="F362" s="49">
        <v>5.3833333333333337</v>
      </c>
      <c r="G362" s="49">
        <v>5</v>
      </c>
      <c r="H362" s="45">
        <v>9.3333333333333339</v>
      </c>
      <c r="I362" s="126"/>
      <c r="J362" s="24">
        <f t="shared" si="21"/>
        <v>6.7333333333333343</v>
      </c>
      <c r="K362" s="25">
        <f t="shared" si="22"/>
        <v>0</v>
      </c>
      <c r="L362" s="43" t="str">
        <f>IF(K362=6,"acquise"," ")</f>
        <v xml:space="preserve"> </v>
      </c>
      <c r="M362" s="129">
        <f t="shared" si="23"/>
        <v>1</v>
      </c>
      <c r="O362" s="190">
        <v>12</v>
      </c>
      <c r="P362" s="191">
        <v>0</v>
      </c>
    </row>
    <row r="363" spans="1:16" ht="15">
      <c r="A363" s="23">
        <v>351</v>
      </c>
      <c r="B363" s="279">
        <v>1533015800</v>
      </c>
      <c r="C363" s="101" t="s">
        <v>672</v>
      </c>
      <c r="D363" s="101" t="s">
        <v>673</v>
      </c>
      <c r="E363" s="117" t="s">
        <v>428</v>
      </c>
      <c r="F363" s="49">
        <v>8.8000000000000007</v>
      </c>
      <c r="G363" s="49">
        <v>5.5</v>
      </c>
      <c r="H363" s="45">
        <v>11.5</v>
      </c>
      <c r="I363" s="126"/>
      <c r="J363" s="24">
        <f t="shared" si="21"/>
        <v>8.8000000000000007</v>
      </c>
      <c r="K363" s="25">
        <f t="shared" si="22"/>
        <v>0</v>
      </c>
      <c r="L363" s="43" t="str">
        <f>IF(K363=6,"acquise"," ")</f>
        <v xml:space="preserve"> </v>
      </c>
      <c r="M363" s="129">
        <f t="shared" si="23"/>
        <v>1</v>
      </c>
      <c r="O363" s="190">
        <v>13</v>
      </c>
      <c r="P363" s="191">
        <v>6</v>
      </c>
    </row>
    <row r="364" spans="1:16" ht="12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9.3000000000000007</v>
      </c>
      <c r="G364" s="49"/>
      <c r="H364" s="45"/>
      <c r="I364" s="126"/>
      <c r="J364" s="24">
        <f t="shared" si="21"/>
        <v>9.3000000000000007</v>
      </c>
      <c r="K364" s="25">
        <f t="shared" si="22"/>
        <v>0</v>
      </c>
      <c r="L364" s="169" t="s">
        <v>485</v>
      </c>
      <c r="M364" s="129">
        <f t="shared" si="23"/>
        <v>1</v>
      </c>
      <c r="N364" s="72" t="s">
        <v>483</v>
      </c>
      <c r="O364" s="7">
        <v>25</v>
      </c>
      <c r="P364" s="167">
        <v>18</v>
      </c>
    </row>
    <row r="365" spans="1:16" ht="15">
      <c r="A365" s="23">
        <v>353</v>
      </c>
      <c r="B365" s="279">
        <v>1433001150</v>
      </c>
      <c r="C365" s="339" t="s">
        <v>662</v>
      </c>
      <c r="D365" s="339" t="s">
        <v>557</v>
      </c>
      <c r="E365" s="117" t="s">
        <v>428</v>
      </c>
      <c r="F365" s="49">
        <v>10.9</v>
      </c>
      <c r="G365" s="49"/>
      <c r="H365" s="45"/>
      <c r="I365" s="126"/>
      <c r="J365" s="24">
        <f t="shared" si="21"/>
        <v>10.9</v>
      </c>
      <c r="K365" s="25">
        <f t="shared" si="22"/>
        <v>6</v>
      </c>
      <c r="L365" s="170" t="s">
        <v>486</v>
      </c>
      <c r="M365" s="129">
        <f t="shared" si="23"/>
        <v>1</v>
      </c>
      <c r="O365" s="190">
        <v>18</v>
      </c>
      <c r="P365" s="191">
        <v>6</v>
      </c>
    </row>
    <row r="366" spans="1:16" ht="12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49">
        <v>6.9</v>
      </c>
      <c r="G366" s="49"/>
      <c r="H366" s="107">
        <v>9</v>
      </c>
      <c r="I366" s="126"/>
      <c r="J366" s="24">
        <f t="shared" si="21"/>
        <v>6.9</v>
      </c>
      <c r="K366" s="25">
        <f t="shared" si="22"/>
        <v>0</v>
      </c>
      <c r="L366" s="43" t="str">
        <f>IF(K366=6,"acquise"," ")</f>
        <v xml:space="preserve"> </v>
      </c>
      <c r="M366" s="129">
        <f t="shared" si="23"/>
        <v>1</v>
      </c>
      <c r="N366" s="72" t="s">
        <v>483</v>
      </c>
      <c r="O366" s="7">
        <v>11</v>
      </c>
      <c r="P366" s="167">
        <v>0</v>
      </c>
    </row>
    <row r="367" spans="1:16" ht="15">
      <c r="A367" s="23">
        <v>355</v>
      </c>
      <c r="B367" s="279">
        <v>1533007906</v>
      </c>
      <c r="C367" s="101" t="s">
        <v>423</v>
      </c>
      <c r="D367" s="101" t="s">
        <v>585</v>
      </c>
      <c r="E367" s="117" t="s">
        <v>428</v>
      </c>
      <c r="F367" s="49">
        <v>7.8</v>
      </c>
      <c r="G367" s="49">
        <v>11</v>
      </c>
      <c r="H367" s="45">
        <v>14.25</v>
      </c>
      <c r="I367" s="126"/>
      <c r="J367" s="24">
        <f t="shared" si="21"/>
        <v>12.3</v>
      </c>
      <c r="K367" s="25">
        <f t="shared" si="22"/>
        <v>6</v>
      </c>
      <c r="L367" s="43" t="str">
        <f>IF(K367=6,"acquise"," ")</f>
        <v>acquise</v>
      </c>
      <c r="M367" s="129">
        <f t="shared" si="23"/>
        <v>1</v>
      </c>
      <c r="O367" s="190">
        <v>11</v>
      </c>
      <c r="P367" s="191">
        <v>0</v>
      </c>
    </row>
    <row r="368" spans="1:16" ht="12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10.5</v>
      </c>
      <c r="G368" s="49"/>
      <c r="H368" s="57"/>
      <c r="I368" s="126"/>
      <c r="J368" s="24">
        <f t="shared" si="21"/>
        <v>10.5</v>
      </c>
      <c r="K368" s="25">
        <f t="shared" si="22"/>
        <v>6</v>
      </c>
      <c r="L368" s="172" t="s">
        <v>486</v>
      </c>
      <c r="M368" s="129">
        <f t="shared" si="23"/>
        <v>1</v>
      </c>
      <c r="N368" s="72" t="s">
        <v>483</v>
      </c>
      <c r="O368" s="7">
        <v>14</v>
      </c>
      <c r="P368" s="167">
        <v>6</v>
      </c>
    </row>
    <row r="369" spans="1:16" ht="12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0">
        <v>3.6666666666666665</v>
      </c>
      <c r="G369" s="90"/>
      <c r="H369" s="46">
        <v>5</v>
      </c>
      <c r="I369" s="126"/>
      <c r="J369" s="24">
        <f t="shared" si="21"/>
        <v>3.6666666666666665</v>
      </c>
      <c r="K369" s="25">
        <f t="shared" si="22"/>
        <v>0</v>
      </c>
      <c r="L369" s="44" t="str">
        <f>IF(K369=6,"acquise"," ")</f>
        <v xml:space="preserve"> </v>
      </c>
      <c r="M369" s="129">
        <f t="shared" si="23"/>
        <v>1</v>
      </c>
      <c r="N369" s="72" t="s">
        <v>483</v>
      </c>
      <c r="O369" s="7">
        <v>18</v>
      </c>
      <c r="P369" s="167">
        <v>6</v>
      </c>
    </row>
    <row r="370" spans="1:16" ht="12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0">
        <v>7.666666666666667</v>
      </c>
      <c r="G370" s="90"/>
      <c r="H370" s="46">
        <v>12</v>
      </c>
      <c r="I370" s="126"/>
      <c r="J370" s="24">
        <f t="shared" si="21"/>
        <v>7.666666666666667</v>
      </c>
      <c r="K370" s="25">
        <f t="shared" si="22"/>
        <v>0</v>
      </c>
      <c r="L370" s="44" t="str">
        <f>IF(K370=6,"acquise"," ")</f>
        <v xml:space="preserve"> </v>
      </c>
      <c r="M370" s="129">
        <f t="shared" si="23"/>
        <v>1</v>
      </c>
      <c r="N370" s="72" t="s">
        <v>483</v>
      </c>
      <c r="O370" s="7">
        <v>14</v>
      </c>
      <c r="P370" s="167">
        <v>6</v>
      </c>
    </row>
    <row r="371" spans="1:16" ht="12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49">
        <v>10.1</v>
      </c>
      <c r="G371" s="49"/>
      <c r="H371" s="45"/>
      <c r="I371" s="126"/>
      <c r="J371" s="24">
        <f t="shared" si="21"/>
        <v>10.1</v>
      </c>
      <c r="K371" s="25">
        <f t="shared" si="22"/>
        <v>6</v>
      </c>
      <c r="L371" s="172" t="s">
        <v>486</v>
      </c>
      <c r="M371" s="129">
        <f t="shared" si="23"/>
        <v>1</v>
      </c>
      <c r="N371" s="72" t="s">
        <v>483</v>
      </c>
      <c r="O371" s="7">
        <v>18</v>
      </c>
      <c r="P371" s="167">
        <v>6</v>
      </c>
    </row>
    <row r="372" spans="1:16" ht="15">
      <c r="A372" s="23">
        <v>360</v>
      </c>
      <c r="B372" s="279">
        <v>1533013995</v>
      </c>
      <c r="C372" s="101" t="s">
        <v>677</v>
      </c>
      <c r="D372" s="101" t="s">
        <v>678</v>
      </c>
      <c r="E372" s="117" t="s">
        <v>429</v>
      </c>
      <c r="F372" s="49">
        <v>10.3</v>
      </c>
      <c r="G372" s="49"/>
      <c r="H372" s="45"/>
      <c r="I372" s="126"/>
      <c r="J372" s="24">
        <f t="shared" si="21"/>
        <v>10.3</v>
      </c>
      <c r="K372" s="25">
        <f t="shared" si="22"/>
        <v>6</v>
      </c>
      <c r="L372" s="170" t="s">
        <v>486</v>
      </c>
      <c r="M372" s="129">
        <f t="shared" si="23"/>
        <v>1</v>
      </c>
      <c r="O372" s="190">
        <v>11</v>
      </c>
      <c r="P372" s="191">
        <v>6</v>
      </c>
    </row>
    <row r="373" spans="1:16" ht="12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0">
        <v>8.6666666666666661</v>
      </c>
      <c r="G373" s="90"/>
      <c r="H373" s="46">
        <v>7.5</v>
      </c>
      <c r="I373" s="126"/>
      <c r="J373" s="24">
        <f t="shared" si="21"/>
        <v>8.6666666666666661</v>
      </c>
      <c r="K373" s="25">
        <f t="shared" si="22"/>
        <v>0</v>
      </c>
      <c r="L373" s="44" t="str">
        <f>IF(K373=6,"acquise"," ")</f>
        <v xml:space="preserve"> </v>
      </c>
      <c r="M373" s="129">
        <f t="shared" si="23"/>
        <v>1</v>
      </c>
      <c r="N373" s="72" t="s">
        <v>483</v>
      </c>
      <c r="O373" s="7">
        <v>18</v>
      </c>
      <c r="P373" s="167">
        <v>6</v>
      </c>
    </row>
    <row r="374" spans="1:16" ht="15">
      <c r="A374" s="23">
        <v>362</v>
      </c>
      <c r="B374" s="279">
        <v>1533001335</v>
      </c>
      <c r="C374" s="101" t="s">
        <v>367</v>
      </c>
      <c r="D374" s="101" t="s">
        <v>199</v>
      </c>
      <c r="E374" s="117" t="s">
        <v>1676</v>
      </c>
      <c r="F374" s="49">
        <v>5.75</v>
      </c>
      <c r="G374" s="49">
        <v>3</v>
      </c>
      <c r="H374" s="45">
        <v>11</v>
      </c>
      <c r="I374" s="126"/>
      <c r="J374" s="24">
        <f t="shared" si="21"/>
        <v>6.2</v>
      </c>
      <c r="K374" s="25">
        <f t="shared" si="22"/>
        <v>0</v>
      </c>
      <c r="L374" s="43" t="str">
        <f>IF(K374=6,"acquise"," ")</f>
        <v xml:space="preserve"> </v>
      </c>
      <c r="M374" s="129">
        <f t="shared" si="23"/>
        <v>1</v>
      </c>
      <c r="O374" s="190">
        <v>11</v>
      </c>
      <c r="P374" s="191">
        <v>0</v>
      </c>
    </row>
    <row r="375" spans="1:16" ht="15">
      <c r="A375" s="23">
        <v>363</v>
      </c>
      <c r="B375" s="279">
        <v>1533015557</v>
      </c>
      <c r="C375" s="52" t="s">
        <v>563</v>
      </c>
      <c r="D375" s="101" t="s">
        <v>564</v>
      </c>
      <c r="E375" s="327" t="s">
        <v>428</v>
      </c>
      <c r="F375" s="49">
        <v>12.55</v>
      </c>
      <c r="G375" s="49"/>
      <c r="H375" s="45"/>
      <c r="I375" s="126"/>
      <c r="J375" s="24">
        <f t="shared" si="21"/>
        <v>12.55</v>
      </c>
      <c r="K375" s="25">
        <f t="shared" si="22"/>
        <v>6</v>
      </c>
      <c r="L375" s="170" t="s">
        <v>486</v>
      </c>
      <c r="M375" s="129">
        <f t="shared" si="23"/>
        <v>1</v>
      </c>
      <c r="O375" s="190">
        <v>16</v>
      </c>
      <c r="P375" s="191">
        <v>12</v>
      </c>
    </row>
    <row r="376" spans="1:16" ht="15">
      <c r="A376" s="23">
        <v>364</v>
      </c>
      <c r="B376" s="279">
        <v>1333005057</v>
      </c>
      <c r="C376" s="101" t="s">
        <v>679</v>
      </c>
      <c r="D376" s="101" t="s">
        <v>138</v>
      </c>
      <c r="E376" s="327" t="s">
        <v>1676</v>
      </c>
      <c r="F376" s="49">
        <v>10</v>
      </c>
      <c r="G376" s="49"/>
      <c r="H376" s="45"/>
      <c r="I376" s="126"/>
      <c r="J376" s="24">
        <f t="shared" si="21"/>
        <v>10</v>
      </c>
      <c r="K376" s="25">
        <f t="shared" si="22"/>
        <v>6</v>
      </c>
      <c r="L376" s="170" t="s">
        <v>486</v>
      </c>
      <c r="M376" s="129">
        <f t="shared" si="23"/>
        <v>1</v>
      </c>
      <c r="O376" s="190">
        <v>14</v>
      </c>
      <c r="P376" s="191">
        <v>6</v>
      </c>
    </row>
    <row r="377" spans="1:16" ht="15">
      <c r="A377" s="23">
        <v>365</v>
      </c>
      <c r="B377" s="279">
        <v>1533009743</v>
      </c>
      <c r="C377" s="101" t="s">
        <v>498</v>
      </c>
      <c r="D377" s="101" t="s">
        <v>499</v>
      </c>
      <c r="E377" s="117" t="s">
        <v>428</v>
      </c>
      <c r="F377" s="49">
        <v>8</v>
      </c>
      <c r="G377" s="49"/>
      <c r="H377" s="45">
        <v>8</v>
      </c>
      <c r="I377" s="126"/>
      <c r="J377" s="24">
        <f t="shared" si="21"/>
        <v>8</v>
      </c>
      <c r="K377" s="25">
        <f t="shared" si="22"/>
        <v>0</v>
      </c>
      <c r="L377" s="43" t="str">
        <f>IF(K377=6,"acquise"," ")</f>
        <v xml:space="preserve"> </v>
      </c>
      <c r="M377" s="129">
        <f t="shared" si="23"/>
        <v>1</v>
      </c>
      <c r="O377" s="190">
        <v>15</v>
      </c>
      <c r="P377" s="191">
        <v>6</v>
      </c>
    </row>
    <row r="378" spans="1:16" ht="12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49">
        <v>7.05</v>
      </c>
      <c r="G378" s="49"/>
      <c r="H378" s="45">
        <v>12</v>
      </c>
      <c r="I378" s="126"/>
      <c r="J378" s="24">
        <f t="shared" si="21"/>
        <v>7.05</v>
      </c>
      <c r="K378" s="25">
        <f t="shared" si="22"/>
        <v>0</v>
      </c>
      <c r="L378" s="43" t="str">
        <f>IF(K378=6,"acquise"," ")</f>
        <v xml:space="preserve"> </v>
      </c>
      <c r="M378" s="129">
        <f t="shared" si="23"/>
        <v>1</v>
      </c>
      <c r="N378" s="72" t="s">
        <v>483</v>
      </c>
      <c r="O378" s="7">
        <v>12</v>
      </c>
      <c r="P378" s="167">
        <v>0</v>
      </c>
    </row>
    <row r="379" spans="1:16" ht="12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0">
        <v>10</v>
      </c>
      <c r="G379" s="90"/>
      <c r="H379" s="46"/>
      <c r="I379" s="126"/>
      <c r="J379" s="24">
        <f t="shared" si="21"/>
        <v>10</v>
      </c>
      <c r="K379" s="25">
        <f t="shared" si="22"/>
        <v>6</v>
      </c>
      <c r="L379" s="169" t="s">
        <v>484</v>
      </c>
      <c r="M379" s="129">
        <f t="shared" si="23"/>
        <v>1</v>
      </c>
      <c r="N379" s="72" t="s">
        <v>483</v>
      </c>
      <c r="O379" s="7">
        <v>30</v>
      </c>
      <c r="P379" s="167">
        <v>18</v>
      </c>
    </row>
    <row r="380" spans="1:16" ht="15">
      <c r="A380" s="23">
        <v>368</v>
      </c>
      <c r="B380" s="279">
        <v>1533022568</v>
      </c>
      <c r="C380" s="101" t="s">
        <v>270</v>
      </c>
      <c r="D380" s="101" t="s">
        <v>573</v>
      </c>
      <c r="E380" s="117" t="s">
        <v>428</v>
      </c>
      <c r="F380" s="49">
        <v>10.35</v>
      </c>
      <c r="G380" s="49"/>
      <c r="H380" s="45"/>
      <c r="I380" s="126"/>
      <c r="J380" s="24">
        <f t="shared" si="21"/>
        <v>10.35</v>
      </c>
      <c r="K380" s="25">
        <f t="shared" si="22"/>
        <v>6</v>
      </c>
      <c r="L380" s="170" t="s">
        <v>486</v>
      </c>
      <c r="M380" s="129">
        <f t="shared" si="23"/>
        <v>1</v>
      </c>
      <c r="O380" s="190">
        <v>18</v>
      </c>
      <c r="P380" s="191">
        <v>6</v>
      </c>
    </row>
    <row r="381" spans="1:16" ht="12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49">
        <v>5.15</v>
      </c>
      <c r="G381" s="49"/>
      <c r="H381" s="45">
        <v>9.5</v>
      </c>
      <c r="I381" s="126"/>
      <c r="J381" s="24">
        <f t="shared" si="21"/>
        <v>5.15</v>
      </c>
      <c r="K381" s="25">
        <f t="shared" si="22"/>
        <v>0</v>
      </c>
      <c r="L381" s="43" t="str">
        <f>IF(K381=6,"acquise"," ")</f>
        <v xml:space="preserve"> </v>
      </c>
      <c r="M381" s="129">
        <f t="shared" si="23"/>
        <v>1</v>
      </c>
      <c r="N381" s="72" t="s">
        <v>483</v>
      </c>
      <c r="O381" s="7">
        <v>18</v>
      </c>
      <c r="P381" s="167">
        <v>6</v>
      </c>
    </row>
    <row r="382" spans="1:16" ht="12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0">
        <v>10</v>
      </c>
      <c r="G382" s="90"/>
      <c r="H382" s="46"/>
      <c r="I382" s="126"/>
      <c r="J382" s="24">
        <f t="shared" si="21"/>
        <v>10</v>
      </c>
      <c r="K382" s="25">
        <f t="shared" si="22"/>
        <v>6</v>
      </c>
      <c r="L382" s="172" t="s">
        <v>486</v>
      </c>
      <c r="M382" s="129">
        <f t="shared" si="23"/>
        <v>1</v>
      </c>
      <c r="N382" s="72" t="s">
        <v>483</v>
      </c>
      <c r="O382" s="7">
        <v>24</v>
      </c>
      <c r="P382" s="167">
        <v>12</v>
      </c>
    </row>
    <row r="383" spans="1:16" ht="12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194">
        <v>5.333333333333333</v>
      </c>
      <c r="G383" s="205">
        <v>6</v>
      </c>
      <c r="H383" s="202">
        <v>10.5</v>
      </c>
      <c r="I383" s="232"/>
      <c r="J383" s="219">
        <f t="shared" si="21"/>
        <v>7.8</v>
      </c>
      <c r="K383" s="220">
        <f t="shared" si="22"/>
        <v>0</v>
      </c>
      <c r="L383" s="221" t="str">
        <f>IF(K383=6,"acquise"," ")</f>
        <v xml:space="preserve"> </v>
      </c>
      <c r="M383" s="222">
        <f t="shared" si="23"/>
        <v>1</v>
      </c>
    </row>
    <row r="384" spans="1:16" ht="15">
      <c r="A384" s="23">
        <v>372</v>
      </c>
      <c r="B384" s="279">
        <v>1533000683</v>
      </c>
      <c r="C384" s="101" t="s">
        <v>619</v>
      </c>
      <c r="D384" s="101" t="s">
        <v>620</v>
      </c>
      <c r="E384" s="117" t="s">
        <v>1676</v>
      </c>
      <c r="F384" s="49">
        <v>7.5</v>
      </c>
      <c r="G384" s="49"/>
      <c r="H384" s="45">
        <v>7.5</v>
      </c>
      <c r="I384" s="126"/>
      <c r="J384" s="24">
        <f t="shared" si="21"/>
        <v>7.5</v>
      </c>
      <c r="K384" s="25">
        <f t="shared" si="22"/>
        <v>0</v>
      </c>
      <c r="L384" s="43" t="str">
        <f>IF(K384=6,"acquise"," ")</f>
        <v xml:space="preserve"> </v>
      </c>
      <c r="M384" s="129">
        <f t="shared" si="23"/>
        <v>1</v>
      </c>
      <c r="O384" s="190">
        <v>12</v>
      </c>
      <c r="P384" s="191">
        <v>0</v>
      </c>
    </row>
    <row r="385" spans="1:16" ht="15">
      <c r="A385" s="23">
        <v>373</v>
      </c>
      <c r="B385" s="279">
        <v>1533013986</v>
      </c>
      <c r="C385" s="101" t="s">
        <v>554</v>
      </c>
      <c r="D385" s="101" t="s">
        <v>104</v>
      </c>
      <c r="E385" s="117" t="s">
        <v>429</v>
      </c>
      <c r="F385" s="49">
        <v>10</v>
      </c>
      <c r="G385" s="49"/>
      <c r="H385" s="45"/>
      <c r="I385" s="126"/>
      <c r="J385" s="24">
        <f t="shared" si="21"/>
        <v>10</v>
      </c>
      <c r="K385" s="25">
        <f t="shared" si="22"/>
        <v>6</v>
      </c>
      <c r="L385" s="170" t="s">
        <v>486</v>
      </c>
      <c r="M385" s="129">
        <f t="shared" si="23"/>
        <v>1</v>
      </c>
      <c r="O385" s="190">
        <v>24</v>
      </c>
      <c r="P385" s="191">
        <v>12</v>
      </c>
    </row>
    <row r="386" spans="1:16" ht="12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194">
        <v>5.666666666666667</v>
      </c>
      <c r="G386" s="205"/>
      <c r="H386" s="231">
        <v>14</v>
      </c>
      <c r="I386" s="232"/>
      <c r="J386" s="219">
        <f t="shared" si="21"/>
        <v>5.666666666666667</v>
      </c>
      <c r="K386" s="220">
        <f t="shared" si="22"/>
        <v>0</v>
      </c>
      <c r="L386" s="221" t="str">
        <f>IF(K386=6,"acquise"," ")</f>
        <v xml:space="preserve"> </v>
      </c>
      <c r="M386" s="222">
        <f t="shared" si="23"/>
        <v>1</v>
      </c>
    </row>
    <row r="387" spans="1:16" ht="12">
      <c r="A387" s="23">
        <v>375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194">
        <v>10.833333333333334</v>
      </c>
      <c r="G387" s="205"/>
      <c r="H387" s="202"/>
      <c r="I387" s="232"/>
      <c r="J387" s="219">
        <f t="shared" si="21"/>
        <v>10.833333333333334</v>
      </c>
      <c r="K387" s="220">
        <f t="shared" si="22"/>
        <v>6</v>
      </c>
      <c r="L387" s="221" t="str">
        <f>IF(K387=6,"acquise"," ")</f>
        <v>acquise</v>
      </c>
      <c r="M387" s="222">
        <f t="shared" si="23"/>
        <v>1</v>
      </c>
    </row>
    <row r="388" spans="1:16" ht="15">
      <c r="A388" s="23">
        <v>376</v>
      </c>
      <c r="B388" s="279">
        <v>1433008504</v>
      </c>
      <c r="C388" s="339" t="s">
        <v>560</v>
      </c>
      <c r="D388" s="339" t="s">
        <v>131</v>
      </c>
      <c r="E388" s="117" t="s">
        <v>428</v>
      </c>
      <c r="F388" s="49">
        <v>6.05</v>
      </c>
      <c r="G388" s="49">
        <v>8</v>
      </c>
      <c r="H388" s="45">
        <v>8</v>
      </c>
      <c r="I388" s="126"/>
      <c r="J388" s="24">
        <f t="shared" si="21"/>
        <v>8</v>
      </c>
      <c r="K388" s="25">
        <f t="shared" si="22"/>
        <v>0</v>
      </c>
      <c r="L388" s="43" t="str">
        <f>IF(K388=6,"acquise"," ")</f>
        <v xml:space="preserve"> </v>
      </c>
      <c r="M388" s="129">
        <f t="shared" si="23"/>
        <v>1</v>
      </c>
      <c r="O388" s="190">
        <v>18</v>
      </c>
      <c r="P388" s="191">
        <v>6</v>
      </c>
    </row>
    <row r="389" spans="1:16" ht="15">
      <c r="A389" s="23">
        <v>377</v>
      </c>
      <c r="B389" s="279">
        <v>1533009668</v>
      </c>
      <c r="C389" s="101" t="s">
        <v>534</v>
      </c>
      <c r="D389" s="101" t="s">
        <v>92</v>
      </c>
      <c r="E389" s="117" t="s">
        <v>429</v>
      </c>
      <c r="F389" s="49">
        <v>7</v>
      </c>
      <c r="G389" s="49">
        <v>7</v>
      </c>
      <c r="H389" s="45">
        <v>11.5</v>
      </c>
      <c r="I389" s="126"/>
      <c r="J389" s="24">
        <f t="shared" si="21"/>
        <v>8.8000000000000007</v>
      </c>
      <c r="K389" s="25">
        <f t="shared" si="22"/>
        <v>0</v>
      </c>
      <c r="L389" s="43" t="str">
        <f>IF(K389=6,"acquise"," ")</f>
        <v xml:space="preserve"> </v>
      </c>
      <c r="M389" s="129">
        <f t="shared" si="23"/>
        <v>1</v>
      </c>
      <c r="O389" s="190">
        <v>17</v>
      </c>
      <c r="P389" s="191">
        <v>6</v>
      </c>
    </row>
    <row r="390" spans="1:16" ht="15">
      <c r="A390" s="23">
        <v>378</v>
      </c>
      <c r="B390" s="279">
        <v>1533012835</v>
      </c>
      <c r="C390" s="101" t="s">
        <v>657</v>
      </c>
      <c r="D390" s="101" t="s">
        <v>658</v>
      </c>
      <c r="E390" s="117" t="s">
        <v>1676</v>
      </c>
      <c r="F390" s="49">
        <v>10</v>
      </c>
      <c r="G390" s="49"/>
      <c r="H390" s="45"/>
      <c r="I390" s="126"/>
      <c r="J390" s="24">
        <f t="shared" si="21"/>
        <v>10</v>
      </c>
      <c r="K390" s="25">
        <f t="shared" si="22"/>
        <v>6</v>
      </c>
      <c r="L390" s="170" t="s">
        <v>486</v>
      </c>
      <c r="M390" s="129">
        <f t="shared" si="23"/>
        <v>1</v>
      </c>
      <c r="O390" s="190">
        <v>16</v>
      </c>
      <c r="P390" s="191">
        <v>6</v>
      </c>
    </row>
    <row r="391" spans="1:16" ht="12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194">
        <v>5</v>
      </c>
      <c r="G391" s="205"/>
      <c r="H391" s="202">
        <v>11</v>
      </c>
      <c r="I391" s="232"/>
      <c r="J391" s="219">
        <f t="shared" si="21"/>
        <v>5</v>
      </c>
      <c r="K391" s="220">
        <f t="shared" si="22"/>
        <v>0</v>
      </c>
      <c r="L391" s="221" t="str">
        <f>IF(K391=6,"acquise"," ")</f>
        <v xml:space="preserve"> </v>
      </c>
      <c r="M391" s="222">
        <f t="shared" si="23"/>
        <v>1</v>
      </c>
    </row>
    <row r="392" spans="1:16" ht="12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90">
        <v>6</v>
      </c>
      <c r="G392" s="90"/>
      <c r="H392" s="46">
        <v>11</v>
      </c>
      <c r="I392" s="126"/>
      <c r="J392" s="24">
        <f t="shared" si="21"/>
        <v>6</v>
      </c>
      <c r="K392" s="25">
        <f t="shared" si="22"/>
        <v>0</v>
      </c>
      <c r="L392" s="44" t="str">
        <f>IF(K392=6,"acquise"," ")</f>
        <v xml:space="preserve"> </v>
      </c>
      <c r="M392" s="129">
        <f t="shared" si="23"/>
        <v>1</v>
      </c>
      <c r="N392" s="72" t="s">
        <v>483</v>
      </c>
      <c r="O392" s="7">
        <v>12</v>
      </c>
      <c r="P392" s="167">
        <v>6</v>
      </c>
    </row>
    <row r="393" spans="1:16" ht="12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8.75</v>
      </c>
      <c r="G393" s="49"/>
      <c r="H393" s="45"/>
      <c r="I393" s="126"/>
      <c r="J393" s="24">
        <f t="shared" si="21"/>
        <v>8.75</v>
      </c>
      <c r="K393" s="25">
        <f t="shared" si="22"/>
        <v>0</v>
      </c>
      <c r="L393" s="169" t="s">
        <v>484</v>
      </c>
      <c r="M393" s="129">
        <f t="shared" si="23"/>
        <v>1</v>
      </c>
      <c r="N393" s="72" t="s">
        <v>483</v>
      </c>
      <c r="O393" s="7">
        <v>30</v>
      </c>
      <c r="P393" s="167">
        <v>6</v>
      </c>
    </row>
    <row r="394" spans="1:16" ht="12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10</v>
      </c>
      <c r="G394" s="49"/>
      <c r="H394" s="45"/>
      <c r="I394" s="126"/>
      <c r="J394" s="24">
        <f t="shared" si="21"/>
        <v>10</v>
      </c>
      <c r="K394" s="25">
        <f t="shared" si="22"/>
        <v>6</v>
      </c>
      <c r="L394" s="172" t="s">
        <v>486</v>
      </c>
      <c r="M394" s="129">
        <f t="shared" si="23"/>
        <v>1</v>
      </c>
      <c r="N394" s="72" t="s">
        <v>483</v>
      </c>
      <c r="O394" s="7">
        <v>20</v>
      </c>
      <c r="P394" s="167">
        <v>12</v>
      </c>
    </row>
    <row r="395" spans="1:16" ht="12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90">
        <v>1.6666666666666667</v>
      </c>
      <c r="G395" s="90">
        <v>3</v>
      </c>
      <c r="H395" s="96">
        <v>0.5</v>
      </c>
      <c r="I395" s="126"/>
      <c r="J395" s="24">
        <f t="shared" si="21"/>
        <v>3</v>
      </c>
      <c r="K395" s="25">
        <f t="shared" si="22"/>
        <v>0</v>
      </c>
      <c r="L395" s="44" t="str">
        <f>IF(K395=6,"acquise"," ")</f>
        <v xml:space="preserve"> </v>
      </c>
      <c r="M395" s="129">
        <f t="shared" si="23"/>
        <v>1</v>
      </c>
      <c r="N395" s="72" t="s">
        <v>483</v>
      </c>
      <c r="O395" s="7">
        <v>18</v>
      </c>
      <c r="P395" s="167">
        <v>6</v>
      </c>
    </row>
    <row r="396" spans="1:16" ht="15">
      <c r="A396" s="23">
        <v>384</v>
      </c>
      <c r="B396" s="279">
        <v>123006691</v>
      </c>
      <c r="C396" s="101" t="s">
        <v>589</v>
      </c>
      <c r="D396" s="101" t="s">
        <v>92</v>
      </c>
      <c r="E396" s="117" t="s">
        <v>1676</v>
      </c>
      <c r="F396" s="49">
        <v>5.05</v>
      </c>
      <c r="G396" s="49">
        <v>3</v>
      </c>
      <c r="H396" s="45">
        <v>10</v>
      </c>
      <c r="I396" s="126"/>
      <c r="J396" s="24">
        <f t="shared" si="21"/>
        <v>5.8</v>
      </c>
      <c r="K396" s="25">
        <f t="shared" si="22"/>
        <v>0</v>
      </c>
      <c r="L396" s="43" t="str">
        <f>IF(K396=6,"acquise"," ")</f>
        <v xml:space="preserve"> </v>
      </c>
      <c r="M396" s="129">
        <f t="shared" si="23"/>
        <v>1</v>
      </c>
      <c r="O396" s="190">
        <v>18</v>
      </c>
      <c r="P396" s="191">
        <v>6</v>
      </c>
    </row>
    <row r="397" spans="1:16" ht="12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49">
        <v>5.0999999999999996</v>
      </c>
      <c r="G397" s="49">
        <v>3.5</v>
      </c>
      <c r="H397" s="113">
        <v>8.25</v>
      </c>
      <c r="I397" s="126"/>
      <c r="J397" s="24">
        <f t="shared" ref="J397:J420" si="24">IF(AND(H397&gt;G397,H397&gt;I397),MAX(F397,(H397*2+G397*3)/5,(H397*2+I397*3)/5),MAX(F397,G397,I397))</f>
        <v>5.4</v>
      </c>
      <c r="K397" s="25">
        <f t="shared" ref="K397:K420" si="25">IF(J397&gt;=9.995,6,0)</f>
        <v>0</v>
      </c>
      <c r="L397" s="43" t="str">
        <f>IF(K397=6,"acquise"," ")</f>
        <v xml:space="preserve"> </v>
      </c>
      <c r="M397" s="129">
        <f t="shared" ref="M397:M420" si="26">IF(I397&lt;&gt;"",2,1)</f>
        <v>1</v>
      </c>
      <c r="N397" s="72" t="s">
        <v>483</v>
      </c>
      <c r="O397" s="7">
        <v>12</v>
      </c>
      <c r="P397" s="167">
        <v>0</v>
      </c>
    </row>
    <row r="398" spans="1:16" ht="15">
      <c r="A398" s="23">
        <v>386</v>
      </c>
      <c r="B398" s="279">
        <v>1433017064</v>
      </c>
      <c r="C398" s="101" t="s">
        <v>427</v>
      </c>
      <c r="D398" s="101" t="s">
        <v>524</v>
      </c>
      <c r="E398" s="117" t="s">
        <v>429</v>
      </c>
      <c r="F398" s="49">
        <v>6.25</v>
      </c>
      <c r="G398" s="49">
        <v>11</v>
      </c>
      <c r="H398" s="45">
        <v>4</v>
      </c>
      <c r="I398" s="126"/>
      <c r="J398" s="24">
        <f t="shared" si="24"/>
        <v>11</v>
      </c>
      <c r="K398" s="25">
        <f t="shared" si="25"/>
        <v>6</v>
      </c>
      <c r="L398" s="43" t="str">
        <f>IF(K398=6,"acquise"," ")</f>
        <v>acquise</v>
      </c>
      <c r="M398" s="129">
        <f t="shared" si="26"/>
        <v>1</v>
      </c>
      <c r="O398" s="190">
        <v>12</v>
      </c>
      <c r="P398" s="191">
        <v>0</v>
      </c>
    </row>
    <row r="399" spans="1:16" ht="12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90">
        <v>10.333333333333334</v>
      </c>
      <c r="G399" s="90"/>
      <c r="H399" s="46"/>
      <c r="I399" s="126"/>
      <c r="J399" s="24">
        <f t="shared" si="24"/>
        <v>10.333333333333334</v>
      </c>
      <c r="K399" s="25">
        <f t="shared" si="25"/>
        <v>6</v>
      </c>
      <c r="L399" s="172" t="s">
        <v>486</v>
      </c>
      <c r="M399" s="129">
        <f t="shared" si="26"/>
        <v>1</v>
      </c>
      <c r="N399" s="72" t="s">
        <v>483</v>
      </c>
      <c r="O399" s="7">
        <v>24</v>
      </c>
      <c r="P399" s="167">
        <v>12</v>
      </c>
    </row>
    <row r="400" spans="1:16" ht="15">
      <c r="A400" s="23">
        <v>388</v>
      </c>
      <c r="B400" s="279">
        <v>1533009713</v>
      </c>
      <c r="C400" s="101" t="s">
        <v>275</v>
      </c>
      <c r="D400" s="101" t="s">
        <v>82</v>
      </c>
      <c r="E400" s="117" t="s">
        <v>429</v>
      </c>
      <c r="F400" s="49">
        <v>10.6</v>
      </c>
      <c r="G400" s="49"/>
      <c r="H400" s="45"/>
      <c r="I400" s="126"/>
      <c r="J400" s="24">
        <f t="shared" si="24"/>
        <v>10.6</v>
      </c>
      <c r="K400" s="25">
        <f t="shared" si="25"/>
        <v>6</v>
      </c>
      <c r="L400" s="170" t="s">
        <v>486</v>
      </c>
      <c r="M400" s="129">
        <f t="shared" si="26"/>
        <v>1</v>
      </c>
      <c r="O400" s="190">
        <v>14</v>
      </c>
      <c r="P400" s="191">
        <v>6</v>
      </c>
    </row>
    <row r="401" spans="1:16" ht="15">
      <c r="A401" s="23">
        <v>389</v>
      </c>
      <c r="B401" s="279">
        <v>1533004454</v>
      </c>
      <c r="C401" s="101" t="s">
        <v>636</v>
      </c>
      <c r="D401" s="101" t="s">
        <v>595</v>
      </c>
      <c r="E401" s="117" t="s">
        <v>429</v>
      </c>
      <c r="F401" s="49">
        <v>14.7</v>
      </c>
      <c r="G401" s="49"/>
      <c r="H401" s="45"/>
      <c r="I401" s="126"/>
      <c r="J401" s="24">
        <f t="shared" si="24"/>
        <v>14.7</v>
      </c>
      <c r="K401" s="25">
        <f t="shared" si="25"/>
        <v>6</v>
      </c>
      <c r="L401" s="171" t="s">
        <v>484</v>
      </c>
      <c r="M401" s="129">
        <f t="shared" si="26"/>
        <v>1</v>
      </c>
      <c r="O401" s="190">
        <v>30</v>
      </c>
      <c r="P401" s="191">
        <v>18</v>
      </c>
    </row>
    <row r="402" spans="1:16" ht="12">
      <c r="A402" s="23">
        <v>390</v>
      </c>
      <c r="B402" s="294" t="s">
        <v>801</v>
      </c>
      <c r="C402" s="200" t="s">
        <v>277</v>
      </c>
      <c r="D402" s="200" t="s">
        <v>83</v>
      </c>
      <c r="E402" s="247" t="s">
        <v>1677</v>
      </c>
      <c r="F402" s="194">
        <v>8.1666666666666661</v>
      </c>
      <c r="G402" s="205">
        <v>3</v>
      </c>
      <c r="H402" s="202">
        <v>10</v>
      </c>
      <c r="I402" s="232"/>
      <c r="J402" s="219">
        <f t="shared" si="24"/>
        <v>8.1666666666666661</v>
      </c>
      <c r="K402" s="220">
        <f t="shared" si="25"/>
        <v>0</v>
      </c>
      <c r="L402" s="221" t="str">
        <f>IF(K402=6,"acquise"," ")</f>
        <v xml:space="preserve"> </v>
      </c>
      <c r="M402" s="222">
        <f t="shared" si="26"/>
        <v>1</v>
      </c>
    </row>
    <row r="403" spans="1:16" ht="12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0">
        <v>10</v>
      </c>
      <c r="G403" s="90"/>
      <c r="H403" s="96"/>
      <c r="I403" s="126"/>
      <c r="J403" s="24">
        <f t="shared" si="24"/>
        <v>10</v>
      </c>
      <c r="K403" s="25">
        <f t="shared" si="25"/>
        <v>6</v>
      </c>
      <c r="L403" s="172" t="s">
        <v>486</v>
      </c>
      <c r="M403" s="129">
        <f t="shared" si="26"/>
        <v>1</v>
      </c>
      <c r="N403" s="72" t="s">
        <v>483</v>
      </c>
      <c r="O403" s="7">
        <v>24</v>
      </c>
      <c r="P403" s="167">
        <v>12</v>
      </c>
    </row>
    <row r="404" spans="1:16" ht="15">
      <c r="A404" s="23">
        <v>392</v>
      </c>
      <c r="B404" s="279">
        <v>1333005395</v>
      </c>
      <c r="C404" s="101" t="s">
        <v>277</v>
      </c>
      <c r="D404" s="101" t="s">
        <v>191</v>
      </c>
      <c r="E404" s="117" t="s">
        <v>1676</v>
      </c>
      <c r="F404" s="49">
        <v>10.8</v>
      </c>
      <c r="G404" s="49"/>
      <c r="H404" s="45"/>
      <c r="I404" s="126"/>
      <c r="J404" s="24">
        <f t="shared" si="24"/>
        <v>10.8</v>
      </c>
      <c r="K404" s="25">
        <f t="shared" si="25"/>
        <v>6</v>
      </c>
      <c r="L404" s="170" t="s">
        <v>486</v>
      </c>
      <c r="M404" s="129">
        <f t="shared" si="26"/>
        <v>1</v>
      </c>
      <c r="O404" s="190">
        <v>20</v>
      </c>
      <c r="P404" s="191">
        <v>12</v>
      </c>
    </row>
    <row r="405" spans="1:16" ht="15">
      <c r="A405" s="23">
        <v>393</v>
      </c>
      <c r="B405" s="279">
        <v>1333003389</v>
      </c>
      <c r="C405" s="101" t="s">
        <v>277</v>
      </c>
      <c r="D405" s="101" t="s">
        <v>126</v>
      </c>
      <c r="E405" s="117" t="s">
        <v>428</v>
      </c>
      <c r="F405" s="49">
        <v>5.3</v>
      </c>
      <c r="G405" s="49">
        <v>10</v>
      </c>
      <c r="H405" s="45">
        <v>10.25</v>
      </c>
      <c r="I405" s="126"/>
      <c r="J405" s="24">
        <f t="shared" si="24"/>
        <v>10.1</v>
      </c>
      <c r="K405" s="25">
        <f t="shared" si="25"/>
        <v>6</v>
      </c>
      <c r="L405" s="43" t="str">
        <f>IF(K405=6,"acquise"," ")</f>
        <v>acquise</v>
      </c>
      <c r="M405" s="129">
        <f t="shared" si="26"/>
        <v>1</v>
      </c>
      <c r="O405" s="190">
        <v>12</v>
      </c>
      <c r="P405" s="191">
        <v>0</v>
      </c>
    </row>
    <row r="406" spans="1:16" ht="12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0">
        <v>1.9</v>
      </c>
      <c r="G406" s="90">
        <v>3</v>
      </c>
      <c r="H406" s="46">
        <v>2.5</v>
      </c>
      <c r="I406" s="126"/>
      <c r="J406" s="24">
        <f t="shared" si="24"/>
        <v>3</v>
      </c>
      <c r="K406" s="25">
        <f t="shared" si="25"/>
        <v>0</v>
      </c>
      <c r="L406" s="44" t="str">
        <f>IF(K406=6,"acquise"," ")</f>
        <v xml:space="preserve"> </v>
      </c>
      <c r="M406" s="129">
        <f t="shared" si="26"/>
        <v>1</v>
      </c>
      <c r="N406" s="72" t="s">
        <v>483</v>
      </c>
      <c r="O406" s="7">
        <v>18</v>
      </c>
      <c r="P406" s="167">
        <v>6</v>
      </c>
    </row>
    <row r="407" spans="1:16" ht="15">
      <c r="A407" s="23">
        <v>395</v>
      </c>
      <c r="B407" s="279">
        <v>1531091024</v>
      </c>
      <c r="C407" s="101" t="s">
        <v>515</v>
      </c>
      <c r="D407" s="101" t="s">
        <v>69</v>
      </c>
      <c r="E407" s="117" t="s">
        <v>429</v>
      </c>
      <c r="F407" s="49">
        <v>9.9980000000000011</v>
      </c>
      <c r="G407" s="49"/>
      <c r="H407" s="45"/>
      <c r="I407" s="126"/>
      <c r="J407" s="24">
        <f t="shared" si="24"/>
        <v>9.9980000000000011</v>
      </c>
      <c r="K407" s="25">
        <f t="shared" si="25"/>
        <v>6</v>
      </c>
      <c r="L407" s="170" t="s">
        <v>486</v>
      </c>
      <c r="M407" s="129">
        <f t="shared" si="26"/>
        <v>1</v>
      </c>
      <c r="O407" s="190">
        <v>14</v>
      </c>
      <c r="P407" s="191">
        <v>6</v>
      </c>
    </row>
    <row r="408" spans="1:16" ht="15">
      <c r="A408" s="23">
        <v>396</v>
      </c>
      <c r="B408" s="279">
        <v>1533017907</v>
      </c>
      <c r="C408" s="101" t="s">
        <v>515</v>
      </c>
      <c r="D408" s="101" t="s">
        <v>516</v>
      </c>
      <c r="E408" s="117" t="s">
        <v>429</v>
      </c>
      <c r="F408" s="49">
        <v>10.001999999999999</v>
      </c>
      <c r="G408" s="49"/>
      <c r="H408" s="45"/>
      <c r="I408" s="126"/>
      <c r="J408" s="24">
        <f t="shared" si="24"/>
        <v>10.001999999999999</v>
      </c>
      <c r="K408" s="25">
        <f t="shared" si="25"/>
        <v>6</v>
      </c>
      <c r="L408" s="170" t="s">
        <v>486</v>
      </c>
      <c r="M408" s="129">
        <f t="shared" si="26"/>
        <v>1</v>
      </c>
      <c r="O408" s="190">
        <v>24</v>
      </c>
      <c r="P408" s="191">
        <v>12</v>
      </c>
    </row>
    <row r="409" spans="1:16" ht="15">
      <c r="A409" s="23">
        <v>397</v>
      </c>
      <c r="B409" s="279" t="s">
        <v>577</v>
      </c>
      <c r="C409" s="101" t="s">
        <v>578</v>
      </c>
      <c r="D409" s="101" t="s">
        <v>232</v>
      </c>
      <c r="E409" s="117" t="s">
        <v>428</v>
      </c>
      <c r="F409" s="49">
        <v>10</v>
      </c>
      <c r="G409" s="49"/>
      <c r="H409" s="45"/>
      <c r="I409" s="126"/>
      <c r="J409" s="24">
        <f t="shared" si="24"/>
        <v>10</v>
      </c>
      <c r="K409" s="25">
        <f t="shared" si="25"/>
        <v>6</v>
      </c>
      <c r="L409" s="170" t="s">
        <v>486</v>
      </c>
      <c r="M409" s="129">
        <f t="shared" si="26"/>
        <v>1</v>
      </c>
      <c r="O409" s="190">
        <v>19</v>
      </c>
      <c r="P409" s="191">
        <v>12</v>
      </c>
    </row>
    <row r="410" spans="1:16" ht="15">
      <c r="A410" s="23">
        <v>398</v>
      </c>
      <c r="B410" s="279">
        <v>1533008672</v>
      </c>
      <c r="C410" s="101" t="s">
        <v>537</v>
      </c>
      <c r="D410" s="101" t="s">
        <v>327</v>
      </c>
      <c r="E410" s="117" t="s">
        <v>1676</v>
      </c>
      <c r="F410" s="49">
        <v>7</v>
      </c>
      <c r="G410" s="49"/>
      <c r="H410" s="45">
        <v>10</v>
      </c>
      <c r="I410" s="126"/>
      <c r="J410" s="24">
        <f t="shared" si="24"/>
        <v>7</v>
      </c>
      <c r="K410" s="25">
        <f t="shared" si="25"/>
        <v>0</v>
      </c>
      <c r="L410" s="43" t="str">
        <f t="shared" ref="L410:L420" si="27">IF(K410=6,"acquise"," ")</f>
        <v xml:space="preserve"> </v>
      </c>
      <c r="M410" s="129">
        <f t="shared" si="26"/>
        <v>1</v>
      </c>
      <c r="O410" s="190">
        <v>24</v>
      </c>
      <c r="P410" s="191">
        <v>12</v>
      </c>
    </row>
    <row r="411" spans="1:16" ht="15">
      <c r="A411" s="23">
        <v>399</v>
      </c>
      <c r="B411" s="279">
        <v>1533006787</v>
      </c>
      <c r="C411" s="101" t="s">
        <v>537</v>
      </c>
      <c r="D411" s="101" t="s">
        <v>91</v>
      </c>
      <c r="E411" s="117" t="s">
        <v>429</v>
      </c>
      <c r="F411" s="49">
        <v>3.3</v>
      </c>
      <c r="G411" s="49">
        <v>6.5</v>
      </c>
      <c r="H411" s="45">
        <v>6</v>
      </c>
      <c r="I411" s="126"/>
      <c r="J411" s="24">
        <f t="shared" si="24"/>
        <v>6.5</v>
      </c>
      <c r="K411" s="25">
        <f t="shared" si="25"/>
        <v>0</v>
      </c>
      <c r="L411" s="43" t="str">
        <f t="shared" si="27"/>
        <v xml:space="preserve"> </v>
      </c>
      <c r="M411" s="129">
        <f t="shared" si="26"/>
        <v>1</v>
      </c>
      <c r="O411" s="190">
        <v>17</v>
      </c>
      <c r="P411" s="191">
        <v>6</v>
      </c>
    </row>
    <row r="412" spans="1:16" ht="12">
      <c r="A412" s="23">
        <v>400</v>
      </c>
      <c r="B412" s="340" t="s">
        <v>802</v>
      </c>
      <c r="C412" s="206" t="s">
        <v>579</v>
      </c>
      <c r="D412" s="206" t="s">
        <v>803</v>
      </c>
      <c r="E412" s="247" t="s">
        <v>1678</v>
      </c>
      <c r="F412" s="194">
        <v>5.666666666666667</v>
      </c>
      <c r="G412" s="205"/>
      <c r="H412" s="205">
        <v>8</v>
      </c>
      <c r="I412" s="232"/>
      <c r="J412" s="219">
        <f t="shared" si="24"/>
        <v>5.666666666666667</v>
      </c>
      <c r="K412" s="220">
        <f t="shared" si="25"/>
        <v>0</v>
      </c>
      <c r="L412" s="221" t="str">
        <f t="shared" si="27"/>
        <v xml:space="preserve"> </v>
      </c>
      <c r="M412" s="222">
        <f t="shared" si="26"/>
        <v>1</v>
      </c>
    </row>
    <row r="413" spans="1:16" ht="15">
      <c r="A413" s="23">
        <v>401</v>
      </c>
      <c r="B413" s="279">
        <v>1533008078</v>
      </c>
      <c r="C413" s="101" t="s">
        <v>579</v>
      </c>
      <c r="D413" s="101" t="s">
        <v>160</v>
      </c>
      <c r="E413" s="117" t="s">
        <v>1676</v>
      </c>
      <c r="F413" s="49">
        <v>6.5</v>
      </c>
      <c r="G413" s="49">
        <v>3</v>
      </c>
      <c r="H413" s="45">
        <v>12.5</v>
      </c>
      <c r="I413" s="126"/>
      <c r="J413" s="24">
        <f t="shared" si="24"/>
        <v>6.8</v>
      </c>
      <c r="K413" s="25">
        <f t="shared" si="25"/>
        <v>0</v>
      </c>
      <c r="L413" s="43" t="str">
        <f t="shared" si="27"/>
        <v xml:space="preserve"> </v>
      </c>
      <c r="M413" s="129">
        <f t="shared" si="26"/>
        <v>1</v>
      </c>
      <c r="O413" s="190">
        <v>18</v>
      </c>
      <c r="P413" s="191">
        <v>6</v>
      </c>
    </row>
    <row r="414" spans="1:16" ht="12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0">
        <v>3.8333333333333335</v>
      </c>
      <c r="G414" s="90">
        <v>5</v>
      </c>
      <c r="H414" s="46">
        <v>6</v>
      </c>
      <c r="I414" s="126"/>
      <c r="J414" s="24">
        <f t="shared" si="24"/>
        <v>5.4</v>
      </c>
      <c r="K414" s="25">
        <f t="shared" si="25"/>
        <v>0</v>
      </c>
      <c r="L414" s="44" t="str">
        <f t="shared" si="27"/>
        <v xml:space="preserve"> </v>
      </c>
      <c r="M414" s="129">
        <f t="shared" si="26"/>
        <v>1</v>
      </c>
      <c r="N414" s="72" t="s">
        <v>483</v>
      </c>
      <c r="O414" s="7">
        <v>18</v>
      </c>
      <c r="P414" s="167">
        <v>6</v>
      </c>
    </row>
    <row r="415" spans="1:16" ht="12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90">
        <v>6.666666666666667</v>
      </c>
      <c r="G415" s="90">
        <v>4</v>
      </c>
      <c r="H415" s="53">
        <v>10</v>
      </c>
      <c r="I415" s="126"/>
      <c r="J415" s="24">
        <f t="shared" si="24"/>
        <v>6.666666666666667</v>
      </c>
      <c r="K415" s="25">
        <f t="shared" si="25"/>
        <v>0</v>
      </c>
      <c r="L415" s="44" t="str">
        <f t="shared" si="27"/>
        <v xml:space="preserve"> </v>
      </c>
      <c r="M415" s="129">
        <f t="shared" si="26"/>
        <v>1</v>
      </c>
      <c r="N415" s="72" t="s">
        <v>483</v>
      </c>
      <c r="O415" s="7">
        <v>12</v>
      </c>
      <c r="P415" s="167">
        <v>0</v>
      </c>
    </row>
    <row r="416" spans="1:16" ht="15">
      <c r="A416" s="23">
        <v>404</v>
      </c>
      <c r="B416" s="279">
        <v>1533009761</v>
      </c>
      <c r="C416" s="101" t="s">
        <v>653</v>
      </c>
      <c r="D416" s="101" t="s">
        <v>247</v>
      </c>
      <c r="E416" s="117" t="s">
        <v>429</v>
      </c>
      <c r="F416" s="49">
        <v>7.45</v>
      </c>
      <c r="G416" s="49">
        <v>3</v>
      </c>
      <c r="H416" s="45">
        <v>10</v>
      </c>
      <c r="I416" s="126"/>
      <c r="J416" s="24">
        <f t="shared" si="24"/>
        <v>7.45</v>
      </c>
      <c r="K416" s="25">
        <f t="shared" si="25"/>
        <v>0</v>
      </c>
      <c r="L416" s="43" t="str">
        <f t="shared" si="27"/>
        <v xml:space="preserve"> </v>
      </c>
      <c r="M416" s="129">
        <f t="shared" si="26"/>
        <v>1</v>
      </c>
      <c r="O416" s="190">
        <v>12</v>
      </c>
      <c r="P416" s="191">
        <v>0</v>
      </c>
    </row>
    <row r="417" spans="1:16" ht="12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0">
        <v>8.25</v>
      </c>
      <c r="G417" s="90">
        <v>3</v>
      </c>
      <c r="H417" s="46">
        <v>7</v>
      </c>
      <c r="I417" s="126"/>
      <c r="J417" s="24">
        <f t="shared" si="24"/>
        <v>8.25</v>
      </c>
      <c r="K417" s="25">
        <f t="shared" si="25"/>
        <v>0</v>
      </c>
      <c r="L417" s="44" t="str">
        <f t="shared" si="27"/>
        <v xml:space="preserve"> </v>
      </c>
      <c r="M417" s="129">
        <f t="shared" si="26"/>
        <v>1</v>
      </c>
      <c r="N417" s="72" t="s">
        <v>483</v>
      </c>
      <c r="O417" s="7">
        <v>18</v>
      </c>
      <c r="P417" s="167">
        <v>6</v>
      </c>
    </row>
    <row r="418" spans="1:16" ht="15">
      <c r="A418" s="23">
        <v>406</v>
      </c>
      <c r="B418" s="279">
        <v>1333016497</v>
      </c>
      <c r="C418" s="101" t="s">
        <v>285</v>
      </c>
      <c r="D418" s="101" t="s">
        <v>69</v>
      </c>
      <c r="E418" s="117" t="s">
        <v>428</v>
      </c>
      <c r="F418" s="49">
        <v>4.3499999999999996</v>
      </c>
      <c r="G418" s="49"/>
      <c r="H418" s="45">
        <v>6</v>
      </c>
      <c r="I418" s="126"/>
      <c r="J418" s="24">
        <f t="shared" si="24"/>
        <v>4.3499999999999996</v>
      </c>
      <c r="K418" s="25">
        <f t="shared" si="25"/>
        <v>0</v>
      </c>
      <c r="L418" s="43" t="str">
        <f t="shared" si="27"/>
        <v xml:space="preserve"> </v>
      </c>
      <c r="M418" s="129">
        <f t="shared" si="26"/>
        <v>1</v>
      </c>
      <c r="O418" s="190">
        <v>12</v>
      </c>
      <c r="P418" s="191">
        <v>0</v>
      </c>
    </row>
    <row r="419" spans="1:16" ht="12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0">
        <v>5.5</v>
      </c>
      <c r="G419" s="90">
        <v>5</v>
      </c>
      <c r="H419" s="46">
        <v>12.5</v>
      </c>
      <c r="I419" s="126"/>
      <c r="J419" s="24">
        <f t="shared" si="24"/>
        <v>8</v>
      </c>
      <c r="K419" s="25">
        <f t="shared" si="25"/>
        <v>0</v>
      </c>
      <c r="L419" s="44" t="str">
        <f t="shared" si="27"/>
        <v xml:space="preserve"> </v>
      </c>
      <c r="M419" s="129">
        <f t="shared" si="26"/>
        <v>1</v>
      </c>
      <c r="N419" s="72" t="s">
        <v>483</v>
      </c>
      <c r="O419" s="7">
        <v>18</v>
      </c>
      <c r="P419" s="167">
        <v>6</v>
      </c>
    </row>
    <row r="420" spans="1:16" ht="15">
      <c r="A420" s="23">
        <v>408</v>
      </c>
      <c r="B420" s="279">
        <v>1533011467</v>
      </c>
      <c r="C420" s="301" t="s">
        <v>568</v>
      </c>
      <c r="D420" s="52" t="s">
        <v>297</v>
      </c>
      <c r="E420" s="117" t="s">
        <v>429</v>
      </c>
      <c r="F420" s="49">
        <v>8.15</v>
      </c>
      <c r="G420" s="49">
        <v>9</v>
      </c>
      <c r="H420" s="45">
        <v>11</v>
      </c>
      <c r="I420" s="126"/>
      <c r="J420" s="24">
        <f t="shared" si="24"/>
        <v>9.8000000000000007</v>
      </c>
      <c r="K420" s="25">
        <f t="shared" si="25"/>
        <v>0</v>
      </c>
      <c r="L420" s="43" t="str">
        <f t="shared" si="27"/>
        <v xml:space="preserve"> </v>
      </c>
      <c r="M420" s="129">
        <f t="shared" si="26"/>
        <v>1</v>
      </c>
      <c r="O420" s="190">
        <v>11</v>
      </c>
      <c r="P420" s="191">
        <v>0</v>
      </c>
    </row>
    <row r="421" spans="1:16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F421" s="49">
        <v>12.33</v>
      </c>
      <c r="G421" s="49"/>
      <c r="H421" s="45"/>
      <c r="I421" s="126"/>
      <c r="J421" s="24">
        <f t="shared" ref="J421" si="28">IF(AND(H421&gt;G421,H421&gt;I421),MAX(F421,(H421*2+G421*3)/5,(H421*2+I421*3)/5),MAX(F421,G421,I421))</f>
        <v>12.33</v>
      </c>
      <c r="K421" s="25">
        <f t="shared" ref="K421" si="29">IF(J421&gt;=9.995,6,0)</f>
        <v>6</v>
      </c>
      <c r="L421" s="170" t="s">
        <v>1688</v>
      </c>
      <c r="M421" s="129">
        <f t="shared" ref="M421" si="30">IF(I421&lt;&gt;"",2,1)</f>
        <v>1</v>
      </c>
    </row>
    <row r="422" spans="1:16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F422" s="49">
        <v>11.5</v>
      </c>
      <c r="G422" s="49"/>
      <c r="H422" s="45"/>
      <c r="I422" s="126">
        <v>11.5</v>
      </c>
      <c r="J422" s="24">
        <f t="shared" ref="J422:J424" si="31">IF(AND(H422&gt;G422,H422&gt;I422),MAX(F422,(H422*2+G422*3)/5,(H422*2+I422*3)/5),MAX(F422,G422,I422))</f>
        <v>11.5</v>
      </c>
      <c r="K422" s="25">
        <f t="shared" ref="K422:K424" si="32">IF(J422&gt;=9.995,6,0)</f>
        <v>6</v>
      </c>
      <c r="L422" s="170"/>
      <c r="M422" s="129">
        <f t="shared" ref="M422:M424" si="33">IF(I422&lt;&gt;"",2,1)</f>
        <v>2</v>
      </c>
    </row>
    <row r="423" spans="1:16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F423" s="49">
        <v>11.48</v>
      </c>
      <c r="G423" s="49"/>
      <c r="H423" s="45"/>
      <c r="I423" s="126"/>
      <c r="J423" s="24">
        <f t="shared" si="31"/>
        <v>11.48</v>
      </c>
      <c r="K423" s="25">
        <f t="shared" si="32"/>
        <v>6</v>
      </c>
      <c r="L423" s="170"/>
      <c r="M423" s="129">
        <f t="shared" si="33"/>
        <v>1</v>
      </c>
    </row>
    <row r="424" spans="1:16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F424" s="49">
        <v>12.7</v>
      </c>
      <c r="G424" s="49"/>
      <c r="H424" s="45"/>
      <c r="I424" s="126"/>
      <c r="J424" s="24">
        <f t="shared" si="31"/>
        <v>12.7</v>
      </c>
      <c r="K424" s="25">
        <f t="shared" si="32"/>
        <v>6</v>
      </c>
      <c r="L424" s="170"/>
      <c r="M424" s="129">
        <f t="shared" si="33"/>
        <v>1</v>
      </c>
    </row>
  </sheetData>
  <autoFilter ref="A12:M419">
    <filterColumn colId="6"/>
  </autoFilter>
  <sortState ref="B13:P420">
    <sortCondition ref="C13:C420"/>
    <sortCondition ref="D13:D420"/>
  </sortState>
  <mergeCells count="4">
    <mergeCell ref="F8:K8"/>
    <mergeCell ref="C6:K6"/>
    <mergeCell ref="C8:D8"/>
    <mergeCell ref="C10:K10"/>
  </mergeCells>
  <dataValidations count="1">
    <dataValidation type="decimal" errorStyle="warning" allowBlank="1" showInputMessage="1" showErrorMessage="1" errorTitle="Contrôle de saisie" error="Données erronnées" sqref="H402 H417 H398 H385">
      <formula1>0</formula1>
      <formula2>20</formula2>
    </dataValidation>
  </dataValidations>
  <pageMargins left="0.19685039370078741" right="0.19685039370078741" top="0.59055118110236227" bottom="0.59055118110236227" header="0.11811023622047245" footer="0.31496062992125984"/>
  <pageSetup paperSize="9" scale="90" orientation="portrait" horizontalDpi="300" verticalDpi="300" r:id="rId1"/>
  <headerFooter alignWithMargins="0">
    <oddFooter>&amp;C&amp;8&amp;P&amp;R&amp;"Arial,Italique"&amp;8PVJMDNP-Chimie2-S2-1516-Session Normale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424"/>
  <sheetViews>
    <sheetView topLeftCell="A383" workbookViewId="0">
      <selection activeCell="B424" sqref="B424"/>
    </sheetView>
  </sheetViews>
  <sheetFormatPr baseColWidth="10" defaultColWidth="10" defaultRowHeight="11.25"/>
  <cols>
    <col min="1" max="1" width="4.7109375" style="7" customWidth="1"/>
    <col min="2" max="2" width="14.7109375" style="360" customWidth="1"/>
    <col min="3" max="3" width="17.7109375" style="7" customWidth="1"/>
    <col min="4" max="4" width="16.7109375" style="7" customWidth="1"/>
    <col min="5" max="5" width="8.7109375" style="7" customWidth="1"/>
    <col min="6" max="6" width="5.7109375" style="7" customWidth="1"/>
    <col min="7" max="7" width="6.7109375" style="7" customWidth="1"/>
    <col min="8" max="8" width="7.28515625" style="7" customWidth="1"/>
    <col min="9" max="9" width="5.28515625" style="7" customWidth="1"/>
    <col min="10" max="10" width="11.7109375" style="7" customWidth="1"/>
    <col min="11" max="104" width="11.42578125" style="7" customWidth="1"/>
    <col min="105" max="16384" width="10" style="7"/>
  </cols>
  <sheetData>
    <row r="1" spans="1:14" s="4" customFormat="1" ht="12.75" customHeight="1">
      <c r="A1" s="3" t="s">
        <v>0</v>
      </c>
      <c r="B1" s="352"/>
      <c r="H1" s="3"/>
      <c r="J1" s="5" t="s">
        <v>698</v>
      </c>
    </row>
    <row r="2" spans="1:14" s="4" customFormat="1" ht="12.75" customHeight="1">
      <c r="A2" s="1" t="s">
        <v>1</v>
      </c>
      <c r="B2" s="352"/>
    </row>
    <row r="3" spans="1:14" s="4" customFormat="1" ht="12.75" customHeight="1">
      <c r="A3" s="1" t="s">
        <v>2</v>
      </c>
      <c r="B3" s="352"/>
    </row>
    <row r="4" spans="1:14" s="4" customFormat="1" ht="18" customHeight="1">
      <c r="A4" s="2" t="s">
        <v>3</v>
      </c>
      <c r="B4" s="367"/>
      <c r="C4" s="30"/>
    </row>
    <row r="5" spans="1:14" s="4" customFormat="1" ht="12.75" customHeight="1">
      <c r="A5" s="2"/>
      <c r="B5" s="367"/>
      <c r="C5" s="30"/>
    </row>
    <row r="6" spans="1:14" s="4" customFormat="1" ht="24" customHeight="1">
      <c r="B6" s="352"/>
      <c r="C6" s="434" t="s">
        <v>15</v>
      </c>
      <c r="D6" s="435"/>
      <c r="E6" s="435"/>
      <c r="F6" s="435"/>
      <c r="G6" s="435"/>
      <c r="H6" s="435"/>
      <c r="I6" s="436"/>
    </row>
    <row r="7" spans="1:14" ht="12.75" customHeight="1">
      <c r="C7" s="4"/>
      <c r="D7" s="4"/>
      <c r="E7" s="4"/>
      <c r="F7" s="4"/>
      <c r="G7" s="4"/>
      <c r="H7" s="4"/>
      <c r="I7" s="4"/>
    </row>
    <row r="8" spans="1:14" s="10" customFormat="1" ht="18" customHeight="1">
      <c r="B8" s="368"/>
      <c r="C8" s="430" t="s">
        <v>16</v>
      </c>
      <c r="D8" s="432"/>
      <c r="E8" s="9"/>
      <c r="F8" s="430" t="s">
        <v>699</v>
      </c>
      <c r="G8" s="431"/>
      <c r="H8" s="431"/>
      <c r="I8" s="432"/>
    </row>
    <row r="9" spans="1:14" ht="12.75" customHeight="1"/>
    <row r="10" spans="1:14" ht="18" customHeight="1">
      <c r="D10" s="433" t="s">
        <v>23</v>
      </c>
      <c r="E10" s="433"/>
      <c r="F10" s="433"/>
      <c r="G10" s="433"/>
      <c r="H10" s="433"/>
      <c r="I10" s="433"/>
    </row>
    <row r="11" spans="1:14" ht="12.75" customHeight="1"/>
    <row r="12" spans="1:14" s="22" customFormat="1" ht="24" customHeight="1">
      <c r="A12" s="14" t="s">
        <v>4</v>
      </c>
      <c r="B12" s="355" t="s">
        <v>5</v>
      </c>
      <c r="C12" s="16" t="s">
        <v>6</v>
      </c>
      <c r="D12" s="17" t="s">
        <v>7</v>
      </c>
      <c r="E12" s="18" t="s">
        <v>8</v>
      </c>
      <c r="F12" s="19" t="s">
        <v>701</v>
      </c>
      <c r="G12" s="124" t="s">
        <v>702</v>
      </c>
      <c r="H12" s="27" t="s">
        <v>10</v>
      </c>
      <c r="I12" s="32" t="s">
        <v>12</v>
      </c>
      <c r="J12" s="21" t="s">
        <v>9</v>
      </c>
      <c r="K12" s="128" t="s">
        <v>440</v>
      </c>
    </row>
    <row r="13" spans="1:14" ht="13.5" customHeight="1">
      <c r="A13" s="370" t="s">
        <v>1268</v>
      </c>
      <c r="B13" s="178">
        <v>1433017018</v>
      </c>
      <c r="C13" s="272" t="s">
        <v>666</v>
      </c>
      <c r="D13" s="272" t="s">
        <v>192</v>
      </c>
      <c r="E13" s="117" t="s">
        <v>428</v>
      </c>
      <c r="F13" s="92">
        <v>10.25</v>
      </c>
      <c r="G13" s="127"/>
      <c r="H13" s="31">
        <f t="shared" ref="H13:H76" si="0">MAX(F13,G13)</f>
        <v>10.25</v>
      </c>
      <c r="I13" s="23">
        <f t="shared" ref="I13:I76" si="1">IF(H13&gt;=10,2,0)</f>
        <v>2</v>
      </c>
      <c r="J13" s="169" t="s">
        <v>486</v>
      </c>
      <c r="K13" s="129">
        <f t="shared" ref="K13:K76" si="2">IF(G13&lt;&gt;"",2,1)</f>
        <v>1</v>
      </c>
      <c r="M13" s="187">
        <v>11</v>
      </c>
      <c r="N13" s="188">
        <v>4</v>
      </c>
    </row>
    <row r="14" spans="1:14" ht="13.5" customHeight="1">
      <c r="A14" s="370" t="s">
        <v>1269</v>
      </c>
      <c r="B14" s="175">
        <v>1533006763</v>
      </c>
      <c r="C14" s="275" t="s">
        <v>491</v>
      </c>
      <c r="D14" s="275" t="s">
        <v>492</v>
      </c>
      <c r="E14" s="117" t="s">
        <v>1676</v>
      </c>
      <c r="F14" s="92">
        <v>11.83</v>
      </c>
      <c r="G14" s="127"/>
      <c r="H14" s="31">
        <f t="shared" si="0"/>
        <v>11.83</v>
      </c>
      <c r="I14" s="23">
        <f t="shared" si="1"/>
        <v>2</v>
      </c>
      <c r="J14" s="169" t="s">
        <v>486</v>
      </c>
      <c r="K14" s="129">
        <f t="shared" si="2"/>
        <v>1</v>
      </c>
      <c r="M14" s="187">
        <v>14</v>
      </c>
      <c r="N14" s="188">
        <v>5</v>
      </c>
    </row>
    <row r="15" spans="1:14" ht="13.5" customHeight="1">
      <c r="A15" s="370" t="s">
        <v>1270</v>
      </c>
      <c r="B15" s="277" t="s">
        <v>58</v>
      </c>
      <c r="C15" s="47" t="s">
        <v>59</v>
      </c>
      <c r="D15" s="47" t="s">
        <v>60</v>
      </c>
      <c r="E15" s="117" t="s">
        <v>434</v>
      </c>
      <c r="F15" s="92">
        <v>7</v>
      </c>
      <c r="G15" s="127"/>
      <c r="H15" s="31">
        <f t="shared" si="0"/>
        <v>7</v>
      </c>
      <c r="I15" s="23">
        <f t="shared" si="1"/>
        <v>0</v>
      </c>
      <c r="J15" s="169" t="s">
        <v>484</v>
      </c>
      <c r="K15" s="129">
        <f t="shared" si="2"/>
        <v>1</v>
      </c>
      <c r="L15" s="72" t="s">
        <v>483</v>
      </c>
      <c r="M15" s="7">
        <v>30</v>
      </c>
      <c r="N15" s="167">
        <v>9</v>
      </c>
    </row>
    <row r="16" spans="1:14" ht="13.5" customHeight="1">
      <c r="A16" s="370" t="s">
        <v>1271</v>
      </c>
      <c r="B16" s="279">
        <v>1433000807</v>
      </c>
      <c r="C16" s="101" t="s">
        <v>371</v>
      </c>
      <c r="D16" s="101" t="s">
        <v>372</v>
      </c>
      <c r="E16" s="118" t="s">
        <v>433</v>
      </c>
      <c r="F16" s="49">
        <v>10.66</v>
      </c>
      <c r="G16" s="127"/>
      <c r="H16" s="31">
        <f t="shared" si="0"/>
        <v>10.66</v>
      </c>
      <c r="I16" s="23">
        <f t="shared" si="1"/>
        <v>2</v>
      </c>
      <c r="J16" s="169" t="s">
        <v>485</v>
      </c>
      <c r="K16" s="129">
        <f t="shared" si="2"/>
        <v>1</v>
      </c>
      <c r="L16" s="72" t="s">
        <v>483</v>
      </c>
      <c r="M16" s="7">
        <v>18</v>
      </c>
      <c r="N16" s="167">
        <v>9</v>
      </c>
    </row>
    <row r="17" spans="1:14" ht="13.5" customHeight="1">
      <c r="A17" s="370" t="s">
        <v>1272</v>
      </c>
      <c r="B17" s="279">
        <v>1433005614</v>
      </c>
      <c r="C17" s="101" t="s">
        <v>288</v>
      </c>
      <c r="D17" s="101" t="s">
        <v>289</v>
      </c>
      <c r="E17" s="118" t="s">
        <v>433</v>
      </c>
      <c r="F17" s="49">
        <v>9.74</v>
      </c>
      <c r="G17" s="127"/>
      <c r="H17" s="31">
        <f t="shared" si="0"/>
        <v>9.74</v>
      </c>
      <c r="I17" s="23">
        <f t="shared" si="1"/>
        <v>0</v>
      </c>
      <c r="J17" s="169" t="s">
        <v>485</v>
      </c>
      <c r="K17" s="129">
        <f t="shared" si="2"/>
        <v>1</v>
      </c>
      <c r="L17" s="72" t="s">
        <v>483</v>
      </c>
      <c r="M17" s="7">
        <v>18</v>
      </c>
      <c r="N17" s="167">
        <v>9</v>
      </c>
    </row>
    <row r="18" spans="1:14" ht="13.5" customHeight="1">
      <c r="A18" s="370" t="s">
        <v>1273</v>
      </c>
      <c r="B18" s="178">
        <v>1433017739</v>
      </c>
      <c r="C18" s="272" t="s">
        <v>633</v>
      </c>
      <c r="D18" s="272" t="s">
        <v>177</v>
      </c>
      <c r="E18" s="117" t="s">
        <v>428</v>
      </c>
      <c r="F18" s="92">
        <v>8.25</v>
      </c>
      <c r="G18" s="127"/>
      <c r="H18" s="31">
        <f t="shared" si="0"/>
        <v>8.25</v>
      </c>
      <c r="I18" s="23">
        <f t="shared" si="1"/>
        <v>0</v>
      </c>
      <c r="J18" s="44" t="str">
        <f>IF(I18=2,"acquise"," ")</f>
        <v xml:space="preserve"> </v>
      </c>
      <c r="K18" s="129">
        <f t="shared" si="2"/>
        <v>1</v>
      </c>
      <c r="M18" s="187">
        <v>12</v>
      </c>
      <c r="N18" s="188">
        <v>3</v>
      </c>
    </row>
    <row r="19" spans="1:14" ht="13.5" customHeight="1">
      <c r="A19" s="370" t="s">
        <v>1274</v>
      </c>
      <c r="B19" s="279">
        <v>1334054874</v>
      </c>
      <c r="C19" s="101" t="s">
        <v>290</v>
      </c>
      <c r="D19" s="101" t="s">
        <v>68</v>
      </c>
      <c r="E19" s="117" t="s">
        <v>429</v>
      </c>
      <c r="F19" s="49">
        <v>10.57</v>
      </c>
      <c r="G19" s="127"/>
      <c r="H19" s="31">
        <f t="shared" si="0"/>
        <v>10.57</v>
      </c>
      <c r="I19" s="23">
        <f t="shared" si="1"/>
        <v>2</v>
      </c>
      <c r="J19" s="169" t="s">
        <v>485</v>
      </c>
      <c r="K19" s="129">
        <f t="shared" si="2"/>
        <v>1</v>
      </c>
      <c r="L19" s="72" t="s">
        <v>483</v>
      </c>
      <c r="M19" s="7">
        <v>18</v>
      </c>
      <c r="N19" s="167">
        <v>9</v>
      </c>
    </row>
    <row r="20" spans="1:14" ht="13.5" customHeight="1">
      <c r="A20" s="370" t="s">
        <v>1275</v>
      </c>
      <c r="B20" s="178">
        <v>123011242</v>
      </c>
      <c r="C20" s="272" t="s">
        <v>639</v>
      </c>
      <c r="D20" s="272" t="s">
        <v>640</v>
      </c>
      <c r="E20" s="117" t="s">
        <v>428</v>
      </c>
      <c r="F20" s="92">
        <v>10.08</v>
      </c>
      <c r="G20" s="127"/>
      <c r="H20" s="31">
        <f t="shared" si="0"/>
        <v>10.08</v>
      </c>
      <c r="I20" s="23">
        <f t="shared" si="1"/>
        <v>2</v>
      </c>
      <c r="J20" s="169" t="s">
        <v>485</v>
      </c>
      <c r="K20" s="129">
        <f t="shared" si="2"/>
        <v>1</v>
      </c>
      <c r="M20" s="187">
        <v>18</v>
      </c>
      <c r="N20" s="188">
        <v>9</v>
      </c>
    </row>
    <row r="21" spans="1:14" ht="13.5" customHeight="1">
      <c r="A21" s="370" t="s">
        <v>1276</v>
      </c>
      <c r="B21" s="279">
        <v>1333016516</v>
      </c>
      <c r="C21" s="47" t="s">
        <v>62</v>
      </c>
      <c r="D21" s="47" t="s">
        <v>63</v>
      </c>
      <c r="E21" s="119" t="s">
        <v>433</v>
      </c>
      <c r="F21" s="92">
        <v>13.17</v>
      </c>
      <c r="G21" s="127"/>
      <c r="H21" s="31">
        <f t="shared" si="0"/>
        <v>13.17</v>
      </c>
      <c r="I21" s="23">
        <f t="shared" si="1"/>
        <v>2</v>
      </c>
      <c r="J21" s="169" t="s">
        <v>485</v>
      </c>
      <c r="K21" s="129">
        <f t="shared" si="2"/>
        <v>1</v>
      </c>
      <c r="L21" s="72" t="s">
        <v>483</v>
      </c>
      <c r="M21" s="7">
        <v>18</v>
      </c>
      <c r="N21" s="167">
        <v>9</v>
      </c>
    </row>
    <row r="22" spans="1:14" ht="13.5" customHeight="1">
      <c r="A22" s="370" t="s">
        <v>1277</v>
      </c>
      <c r="B22" s="279">
        <v>1333000881</v>
      </c>
      <c r="C22" s="101" t="s">
        <v>291</v>
      </c>
      <c r="D22" s="101" t="s">
        <v>292</v>
      </c>
      <c r="E22" s="117" t="s">
        <v>434</v>
      </c>
      <c r="F22" s="49">
        <v>5.5</v>
      </c>
      <c r="G22" s="127"/>
      <c r="H22" s="31">
        <f t="shared" si="0"/>
        <v>5.5</v>
      </c>
      <c r="I22" s="23">
        <f t="shared" si="1"/>
        <v>0</v>
      </c>
      <c r="J22" s="43" t="str">
        <f>IF(I22=2,"acquise"," ")</f>
        <v xml:space="preserve"> </v>
      </c>
      <c r="K22" s="129">
        <f t="shared" si="2"/>
        <v>1</v>
      </c>
      <c r="L22" s="72" t="s">
        <v>483</v>
      </c>
      <c r="M22" s="7">
        <v>12</v>
      </c>
      <c r="N22" s="167">
        <v>3</v>
      </c>
    </row>
    <row r="23" spans="1:14" ht="13.5" customHeight="1">
      <c r="A23" s="370" t="s">
        <v>1278</v>
      </c>
      <c r="B23" s="175">
        <v>1433018125</v>
      </c>
      <c r="C23" s="275" t="s">
        <v>594</v>
      </c>
      <c r="D23" s="275" t="s">
        <v>595</v>
      </c>
      <c r="E23" s="117" t="s">
        <v>428</v>
      </c>
      <c r="F23" s="92">
        <v>10.74</v>
      </c>
      <c r="G23" s="127"/>
      <c r="H23" s="31">
        <f t="shared" si="0"/>
        <v>10.74</v>
      </c>
      <c r="I23" s="23">
        <f t="shared" si="1"/>
        <v>2</v>
      </c>
      <c r="J23" s="169" t="s">
        <v>486</v>
      </c>
      <c r="K23" s="129">
        <f t="shared" si="2"/>
        <v>1</v>
      </c>
      <c r="M23" s="187">
        <v>13</v>
      </c>
      <c r="N23" s="188">
        <v>4</v>
      </c>
    </row>
    <row r="24" spans="1:14" ht="13.5" customHeight="1">
      <c r="A24" s="370" t="s">
        <v>1279</v>
      </c>
      <c r="B24" s="175">
        <v>1533012510</v>
      </c>
      <c r="C24" s="275" t="s">
        <v>667</v>
      </c>
      <c r="D24" s="275" t="s">
        <v>668</v>
      </c>
      <c r="E24" s="117" t="s">
        <v>428</v>
      </c>
      <c r="F24" s="92">
        <v>10.58</v>
      </c>
      <c r="G24" s="127"/>
      <c r="H24" s="31">
        <f t="shared" si="0"/>
        <v>10.58</v>
      </c>
      <c r="I24" s="23">
        <f t="shared" si="1"/>
        <v>2</v>
      </c>
      <c r="J24" s="169" t="s">
        <v>486</v>
      </c>
      <c r="K24" s="129">
        <f t="shared" si="2"/>
        <v>1</v>
      </c>
      <c r="M24" s="187">
        <v>22</v>
      </c>
      <c r="N24" s="188">
        <v>4</v>
      </c>
    </row>
    <row r="25" spans="1:14" ht="13.5" customHeight="1">
      <c r="A25" s="370" t="s">
        <v>1280</v>
      </c>
      <c r="B25" s="282">
        <v>123004012</v>
      </c>
      <c r="C25" s="200" t="s">
        <v>66</v>
      </c>
      <c r="D25" s="200" t="s">
        <v>557</v>
      </c>
      <c r="E25" s="239" t="s">
        <v>431</v>
      </c>
      <c r="F25" s="194">
        <v>11.58</v>
      </c>
      <c r="G25" s="261"/>
      <c r="H25" s="249">
        <f t="shared" si="0"/>
        <v>11.58</v>
      </c>
      <c r="I25" s="250">
        <f t="shared" si="1"/>
        <v>2</v>
      </c>
      <c r="J25" s="251" t="str">
        <f>IF(I25=2,"acquise"," ")</f>
        <v>acquise</v>
      </c>
      <c r="K25" s="222">
        <f t="shared" si="2"/>
        <v>1</v>
      </c>
    </row>
    <row r="26" spans="1:14" ht="13.5" customHeight="1">
      <c r="A26" s="370" t="s">
        <v>1281</v>
      </c>
      <c r="B26" s="175">
        <v>1533019464</v>
      </c>
      <c r="C26" s="275" t="s">
        <v>600</v>
      </c>
      <c r="D26" s="275" t="s">
        <v>199</v>
      </c>
      <c r="E26" s="117" t="s">
        <v>429</v>
      </c>
      <c r="F26" s="92">
        <v>10.25</v>
      </c>
      <c r="G26" s="127"/>
      <c r="H26" s="31">
        <f t="shared" si="0"/>
        <v>10.25</v>
      </c>
      <c r="I26" s="23">
        <f t="shared" si="1"/>
        <v>2</v>
      </c>
      <c r="J26" s="169" t="s">
        <v>484</v>
      </c>
      <c r="K26" s="129">
        <f t="shared" si="2"/>
        <v>1</v>
      </c>
      <c r="M26" s="187">
        <v>30</v>
      </c>
      <c r="N26" s="188">
        <v>4</v>
      </c>
    </row>
    <row r="27" spans="1:14" ht="13.5" customHeight="1">
      <c r="A27" s="370" t="s">
        <v>1282</v>
      </c>
      <c r="B27" s="175">
        <v>1533012539</v>
      </c>
      <c r="C27" s="275" t="s">
        <v>538</v>
      </c>
      <c r="D27" s="275" t="s">
        <v>317</v>
      </c>
      <c r="E27" s="117" t="s">
        <v>429</v>
      </c>
      <c r="F27" s="92">
        <v>9.17</v>
      </c>
      <c r="G27" s="127"/>
      <c r="H27" s="31">
        <f t="shared" si="0"/>
        <v>9.17</v>
      </c>
      <c r="I27" s="23">
        <f t="shared" si="1"/>
        <v>0</v>
      </c>
      <c r="J27" s="169" t="s">
        <v>485</v>
      </c>
      <c r="K27" s="129">
        <f t="shared" si="2"/>
        <v>1</v>
      </c>
      <c r="M27" s="187">
        <v>18</v>
      </c>
      <c r="N27" s="188">
        <v>9</v>
      </c>
    </row>
    <row r="28" spans="1:14" ht="13.5" customHeight="1">
      <c r="A28" s="370" t="s">
        <v>1283</v>
      </c>
      <c r="B28" s="279">
        <v>1333015719</v>
      </c>
      <c r="C28" s="101" t="s">
        <v>293</v>
      </c>
      <c r="D28" s="101" t="s">
        <v>138</v>
      </c>
      <c r="E28" s="117" t="s">
        <v>434</v>
      </c>
      <c r="F28" s="49">
        <v>11</v>
      </c>
      <c r="G28" s="127"/>
      <c r="H28" s="31">
        <f t="shared" si="0"/>
        <v>11</v>
      </c>
      <c r="I28" s="23">
        <f t="shared" si="1"/>
        <v>2</v>
      </c>
      <c r="J28" s="169" t="s">
        <v>485</v>
      </c>
      <c r="K28" s="129">
        <f t="shared" si="2"/>
        <v>1</v>
      </c>
      <c r="L28" s="72" t="s">
        <v>483</v>
      </c>
      <c r="M28" s="7">
        <v>28</v>
      </c>
      <c r="N28" s="167">
        <v>9</v>
      </c>
    </row>
    <row r="29" spans="1:14" ht="13.5" customHeight="1">
      <c r="A29" s="370" t="s">
        <v>1284</v>
      </c>
      <c r="B29" s="356" t="s">
        <v>706</v>
      </c>
      <c r="C29" s="203" t="s">
        <v>707</v>
      </c>
      <c r="D29" s="203" t="s">
        <v>79</v>
      </c>
      <c r="E29" s="204" t="s">
        <v>436</v>
      </c>
      <c r="F29" s="194">
        <v>14</v>
      </c>
      <c r="G29" s="261"/>
      <c r="H29" s="249">
        <f t="shared" si="0"/>
        <v>14</v>
      </c>
      <c r="I29" s="250">
        <f t="shared" si="1"/>
        <v>2</v>
      </c>
      <c r="J29" s="251" t="str">
        <f>IF(I29=2,"acquise"," ")</f>
        <v>acquise</v>
      </c>
      <c r="K29" s="222">
        <f t="shared" si="2"/>
        <v>1</v>
      </c>
    </row>
    <row r="30" spans="1:14" ht="13.5" customHeight="1">
      <c r="A30" s="370" t="s">
        <v>1285</v>
      </c>
      <c r="B30" s="289">
        <v>123003488</v>
      </c>
      <c r="C30" s="47" t="s">
        <v>71</v>
      </c>
      <c r="D30" s="47" t="s">
        <v>72</v>
      </c>
      <c r="E30" s="118" t="s">
        <v>433</v>
      </c>
      <c r="F30" s="92">
        <v>10.58</v>
      </c>
      <c r="G30" s="127"/>
      <c r="H30" s="31">
        <f t="shared" si="0"/>
        <v>10.58</v>
      </c>
      <c r="I30" s="23">
        <f t="shared" si="1"/>
        <v>2</v>
      </c>
      <c r="J30" s="169" t="s">
        <v>485</v>
      </c>
      <c r="K30" s="129">
        <f t="shared" si="2"/>
        <v>1</v>
      </c>
      <c r="L30" s="72" t="s">
        <v>483</v>
      </c>
      <c r="M30" s="7">
        <v>18</v>
      </c>
      <c r="N30" s="167">
        <v>9</v>
      </c>
    </row>
    <row r="31" spans="1:14" ht="13.5" customHeight="1">
      <c r="A31" s="370" t="s">
        <v>1286</v>
      </c>
      <c r="B31" s="277" t="s">
        <v>73</v>
      </c>
      <c r="C31" s="47" t="s">
        <v>74</v>
      </c>
      <c r="D31" s="47" t="s">
        <v>75</v>
      </c>
      <c r="E31" s="117" t="s">
        <v>429</v>
      </c>
      <c r="F31" s="92">
        <v>0</v>
      </c>
      <c r="G31" s="127"/>
      <c r="H31" s="31">
        <f t="shared" si="0"/>
        <v>0</v>
      </c>
      <c r="I31" s="23">
        <f t="shared" si="1"/>
        <v>0</v>
      </c>
      <c r="J31" s="44" t="str">
        <f>IF(I31=2,"acquise"," ")</f>
        <v xml:space="preserve"> </v>
      </c>
      <c r="K31" s="129">
        <f t="shared" si="2"/>
        <v>1</v>
      </c>
      <c r="L31" s="72" t="s">
        <v>483</v>
      </c>
      <c r="M31" s="7">
        <v>22</v>
      </c>
      <c r="N31" s="167">
        <v>7</v>
      </c>
    </row>
    <row r="32" spans="1:14" ht="13.5" customHeight="1">
      <c r="A32" s="370" t="s">
        <v>1287</v>
      </c>
      <c r="B32" s="181">
        <v>1333016483</v>
      </c>
      <c r="C32" s="290" t="s">
        <v>550</v>
      </c>
      <c r="D32" s="290" t="s">
        <v>373</v>
      </c>
      <c r="E32" s="117" t="s">
        <v>1676</v>
      </c>
      <c r="F32" s="92">
        <v>10.166666666666668</v>
      </c>
      <c r="G32" s="127"/>
      <c r="H32" s="31">
        <f t="shared" si="0"/>
        <v>10.166666666666668</v>
      </c>
      <c r="I32" s="23">
        <f t="shared" si="1"/>
        <v>2</v>
      </c>
      <c r="J32" s="169" t="s">
        <v>484</v>
      </c>
      <c r="K32" s="129">
        <f t="shared" si="2"/>
        <v>1</v>
      </c>
      <c r="M32" s="187">
        <v>30</v>
      </c>
      <c r="N32" s="188">
        <v>9</v>
      </c>
    </row>
    <row r="33" spans="1:14" ht="13.5" customHeight="1">
      <c r="A33" s="370" t="s">
        <v>1288</v>
      </c>
      <c r="B33" s="363" t="s">
        <v>708</v>
      </c>
      <c r="C33" s="241" t="s">
        <v>709</v>
      </c>
      <c r="D33" s="241" t="s">
        <v>64</v>
      </c>
      <c r="E33" s="242" t="s">
        <v>432</v>
      </c>
      <c r="F33" s="194">
        <v>8.83</v>
      </c>
      <c r="G33" s="261"/>
      <c r="H33" s="249">
        <f t="shared" si="0"/>
        <v>8.83</v>
      </c>
      <c r="I33" s="250">
        <f t="shared" si="1"/>
        <v>0</v>
      </c>
      <c r="J33" s="251" t="str">
        <f>IF(I33=2,"acquise"," ")</f>
        <v xml:space="preserve"> </v>
      </c>
      <c r="K33" s="222">
        <f t="shared" si="2"/>
        <v>1</v>
      </c>
    </row>
    <row r="34" spans="1:14" ht="13.5" customHeight="1">
      <c r="A34" s="370" t="s">
        <v>1289</v>
      </c>
      <c r="B34" s="289">
        <v>123003378</v>
      </c>
      <c r="C34" s="47" t="s">
        <v>78</v>
      </c>
      <c r="D34" s="47" t="s">
        <v>79</v>
      </c>
      <c r="E34" s="117" t="s">
        <v>429</v>
      </c>
      <c r="F34" s="92">
        <v>10</v>
      </c>
      <c r="G34" s="127"/>
      <c r="H34" s="31">
        <f t="shared" si="0"/>
        <v>10</v>
      </c>
      <c r="I34" s="23">
        <f t="shared" si="1"/>
        <v>2</v>
      </c>
      <c r="J34" s="169" t="s">
        <v>485</v>
      </c>
      <c r="K34" s="129">
        <f t="shared" si="2"/>
        <v>1</v>
      </c>
      <c r="L34" s="72" t="s">
        <v>483</v>
      </c>
      <c r="M34" s="7">
        <v>17</v>
      </c>
      <c r="N34" s="167">
        <v>9</v>
      </c>
    </row>
    <row r="35" spans="1:14" ht="13.5" customHeight="1">
      <c r="A35" s="370" t="s">
        <v>1290</v>
      </c>
      <c r="B35" s="186">
        <v>123002925</v>
      </c>
      <c r="C35" s="290" t="s">
        <v>78</v>
      </c>
      <c r="D35" s="290" t="s">
        <v>212</v>
      </c>
      <c r="E35" s="117" t="s">
        <v>428</v>
      </c>
      <c r="F35" s="92">
        <v>11.75</v>
      </c>
      <c r="G35" s="127"/>
      <c r="H35" s="31">
        <f t="shared" si="0"/>
        <v>11.75</v>
      </c>
      <c r="I35" s="23">
        <f t="shared" si="1"/>
        <v>2</v>
      </c>
      <c r="J35" s="169" t="s">
        <v>485</v>
      </c>
      <c r="K35" s="129">
        <f t="shared" si="2"/>
        <v>1</v>
      </c>
      <c r="M35" s="187">
        <v>12</v>
      </c>
      <c r="N35" s="188">
        <v>9</v>
      </c>
    </row>
    <row r="36" spans="1:14" ht="13.5" customHeight="1">
      <c r="A36" s="370" t="s">
        <v>1291</v>
      </c>
      <c r="B36" s="175">
        <v>1533005854</v>
      </c>
      <c r="C36" s="275" t="s">
        <v>688</v>
      </c>
      <c r="D36" s="275" t="s">
        <v>299</v>
      </c>
      <c r="E36" s="117" t="s">
        <v>1676</v>
      </c>
      <c r="F36" s="92">
        <v>10.5</v>
      </c>
      <c r="G36" s="127"/>
      <c r="H36" s="31">
        <f t="shared" si="0"/>
        <v>10.5</v>
      </c>
      <c r="I36" s="23">
        <f t="shared" si="1"/>
        <v>2</v>
      </c>
      <c r="J36" s="169" t="s">
        <v>486</v>
      </c>
      <c r="K36" s="129">
        <f t="shared" si="2"/>
        <v>1</v>
      </c>
      <c r="M36" s="187">
        <v>13</v>
      </c>
      <c r="N36" s="188">
        <v>5</v>
      </c>
    </row>
    <row r="37" spans="1:14" ht="13.5" customHeight="1">
      <c r="A37" s="370" t="s">
        <v>1292</v>
      </c>
      <c r="B37" s="282" t="s">
        <v>710</v>
      </c>
      <c r="C37" s="200" t="s">
        <v>711</v>
      </c>
      <c r="D37" s="200" t="s">
        <v>221</v>
      </c>
      <c r="E37" s="243" t="s">
        <v>429</v>
      </c>
      <c r="F37" s="194">
        <v>8.24</v>
      </c>
      <c r="G37" s="261"/>
      <c r="H37" s="249">
        <f t="shared" si="0"/>
        <v>8.24</v>
      </c>
      <c r="I37" s="250">
        <f t="shared" si="1"/>
        <v>0</v>
      </c>
      <c r="J37" s="251" t="str">
        <f>IF(I37=2,"acquise"," ")</f>
        <v xml:space="preserve"> </v>
      </c>
      <c r="K37" s="222">
        <f t="shared" si="2"/>
        <v>1</v>
      </c>
    </row>
    <row r="38" spans="1:14" ht="13.5" customHeight="1">
      <c r="A38" s="370" t="s">
        <v>1293</v>
      </c>
      <c r="B38" s="363" t="s">
        <v>712</v>
      </c>
      <c r="C38" s="241" t="s">
        <v>713</v>
      </c>
      <c r="D38" s="241" t="s">
        <v>198</v>
      </c>
      <c r="E38" s="244" t="s">
        <v>433</v>
      </c>
      <c r="F38" s="194">
        <v>11.25</v>
      </c>
      <c r="G38" s="261"/>
      <c r="H38" s="249">
        <f t="shared" si="0"/>
        <v>11.25</v>
      </c>
      <c r="I38" s="250">
        <f t="shared" si="1"/>
        <v>2</v>
      </c>
      <c r="J38" s="251" t="str">
        <f>IF(I38=2,"acquise"," ")</f>
        <v>acquise</v>
      </c>
      <c r="K38" s="222">
        <f t="shared" si="2"/>
        <v>1</v>
      </c>
    </row>
    <row r="39" spans="1:14" ht="13.5" customHeight="1">
      <c r="A39" s="370" t="s">
        <v>1294</v>
      </c>
      <c r="B39" s="175">
        <v>1533012525</v>
      </c>
      <c r="C39" s="275" t="s">
        <v>631</v>
      </c>
      <c r="D39" s="275" t="s">
        <v>632</v>
      </c>
      <c r="E39" s="117" t="s">
        <v>428</v>
      </c>
      <c r="F39" s="92">
        <v>11.1</v>
      </c>
      <c r="G39" s="127"/>
      <c r="H39" s="31">
        <f t="shared" si="0"/>
        <v>11.1</v>
      </c>
      <c r="I39" s="23">
        <f t="shared" si="1"/>
        <v>2</v>
      </c>
      <c r="J39" s="169" t="s">
        <v>485</v>
      </c>
      <c r="K39" s="129">
        <f t="shared" si="2"/>
        <v>1</v>
      </c>
      <c r="M39" s="187">
        <v>17</v>
      </c>
      <c r="N39" s="188">
        <v>9</v>
      </c>
    </row>
    <row r="40" spans="1:14" ht="13.5" customHeight="1">
      <c r="A40" s="370" t="s">
        <v>1295</v>
      </c>
      <c r="B40" s="279">
        <v>1333011568</v>
      </c>
      <c r="C40" s="101" t="s">
        <v>374</v>
      </c>
      <c r="D40" s="101" t="s">
        <v>375</v>
      </c>
      <c r="E40" s="117" t="s">
        <v>434</v>
      </c>
      <c r="F40" s="49">
        <v>12.01</v>
      </c>
      <c r="G40" s="127"/>
      <c r="H40" s="31">
        <f t="shared" si="0"/>
        <v>12.01</v>
      </c>
      <c r="I40" s="23">
        <f t="shared" si="1"/>
        <v>2</v>
      </c>
      <c r="J40" s="169" t="s">
        <v>485</v>
      </c>
      <c r="K40" s="129">
        <f t="shared" si="2"/>
        <v>1</v>
      </c>
      <c r="L40" s="72" t="s">
        <v>483</v>
      </c>
      <c r="M40" s="7">
        <v>18</v>
      </c>
      <c r="N40" s="167">
        <v>9</v>
      </c>
    </row>
    <row r="41" spans="1:14" ht="13.5" customHeight="1">
      <c r="A41" s="370" t="s">
        <v>1296</v>
      </c>
      <c r="B41" s="175">
        <v>1533014031</v>
      </c>
      <c r="C41" s="275" t="s">
        <v>374</v>
      </c>
      <c r="D41" s="275" t="s">
        <v>92</v>
      </c>
      <c r="E41" s="117" t="s">
        <v>429</v>
      </c>
      <c r="F41" s="92">
        <v>10</v>
      </c>
      <c r="G41" s="127"/>
      <c r="H41" s="31">
        <f t="shared" si="0"/>
        <v>10</v>
      </c>
      <c r="I41" s="23">
        <f t="shared" si="1"/>
        <v>2</v>
      </c>
      <c r="J41" s="169" t="s">
        <v>486</v>
      </c>
      <c r="K41" s="129">
        <f t="shared" si="2"/>
        <v>1</v>
      </c>
      <c r="M41" s="187">
        <v>14</v>
      </c>
      <c r="N41" s="188">
        <v>5</v>
      </c>
    </row>
    <row r="42" spans="1:14" ht="13.5" customHeight="1">
      <c r="A42" s="370" t="s">
        <v>1297</v>
      </c>
      <c r="B42" s="175">
        <v>1533012543</v>
      </c>
      <c r="C42" s="275" t="s">
        <v>641</v>
      </c>
      <c r="D42" s="275" t="s">
        <v>642</v>
      </c>
      <c r="E42" s="117" t="s">
        <v>428</v>
      </c>
      <c r="F42" s="92">
        <v>8.6999999999999993</v>
      </c>
      <c r="G42" s="127"/>
      <c r="H42" s="31">
        <f t="shared" si="0"/>
        <v>8.6999999999999993</v>
      </c>
      <c r="I42" s="23">
        <f t="shared" si="1"/>
        <v>0</v>
      </c>
      <c r="J42" s="44" t="str">
        <f>IF(I42=2,"acquise"," ")</f>
        <v xml:space="preserve"> </v>
      </c>
      <c r="K42" s="129">
        <f t="shared" si="2"/>
        <v>1</v>
      </c>
      <c r="M42" s="187">
        <v>12</v>
      </c>
      <c r="N42" s="188">
        <v>3</v>
      </c>
    </row>
    <row r="43" spans="1:14" ht="13.5" customHeight="1">
      <c r="A43" s="370" t="s">
        <v>1298</v>
      </c>
      <c r="B43" s="289">
        <v>1333006646</v>
      </c>
      <c r="C43" s="47" t="s">
        <v>81</v>
      </c>
      <c r="D43" s="47" t="s">
        <v>82</v>
      </c>
      <c r="E43" s="120" t="s">
        <v>434</v>
      </c>
      <c r="F43" s="92">
        <v>10</v>
      </c>
      <c r="G43" s="127"/>
      <c r="H43" s="31">
        <f t="shared" si="0"/>
        <v>10</v>
      </c>
      <c r="I43" s="23">
        <f t="shared" si="1"/>
        <v>2</v>
      </c>
      <c r="J43" s="169" t="s">
        <v>485</v>
      </c>
      <c r="K43" s="129">
        <f t="shared" si="2"/>
        <v>1</v>
      </c>
      <c r="L43" s="72" t="s">
        <v>483</v>
      </c>
      <c r="M43" s="7">
        <v>12</v>
      </c>
      <c r="N43" s="167">
        <v>9</v>
      </c>
    </row>
    <row r="44" spans="1:14" ht="13.5" customHeight="1">
      <c r="A44" s="370" t="s">
        <v>1299</v>
      </c>
      <c r="B44" s="279">
        <v>1433007175</v>
      </c>
      <c r="C44" s="101" t="s">
        <v>376</v>
      </c>
      <c r="D44" s="101" t="s">
        <v>377</v>
      </c>
      <c r="E44" s="117" t="s">
        <v>434</v>
      </c>
      <c r="F44" s="49">
        <v>10</v>
      </c>
      <c r="G44" s="127"/>
      <c r="H44" s="31">
        <f t="shared" si="0"/>
        <v>10</v>
      </c>
      <c r="I44" s="23">
        <f t="shared" si="1"/>
        <v>2</v>
      </c>
      <c r="J44" s="169" t="s">
        <v>485</v>
      </c>
      <c r="K44" s="129">
        <f t="shared" si="2"/>
        <v>1</v>
      </c>
      <c r="L44" s="72" t="s">
        <v>483</v>
      </c>
      <c r="M44" s="7">
        <v>11</v>
      </c>
      <c r="N44" s="167">
        <v>9</v>
      </c>
    </row>
    <row r="45" spans="1:14" ht="13.5" customHeight="1">
      <c r="A45" s="370" t="s">
        <v>1300</v>
      </c>
      <c r="B45" s="289">
        <v>123000712</v>
      </c>
      <c r="C45" s="47" t="s">
        <v>84</v>
      </c>
      <c r="D45" s="47" t="s">
        <v>85</v>
      </c>
      <c r="E45" s="117" t="s">
        <v>434</v>
      </c>
      <c r="F45" s="92">
        <v>10.003333333333334</v>
      </c>
      <c r="G45" s="127"/>
      <c r="H45" s="31">
        <f t="shared" si="0"/>
        <v>10.003333333333334</v>
      </c>
      <c r="I45" s="23">
        <f t="shared" si="1"/>
        <v>2</v>
      </c>
      <c r="J45" s="171" t="s">
        <v>486</v>
      </c>
      <c r="K45" s="129">
        <f t="shared" si="2"/>
        <v>1</v>
      </c>
      <c r="L45" s="72" t="s">
        <v>483</v>
      </c>
      <c r="M45" s="7">
        <v>13</v>
      </c>
      <c r="N45" s="167">
        <v>5</v>
      </c>
    </row>
    <row r="46" spans="1:14" ht="13.5" customHeight="1">
      <c r="A46" s="370" t="s">
        <v>1301</v>
      </c>
      <c r="B46" s="279">
        <v>1333004753</v>
      </c>
      <c r="C46" s="101" t="s">
        <v>294</v>
      </c>
      <c r="D46" s="101" t="s">
        <v>295</v>
      </c>
      <c r="E46" s="118" t="s">
        <v>433</v>
      </c>
      <c r="F46" s="49">
        <v>12.05</v>
      </c>
      <c r="G46" s="127"/>
      <c r="H46" s="31">
        <f t="shared" si="0"/>
        <v>12.05</v>
      </c>
      <c r="I46" s="23">
        <f t="shared" si="1"/>
        <v>2</v>
      </c>
      <c r="J46" s="169" t="s">
        <v>485</v>
      </c>
      <c r="K46" s="129">
        <f t="shared" si="2"/>
        <v>1</v>
      </c>
      <c r="L46" s="72" t="s">
        <v>483</v>
      </c>
      <c r="M46" s="7">
        <v>18</v>
      </c>
      <c r="N46" s="167">
        <v>9</v>
      </c>
    </row>
    <row r="47" spans="1:14" ht="13.5" customHeight="1">
      <c r="A47" s="370" t="s">
        <v>1302</v>
      </c>
      <c r="B47" s="175">
        <v>1533011550</v>
      </c>
      <c r="C47" s="275" t="s">
        <v>525</v>
      </c>
      <c r="D47" s="275" t="s">
        <v>526</v>
      </c>
      <c r="E47" s="117" t="s">
        <v>428</v>
      </c>
      <c r="F47" s="92">
        <v>9.83</v>
      </c>
      <c r="G47" s="127"/>
      <c r="H47" s="31">
        <f t="shared" si="0"/>
        <v>9.83</v>
      </c>
      <c r="I47" s="23">
        <f t="shared" si="1"/>
        <v>0</v>
      </c>
      <c r="J47" s="169" t="s">
        <v>485</v>
      </c>
      <c r="K47" s="129">
        <f t="shared" si="2"/>
        <v>1</v>
      </c>
      <c r="M47" s="187">
        <v>18</v>
      </c>
      <c r="N47" s="188">
        <v>9</v>
      </c>
    </row>
    <row r="48" spans="1:14" ht="13.5" customHeight="1">
      <c r="A48" s="370" t="s">
        <v>1303</v>
      </c>
      <c r="B48" s="279">
        <v>1333006010</v>
      </c>
      <c r="C48" s="101" t="s">
        <v>296</v>
      </c>
      <c r="D48" s="101" t="s">
        <v>378</v>
      </c>
      <c r="E48" s="117" t="s">
        <v>429</v>
      </c>
      <c r="F48" s="49">
        <v>11.16</v>
      </c>
      <c r="G48" s="127"/>
      <c r="H48" s="31">
        <f t="shared" si="0"/>
        <v>11.16</v>
      </c>
      <c r="I48" s="23">
        <f t="shared" si="1"/>
        <v>2</v>
      </c>
      <c r="J48" s="169" t="s">
        <v>485</v>
      </c>
      <c r="K48" s="129">
        <f t="shared" si="2"/>
        <v>1</v>
      </c>
      <c r="L48" s="72" t="s">
        <v>483</v>
      </c>
      <c r="M48" s="7">
        <v>12</v>
      </c>
      <c r="N48" s="167">
        <v>9</v>
      </c>
    </row>
    <row r="49" spans="1:14" ht="13.5" customHeight="1">
      <c r="A49" s="370" t="s">
        <v>1304</v>
      </c>
      <c r="B49" s="175">
        <v>1533004202</v>
      </c>
      <c r="C49" s="275" t="s">
        <v>654</v>
      </c>
      <c r="D49" s="275" t="s">
        <v>655</v>
      </c>
      <c r="E49" s="117" t="s">
        <v>1676</v>
      </c>
      <c r="F49" s="92">
        <v>10.33</v>
      </c>
      <c r="G49" s="127"/>
      <c r="H49" s="31">
        <f t="shared" si="0"/>
        <v>10.33</v>
      </c>
      <c r="I49" s="23">
        <f t="shared" si="1"/>
        <v>2</v>
      </c>
      <c r="J49" s="169" t="s">
        <v>486</v>
      </c>
      <c r="K49" s="129">
        <f t="shared" si="2"/>
        <v>1</v>
      </c>
      <c r="M49" s="187">
        <v>14</v>
      </c>
      <c r="N49" s="188">
        <v>5</v>
      </c>
    </row>
    <row r="50" spans="1:14" ht="13.5" customHeight="1">
      <c r="A50" s="370" t="s">
        <v>1305</v>
      </c>
      <c r="B50" s="289">
        <v>1333011714</v>
      </c>
      <c r="C50" s="47" t="s">
        <v>87</v>
      </c>
      <c r="D50" s="47" t="s">
        <v>88</v>
      </c>
      <c r="E50" s="118" t="s">
        <v>433</v>
      </c>
      <c r="F50" s="92">
        <v>8.83</v>
      </c>
      <c r="G50" s="127"/>
      <c r="H50" s="31">
        <f t="shared" si="0"/>
        <v>8.83</v>
      </c>
      <c r="I50" s="23">
        <f t="shared" si="1"/>
        <v>0</v>
      </c>
      <c r="J50" s="169" t="s">
        <v>485</v>
      </c>
      <c r="K50" s="129">
        <f t="shared" si="2"/>
        <v>1</v>
      </c>
      <c r="L50" s="72" t="s">
        <v>483</v>
      </c>
      <c r="M50" s="7">
        <v>18</v>
      </c>
      <c r="N50" s="167">
        <v>9</v>
      </c>
    </row>
    <row r="51" spans="1:14" ht="13.5" customHeight="1">
      <c r="A51" s="370" t="s">
        <v>1306</v>
      </c>
      <c r="B51" s="369" t="s">
        <v>714</v>
      </c>
      <c r="C51" s="245" t="s">
        <v>715</v>
      </c>
      <c r="D51" s="245" t="s">
        <v>60</v>
      </c>
      <c r="E51" s="246" t="s">
        <v>434</v>
      </c>
      <c r="F51" s="194">
        <v>11.41</v>
      </c>
      <c r="G51" s="261"/>
      <c r="H51" s="249">
        <f t="shared" si="0"/>
        <v>11.41</v>
      </c>
      <c r="I51" s="250">
        <f t="shared" si="1"/>
        <v>2</v>
      </c>
      <c r="J51" s="251" t="str">
        <f>IF(I51=2,"acquise"," ")</f>
        <v>acquise</v>
      </c>
      <c r="K51" s="222">
        <f t="shared" si="2"/>
        <v>1</v>
      </c>
    </row>
    <row r="52" spans="1:14" ht="13.5" customHeight="1">
      <c r="A52" s="370" t="s">
        <v>1307</v>
      </c>
      <c r="B52" s="294" t="s">
        <v>716</v>
      </c>
      <c r="C52" s="200" t="s">
        <v>717</v>
      </c>
      <c r="D52" s="200" t="s">
        <v>138</v>
      </c>
      <c r="E52" s="247" t="s">
        <v>1677</v>
      </c>
      <c r="F52" s="194">
        <v>9.5</v>
      </c>
      <c r="G52" s="261"/>
      <c r="H52" s="249">
        <f t="shared" si="0"/>
        <v>9.5</v>
      </c>
      <c r="I52" s="250">
        <f t="shared" si="1"/>
        <v>0</v>
      </c>
      <c r="J52" s="251" t="str">
        <f>IF(I52=2,"acquise"," ")</f>
        <v xml:space="preserve"> </v>
      </c>
      <c r="K52" s="222">
        <f t="shared" si="2"/>
        <v>1</v>
      </c>
    </row>
    <row r="53" spans="1:14" ht="13.5" customHeight="1">
      <c r="A53" s="370" t="s">
        <v>1308</v>
      </c>
      <c r="B53" s="279">
        <v>1333026522</v>
      </c>
      <c r="C53" s="101" t="s">
        <v>379</v>
      </c>
      <c r="D53" s="101" t="s">
        <v>380</v>
      </c>
      <c r="E53" s="117" t="s">
        <v>429</v>
      </c>
      <c r="F53" s="49">
        <v>12.67</v>
      </c>
      <c r="G53" s="127"/>
      <c r="H53" s="31">
        <f t="shared" si="0"/>
        <v>12.67</v>
      </c>
      <c r="I53" s="23">
        <f t="shared" si="1"/>
        <v>2</v>
      </c>
      <c r="J53" s="169" t="s">
        <v>485</v>
      </c>
      <c r="K53" s="129">
        <f t="shared" si="2"/>
        <v>1</v>
      </c>
      <c r="L53" s="72" t="s">
        <v>483</v>
      </c>
      <c r="M53" s="7">
        <v>18</v>
      </c>
      <c r="N53" s="167">
        <v>9</v>
      </c>
    </row>
    <row r="54" spans="1:14" ht="13.5" customHeight="1">
      <c r="A54" s="370" t="s">
        <v>1309</v>
      </c>
      <c r="B54" s="175">
        <v>1533015821</v>
      </c>
      <c r="C54" s="275" t="s">
        <v>576</v>
      </c>
      <c r="D54" s="275" t="s">
        <v>357</v>
      </c>
      <c r="E54" s="117" t="s">
        <v>428</v>
      </c>
      <c r="F54" s="92">
        <v>9.42</v>
      </c>
      <c r="G54" s="127"/>
      <c r="H54" s="31">
        <f t="shared" si="0"/>
        <v>9.42</v>
      </c>
      <c r="I54" s="23">
        <f t="shared" si="1"/>
        <v>0</v>
      </c>
      <c r="J54" s="44" t="str">
        <f>IF(I54=2,"acquise"," ")</f>
        <v xml:space="preserve"> </v>
      </c>
      <c r="K54" s="129">
        <f t="shared" si="2"/>
        <v>1</v>
      </c>
      <c r="M54" s="187">
        <v>22</v>
      </c>
      <c r="N54" s="188">
        <v>3</v>
      </c>
    </row>
    <row r="55" spans="1:14" ht="13.5" customHeight="1">
      <c r="A55" s="370" t="s">
        <v>1310</v>
      </c>
      <c r="B55" s="282" t="s">
        <v>718</v>
      </c>
      <c r="C55" s="200" t="s">
        <v>90</v>
      </c>
      <c r="D55" s="200" t="s">
        <v>373</v>
      </c>
      <c r="E55" s="246" t="s">
        <v>434</v>
      </c>
      <c r="F55" s="194">
        <v>7.33</v>
      </c>
      <c r="G55" s="261"/>
      <c r="H55" s="249">
        <f t="shared" si="0"/>
        <v>7.33</v>
      </c>
      <c r="I55" s="250">
        <f t="shared" si="1"/>
        <v>0</v>
      </c>
      <c r="J55" s="251" t="str">
        <f>IF(I55=2,"acquise"," ")</f>
        <v xml:space="preserve"> </v>
      </c>
      <c r="K55" s="222">
        <f t="shared" si="2"/>
        <v>1</v>
      </c>
    </row>
    <row r="56" spans="1:14" ht="13.5" customHeight="1">
      <c r="A56" s="370" t="s">
        <v>1311</v>
      </c>
      <c r="B56" s="279">
        <v>1433010412</v>
      </c>
      <c r="C56" s="101" t="s">
        <v>381</v>
      </c>
      <c r="D56" s="101" t="s">
        <v>382</v>
      </c>
      <c r="E56" s="117" t="s">
        <v>429</v>
      </c>
      <c r="F56" s="49">
        <v>10.66</v>
      </c>
      <c r="G56" s="127"/>
      <c r="H56" s="31">
        <f t="shared" si="0"/>
        <v>10.66</v>
      </c>
      <c r="I56" s="23">
        <f t="shared" si="1"/>
        <v>2</v>
      </c>
      <c r="J56" s="169" t="s">
        <v>485</v>
      </c>
      <c r="K56" s="129">
        <f t="shared" si="2"/>
        <v>1</v>
      </c>
      <c r="L56" s="72" t="s">
        <v>483</v>
      </c>
      <c r="M56" s="7">
        <v>18</v>
      </c>
      <c r="N56" s="167">
        <v>9</v>
      </c>
    </row>
    <row r="57" spans="1:14" ht="13.5" customHeight="1">
      <c r="A57" s="370" t="s">
        <v>1312</v>
      </c>
      <c r="B57" s="294" t="s">
        <v>719</v>
      </c>
      <c r="C57" s="200" t="s">
        <v>381</v>
      </c>
      <c r="D57" s="200" t="s">
        <v>72</v>
      </c>
      <c r="E57" s="247" t="s">
        <v>1678</v>
      </c>
      <c r="F57" s="194">
        <v>10.75</v>
      </c>
      <c r="G57" s="261"/>
      <c r="H57" s="249">
        <f t="shared" si="0"/>
        <v>10.75</v>
      </c>
      <c r="I57" s="250">
        <f t="shared" si="1"/>
        <v>2</v>
      </c>
      <c r="J57" s="251" t="str">
        <f>IF(I57=2,"acquise"," ")</f>
        <v>acquise</v>
      </c>
      <c r="K57" s="222">
        <f t="shared" si="2"/>
        <v>1</v>
      </c>
    </row>
    <row r="58" spans="1:14" ht="13.5" customHeight="1">
      <c r="A58" s="370" t="s">
        <v>1313</v>
      </c>
      <c r="B58" s="175">
        <v>1533009327</v>
      </c>
      <c r="C58" s="275" t="s">
        <v>626</v>
      </c>
      <c r="D58" s="275" t="s">
        <v>93</v>
      </c>
      <c r="E58" s="117" t="s">
        <v>428</v>
      </c>
      <c r="F58" s="92">
        <v>11.67</v>
      </c>
      <c r="G58" s="127"/>
      <c r="H58" s="31">
        <f t="shared" si="0"/>
        <v>11.67</v>
      </c>
      <c r="I58" s="23">
        <f t="shared" si="1"/>
        <v>2</v>
      </c>
      <c r="J58" s="169" t="s">
        <v>485</v>
      </c>
      <c r="K58" s="129">
        <f t="shared" si="2"/>
        <v>1</v>
      </c>
      <c r="M58" s="187">
        <v>11</v>
      </c>
      <c r="N58" s="188">
        <v>9</v>
      </c>
    </row>
    <row r="59" spans="1:14" ht="13.5" customHeight="1">
      <c r="A59" s="370" t="s">
        <v>1314</v>
      </c>
      <c r="B59" s="282" t="s">
        <v>720</v>
      </c>
      <c r="C59" s="200" t="s">
        <v>721</v>
      </c>
      <c r="D59" s="200" t="s">
        <v>113</v>
      </c>
      <c r="E59" s="242" t="s">
        <v>432</v>
      </c>
      <c r="F59" s="194">
        <v>12.666666666666668</v>
      </c>
      <c r="G59" s="261"/>
      <c r="H59" s="249">
        <f t="shared" si="0"/>
        <v>12.666666666666668</v>
      </c>
      <c r="I59" s="250">
        <f t="shared" si="1"/>
        <v>2</v>
      </c>
      <c r="J59" s="251" t="str">
        <f>IF(I59=2,"acquise"," ")</f>
        <v>acquise</v>
      </c>
      <c r="K59" s="222">
        <f t="shared" si="2"/>
        <v>1</v>
      </c>
    </row>
    <row r="60" spans="1:14" ht="13.5" customHeight="1">
      <c r="A60" s="370" t="s">
        <v>1315</v>
      </c>
      <c r="B60" s="178">
        <v>1433010258</v>
      </c>
      <c r="C60" s="272" t="s">
        <v>607</v>
      </c>
      <c r="D60" s="272" t="s">
        <v>225</v>
      </c>
      <c r="E60" s="117" t="s">
        <v>1676</v>
      </c>
      <c r="F60" s="92">
        <v>10.75</v>
      </c>
      <c r="G60" s="127"/>
      <c r="H60" s="31">
        <f t="shared" si="0"/>
        <v>10.75</v>
      </c>
      <c r="I60" s="23">
        <f t="shared" si="1"/>
        <v>2</v>
      </c>
      <c r="J60" s="169" t="s">
        <v>485</v>
      </c>
      <c r="K60" s="129">
        <f t="shared" si="2"/>
        <v>1</v>
      </c>
      <c r="M60" s="187">
        <v>12</v>
      </c>
      <c r="N60" s="188">
        <v>9</v>
      </c>
    </row>
    <row r="61" spans="1:14" ht="13.5" customHeight="1">
      <c r="A61" s="370" t="s">
        <v>1316</v>
      </c>
      <c r="B61" s="175">
        <v>1533011503</v>
      </c>
      <c r="C61" s="275" t="s">
        <v>643</v>
      </c>
      <c r="D61" s="275" t="s">
        <v>555</v>
      </c>
      <c r="E61" s="117" t="s">
        <v>429</v>
      </c>
      <c r="F61" s="92">
        <v>10.8</v>
      </c>
      <c r="G61" s="127"/>
      <c r="H61" s="31">
        <f t="shared" si="0"/>
        <v>10.8</v>
      </c>
      <c r="I61" s="23">
        <f t="shared" si="1"/>
        <v>2</v>
      </c>
      <c r="J61" s="169" t="s">
        <v>485</v>
      </c>
      <c r="K61" s="129">
        <f t="shared" si="2"/>
        <v>1</v>
      </c>
      <c r="M61" s="187">
        <v>18</v>
      </c>
      <c r="N61" s="188">
        <v>9</v>
      </c>
    </row>
    <row r="62" spans="1:14" ht="13.5" customHeight="1">
      <c r="A62" s="370" t="s">
        <v>1317</v>
      </c>
      <c r="B62" s="175">
        <v>1533019462</v>
      </c>
      <c r="C62" s="275" t="s">
        <v>531</v>
      </c>
      <c r="D62" s="275" t="s">
        <v>299</v>
      </c>
      <c r="E62" s="117" t="s">
        <v>429</v>
      </c>
      <c r="F62" s="92">
        <v>10.41</v>
      </c>
      <c r="G62" s="127"/>
      <c r="H62" s="31">
        <f t="shared" si="0"/>
        <v>10.41</v>
      </c>
      <c r="I62" s="23">
        <f t="shared" si="1"/>
        <v>2</v>
      </c>
      <c r="J62" s="169" t="s">
        <v>486</v>
      </c>
      <c r="K62" s="129">
        <f t="shared" si="2"/>
        <v>1</v>
      </c>
      <c r="M62" s="187">
        <v>14</v>
      </c>
      <c r="N62" s="188">
        <v>5</v>
      </c>
    </row>
    <row r="63" spans="1:14" ht="13.5" customHeight="1">
      <c r="A63" s="370" t="s">
        <v>1318</v>
      </c>
      <c r="B63" s="175">
        <v>1533010439</v>
      </c>
      <c r="C63" s="275" t="s">
        <v>596</v>
      </c>
      <c r="D63" s="275" t="s">
        <v>597</v>
      </c>
      <c r="E63" s="117" t="s">
        <v>1676</v>
      </c>
      <c r="F63" s="92">
        <v>10.66</v>
      </c>
      <c r="G63" s="127"/>
      <c r="H63" s="31">
        <f t="shared" si="0"/>
        <v>10.66</v>
      </c>
      <c r="I63" s="23">
        <f t="shared" si="1"/>
        <v>2</v>
      </c>
      <c r="J63" s="169" t="s">
        <v>486</v>
      </c>
      <c r="K63" s="129">
        <f t="shared" si="2"/>
        <v>1</v>
      </c>
      <c r="M63" s="187">
        <v>14</v>
      </c>
      <c r="N63" s="188">
        <v>5</v>
      </c>
    </row>
    <row r="64" spans="1:14" ht="13.5" customHeight="1">
      <c r="A64" s="370" t="s">
        <v>1319</v>
      </c>
      <c r="B64" s="175">
        <v>1533003693</v>
      </c>
      <c r="C64" s="275" t="s">
        <v>562</v>
      </c>
      <c r="D64" s="275" t="s">
        <v>327</v>
      </c>
      <c r="E64" s="117" t="s">
        <v>1676</v>
      </c>
      <c r="F64" s="92">
        <v>11.17</v>
      </c>
      <c r="G64" s="127"/>
      <c r="H64" s="31">
        <f t="shared" si="0"/>
        <v>11.17</v>
      </c>
      <c r="I64" s="23">
        <f t="shared" si="1"/>
        <v>2</v>
      </c>
      <c r="J64" s="169" t="s">
        <v>486</v>
      </c>
      <c r="K64" s="129">
        <f t="shared" si="2"/>
        <v>1</v>
      </c>
      <c r="M64" s="187">
        <v>14</v>
      </c>
      <c r="N64" s="188">
        <v>5</v>
      </c>
    </row>
    <row r="65" spans="1:14" ht="13.5" customHeight="1">
      <c r="A65" s="370" t="s">
        <v>1320</v>
      </c>
      <c r="B65" s="175">
        <v>1533023336</v>
      </c>
      <c r="C65" s="275" t="s">
        <v>562</v>
      </c>
      <c r="D65" s="275" t="s">
        <v>331</v>
      </c>
      <c r="E65" s="117" t="s">
        <v>429</v>
      </c>
      <c r="F65" s="92">
        <v>10.75</v>
      </c>
      <c r="G65" s="127"/>
      <c r="H65" s="31">
        <f t="shared" si="0"/>
        <v>10.75</v>
      </c>
      <c r="I65" s="23">
        <f t="shared" si="1"/>
        <v>2</v>
      </c>
      <c r="J65" s="169" t="s">
        <v>485</v>
      </c>
      <c r="K65" s="129">
        <f t="shared" si="2"/>
        <v>1</v>
      </c>
      <c r="M65" s="187">
        <v>18</v>
      </c>
      <c r="N65" s="188">
        <v>9</v>
      </c>
    </row>
    <row r="66" spans="1:14" ht="13.5" customHeight="1">
      <c r="A66" s="370" t="s">
        <v>1321</v>
      </c>
      <c r="B66" s="279">
        <v>1433011170</v>
      </c>
      <c r="C66" s="101" t="s">
        <v>383</v>
      </c>
      <c r="D66" s="101" t="s">
        <v>250</v>
      </c>
      <c r="E66" s="117" t="s">
        <v>434</v>
      </c>
      <c r="F66" s="49">
        <v>10</v>
      </c>
      <c r="G66" s="127"/>
      <c r="H66" s="31">
        <f t="shared" si="0"/>
        <v>10</v>
      </c>
      <c r="I66" s="23">
        <f t="shared" si="1"/>
        <v>2</v>
      </c>
      <c r="J66" s="171" t="s">
        <v>486</v>
      </c>
      <c r="K66" s="129">
        <f t="shared" si="2"/>
        <v>1</v>
      </c>
      <c r="L66" s="72" t="s">
        <v>483</v>
      </c>
      <c r="M66" s="7">
        <v>25</v>
      </c>
      <c r="N66" s="167">
        <v>4</v>
      </c>
    </row>
    <row r="67" spans="1:14" ht="13.5" customHeight="1">
      <c r="A67" s="370" t="s">
        <v>1322</v>
      </c>
      <c r="B67" s="289">
        <v>123012584</v>
      </c>
      <c r="C67" s="47" t="s">
        <v>96</v>
      </c>
      <c r="D67" s="47" t="s">
        <v>77</v>
      </c>
      <c r="E67" s="118" t="s">
        <v>433</v>
      </c>
      <c r="F67" s="92">
        <v>10</v>
      </c>
      <c r="G67" s="127"/>
      <c r="H67" s="31">
        <f t="shared" si="0"/>
        <v>10</v>
      </c>
      <c r="I67" s="23">
        <f t="shared" si="1"/>
        <v>2</v>
      </c>
      <c r="J67" s="171" t="s">
        <v>486</v>
      </c>
      <c r="K67" s="129">
        <f t="shared" si="2"/>
        <v>1</v>
      </c>
      <c r="L67" s="72" t="s">
        <v>483</v>
      </c>
      <c r="M67" s="7">
        <v>20</v>
      </c>
      <c r="N67" s="167">
        <v>5</v>
      </c>
    </row>
    <row r="68" spans="1:14" ht="13.5" customHeight="1">
      <c r="A68" s="370" t="s">
        <v>1323</v>
      </c>
      <c r="B68" s="175">
        <v>1533011473</v>
      </c>
      <c r="C68" s="275" t="s">
        <v>614</v>
      </c>
      <c r="D68" s="275" t="s">
        <v>76</v>
      </c>
      <c r="E68" s="117" t="s">
        <v>429</v>
      </c>
      <c r="F68" s="92">
        <v>11.59</v>
      </c>
      <c r="G68" s="127"/>
      <c r="H68" s="31">
        <f t="shared" si="0"/>
        <v>11.59</v>
      </c>
      <c r="I68" s="23">
        <f t="shared" si="1"/>
        <v>2</v>
      </c>
      <c r="J68" s="169" t="s">
        <v>485</v>
      </c>
      <c r="K68" s="129">
        <f t="shared" si="2"/>
        <v>1</v>
      </c>
      <c r="M68" s="187">
        <v>18</v>
      </c>
      <c r="N68" s="188">
        <v>9</v>
      </c>
    </row>
    <row r="69" spans="1:14" ht="13.5" customHeight="1">
      <c r="A69" s="370" t="s">
        <v>1324</v>
      </c>
      <c r="B69" s="175">
        <v>1533011076</v>
      </c>
      <c r="C69" s="275" t="s">
        <v>656</v>
      </c>
      <c r="D69" s="275" t="s">
        <v>94</v>
      </c>
      <c r="E69" s="117" t="s">
        <v>429</v>
      </c>
      <c r="F69" s="92">
        <v>12.33</v>
      </c>
      <c r="G69" s="127"/>
      <c r="H69" s="31">
        <f t="shared" si="0"/>
        <v>12.33</v>
      </c>
      <c r="I69" s="23">
        <f t="shared" si="1"/>
        <v>2</v>
      </c>
      <c r="J69" s="169" t="s">
        <v>486</v>
      </c>
      <c r="K69" s="129">
        <f t="shared" si="2"/>
        <v>1</v>
      </c>
      <c r="M69" s="187">
        <v>20</v>
      </c>
      <c r="N69" s="188">
        <v>5</v>
      </c>
    </row>
    <row r="70" spans="1:14" ht="13.5" customHeight="1">
      <c r="A70" s="370" t="s">
        <v>1325</v>
      </c>
      <c r="B70" s="279">
        <v>1433004654</v>
      </c>
      <c r="C70" s="101" t="s">
        <v>438</v>
      </c>
      <c r="D70" s="101" t="s">
        <v>131</v>
      </c>
      <c r="E70" s="121" t="s">
        <v>434</v>
      </c>
      <c r="F70" s="49">
        <v>10.833333333333332</v>
      </c>
      <c r="G70" s="127"/>
      <c r="H70" s="31">
        <f t="shared" si="0"/>
        <v>10.833333333333332</v>
      </c>
      <c r="I70" s="23">
        <f t="shared" si="1"/>
        <v>2</v>
      </c>
      <c r="J70" s="169" t="s">
        <v>485</v>
      </c>
      <c r="K70" s="129">
        <f t="shared" si="2"/>
        <v>1</v>
      </c>
      <c r="L70" s="72" t="s">
        <v>483</v>
      </c>
      <c r="M70" s="7">
        <v>18</v>
      </c>
      <c r="N70" s="167">
        <v>9</v>
      </c>
    </row>
    <row r="71" spans="1:14" ht="13.5" customHeight="1">
      <c r="A71" s="370" t="s">
        <v>1326</v>
      </c>
      <c r="B71" s="175">
        <v>1533001044</v>
      </c>
      <c r="C71" s="275" t="s">
        <v>517</v>
      </c>
      <c r="D71" s="275" t="s">
        <v>518</v>
      </c>
      <c r="E71" s="117" t="s">
        <v>429</v>
      </c>
      <c r="F71" s="92">
        <v>10.5</v>
      </c>
      <c r="G71" s="127"/>
      <c r="H71" s="31">
        <f t="shared" si="0"/>
        <v>10.5</v>
      </c>
      <c r="I71" s="23">
        <f t="shared" si="1"/>
        <v>2</v>
      </c>
      <c r="J71" s="169" t="s">
        <v>485</v>
      </c>
      <c r="K71" s="129">
        <f t="shared" si="2"/>
        <v>1</v>
      </c>
      <c r="M71" s="187">
        <v>11</v>
      </c>
      <c r="N71" s="188">
        <v>9</v>
      </c>
    </row>
    <row r="72" spans="1:14" ht="13.5" customHeight="1">
      <c r="A72" s="370" t="s">
        <v>1327</v>
      </c>
      <c r="B72" s="175">
        <v>1533004322</v>
      </c>
      <c r="C72" s="275" t="s">
        <v>623</v>
      </c>
      <c r="D72" s="275" t="s">
        <v>77</v>
      </c>
      <c r="E72" s="117" t="s">
        <v>428</v>
      </c>
      <c r="F72" s="92">
        <v>11.166666666666668</v>
      </c>
      <c r="G72" s="127"/>
      <c r="H72" s="31">
        <f t="shared" si="0"/>
        <v>11.166666666666668</v>
      </c>
      <c r="I72" s="23">
        <f t="shared" si="1"/>
        <v>2</v>
      </c>
      <c r="J72" s="169" t="s">
        <v>486</v>
      </c>
      <c r="K72" s="129">
        <f t="shared" si="2"/>
        <v>1</v>
      </c>
      <c r="M72" s="187">
        <v>14</v>
      </c>
      <c r="N72" s="188">
        <v>5</v>
      </c>
    </row>
    <row r="73" spans="1:14" ht="13.5" customHeight="1">
      <c r="A73" s="370" t="s">
        <v>1328</v>
      </c>
      <c r="B73" s="175">
        <v>1533009697</v>
      </c>
      <c r="C73" s="275" t="s">
        <v>551</v>
      </c>
      <c r="D73" s="275" t="s">
        <v>552</v>
      </c>
      <c r="E73" s="117" t="s">
        <v>428</v>
      </c>
      <c r="F73" s="92">
        <v>11.25</v>
      </c>
      <c r="G73" s="127"/>
      <c r="H73" s="31">
        <f t="shared" si="0"/>
        <v>11.25</v>
      </c>
      <c r="I73" s="23">
        <f t="shared" si="1"/>
        <v>2</v>
      </c>
      <c r="J73" s="169" t="s">
        <v>485</v>
      </c>
      <c r="K73" s="129">
        <f t="shared" si="2"/>
        <v>1</v>
      </c>
      <c r="M73" s="187">
        <v>12</v>
      </c>
      <c r="N73" s="188">
        <v>9</v>
      </c>
    </row>
    <row r="74" spans="1:14" ht="13.5" customHeight="1">
      <c r="A74" s="370" t="s">
        <v>1329</v>
      </c>
      <c r="B74" s="175">
        <v>1533009756</v>
      </c>
      <c r="C74" s="275" t="s">
        <v>621</v>
      </c>
      <c r="D74" s="275" t="s">
        <v>378</v>
      </c>
      <c r="E74" s="117" t="s">
        <v>429</v>
      </c>
      <c r="F74" s="92">
        <v>9.75</v>
      </c>
      <c r="G74" s="127"/>
      <c r="H74" s="31">
        <f t="shared" si="0"/>
        <v>9.75</v>
      </c>
      <c r="I74" s="23">
        <f t="shared" si="1"/>
        <v>0</v>
      </c>
      <c r="J74" s="169" t="s">
        <v>485</v>
      </c>
      <c r="K74" s="129">
        <f t="shared" si="2"/>
        <v>1</v>
      </c>
      <c r="M74" s="187">
        <v>18</v>
      </c>
      <c r="N74" s="188">
        <v>9</v>
      </c>
    </row>
    <row r="75" spans="1:14" ht="13.5" customHeight="1">
      <c r="A75" s="370" t="s">
        <v>1330</v>
      </c>
      <c r="B75" s="279">
        <v>123011918</v>
      </c>
      <c r="C75" s="101" t="s">
        <v>298</v>
      </c>
      <c r="D75" s="101" t="s">
        <v>83</v>
      </c>
      <c r="E75" s="117" t="s">
        <v>429</v>
      </c>
      <c r="F75" s="49">
        <v>11</v>
      </c>
      <c r="G75" s="127"/>
      <c r="H75" s="31">
        <f t="shared" si="0"/>
        <v>11</v>
      </c>
      <c r="I75" s="23">
        <f t="shared" si="1"/>
        <v>2</v>
      </c>
      <c r="J75" s="171" t="s">
        <v>486</v>
      </c>
      <c r="K75" s="129">
        <f t="shared" si="2"/>
        <v>1</v>
      </c>
      <c r="L75" s="72" t="s">
        <v>483</v>
      </c>
      <c r="M75" s="7">
        <v>14</v>
      </c>
      <c r="N75" s="167">
        <v>5</v>
      </c>
    </row>
    <row r="76" spans="1:14" ht="13.5" customHeight="1">
      <c r="A76" s="370" t="s">
        <v>1331</v>
      </c>
      <c r="B76" s="178">
        <v>1433006291</v>
      </c>
      <c r="C76" s="272" t="s">
        <v>386</v>
      </c>
      <c r="D76" s="272" t="s">
        <v>527</v>
      </c>
      <c r="E76" s="117" t="s">
        <v>429</v>
      </c>
      <c r="F76" s="92">
        <v>10.66</v>
      </c>
      <c r="G76" s="127"/>
      <c r="H76" s="31">
        <f t="shared" si="0"/>
        <v>10.66</v>
      </c>
      <c r="I76" s="23">
        <f t="shared" si="1"/>
        <v>2</v>
      </c>
      <c r="J76" s="169" t="s">
        <v>485</v>
      </c>
      <c r="K76" s="129">
        <f t="shared" si="2"/>
        <v>1</v>
      </c>
      <c r="M76" s="187">
        <v>18</v>
      </c>
      <c r="N76" s="188">
        <v>9</v>
      </c>
    </row>
    <row r="77" spans="1:14" ht="13.5" customHeight="1">
      <c r="A77" s="370" t="s">
        <v>1332</v>
      </c>
      <c r="B77" s="178">
        <v>1433006412</v>
      </c>
      <c r="C77" s="272" t="s">
        <v>386</v>
      </c>
      <c r="D77" s="272" t="s">
        <v>519</v>
      </c>
      <c r="E77" s="117" t="s">
        <v>428</v>
      </c>
      <c r="F77" s="92">
        <v>11.83</v>
      </c>
      <c r="G77" s="127"/>
      <c r="H77" s="31">
        <f t="shared" ref="H77:H140" si="3">MAX(F77,G77)</f>
        <v>11.83</v>
      </c>
      <c r="I77" s="23">
        <f t="shared" ref="I77:I140" si="4">IF(H77&gt;=10,2,0)</f>
        <v>2</v>
      </c>
      <c r="J77" s="169" t="s">
        <v>485</v>
      </c>
      <c r="K77" s="129">
        <f t="shared" ref="K77:K140" si="5">IF(G77&lt;&gt;"",2,1)</f>
        <v>1</v>
      </c>
      <c r="M77" s="187">
        <v>12</v>
      </c>
      <c r="N77" s="188">
        <v>9</v>
      </c>
    </row>
    <row r="78" spans="1:14" ht="13.5" customHeight="1">
      <c r="A78" s="370" t="s">
        <v>1333</v>
      </c>
      <c r="B78" s="279">
        <v>123008134</v>
      </c>
      <c r="C78" s="101" t="s">
        <v>300</v>
      </c>
      <c r="D78" s="101" t="s">
        <v>126</v>
      </c>
      <c r="E78" s="122" t="s">
        <v>428</v>
      </c>
      <c r="F78" s="49">
        <v>10.09</v>
      </c>
      <c r="G78" s="127"/>
      <c r="H78" s="31">
        <f t="shared" si="3"/>
        <v>10.09</v>
      </c>
      <c r="I78" s="23">
        <f t="shared" si="4"/>
        <v>2</v>
      </c>
      <c r="J78" s="169" t="s">
        <v>485</v>
      </c>
      <c r="K78" s="129">
        <f t="shared" si="5"/>
        <v>1</v>
      </c>
      <c r="L78" s="72" t="s">
        <v>483</v>
      </c>
      <c r="M78" s="7">
        <v>12</v>
      </c>
      <c r="N78" s="167">
        <v>9</v>
      </c>
    </row>
    <row r="79" spans="1:14" ht="13.5" customHeight="1">
      <c r="A79" s="370" t="s">
        <v>1334</v>
      </c>
      <c r="B79" s="175">
        <v>1533006859</v>
      </c>
      <c r="C79" s="275" t="s">
        <v>651</v>
      </c>
      <c r="D79" s="275" t="s">
        <v>652</v>
      </c>
      <c r="E79" s="117" t="s">
        <v>1676</v>
      </c>
      <c r="F79" s="92">
        <v>5.09</v>
      </c>
      <c r="G79" s="127">
        <v>1.5</v>
      </c>
      <c r="H79" s="31">
        <f t="shared" si="3"/>
        <v>5.09</v>
      </c>
      <c r="I79" s="23">
        <f t="shared" si="4"/>
        <v>0</v>
      </c>
      <c r="J79" s="44" t="str">
        <f>IF(I79=2,"acquise"," ")</f>
        <v xml:space="preserve"> </v>
      </c>
      <c r="K79" s="129">
        <f t="shared" si="5"/>
        <v>2</v>
      </c>
      <c r="M79" s="187">
        <v>10</v>
      </c>
      <c r="N79" s="188">
        <v>2</v>
      </c>
    </row>
    <row r="80" spans="1:14" ht="13.5" customHeight="1">
      <c r="A80" s="370" t="s">
        <v>1335</v>
      </c>
      <c r="B80" s="279">
        <v>1333003198</v>
      </c>
      <c r="C80" s="101" t="s">
        <v>301</v>
      </c>
      <c r="D80" s="101" t="s">
        <v>302</v>
      </c>
      <c r="E80" s="117" t="s">
        <v>429</v>
      </c>
      <c r="F80" s="49">
        <v>10.66</v>
      </c>
      <c r="G80" s="127"/>
      <c r="H80" s="31">
        <f t="shared" si="3"/>
        <v>10.66</v>
      </c>
      <c r="I80" s="23">
        <f t="shared" si="4"/>
        <v>2</v>
      </c>
      <c r="J80" s="169" t="s">
        <v>485</v>
      </c>
      <c r="K80" s="129">
        <f t="shared" si="5"/>
        <v>1</v>
      </c>
      <c r="L80" s="72" t="s">
        <v>483</v>
      </c>
      <c r="M80" s="22">
        <v>12</v>
      </c>
      <c r="N80" s="168">
        <v>9</v>
      </c>
    </row>
    <row r="81" spans="1:14" ht="13.5" customHeight="1">
      <c r="A81" s="370" t="s">
        <v>1336</v>
      </c>
      <c r="B81" s="279">
        <v>1433003071</v>
      </c>
      <c r="C81" s="101" t="s">
        <v>387</v>
      </c>
      <c r="D81" s="101" t="s">
        <v>388</v>
      </c>
      <c r="E81" s="117" t="s">
        <v>434</v>
      </c>
      <c r="F81" s="49">
        <v>7</v>
      </c>
      <c r="G81" s="127"/>
      <c r="H81" s="31">
        <f t="shared" si="3"/>
        <v>7</v>
      </c>
      <c r="I81" s="23">
        <f t="shared" si="4"/>
        <v>0</v>
      </c>
      <c r="J81" s="43" t="str">
        <f>IF(I81=2,"acquise"," ")</f>
        <v xml:space="preserve"> </v>
      </c>
      <c r="K81" s="129">
        <f t="shared" si="5"/>
        <v>1</v>
      </c>
      <c r="L81" s="72" t="s">
        <v>483</v>
      </c>
      <c r="M81" s="7">
        <v>10</v>
      </c>
      <c r="N81" s="167">
        <v>7</v>
      </c>
    </row>
    <row r="82" spans="1:14" ht="13.5" customHeight="1">
      <c r="A82" s="370" t="s">
        <v>1337</v>
      </c>
      <c r="B82" s="363" t="s">
        <v>722</v>
      </c>
      <c r="C82" s="241" t="s">
        <v>723</v>
      </c>
      <c r="D82" s="241" t="s">
        <v>128</v>
      </c>
      <c r="E82" s="246" t="s">
        <v>434</v>
      </c>
      <c r="F82" s="194">
        <v>11</v>
      </c>
      <c r="G82" s="261"/>
      <c r="H82" s="249">
        <f t="shared" si="3"/>
        <v>11</v>
      </c>
      <c r="I82" s="250">
        <f t="shared" si="4"/>
        <v>2</v>
      </c>
      <c r="J82" s="251" t="str">
        <f>IF(I82=2,"acquise"," ")</f>
        <v>acquise</v>
      </c>
      <c r="K82" s="222">
        <f t="shared" si="5"/>
        <v>1</v>
      </c>
    </row>
    <row r="83" spans="1:14" ht="13.5" customHeight="1">
      <c r="A83" s="370" t="s">
        <v>1338</v>
      </c>
      <c r="B83" s="282">
        <v>123015012</v>
      </c>
      <c r="C83" s="200" t="s">
        <v>303</v>
      </c>
      <c r="D83" s="200" t="s">
        <v>163</v>
      </c>
      <c r="E83" s="239" t="s">
        <v>1679</v>
      </c>
      <c r="F83" s="194">
        <v>11.166666666666666</v>
      </c>
      <c r="G83" s="261"/>
      <c r="H83" s="249">
        <f t="shared" si="3"/>
        <v>11.166666666666666</v>
      </c>
      <c r="I83" s="250">
        <f t="shared" si="4"/>
        <v>2</v>
      </c>
      <c r="J83" s="251" t="str">
        <f>IF(I83=2,"acquise"," ")</f>
        <v>acquise</v>
      </c>
      <c r="K83" s="222">
        <f t="shared" si="5"/>
        <v>1</v>
      </c>
    </row>
    <row r="84" spans="1:14" ht="13.5" customHeight="1">
      <c r="A84" s="370" t="s">
        <v>1339</v>
      </c>
      <c r="B84" s="279">
        <v>123014995</v>
      </c>
      <c r="C84" s="101" t="s">
        <v>303</v>
      </c>
      <c r="D84" s="101" t="s">
        <v>304</v>
      </c>
      <c r="E84" s="117" t="s">
        <v>429</v>
      </c>
      <c r="F84" s="49">
        <v>10.49</v>
      </c>
      <c r="G84" s="127"/>
      <c r="H84" s="31">
        <f t="shared" si="3"/>
        <v>10.49</v>
      </c>
      <c r="I84" s="23">
        <f t="shared" si="4"/>
        <v>2</v>
      </c>
      <c r="J84" s="171" t="s">
        <v>486</v>
      </c>
      <c r="K84" s="129">
        <f t="shared" si="5"/>
        <v>1</v>
      </c>
      <c r="L84" s="72" t="s">
        <v>483</v>
      </c>
      <c r="M84" s="7">
        <v>14</v>
      </c>
      <c r="N84" s="167">
        <v>5</v>
      </c>
    </row>
    <row r="85" spans="1:14" ht="13.5" customHeight="1">
      <c r="A85" s="370" t="s">
        <v>1340</v>
      </c>
      <c r="B85" s="289">
        <v>123015349</v>
      </c>
      <c r="C85" s="47" t="s">
        <v>101</v>
      </c>
      <c r="D85" s="47" t="s">
        <v>102</v>
      </c>
      <c r="E85" s="117" t="s">
        <v>429</v>
      </c>
      <c r="F85" s="92">
        <v>10</v>
      </c>
      <c r="G85" s="127"/>
      <c r="H85" s="31">
        <f t="shared" si="3"/>
        <v>10</v>
      </c>
      <c r="I85" s="23">
        <f t="shared" si="4"/>
        <v>2</v>
      </c>
      <c r="J85" s="171" t="s">
        <v>486</v>
      </c>
      <c r="K85" s="129">
        <f t="shared" si="5"/>
        <v>1</v>
      </c>
      <c r="L85" s="72" t="s">
        <v>483</v>
      </c>
      <c r="M85" s="7">
        <v>14</v>
      </c>
      <c r="N85" s="167">
        <v>5</v>
      </c>
    </row>
    <row r="86" spans="1:14" ht="13.5" customHeight="1">
      <c r="A86" s="370" t="s">
        <v>1341</v>
      </c>
      <c r="B86" s="282" t="s">
        <v>724</v>
      </c>
      <c r="C86" s="200" t="s">
        <v>725</v>
      </c>
      <c r="D86" s="200" t="s">
        <v>138</v>
      </c>
      <c r="E86" s="244" t="s">
        <v>433</v>
      </c>
      <c r="F86" s="194">
        <v>10.62</v>
      </c>
      <c r="G86" s="261"/>
      <c r="H86" s="249">
        <f t="shared" si="3"/>
        <v>10.62</v>
      </c>
      <c r="I86" s="250">
        <f t="shared" si="4"/>
        <v>2</v>
      </c>
      <c r="J86" s="251" t="str">
        <f>IF(I86=2,"acquise"," ")</f>
        <v>acquise</v>
      </c>
      <c r="K86" s="222">
        <f t="shared" si="5"/>
        <v>1</v>
      </c>
    </row>
    <row r="87" spans="1:14" ht="13.5" customHeight="1">
      <c r="A87" s="370" t="s">
        <v>1342</v>
      </c>
      <c r="B87" s="175">
        <v>1533017936</v>
      </c>
      <c r="C87" s="275" t="s">
        <v>512</v>
      </c>
      <c r="D87" s="275" t="s">
        <v>513</v>
      </c>
      <c r="E87" s="117" t="s">
        <v>428</v>
      </c>
      <c r="F87" s="92">
        <v>10.57</v>
      </c>
      <c r="G87" s="127"/>
      <c r="H87" s="31">
        <f t="shared" si="3"/>
        <v>10.57</v>
      </c>
      <c r="I87" s="23">
        <f t="shared" si="4"/>
        <v>2</v>
      </c>
      <c r="J87" s="169" t="s">
        <v>484</v>
      </c>
      <c r="K87" s="129">
        <f t="shared" si="5"/>
        <v>1</v>
      </c>
      <c r="M87" s="187">
        <v>30</v>
      </c>
      <c r="N87" s="188">
        <v>9</v>
      </c>
    </row>
    <row r="88" spans="1:14" ht="13.5" customHeight="1">
      <c r="A88" s="370" t="s">
        <v>1343</v>
      </c>
      <c r="B88" s="277" t="s">
        <v>105</v>
      </c>
      <c r="C88" s="47" t="s">
        <v>106</v>
      </c>
      <c r="D88" s="47" t="s">
        <v>107</v>
      </c>
      <c r="E88" s="118" t="s">
        <v>433</v>
      </c>
      <c r="F88" s="92">
        <v>11.5</v>
      </c>
      <c r="G88" s="127"/>
      <c r="H88" s="31">
        <f t="shared" si="3"/>
        <v>11.5</v>
      </c>
      <c r="I88" s="23">
        <f t="shared" si="4"/>
        <v>2</v>
      </c>
      <c r="J88" s="171" t="s">
        <v>486</v>
      </c>
      <c r="K88" s="129">
        <f t="shared" si="5"/>
        <v>1</v>
      </c>
      <c r="L88" s="72" t="s">
        <v>483</v>
      </c>
      <c r="M88" s="7">
        <v>20</v>
      </c>
      <c r="N88" s="167">
        <v>5</v>
      </c>
    </row>
    <row r="89" spans="1:14" ht="13.5" customHeight="1">
      <c r="A89" s="370" t="s">
        <v>1344</v>
      </c>
      <c r="B89" s="175">
        <v>1533005921</v>
      </c>
      <c r="C89" s="275" t="s">
        <v>565</v>
      </c>
      <c r="D89" s="275" t="s">
        <v>566</v>
      </c>
      <c r="E89" s="117" t="s">
        <v>1676</v>
      </c>
      <c r="F89" s="92">
        <v>12.08</v>
      </c>
      <c r="G89" s="127"/>
      <c r="H89" s="31">
        <f t="shared" si="3"/>
        <v>12.08</v>
      </c>
      <c r="I89" s="23">
        <f t="shared" si="4"/>
        <v>2</v>
      </c>
      <c r="J89" s="169" t="s">
        <v>485</v>
      </c>
      <c r="K89" s="129">
        <f t="shared" si="5"/>
        <v>1</v>
      </c>
      <c r="M89" s="187">
        <v>12</v>
      </c>
      <c r="N89" s="188">
        <v>9</v>
      </c>
    </row>
    <row r="90" spans="1:14" ht="13.5" customHeight="1">
      <c r="A90" s="370" t="s">
        <v>1345</v>
      </c>
      <c r="B90" s="178">
        <v>1433009353</v>
      </c>
      <c r="C90" s="272" t="s">
        <v>598</v>
      </c>
      <c r="D90" s="272" t="s">
        <v>124</v>
      </c>
      <c r="E90" s="117" t="s">
        <v>429</v>
      </c>
      <c r="F90" s="92">
        <v>7.33</v>
      </c>
      <c r="G90" s="127"/>
      <c r="H90" s="31">
        <f t="shared" si="3"/>
        <v>7.33</v>
      </c>
      <c r="I90" s="23">
        <f t="shared" si="4"/>
        <v>0</v>
      </c>
      <c r="J90" s="169" t="s">
        <v>485</v>
      </c>
      <c r="K90" s="129">
        <f t="shared" si="5"/>
        <v>1</v>
      </c>
      <c r="M90" s="187">
        <v>12</v>
      </c>
      <c r="N90" s="188">
        <v>9</v>
      </c>
    </row>
    <row r="91" spans="1:14" ht="13.5" customHeight="1">
      <c r="A91" s="370" t="s">
        <v>1346</v>
      </c>
      <c r="B91" s="289">
        <v>123002486</v>
      </c>
      <c r="C91" s="47" t="s">
        <v>108</v>
      </c>
      <c r="D91" s="47" t="s">
        <v>77</v>
      </c>
      <c r="E91" s="48" t="s">
        <v>1680</v>
      </c>
      <c r="F91" s="92">
        <v>10.5</v>
      </c>
      <c r="G91" s="127"/>
      <c r="H91" s="31">
        <f t="shared" si="3"/>
        <v>10.5</v>
      </c>
      <c r="I91" s="23">
        <f t="shared" si="4"/>
        <v>2</v>
      </c>
      <c r="J91" s="169" t="s">
        <v>485</v>
      </c>
      <c r="K91" s="129">
        <f t="shared" si="5"/>
        <v>1</v>
      </c>
      <c r="L91" s="72" t="s">
        <v>483</v>
      </c>
      <c r="M91" s="7">
        <v>18</v>
      </c>
      <c r="N91" s="167">
        <v>9</v>
      </c>
    </row>
    <row r="92" spans="1:14" ht="13.5" customHeight="1">
      <c r="A92" s="370" t="s">
        <v>1347</v>
      </c>
      <c r="B92" s="289">
        <v>123006121</v>
      </c>
      <c r="C92" s="47" t="s">
        <v>109</v>
      </c>
      <c r="D92" s="47" t="s">
        <v>110</v>
      </c>
      <c r="E92" s="117" t="s">
        <v>429</v>
      </c>
      <c r="F92" s="92">
        <v>9.17</v>
      </c>
      <c r="G92" s="127"/>
      <c r="H92" s="31">
        <f t="shared" si="3"/>
        <v>9.17</v>
      </c>
      <c r="I92" s="23">
        <f t="shared" si="4"/>
        <v>0</v>
      </c>
      <c r="J92" s="169" t="s">
        <v>485</v>
      </c>
      <c r="K92" s="129">
        <f t="shared" si="5"/>
        <v>1</v>
      </c>
      <c r="L92" s="72" t="s">
        <v>483</v>
      </c>
      <c r="M92" s="7">
        <v>12</v>
      </c>
      <c r="N92" s="167">
        <v>9</v>
      </c>
    </row>
    <row r="93" spans="1:14" ht="13.5" customHeight="1">
      <c r="A93" s="370" t="s">
        <v>1348</v>
      </c>
      <c r="B93" s="289">
        <v>1333006122</v>
      </c>
      <c r="C93" s="47" t="s">
        <v>109</v>
      </c>
      <c r="D93" s="47" t="s">
        <v>92</v>
      </c>
      <c r="E93" s="121" t="s">
        <v>431</v>
      </c>
      <c r="F93" s="92">
        <v>12.91</v>
      </c>
      <c r="G93" s="127"/>
      <c r="H93" s="31">
        <f t="shared" si="3"/>
        <v>12.91</v>
      </c>
      <c r="I93" s="23">
        <f t="shared" si="4"/>
        <v>2</v>
      </c>
      <c r="J93" s="169" t="s">
        <v>485</v>
      </c>
      <c r="K93" s="129">
        <f t="shared" si="5"/>
        <v>1</v>
      </c>
      <c r="L93" s="72" t="s">
        <v>483</v>
      </c>
      <c r="M93" s="7">
        <v>17</v>
      </c>
      <c r="N93" s="167">
        <v>9</v>
      </c>
    </row>
    <row r="94" spans="1:14" ht="13.5" customHeight="1">
      <c r="A94" s="370" t="s">
        <v>1349</v>
      </c>
      <c r="B94" s="279">
        <v>1333003996</v>
      </c>
      <c r="C94" s="101" t="s">
        <v>389</v>
      </c>
      <c r="D94" s="101" t="s">
        <v>97</v>
      </c>
      <c r="E94" s="118" t="s">
        <v>433</v>
      </c>
      <c r="F94" s="49">
        <v>6.5</v>
      </c>
      <c r="G94" s="127"/>
      <c r="H94" s="31">
        <f t="shared" si="3"/>
        <v>6.5</v>
      </c>
      <c r="I94" s="23">
        <f t="shared" si="4"/>
        <v>0</v>
      </c>
      <c r="J94" s="169" t="s">
        <v>485</v>
      </c>
      <c r="K94" s="129">
        <f t="shared" si="5"/>
        <v>1</v>
      </c>
      <c r="L94" s="72" t="s">
        <v>483</v>
      </c>
      <c r="M94" s="7">
        <v>18</v>
      </c>
      <c r="N94" s="167">
        <v>9</v>
      </c>
    </row>
    <row r="95" spans="1:14" ht="13.5" customHeight="1">
      <c r="A95" s="370" t="s">
        <v>1350</v>
      </c>
      <c r="B95" s="363" t="s">
        <v>726</v>
      </c>
      <c r="C95" s="241" t="s">
        <v>727</v>
      </c>
      <c r="D95" s="241" t="s">
        <v>513</v>
      </c>
      <c r="E95" s="248" t="s">
        <v>433</v>
      </c>
      <c r="F95" s="194">
        <v>11.25</v>
      </c>
      <c r="G95" s="261"/>
      <c r="H95" s="249">
        <f t="shared" si="3"/>
        <v>11.25</v>
      </c>
      <c r="I95" s="250">
        <f t="shared" si="4"/>
        <v>2</v>
      </c>
      <c r="J95" s="251" t="str">
        <f>IF(I95=2,"acquise"," ")</f>
        <v>acquise</v>
      </c>
      <c r="K95" s="222">
        <f t="shared" si="5"/>
        <v>1</v>
      </c>
    </row>
    <row r="96" spans="1:14" ht="13.5" customHeight="1">
      <c r="A96" s="370" t="s">
        <v>1351</v>
      </c>
      <c r="B96" s="175">
        <v>1533003442</v>
      </c>
      <c r="C96" s="275" t="s">
        <v>521</v>
      </c>
      <c r="D96" s="275" t="s">
        <v>522</v>
      </c>
      <c r="E96" s="117" t="s">
        <v>429</v>
      </c>
      <c r="F96" s="92">
        <v>8.67</v>
      </c>
      <c r="G96" s="127"/>
      <c r="H96" s="31">
        <f t="shared" si="3"/>
        <v>8.67</v>
      </c>
      <c r="I96" s="23">
        <f t="shared" si="4"/>
        <v>0</v>
      </c>
      <c r="J96" s="169" t="s">
        <v>485</v>
      </c>
      <c r="K96" s="129">
        <f t="shared" si="5"/>
        <v>1</v>
      </c>
      <c r="M96" s="187">
        <v>11</v>
      </c>
      <c r="N96" s="188">
        <v>9</v>
      </c>
    </row>
    <row r="97" spans="1:14" ht="13.5" customHeight="1">
      <c r="A97" s="370" t="s">
        <v>1352</v>
      </c>
      <c r="B97" s="279">
        <v>1333008143</v>
      </c>
      <c r="C97" s="101" t="s">
        <v>305</v>
      </c>
      <c r="D97" s="101" t="s">
        <v>67</v>
      </c>
      <c r="E97" s="117" t="s">
        <v>434</v>
      </c>
      <c r="F97" s="49">
        <v>8.5</v>
      </c>
      <c r="G97" s="127"/>
      <c r="H97" s="31">
        <f t="shared" si="3"/>
        <v>8.5</v>
      </c>
      <c r="I97" s="23">
        <f t="shared" si="4"/>
        <v>0</v>
      </c>
      <c r="J97" s="169" t="s">
        <v>485</v>
      </c>
      <c r="K97" s="129">
        <f t="shared" si="5"/>
        <v>1</v>
      </c>
      <c r="L97" s="72" t="s">
        <v>483</v>
      </c>
      <c r="M97" s="7">
        <v>12</v>
      </c>
      <c r="N97" s="167">
        <v>9</v>
      </c>
    </row>
    <row r="98" spans="1:14" ht="13.5" customHeight="1">
      <c r="A98" s="370" t="s">
        <v>1353</v>
      </c>
      <c r="B98" s="178">
        <v>1433008806</v>
      </c>
      <c r="C98" s="272" t="s">
        <v>549</v>
      </c>
      <c r="D98" s="272" t="s">
        <v>103</v>
      </c>
      <c r="E98" s="117" t="s">
        <v>428</v>
      </c>
      <c r="F98" s="92">
        <v>10.49</v>
      </c>
      <c r="G98" s="127"/>
      <c r="H98" s="31">
        <f t="shared" si="3"/>
        <v>10.49</v>
      </c>
      <c r="I98" s="23">
        <f t="shared" si="4"/>
        <v>2</v>
      </c>
      <c r="J98" s="169" t="s">
        <v>486</v>
      </c>
      <c r="K98" s="129">
        <f t="shared" si="5"/>
        <v>1</v>
      </c>
      <c r="M98" s="187">
        <v>14</v>
      </c>
      <c r="N98" s="188">
        <v>5</v>
      </c>
    </row>
    <row r="99" spans="1:14" ht="13.5" customHeight="1">
      <c r="A99" s="370" t="s">
        <v>1354</v>
      </c>
      <c r="B99" s="175">
        <v>1533019171</v>
      </c>
      <c r="C99" s="275" t="s">
        <v>689</v>
      </c>
      <c r="D99" s="275" t="s">
        <v>690</v>
      </c>
      <c r="E99" s="117" t="s">
        <v>1676</v>
      </c>
      <c r="F99" s="92">
        <v>10.75</v>
      </c>
      <c r="G99" s="127"/>
      <c r="H99" s="31">
        <f t="shared" si="3"/>
        <v>10.75</v>
      </c>
      <c r="I99" s="23">
        <f t="shared" si="4"/>
        <v>2</v>
      </c>
      <c r="J99" s="169" t="s">
        <v>486</v>
      </c>
      <c r="K99" s="129">
        <f t="shared" si="5"/>
        <v>1</v>
      </c>
      <c r="M99" s="187">
        <v>12</v>
      </c>
      <c r="N99" s="188">
        <v>3</v>
      </c>
    </row>
    <row r="100" spans="1:14" ht="13.5" customHeight="1">
      <c r="A100" s="370" t="s">
        <v>1355</v>
      </c>
      <c r="B100" s="294" t="s">
        <v>728</v>
      </c>
      <c r="C100" s="200" t="s">
        <v>112</v>
      </c>
      <c r="D100" s="200" t="s">
        <v>135</v>
      </c>
      <c r="E100" s="247" t="s">
        <v>1678</v>
      </c>
      <c r="F100" s="194">
        <v>8.09</v>
      </c>
      <c r="G100" s="261"/>
      <c r="H100" s="249">
        <f t="shared" si="3"/>
        <v>8.09</v>
      </c>
      <c r="I100" s="250">
        <f t="shared" si="4"/>
        <v>0</v>
      </c>
      <c r="J100" s="251" t="str">
        <f>IF(I100=2,"acquise"," ")</f>
        <v xml:space="preserve"> </v>
      </c>
      <c r="K100" s="222">
        <f t="shared" si="5"/>
        <v>1</v>
      </c>
    </row>
    <row r="101" spans="1:14" ht="13.5" customHeight="1">
      <c r="A101" s="370" t="s">
        <v>1356</v>
      </c>
      <c r="B101" s="289">
        <v>123009941</v>
      </c>
      <c r="C101" s="47" t="s">
        <v>114</v>
      </c>
      <c r="D101" s="47" t="s">
        <v>115</v>
      </c>
      <c r="E101" s="118" t="s">
        <v>428</v>
      </c>
      <c r="F101" s="92">
        <v>10.51</v>
      </c>
      <c r="G101" s="127"/>
      <c r="H101" s="31">
        <f t="shared" si="3"/>
        <v>10.51</v>
      </c>
      <c r="I101" s="23">
        <f t="shared" si="4"/>
        <v>2</v>
      </c>
      <c r="J101" s="169" t="s">
        <v>485</v>
      </c>
      <c r="K101" s="129">
        <f t="shared" si="5"/>
        <v>1</v>
      </c>
      <c r="L101" s="72" t="s">
        <v>483</v>
      </c>
      <c r="M101" s="7">
        <v>18</v>
      </c>
      <c r="N101" s="167">
        <v>9</v>
      </c>
    </row>
    <row r="102" spans="1:14" ht="13.5" customHeight="1">
      <c r="A102" s="370" t="s">
        <v>1357</v>
      </c>
      <c r="B102" s="289">
        <v>123005662</v>
      </c>
      <c r="C102" s="47" t="s">
        <v>116</v>
      </c>
      <c r="D102" s="47" t="s">
        <v>117</v>
      </c>
      <c r="E102" s="118" t="s">
        <v>433</v>
      </c>
      <c r="F102" s="92">
        <v>11.083333333333334</v>
      </c>
      <c r="G102" s="127"/>
      <c r="H102" s="31">
        <f t="shared" si="3"/>
        <v>11.083333333333334</v>
      </c>
      <c r="I102" s="23">
        <f t="shared" si="4"/>
        <v>2</v>
      </c>
      <c r="J102" s="169" t="s">
        <v>485</v>
      </c>
      <c r="K102" s="129">
        <f t="shared" si="5"/>
        <v>1</v>
      </c>
      <c r="L102" s="72" t="s">
        <v>483</v>
      </c>
      <c r="M102" s="7">
        <v>17</v>
      </c>
      <c r="N102" s="167">
        <v>9</v>
      </c>
    </row>
    <row r="103" spans="1:14" ht="13.5" customHeight="1">
      <c r="A103" s="370" t="s">
        <v>1358</v>
      </c>
      <c r="B103" s="282">
        <v>123020144</v>
      </c>
      <c r="C103" s="200" t="s">
        <v>729</v>
      </c>
      <c r="D103" s="200" t="s">
        <v>595</v>
      </c>
      <c r="E103" s="247" t="s">
        <v>1678</v>
      </c>
      <c r="F103" s="194">
        <v>11.17</v>
      </c>
      <c r="G103" s="261"/>
      <c r="H103" s="249">
        <f t="shared" si="3"/>
        <v>11.17</v>
      </c>
      <c r="I103" s="250">
        <f t="shared" si="4"/>
        <v>2</v>
      </c>
      <c r="J103" s="251" t="str">
        <f>IF(I103=2,"acquise"," ")</f>
        <v>acquise</v>
      </c>
      <c r="K103" s="222">
        <f t="shared" si="5"/>
        <v>1</v>
      </c>
    </row>
    <row r="104" spans="1:14" ht="13.5" customHeight="1">
      <c r="A104" s="370" t="s">
        <v>1359</v>
      </c>
      <c r="B104" s="175">
        <v>1533005287</v>
      </c>
      <c r="C104" s="275" t="s">
        <v>601</v>
      </c>
      <c r="D104" s="275" t="s">
        <v>602</v>
      </c>
      <c r="E104" s="117" t="s">
        <v>429</v>
      </c>
      <c r="F104" s="92">
        <v>8.92</v>
      </c>
      <c r="G104" s="127"/>
      <c r="H104" s="31">
        <f t="shared" si="3"/>
        <v>8.92</v>
      </c>
      <c r="I104" s="23">
        <f t="shared" si="4"/>
        <v>0</v>
      </c>
      <c r="J104" s="169" t="s">
        <v>485</v>
      </c>
      <c r="K104" s="129">
        <f t="shared" si="5"/>
        <v>1</v>
      </c>
      <c r="M104" s="187">
        <v>24</v>
      </c>
      <c r="N104" s="188">
        <v>9</v>
      </c>
    </row>
    <row r="105" spans="1:14" ht="13.5" customHeight="1">
      <c r="A105" s="370" t="s">
        <v>1360</v>
      </c>
      <c r="B105" s="279">
        <v>123016442</v>
      </c>
      <c r="C105" s="101" t="s">
        <v>306</v>
      </c>
      <c r="D105" s="101" t="s">
        <v>297</v>
      </c>
      <c r="E105" s="117" t="s">
        <v>434</v>
      </c>
      <c r="F105" s="49">
        <v>10.629999999999999</v>
      </c>
      <c r="G105" s="127"/>
      <c r="H105" s="31">
        <f t="shared" si="3"/>
        <v>10.629999999999999</v>
      </c>
      <c r="I105" s="23">
        <f t="shared" si="4"/>
        <v>2</v>
      </c>
      <c r="J105" s="169" t="s">
        <v>485</v>
      </c>
      <c r="K105" s="129">
        <f t="shared" si="5"/>
        <v>1</v>
      </c>
      <c r="L105" s="72" t="s">
        <v>483</v>
      </c>
      <c r="M105" s="7">
        <v>12</v>
      </c>
      <c r="N105" s="167">
        <v>9</v>
      </c>
    </row>
    <row r="106" spans="1:14" ht="13.5" customHeight="1">
      <c r="A106" s="370" t="s">
        <v>1361</v>
      </c>
      <c r="B106" s="175">
        <v>1531090856</v>
      </c>
      <c r="C106" s="275" t="s">
        <v>542</v>
      </c>
      <c r="D106" s="275" t="s">
        <v>608</v>
      </c>
      <c r="E106" s="117" t="s">
        <v>429</v>
      </c>
      <c r="F106" s="92">
        <v>11.333333333333334</v>
      </c>
      <c r="G106" s="127"/>
      <c r="H106" s="31">
        <f t="shared" si="3"/>
        <v>11.333333333333334</v>
      </c>
      <c r="I106" s="23">
        <f t="shared" si="4"/>
        <v>2</v>
      </c>
      <c r="J106" s="169" t="s">
        <v>485</v>
      </c>
      <c r="K106" s="129">
        <f t="shared" si="5"/>
        <v>1</v>
      </c>
      <c r="M106" s="187">
        <v>18</v>
      </c>
      <c r="N106" s="188">
        <v>9</v>
      </c>
    </row>
    <row r="107" spans="1:14" ht="13.5" customHeight="1">
      <c r="A107" s="370" t="s">
        <v>1362</v>
      </c>
      <c r="B107" s="175">
        <v>1533003764</v>
      </c>
      <c r="C107" s="275" t="s">
        <v>542</v>
      </c>
      <c r="D107" s="275" t="s">
        <v>543</v>
      </c>
      <c r="E107" s="117" t="s">
        <v>429</v>
      </c>
      <c r="F107" s="92">
        <v>12.16</v>
      </c>
      <c r="G107" s="127"/>
      <c r="H107" s="31">
        <f t="shared" si="3"/>
        <v>12.16</v>
      </c>
      <c r="I107" s="23">
        <f t="shared" si="4"/>
        <v>2</v>
      </c>
      <c r="J107" s="169" t="s">
        <v>485</v>
      </c>
      <c r="K107" s="129">
        <f t="shared" si="5"/>
        <v>1</v>
      </c>
      <c r="M107" s="187">
        <v>18</v>
      </c>
      <c r="N107" s="188">
        <v>9</v>
      </c>
    </row>
    <row r="108" spans="1:14" ht="13.5" customHeight="1">
      <c r="A108" s="370" t="s">
        <v>1363</v>
      </c>
      <c r="B108" s="178">
        <v>1433013964</v>
      </c>
      <c r="C108" s="272" t="s">
        <v>553</v>
      </c>
      <c r="D108" s="272" t="s">
        <v>201</v>
      </c>
      <c r="E108" s="117" t="s">
        <v>428</v>
      </c>
      <c r="F108" s="92">
        <v>7.4</v>
      </c>
      <c r="G108" s="127"/>
      <c r="H108" s="31">
        <f t="shared" si="3"/>
        <v>7.4</v>
      </c>
      <c r="I108" s="23">
        <f t="shared" si="4"/>
        <v>0</v>
      </c>
      <c r="J108" s="44" t="str">
        <f>IF(I108=2,"acquise"," ")</f>
        <v xml:space="preserve"> </v>
      </c>
      <c r="K108" s="129">
        <f t="shared" si="5"/>
        <v>1</v>
      </c>
      <c r="M108" s="187">
        <v>12</v>
      </c>
      <c r="N108" s="188">
        <v>3</v>
      </c>
    </row>
    <row r="109" spans="1:14" ht="13.5" customHeight="1">
      <c r="A109" s="370" t="s">
        <v>1364</v>
      </c>
      <c r="B109" s="279">
        <v>1433009474</v>
      </c>
      <c r="C109" s="101" t="s">
        <v>307</v>
      </c>
      <c r="D109" s="101" t="s">
        <v>308</v>
      </c>
      <c r="E109" s="118" t="s">
        <v>428</v>
      </c>
      <c r="F109" s="49">
        <v>12.26</v>
      </c>
      <c r="G109" s="127"/>
      <c r="H109" s="31">
        <f t="shared" si="3"/>
        <v>12.26</v>
      </c>
      <c r="I109" s="23">
        <f t="shared" si="4"/>
        <v>2</v>
      </c>
      <c r="J109" s="169" t="s">
        <v>485</v>
      </c>
      <c r="K109" s="129">
        <f t="shared" si="5"/>
        <v>1</v>
      </c>
      <c r="L109" s="72" t="s">
        <v>483</v>
      </c>
      <c r="M109" s="7">
        <v>11</v>
      </c>
      <c r="N109" s="167">
        <v>9</v>
      </c>
    </row>
    <row r="110" spans="1:14" ht="13.5" customHeight="1">
      <c r="A110" s="370" t="s">
        <v>1365</v>
      </c>
      <c r="B110" s="289">
        <v>1333004969</v>
      </c>
      <c r="C110" s="47" t="s">
        <v>119</v>
      </c>
      <c r="D110" s="47" t="s">
        <v>120</v>
      </c>
      <c r="E110" s="408" t="s">
        <v>434</v>
      </c>
      <c r="F110" s="92">
        <v>10.08</v>
      </c>
      <c r="G110" s="127"/>
      <c r="H110" s="31">
        <f t="shared" si="3"/>
        <v>10.08</v>
      </c>
      <c r="I110" s="23">
        <f t="shared" si="4"/>
        <v>2</v>
      </c>
      <c r="J110" s="171" t="s">
        <v>486</v>
      </c>
      <c r="K110" s="129">
        <f t="shared" si="5"/>
        <v>1</v>
      </c>
      <c r="L110" s="72" t="s">
        <v>483</v>
      </c>
      <c r="M110" s="7">
        <v>24</v>
      </c>
      <c r="N110" s="167">
        <v>3</v>
      </c>
    </row>
    <row r="111" spans="1:14" ht="13.5" customHeight="1">
      <c r="A111" s="370" t="s">
        <v>1366</v>
      </c>
      <c r="B111" s="178">
        <v>1433007062</v>
      </c>
      <c r="C111" s="272" t="s">
        <v>119</v>
      </c>
      <c r="D111" s="272" t="s">
        <v>92</v>
      </c>
      <c r="E111" s="117" t="s">
        <v>429</v>
      </c>
      <c r="F111" s="92">
        <v>10.01</v>
      </c>
      <c r="G111" s="127"/>
      <c r="H111" s="31">
        <f t="shared" si="3"/>
        <v>10.01</v>
      </c>
      <c r="I111" s="23">
        <f t="shared" si="4"/>
        <v>2</v>
      </c>
      <c r="J111" s="169" t="s">
        <v>486</v>
      </c>
      <c r="K111" s="129">
        <f t="shared" si="5"/>
        <v>1</v>
      </c>
      <c r="M111" s="187">
        <v>14</v>
      </c>
      <c r="N111" s="188">
        <v>5</v>
      </c>
    </row>
    <row r="112" spans="1:14" ht="13.5" customHeight="1">
      <c r="A112" s="370" t="s">
        <v>1367</v>
      </c>
      <c r="B112" s="358" t="s">
        <v>730</v>
      </c>
      <c r="C112" s="211" t="s">
        <v>309</v>
      </c>
      <c r="D112" s="211" t="s">
        <v>67</v>
      </c>
      <c r="E112" s="246" t="s">
        <v>1678</v>
      </c>
      <c r="F112" s="194">
        <v>10</v>
      </c>
      <c r="G112" s="261"/>
      <c r="H112" s="249">
        <f t="shared" si="3"/>
        <v>10</v>
      </c>
      <c r="I112" s="250">
        <f t="shared" si="4"/>
        <v>2</v>
      </c>
      <c r="J112" s="251" t="str">
        <f>IF(I112=2,"acquise"," ")</f>
        <v>acquise</v>
      </c>
      <c r="K112" s="222">
        <f t="shared" si="5"/>
        <v>1</v>
      </c>
    </row>
    <row r="113" spans="1:14" ht="13.5" customHeight="1">
      <c r="A113" s="370" t="s">
        <v>1368</v>
      </c>
      <c r="B113" s="279">
        <v>1333007462</v>
      </c>
      <c r="C113" s="101" t="s">
        <v>309</v>
      </c>
      <c r="D113" s="101" t="s">
        <v>209</v>
      </c>
      <c r="E113" s="117" t="s">
        <v>434</v>
      </c>
      <c r="F113" s="49">
        <v>10.166666666666668</v>
      </c>
      <c r="G113" s="127"/>
      <c r="H113" s="31">
        <f t="shared" si="3"/>
        <v>10.166666666666668</v>
      </c>
      <c r="I113" s="23">
        <f t="shared" si="4"/>
        <v>2</v>
      </c>
      <c r="J113" s="169" t="s">
        <v>484</v>
      </c>
      <c r="K113" s="129">
        <f t="shared" si="5"/>
        <v>1</v>
      </c>
      <c r="L113" s="72" t="s">
        <v>483</v>
      </c>
      <c r="M113" s="7">
        <v>30</v>
      </c>
      <c r="N113" s="167">
        <v>9</v>
      </c>
    </row>
    <row r="114" spans="1:14" ht="13.5" customHeight="1">
      <c r="A114" s="370" t="s">
        <v>1369</v>
      </c>
      <c r="B114" s="277" t="s">
        <v>121</v>
      </c>
      <c r="C114" s="47" t="s">
        <v>122</v>
      </c>
      <c r="D114" s="47" t="s">
        <v>123</v>
      </c>
      <c r="E114" s="118" t="s">
        <v>433</v>
      </c>
      <c r="F114" s="92">
        <v>12.66</v>
      </c>
      <c r="G114" s="127"/>
      <c r="H114" s="31">
        <f t="shared" si="3"/>
        <v>12.66</v>
      </c>
      <c r="I114" s="23">
        <f t="shared" si="4"/>
        <v>2</v>
      </c>
      <c r="J114" s="171" t="s">
        <v>486</v>
      </c>
      <c r="K114" s="129">
        <f t="shared" si="5"/>
        <v>1</v>
      </c>
      <c r="L114" s="72" t="s">
        <v>483</v>
      </c>
      <c r="M114" s="7">
        <v>19</v>
      </c>
      <c r="N114" s="167">
        <v>5</v>
      </c>
    </row>
    <row r="115" spans="1:14" ht="13.5" customHeight="1">
      <c r="A115" s="370" t="s">
        <v>1370</v>
      </c>
      <c r="B115" s="294">
        <v>123012055</v>
      </c>
      <c r="C115" s="200" t="s">
        <v>731</v>
      </c>
      <c r="D115" s="200" t="s">
        <v>67</v>
      </c>
      <c r="E115" s="204" t="s">
        <v>436</v>
      </c>
      <c r="F115" s="194">
        <v>9.67</v>
      </c>
      <c r="G115" s="261"/>
      <c r="H115" s="249">
        <f t="shared" si="3"/>
        <v>9.67</v>
      </c>
      <c r="I115" s="250">
        <f t="shared" si="4"/>
        <v>0</v>
      </c>
      <c r="J115" s="251" t="str">
        <f>IF(I115=2,"acquise"," ")</f>
        <v xml:space="preserve"> </v>
      </c>
      <c r="K115" s="222">
        <f t="shared" si="5"/>
        <v>1</v>
      </c>
    </row>
    <row r="116" spans="1:14" ht="13.5" customHeight="1">
      <c r="A116" s="370" t="s">
        <v>1371</v>
      </c>
      <c r="B116" s="178">
        <v>1433000987</v>
      </c>
      <c r="C116" s="272" t="s">
        <v>615</v>
      </c>
      <c r="D116" s="272" t="s">
        <v>616</v>
      </c>
      <c r="E116" s="117" t="s">
        <v>1676</v>
      </c>
      <c r="F116" s="92">
        <v>11.5</v>
      </c>
      <c r="G116" s="127"/>
      <c r="H116" s="31">
        <f t="shared" si="3"/>
        <v>11.5</v>
      </c>
      <c r="I116" s="23">
        <f t="shared" si="4"/>
        <v>2</v>
      </c>
      <c r="J116" s="169" t="s">
        <v>486</v>
      </c>
      <c r="K116" s="129">
        <f t="shared" si="5"/>
        <v>1</v>
      </c>
      <c r="M116" s="187">
        <v>14</v>
      </c>
      <c r="N116" s="188">
        <v>5</v>
      </c>
    </row>
    <row r="117" spans="1:14" ht="13.5" customHeight="1">
      <c r="A117" s="370" t="s">
        <v>1372</v>
      </c>
      <c r="B117" s="279">
        <v>1433009252</v>
      </c>
      <c r="C117" s="101" t="s">
        <v>310</v>
      </c>
      <c r="D117" s="101" t="s">
        <v>311</v>
      </c>
      <c r="E117" s="117" t="s">
        <v>434</v>
      </c>
      <c r="F117" s="49">
        <v>8.24</v>
      </c>
      <c r="G117" s="127"/>
      <c r="H117" s="31">
        <f t="shared" si="3"/>
        <v>8.24</v>
      </c>
      <c r="I117" s="23">
        <f t="shared" si="4"/>
        <v>0</v>
      </c>
      <c r="J117" s="43" t="str">
        <f>IF(I117=2,"acquise"," ")</f>
        <v xml:space="preserve"> </v>
      </c>
      <c r="K117" s="129">
        <f t="shared" si="5"/>
        <v>1</v>
      </c>
      <c r="L117" s="72" t="s">
        <v>483</v>
      </c>
      <c r="M117" s="7">
        <v>23</v>
      </c>
      <c r="N117" s="167">
        <v>2</v>
      </c>
    </row>
    <row r="118" spans="1:14" ht="13.5" customHeight="1">
      <c r="A118" s="370" t="s">
        <v>1373</v>
      </c>
      <c r="B118" s="289">
        <v>1333012941</v>
      </c>
      <c r="C118" s="47" t="s">
        <v>125</v>
      </c>
      <c r="D118" s="47" t="s">
        <v>126</v>
      </c>
      <c r="E118" s="118" t="s">
        <v>433</v>
      </c>
      <c r="F118" s="92">
        <v>11.33</v>
      </c>
      <c r="G118" s="127"/>
      <c r="H118" s="31">
        <f t="shared" si="3"/>
        <v>11.33</v>
      </c>
      <c r="I118" s="23">
        <f t="shared" si="4"/>
        <v>2</v>
      </c>
      <c r="J118" s="169" t="s">
        <v>485</v>
      </c>
      <c r="K118" s="129">
        <f t="shared" si="5"/>
        <v>1</v>
      </c>
      <c r="L118" s="72" t="s">
        <v>483</v>
      </c>
      <c r="M118" s="7">
        <v>18</v>
      </c>
      <c r="N118" s="167">
        <v>9</v>
      </c>
    </row>
    <row r="119" spans="1:14" ht="13.5" customHeight="1">
      <c r="A119" s="370" t="s">
        <v>1374</v>
      </c>
      <c r="B119" s="279">
        <v>1433007023</v>
      </c>
      <c r="C119" s="101" t="s">
        <v>390</v>
      </c>
      <c r="D119" s="101" t="s">
        <v>327</v>
      </c>
      <c r="E119" s="118" t="s">
        <v>433</v>
      </c>
      <c r="F119" s="49">
        <v>7.91</v>
      </c>
      <c r="G119" s="127"/>
      <c r="H119" s="31">
        <f t="shared" si="3"/>
        <v>7.91</v>
      </c>
      <c r="I119" s="23">
        <f t="shared" si="4"/>
        <v>0</v>
      </c>
      <c r="J119" s="169" t="s">
        <v>484</v>
      </c>
      <c r="K119" s="129">
        <f t="shared" si="5"/>
        <v>1</v>
      </c>
      <c r="L119" s="72" t="s">
        <v>483</v>
      </c>
      <c r="M119" s="7">
        <v>30</v>
      </c>
      <c r="N119" s="167">
        <v>9</v>
      </c>
    </row>
    <row r="120" spans="1:14" ht="13.5" customHeight="1">
      <c r="A120" s="370" t="s">
        <v>1375</v>
      </c>
      <c r="B120" s="175">
        <v>1533015363</v>
      </c>
      <c r="C120" s="275" t="s">
        <v>680</v>
      </c>
      <c r="D120" s="275" t="s">
        <v>681</v>
      </c>
      <c r="E120" s="117" t="s">
        <v>428</v>
      </c>
      <c r="F120" s="92">
        <v>8.91</v>
      </c>
      <c r="G120" s="127"/>
      <c r="H120" s="31">
        <f t="shared" si="3"/>
        <v>8.91</v>
      </c>
      <c r="I120" s="23">
        <f t="shared" si="4"/>
        <v>0</v>
      </c>
      <c r="J120" s="169" t="s">
        <v>485</v>
      </c>
      <c r="K120" s="129">
        <f t="shared" si="5"/>
        <v>1</v>
      </c>
      <c r="M120" s="187">
        <v>23</v>
      </c>
      <c r="N120" s="188">
        <v>9</v>
      </c>
    </row>
    <row r="121" spans="1:14" ht="13.5" customHeight="1">
      <c r="A121" s="370" t="s">
        <v>1376</v>
      </c>
      <c r="B121" s="282">
        <v>123009823</v>
      </c>
      <c r="C121" s="200" t="s">
        <v>732</v>
      </c>
      <c r="D121" s="200" t="s">
        <v>733</v>
      </c>
      <c r="E121" s="243" t="s">
        <v>434</v>
      </c>
      <c r="F121" s="194">
        <v>11.41</v>
      </c>
      <c r="G121" s="261"/>
      <c r="H121" s="249">
        <f t="shared" si="3"/>
        <v>11.41</v>
      </c>
      <c r="I121" s="250">
        <f t="shared" si="4"/>
        <v>2</v>
      </c>
      <c r="J121" s="251" t="str">
        <f>IF(I121=2,"acquise"," ")</f>
        <v>acquise</v>
      </c>
      <c r="K121" s="222">
        <f t="shared" si="5"/>
        <v>1</v>
      </c>
    </row>
    <row r="122" spans="1:14" ht="13.5" customHeight="1">
      <c r="A122" s="370" t="s">
        <v>1377</v>
      </c>
      <c r="B122" s="178">
        <v>1433004674</v>
      </c>
      <c r="C122" s="272" t="s">
        <v>580</v>
      </c>
      <c r="D122" s="272" t="s">
        <v>581</v>
      </c>
      <c r="E122" s="117" t="s">
        <v>428</v>
      </c>
      <c r="F122" s="92">
        <v>6.66</v>
      </c>
      <c r="G122" s="127"/>
      <c r="H122" s="31">
        <f t="shared" si="3"/>
        <v>6.66</v>
      </c>
      <c r="I122" s="23">
        <f t="shared" si="4"/>
        <v>0</v>
      </c>
      <c r="J122" s="169" t="s">
        <v>485</v>
      </c>
      <c r="K122" s="129">
        <f t="shared" si="5"/>
        <v>1</v>
      </c>
      <c r="M122" s="187">
        <v>18</v>
      </c>
      <c r="N122" s="188">
        <v>9</v>
      </c>
    </row>
    <row r="123" spans="1:14" ht="13.5" customHeight="1">
      <c r="A123" s="370" t="s">
        <v>1378</v>
      </c>
      <c r="B123" s="175">
        <v>1533010441</v>
      </c>
      <c r="C123" s="275" t="s">
        <v>561</v>
      </c>
      <c r="D123" s="275" t="s">
        <v>76</v>
      </c>
      <c r="E123" s="117" t="s">
        <v>428</v>
      </c>
      <c r="F123" s="92">
        <v>11.17</v>
      </c>
      <c r="G123" s="127"/>
      <c r="H123" s="31">
        <f t="shared" si="3"/>
        <v>11.17</v>
      </c>
      <c r="I123" s="23">
        <f t="shared" si="4"/>
        <v>2</v>
      </c>
      <c r="J123" s="169" t="s">
        <v>486</v>
      </c>
      <c r="K123" s="129">
        <f t="shared" si="5"/>
        <v>1</v>
      </c>
      <c r="M123" s="187">
        <v>23</v>
      </c>
      <c r="N123" s="188">
        <v>8</v>
      </c>
    </row>
    <row r="124" spans="1:14" ht="13.5" customHeight="1">
      <c r="A124" s="370" t="s">
        <v>1379</v>
      </c>
      <c r="B124" s="294" t="s">
        <v>734</v>
      </c>
      <c r="C124" s="200" t="s">
        <v>735</v>
      </c>
      <c r="D124" s="200" t="s">
        <v>80</v>
      </c>
      <c r="E124" s="247" t="s">
        <v>1678</v>
      </c>
      <c r="F124" s="194">
        <v>10</v>
      </c>
      <c r="G124" s="261"/>
      <c r="H124" s="249">
        <f t="shared" si="3"/>
        <v>10</v>
      </c>
      <c r="I124" s="250">
        <f t="shared" si="4"/>
        <v>2</v>
      </c>
      <c r="J124" s="251" t="str">
        <f>IF(I124=2,"acquise"," ")</f>
        <v>acquise</v>
      </c>
      <c r="K124" s="222">
        <f t="shared" si="5"/>
        <v>1</v>
      </c>
    </row>
    <row r="125" spans="1:14" ht="13.5" customHeight="1">
      <c r="A125" s="370" t="s">
        <v>1380</v>
      </c>
      <c r="B125" s="175">
        <v>1533014512</v>
      </c>
      <c r="C125" s="275" t="s">
        <v>544</v>
      </c>
      <c r="D125" s="275" t="s">
        <v>412</v>
      </c>
      <c r="E125" s="117" t="s">
        <v>1676</v>
      </c>
      <c r="F125" s="92">
        <v>11.82</v>
      </c>
      <c r="G125" s="127"/>
      <c r="H125" s="31">
        <f t="shared" si="3"/>
        <v>11.82</v>
      </c>
      <c r="I125" s="23">
        <f t="shared" si="4"/>
        <v>2</v>
      </c>
      <c r="J125" s="169" t="s">
        <v>485</v>
      </c>
      <c r="K125" s="129">
        <f t="shared" si="5"/>
        <v>1</v>
      </c>
      <c r="M125" s="187">
        <v>18</v>
      </c>
      <c r="N125" s="188">
        <v>9</v>
      </c>
    </row>
    <row r="126" spans="1:14" ht="13.5" customHeight="1">
      <c r="A126" s="370" t="s">
        <v>1381</v>
      </c>
      <c r="B126" s="277" t="s">
        <v>129</v>
      </c>
      <c r="C126" s="47" t="s">
        <v>130</v>
      </c>
      <c r="D126" s="47" t="s">
        <v>131</v>
      </c>
      <c r="E126" s="117" t="s">
        <v>429</v>
      </c>
      <c r="F126" s="92">
        <v>11.379999999999999</v>
      </c>
      <c r="G126" s="127"/>
      <c r="H126" s="31">
        <f t="shared" si="3"/>
        <v>11.379999999999999</v>
      </c>
      <c r="I126" s="23">
        <f t="shared" si="4"/>
        <v>2</v>
      </c>
      <c r="J126" s="169" t="s">
        <v>485</v>
      </c>
      <c r="K126" s="129">
        <f t="shared" si="5"/>
        <v>1</v>
      </c>
      <c r="L126" s="72" t="s">
        <v>483</v>
      </c>
      <c r="M126" s="7">
        <v>24</v>
      </c>
      <c r="N126" s="167">
        <v>9</v>
      </c>
    </row>
    <row r="127" spans="1:14" ht="13.5" customHeight="1">
      <c r="A127" s="370" t="s">
        <v>1382</v>
      </c>
      <c r="B127" s="289">
        <v>123014723</v>
      </c>
      <c r="C127" s="47" t="s">
        <v>132</v>
      </c>
      <c r="D127" s="47" t="s">
        <v>133</v>
      </c>
      <c r="E127" s="117" t="s">
        <v>434</v>
      </c>
      <c r="F127" s="92">
        <v>12</v>
      </c>
      <c r="G127" s="127"/>
      <c r="H127" s="31">
        <f t="shared" si="3"/>
        <v>12</v>
      </c>
      <c r="I127" s="23">
        <f t="shared" si="4"/>
        <v>2</v>
      </c>
      <c r="J127" s="169" t="s">
        <v>485</v>
      </c>
      <c r="K127" s="129">
        <f t="shared" si="5"/>
        <v>1</v>
      </c>
      <c r="L127" s="72" t="s">
        <v>483</v>
      </c>
      <c r="M127" s="7">
        <v>18</v>
      </c>
      <c r="N127" s="167">
        <v>9</v>
      </c>
    </row>
    <row r="128" spans="1:14" ht="13.5" customHeight="1">
      <c r="A128" s="370" t="s">
        <v>1383</v>
      </c>
      <c r="B128" s="279">
        <v>123000650</v>
      </c>
      <c r="C128" s="101" t="s">
        <v>132</v>
      </c>
      <c r="D128" s="101" t="s">
        <v>118</v>
      </c>
      <c r="E128" s="117" t="s">
        <v>429</v>
      </c>
      <c r="F128" s="49">
        <v>10.5</v>
      </c>
      <c r="G128" s="127"/>
      <c r="H128" s="31">
        <f t="shared" si="3"/>
        <v>10.5</v>
      </c>
      <c r="I128" s="23">
        <f t="shared" si="4"/>
        <v>2</v>
      </c>
      <c r="J128" s="171" t="s">
        <v>486</v>
      </c>
      <c r="K128" s="129">
        <f t="shared" si="5"/>
        <v>1</v>
      </c>
      <c r="L128" s="72" t="s">
        <v>483</v>
      </c>
      <c r="M128" s="7">
        <v>12</v>
      </c>
      <c r="N128" s="167">
        <v>3</v>
      </c>
    </row>
    <row r="129" spans="1:14" ht="13.5" customHeight="1">
      <c r="A129" s="370" t="s">
        <v>1384</v>
      </c>
      <c r="B129" s="289">
        <v>1333014992</v>
      </c>
      <c r="C129" s="47" t="s">
        <v>134</v>
      </c>
      <c r="D129" s="47" t="s">
        <v>135</v>
      </c>
      <c r="E129" s="118" t="s">
        <v>428</v>
      </c>
      <c r="F129" s="92">
        <v>10</v>
      </c>
      <c r="G129" s="127"/>
      <c r="H129" s="31">
        <f t="shared" si="3"/>
        <v>10</v>
      </c>
      <c r="I129" s="23">
        <f t="shared" si="4"/>
        <v>2</v>
      </c>
      <c r="J129" s="169" t="s">
        <v>485</v>
      </c>
      <c r="K129" s="129">
        <f t="shared" si="5"/>
        <v>1</v>
      </c>
      <c r="L129" s="72" t="s">
        <v>483</v>
      </c>
      <c r="M129" s="7">
        <v>18</v>
      </c>
      <c r="N129" s="167">
        <v>9</v>
      </c>
    </row>
    <row r="130" spans="1:14" ht="13.5" customHeight="1">
      <c r="A130" s="370" t="s">
        <v>1385</v>
      </c>
      <c r="B130" s="289">
        <v>1333009392</v>
      </c>
      <c r="C130" s="47" t="s">
        <v>136</v>
      </c>
      <c r="D130" s="47" t="s">
        <v>137</v>
      </c>
      <c r="E130" s="117" t="s">
        <v>434</v>
      </c>
      <c r="F130" s="92">
        <v>9.25</v>
      </c>
      <c r="G130" s="127"/>
      <c r="H130" s="31">
        <f t="shared" si="3"/>
        <v>9.25</v>
      </c>
      <c r="I130" s="23">
        <f t="shared" si="4"/>
        <v>0</v>
      </c>
      <c r="J130" s="169" t="s">
        <v>485</v>
      </c>
      <c r="K130" s="129">
        <f t="shared" si="5"/>
        <v>1</v>
      </c>
      <c r="L130" s="72" t="s">
        <v>483</v>
      </c>
      <c r="M130" s="7">
        <v>22</v>
      </c>
      <c r="N130" s="167">
        <v>9</v>
      </c>
    </row>
    <row r="131" spans="1:14" ht="13.5" customHeight="1">
      <c r="A131" s="370" t="s">
        <v>1386</v>
      </c>
      <c r="B131" s="175">
        <v>1533014506</v>
      </c>
      <c r="C131" s="275" t="s">
        <v>556</v>
      </c>
      <c r="D131" s="275" t="s">
        <v>557</v>
      </c>
      <c r="E131" s="117" t="s">
        <v>429</v>
      </c>
      <c r="F131" s="92">
        <v>8.5</v>
      </c>
      <c r="G131" s="127"/>
      <c r="H131" s="31">
        <f t="shared" si="3"/>
        <v>8.5</v>
      </c>
      <c r="I131" s="23">
        <f t="shared" si="4"/>
        <v>0</v>
      </c>
      <c r="J131" s="169" t="s">
        <v>485</v>
      </c>
      <c r="K131" s="129">
        <f t="shared" si="5"/>
        <v>1</v>
      </c>
      <c r="M131" s="187">
        <v>18</v>
      </c>
      <c r="N131" s="188">
        <v>9</v>
      </c>
    </row>
    <row r="132" spans="1:14" ht="13.5" customHeight="1">
      <c r="A132" s="370" t="s">
        <v>1387</v>
      </c>
      <c r="B132" s="282">
        <v>123000696</v>
      </c>
      <c r="C132" s="200" t="s">
        <v>736</v>
      </c>
      <c r="D132" s="200" t="s">
        <v>737</v>
      </c>
      <c r="E132" s="239" t="s">
        <v>1681</v>
      </c>
      <c r="F132" s="194">
        <v>4</v>
      </c>
      <c r="G132" s="261"/>
      <c r="H132" s="249">
        <f t="shared" si="3"/>
        <v>4</v>
      </c>
      <c r="I132" s="250">
        <f t="shared" si="4"/>
        <v>0</v>
      </c>
      <c r="J132" s="251" t="str">
        <f>IF(I132=2,"acquise"," ")</f>
        <v xml:space="preserve"> </v>
      </c>
      <c r="K132" s="222">
        <f t="shared" si="5"/>
        <v>1</v>
      </c>
    </row>
    <row r="133" spans="1:14" ht="13.5" customHeight="1">
      <c r="A133" s="370" t="s">
        <v>1388</v>
      </c>
      <c r="B133" s="279">
        <v>1331076104</v>
      </c>
      <c r="C133" s="101" t="s">
        <v>315</v>
      </c>
      <c r="D133" s="101" t="s">
        <v>313</v>
      </c>
      <c r="E133" s="117" t="s">
        <v>434</v>
      </c>
      <c r="F133" s="49">
        <v>11.32</v>
      </c>
      <c r="G133" s="127"/>
      <c r="H133" s="31">
        <f t="shared" si="3"/>
        <v>11.32</v>
      </c>
      <c r="I133" s="23">
        <f t="shared" si="4"/>
        <v>2</v>
      </c>
      <c r="J133" s="169" t="s">
        <v>485</v>
      </c>
      <c r="K133" s="129">
        <f t="shared" si="5"/>
        <v>1</v>
      </c>
      <c r="L133" s="72" t="s">
        <v>483</v>
      </c>
      <c r="M133" s="7">
        <v>18</v>
      </c>
      <c r="N133" s="167">
        <v>9</v>
      </c>
    </row>
    <row r="134" spans="1:14" ht="13.5" customHeight="1">
      <c r="A134" s="370" t="s">
        <v>1389</v>
      </c>
      <c r="B134" s="279">
        <v>1333005582</v>
      </c>
      <c r="C134" s="101" t="s">
        <v>316</v>
      </c>
      <c r="D134" s="101" t="s">
        <v>83</v>
      </c>
      <c r="E134" s="117" t="s">
        <v>434</v>
      </c>
      <c r="F134" s="49">
        <v>12</v>
      </c>
      <c r="G134" s="127"/>
      <c r="H134" s="31">
        <f t="shared" si="3"/>
        <v>12</v>
      </c>
      <c r="I134" s="23">
        <f t="shared" si="4"/>
        <v>2</v>
      </c>
      <c r="J134" s="169" t="s">
        <v>484</v>
      </c>
      <c r="K134" s="129">
        <f t="shared" si="5"/>
        <v>1</v>
      </c>
      <c r="L134" s="72" t="s">
        <v>483</v>
      </c>
      <c r="M134" s="7">
        <v>30</v>
      </c>
      <c r="N134" s="167">
        <v>9</v>
      </c>
    </row>
    <row r="135" spans="1:14" ht="13.5" customHeight="1">
      <c r="A135" s="370" t="s">
        <v>1390</v>
      </c>
      <c r="B135" s="175">
        <v>1533001417</v>
      </c>
      <c r="C135" s="275" t="s">
        <v>500</v>
      </c>
      <c r="D135" s="275" t="s">
        <v>501</v>
      </c>
      <c r="E135" s="117" t="s">
        <v>428</v>
      </c>
      <c r="F135" s="92">
        <v>10.5</v>
      </c>
      <c r="G135" s="127"/>
      <c r="H135" s="31">
        <f t="shared" si="3"/>
        <v>10.5</v>
      </c>
      <c r="I135" s="23">
        <f t="shared" si="4"/>
        <v>2</v>
      </c>
      <c r="J135" s="169" t="s">
        <v>485</v>
      </c>
      <c r="K135" s="129">
        <f t="shared" si="5"/>
        <v>1</v>
      </c>
      <c r="M135" s="187">
        <v>24</v>
      </c>
      <c r="N135" s="188">
        <v>9</v>
      </c>
    </row>
    <row r="136" spans="1:14" ht="13.5" customHeight="1">
      <c r="A136" s="370" t="s">
        <v>1391</v>
      </c>
      <c r="B136" s="175">
        <v>1533008068</v>
      </c>
      <c r="C136" s="275" t="s">
        <v>691</v>
      </c>
      <c r="D136" s="275" t="s">
        <v>692</v>
      </c>
      <c r="E136" s="117" t="s">
        <v>429</v>
      </c>
      <c r="F136" s="92">
        <v>10</v>
      </c>
      <c r="G136" s="127"/>
      <c r="H136" s="31">
        <f t="shared" si="3"/>
        <v>10</v>
      </c>
      <c r="I136" s="23">
        <f t="shared" si="4"/>
        <v>2</v>
      </c>
      <c r="J136" s="169" t="s">
        <v>486</v>
      </c>
      <c r="K136" s="129">
        <f t="shared" si="5"/>
        <v>1</v>
      </c>
      <c r="M136" s="187">
        <v>10</v>
      </c>
      <c r="N136" s="188">
        <v>2</v>
      </c>
    </row>
    <row r="137" spans="1:14" ht="13.5" customHeight="1">
      <c r="A137" s="370" t="s">
        <v>1392</v>
      </c>
      <c r="B137" s="175">
        <v>1533012502</v>
      </c>
      <c r="C137" s="275" t="s">
        <v>582</v>
      </c>
      <c r="D137" s="275" t="s">
        <v>583</v>
      </c>
      <c r="E137" s="117" t="s">
        <v>1676</v>
      </c>
      <c r="F137" s="92">
        <v>10.5</v>
      </c>
      <c r="G137" s="127"/>
      <c r="H137" s="31">
        <f t="shared" si="3"/>
        <v>10.5</v>
      </c>
      <c r="I137" s="23">
        <f t="shared" si="4"/>
        <v>2</v>
      </c>
      <c r="J137" s="169" t="s">
        <v>486</v>
      </c>
      <c r="K137" s="129">
        <f t="shared" si="5"/>
        <v>1</v>
      </c>
      <c r="M137" s="187">
        <v>12</v>
      </c>
      <c r="N137" s="188">
        <v>4</v>
      </c>
    </row>
    <row r="138" spans="1:14" ht="13.5" customHeight="1">
      <c r="A138" s="370" t="s">
        <v>1393</v>
      </c>
      <c r="B138" s="175">
        <v>1533005852</v>
      </c>
      <c r="C138" s="275" t="s">
        <v>609</v>
      </c>
      <c r="D138" s="275" t="s">
        <v>610</v>
      </c>
      <c r="E138" s="117" t="s">
        <v>429</v>
      </c>
      <c r="F138" s="92">
        <v>11</v>
      </c>
      <c r="G138" s="127"/>
      <c r="H138" s="31">
        <f t="shared" si="3"/>
        <v>11</v>
      </c>
      <c r="I138" s="23">
        <f t="shared" si="4"/>
        <v>2</v>
      </c>
      <c r="J138" s="169" t="s">
        <v>486</v>
      </c>
      <c r="K138" s="129">
        <f t="shared" si="5"/>
        <v>1</v>
      </c>
      <c r="M138" s="187">
        <v>12</v>
      </c>
      <c r="N138" s="188">
        <v>5</v>
      </c>
    </row>
    <row r="139" spans="1:14" ht="13.5" customHeight="1">
      <c r="A139" s="370" t="s">
        <v>1394</v>
      </c>
      <c r="B139" s="178">
        <v>113010674</v>
      </c>
      <c r="C139" s="272" t="s">
        <v>685</v>
      </c>
      <c r="D139" s="272" t="s">
        <v>135</v>
      </c>
      <c r="E139" s="117" t="s">
        <v>1676</v>
      </c>
      <c r="F139" s="92">
        <v>13.33</v>
      </c>
      <c r="G139" s="127"/>
      <c r="H139" s="31">
        <f t="shared" si="3"/>
        <v>13.33</v>
      </c>
      <c r="I139" s="23">
        <f t="shared" si="4"/>
        <v>2</v>
      </c>
      <c r="J139" s="169" t="s">
        <v>486</v>
      </c>
      <c r="K139" s="129">
        <f t="shared" si="5"/>
        <v>1</v>
      </c>
      <c r="M139" s="187">
        <v>20</v>
      </c>
      <c r="N139" s="188">
        <v>5</v>
      </c>
    </row>
    <row r="140" spans="1:14" ht="13.5" customHeight="1">
      <c r="A140" s="370" t="s">
        <v>1395</v>
      </c>
      <c r="B140" s="175">
        <v>1533018365</v>
      </c>
      <c r="C140" s="275" t="s">
        <v>586</v>
      </c>
      <c r="D140" s="275" t="s">
        <v>269</v>
      </c>
      <c r="E140" s="117" t="s">
        <v>428</v>
      </c>
      <c r="F140" s="92">
        <v>12</v>
      </c>
      <c r="G140" s="127"/>
      <c r="H140" s="31">
        <f t="shared" si="3"/>
        <v>12</v>
      </c>
      <c r="I140" s="23">
        <f t="shared" si="4"/>
        <v>2</v>
      </c>
      <c r="J140" s="169" t="s">
        <v>486</v>
      </c>
      <c r="K140" s="129">
        <f t="shared" si="5"/>
        <v>1</v>
      </c>
      <c r="M140" s="187">
        <v>12</v>
      </c>
      <c r="N140" s="188">
        <v>4</v>
      </c>
    </row>
    <row r="141" spans="1:14" ht="13.5" customHeight="1">
      <c r="A141" s="370" t="s">
        <v>1396</v>
      </c>
      <c r="B141" s="178">
        <v>1433010325</v>
      </c>
      <c r="C141" s="272" t="s">
        <v>659</v>
      </c>
      <c r="D141" s="272" t="s">
        <v>660</v>
      </c>
      <c r="E141" s="117" t="s">
        <v>1676</v>
      </c>
      <c r="F141" s="92">
        <v>11.41</v>
      </c>
      <c r="G141" s="127"/>
      <c r="H141" s="31">
        <f t="shared" ref="H141:H204" si="6">MAX(F141,G141)</f>
        <v>11.41</v>
      </c>
      <c r="I141" s="23">
        <f t="shared" ref="I141:I204" si="7">IF(H141&gt;=10,2,0)</f>
        <v>2</v>
      </c>
      <c r="J141" s="169" t="s">
        <v>486</v>
      </c>
      <c r="K141" s="129">
        <f t="shared" ref="K141:K204" si="8">IF(G141&lt;&gt;"",2,1)</f>
        <v>1</v>
      </c>
      <c r="M141" s="187">
        <v>13</v>
      </c>
      <c r="N141" s="188">
        <v>4</v>
      </c>
    </row>
    <row r="142" spans="1:14" ht="13.5" customHeight="1">
      <c r="A142" s="370" t="s">
        <v>1397</v>
      </c>
      <c r="B142" s="289">
        <v>1333010273</v>
      </c>
      <c r="C142" s="47" t="s">
        <v>139</v>
      </c>
      <c r="D142" s="47" t="s">
        <v>140</v>
      </c>
      <c r="E142" s="119" t="s">
        <v>436</v>
      </c>
      <c r="F142" s="92">
        <v>13.92</v>
      </c>
      <c r="G142" s="127"/>
      <c r="H142" s="31">
        <f t="shared" si="6"/>
        <v>13.92</v>
      </c>
      <c r="I142" s="23">
        <f t="shared" si="7"/>
        <v>2</v>
      </c>
      <c r="J142" s="169" t="s">
        <v>484</v>
      </c>
      <c r="K142" s="129">
        <f t="shared" si="8"/>
        <v>1</v>
      </c>
      <c r="L142" s="72" t="s">
        <v>483</v>
      </c>
      <c r="M142" s="7">
        <v>30</v>
      </c>
      <c r="N142" s="167">
        <v>9</v>
      </c>
    </row>
    <row r="143" spans="1:14" ht="13.5" customHeight="1">
      <c r="A143" s="370" t="s">
        <v>1398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92">
        <v>10.16</v>
      </c>
      <c r="G143" s="127"/>
      <c r="H143" s="31">
        <f t="shared" si="6"/>
        <v>10.16</v>
      </c>
      <c r="I143" s="23">
        <f t="shared" si="7"/>
        <v>2</v>
      </c>
      <c r="J143" s="169" t="s">
        <v>485</v>
      </c>
      <c r="K143" s="129">
        <f t="shared" si="8"/>
        <v>1</v>
      </c>
      <c r="M143" s="187">
        <v>18</v>
      </c>
      <c r="N143" s="188">
        <v>9</v>
      </c>
    </row>
    <row r="144" spans="1:14" ht="13.5" customHeight="1">
      <c r="A144" s="370" t="s">
        <v>1399</v>
      </c>
      <c r="B144" s="175">
        <v>1533009575</v>
      </c>
      <c r="C144" s="275" t="s">
        <v>139</v>
      </c>
      <c r="D144" s="275" t="s">
        <v>644</v>
      </c>
      <c r="E144" s="117" t="s">
        <v>1676</v>
      </c>
      <c r="F144" s="92">
        <v>10</v>
      </c>
      <c r="G144" s="127"/>
      <c r="H144" s="31">
        <f t="shared" si="6"/>
        <v>10</v>
      </c>
      <c r="I144" s="23">
        <f t="shared" si="7"/>
        <v>2</v>
      </c>
      <c r="J144" s="169" t="s">
        <v>486</v>
      </c>
      <c r="K144" s="129">
        <f t="shared" si="8"/>
        <v>1</v>
      </c>
      <c r="M144" s="187">
        <v>18</v>
      </c>
      <c r="N144" s="188">
        <v>5</v>
      </c>
    </row>
    <row r="145" spans="1:14" ht="13.5" customHeight="1">
      <c r="A145" s="370" t="s">
        <v>1400</v>
      </c>
      <c r="B145" s="279">
        <v>123022369</v>
      </c>
      <c r="C145" s="101" t="s">
        <v>139</v>
      </c>
      <c r="D145" s="101" t="s">
        <v>233</v>
      </c>
      <c r="E145" s="117" t="s">
        <v>429</v>
      </c>
      <c r="F145" s="49">
        <v>10.5</v>
      </c>
      <c r="G145" s="127"/>
      <c r="H145" s="31">
        <f t="shared" si="6"/>
        <v>10.5</v>
      </c>
      <c r="I145" s="23">
        <f t="shared" si="7"/>
        <v>2</v>
      </c>
      <c r="J145" s="169" t="s">
        <v>485</v>
      </c>
      <c r="K145" s="129">
        <f t="shared" si="8"/>
        <v>1</v>
      </c>
      <c r="L145" s="72" t="s">
        <v>483</v>
      </c>
      <c r="M145" s="7">
        <v>18</v>
      </c>
      <c r="N145" s="167">
        <v>9</v>
      </c>
    </row>
    <row r="146" spans="1:14" ht="13.5" customHeight="1">
      <c r="A146" s="370" t="s">
        <v>1401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92">
        <v>12.25</v>
      </c>
      <c r="G146" s="127"/>
      <c r="H146" s="31">
        <f t="shared" si="6"/>
        <v>12.25</v>
      </c>
      <c r="I146" s="23">
        <f t="shared" si="7"/>
        <v>2</v>
      </c>
      <c r="J146" s="169" t="s">
        <v>485</v>
      </c>
      <c r="K146" s="129">
        <f t="shared" si="8"/>
        <v>1</v>
      </c>
      <c r="M146" s="187">
        <v>16</v>
      </c>
      <c r="N146" s="188">
        <v>9</v>
      </c>
    </row>
    <row r="147" spans="1:14" ht="13.5" customHeight="1">
      <c r="A147" s="370" t="s">
        <v>1402</v>
      </c>
      <c r="B147" s="279">
        <v>1433002779</v>
      </c>
      <c r="C147" s="101" t="s">
        <v>318</v>
      </c>
      <c r="D147" s="101" t="s">
        <v>319</v>
      </c>
      <c r="E147" s="118" t="s">
        <v>428</v>
      </c>
      <c r="F147" s="49">
        <v>11.25</v>
      </c>
      <c r="G147" s="127"/>
      <c r="H147" s="31">
        <f t="shared" si="6"/>
        <v>11.25</v>
      </c>
      <c r="I147" s="23">
        <f t="shared" si="7"/>
        <v>2</v>
      </c>
      <c r="J147" s="169" t="s">
        <v>485</v>
      </c>
      <c r="K147" s="129">
        <f t="shared" si="8"/>
        <v>1</v>
      </c>
      <c r="L147" s="72" t="s">
        <v>483</v>
      </c>
      <c r="M147" s="7">
        <v>11</v>
      </c>
      <c r="N147" s="167">
        <v>9</v>
      </c>
    </row>
    <row r="148" spans="1:14" ht="13.5" customHeight="1">
      <c r="A148" s="370" t="s">
        <v>1403</v>
      </c>
      <c r="B148" s="279">
        <v>1333009010</v>
      </c>
      <c r="C148" s="101" t="s">
        <v>320</v>
      </c>
      <c r="D148" s="101" t="s">
        <v>321</v>
      </c>
      <c r="E148" s="122" t="s">
        <v>430</v>
      </c>
      <c r="F148" s="49">
        <v>12.74</v>
      </c>
      <c r="G148" s="127"/>
      <c r="H148" s="31">
        <f t="shared" si="6"/>
        <v>12.74</v>
      </c>
      <c r="I148" s="23">
        <f t="shared" si="7"/>
        <v>2</v>
      </c>
      <c r="J148" s="171" t="s">
        <v>486</v>
      </c>
      <c r="K148" s="129">
        <f t="shared" si="8"/>
        <v>1</v>
      </c>
      <c r="L148" s="72" t="s">
        <v>483</v>
      </c>
      <c r="M148" s="7">
        <v>26</v>
      </c>
      <c r="N148" s="167">
        <v>5</v>
      </c>
    </row>
    <row r="149" spans="1:14" ht="13.5" customHeight="1">
      <c r="A149" s="370" t="s">
        <v>1404</v>
      </c>
      <c r="B149" s="175">
        <v>1533024016</v>
      </c>
      <c r="C149" s="275" t="s">
        <v>320</v>
      </c>
      <c r="D149" s="275" t="s">
        <v>603</v>
      </c>
      <c r="E149" s="117" t="s">
        <v>428</v>
      </c>
      <c r="F149" s="92">
        <v>8.34</v>
      </c>
      <c r="G149" s="127"/>
      <c r="H149" s="31">
        <f t="shared" si="6"/>
        <v>8.34</v>
      </c>
      <c r="I149" s="23">
        <f t="shared" si="7"/>
        <v>0</v>
      </c>
      <c r="J149" s="44" t="str">
        <f>IF(I149=2,"acquise"," ")</f>
        <v xml:space="preserve"> </v>
      </c>
      <c r="K149" s="129">
        <f t="shared" si="8"/>
        <v>1</v>
      </c>
      <c r="M149" s="187">
        <v>16</v>
      </c>
      <c r="N149" s="188">
        <v>3</v>
      </c>
    </row>
    <row r="150" spans="1:14" ht="13.5" customHeight="1">
      <c r="A150" s="370" t="s">
        <v>1405</v>
      </c>
      <c r="B150" s="277" t="s">
        <v>142</v>
      </c>
      <c r="C150" s="47" t="s">
        <v>143</v>
      </c>
      <c r="D150" s="47" t="s">
        <v>144</v>
      </c>
      <c r="E150" s="118" t="s">
        <v>433</v>
      </c>
      <c r="F150" s="92">
        <v>10.17</v>
      </c>
      <c r="G150" s="127"/>
      <c r="H150" s="31">
        <f t="shared" si="6"/>
        <v>10.17</v>
      </c>
      <c r="I150" s="23">
        <f t="shared" si="7"/>
        <v>2</v>
      </c>
      <c r="J150" s="169" t="s">
        <v>485</v>
      </c>
      <c r="K150" s="129">
        <f t="shared" si="8"/>
        <v>1</v>
      </c>
      <c r="L150" s="72" t="s">
        <v>483</v>
      </c>
      <c r="M150" s="7">
        <v>17</v>
      </c>
      <c r="N150" s="167">
        <v>9</v>
      </c>
    </row>
    <row r="151" spans="1:14" ht="13.5" customHeight="1">
      <c r="A151" s="370" t="s">
        <v>1406</v>
      </c>
      <c r="B151" s="279">
        <v>1331011779</v>
      </c>
      <c r="C151" s="101" t="s">
        <v>322</v>
      </c>
      <c r="D151" s="101" t="s">
        <v>137</v>
      </c>
      <c r="E151" s="117" t="s">
        <v>429</v>
      </c>
      <c r="F151" s="49">
        <v>10.57</v>
      </c>
      <c r="G151" s="127"/>
      <c r="H151" s="31">
        <f t="shared" si="6"/>
        <v>10.57</v>
      </c>
      <c r="I151" s="23">
        <f t="shared" si="7"/>
        <v>2</v>
      </c>
      <c r="J151" s="169" t="s">
        <v>485</v>
      </c>
      <c r="K151" s="129">
        <f t="shared" si="8"/>
        <v>1</v>
      </c>
      <c r="L151" s="72" t="s">
        <v>483</v>
      </c>
      <c r="M151" s="7">
        <v>18</v>
      </c>
      <c r="N151" s="167">
        <v>9</v>
      </c>
    </row>
    <row r="152" spans="1:14" ht="13.5" customHeight="1">
      <c r="A152" s="370" t="s">
        <v>1407</v>
      </c>
      <c r="B152" s="279">
        <v>123002858</v>
      </c>
      <c r="C152" s="101" t="s">
        <v>323</v>
      </c>
      <c r="D152" s="101" t="s">
        <v>82</v>
      </c>
      <c r="E152" s="117" t="s">
        <v>434</v>
      </c>
      <c r="F152" s="49">
        <v>14</v>
      </c>
      <c r="G152" s="127"/>
      <c r="H152" s="31">
        <f t="shared" si="6"/>
        <v>14</v>
      </c>
      <c r="I152" s="23">
        <f t="shared" si="7"/>
        <v>2</v>
      </c>
      <c r="J152" s="169" t="s">
        <v>485</v>
      </c>
      <c r="K152" s="129">
        <f t="shared" si="8"/>
        <v>1</v>
      </c>
      <c r="L152" s="87" t="s">
        <v>483</v>
      </c>
      <c r="M152" s="7">
        <v>18</v>
      </c>
      <c r="N152" s="167">
        <v>9</v>
      </c>
    </row>
    <row r="153" spans="1:14" ht="13.5" customHeight="1">
      <c r="A153" s="370" t="s">
        <v>1408</v>
      </c>
      <c r="B153" s="181">
        <v>1333009336</v>
      </c>
      <c r="C153" s="290" t="s">
        <v>569</v>
      </c>
      <c r="D153" s="290" t="s">
        <v>357</v>
      </c>
      <c r="E153" s="117" t="s">
        <v>1676</v>
      </c>
      <c r="F153" s="92">
        <v>10.25</v>
      </c>
      <c r="G153" s="127"/>
      <c r="H153" s="31">
        <f t="shared" si="6"/>
        <v>10.25</v>
      </c>
      <c r="I153" s="23">
        <f t="shared" si="7"/>
        <v>2</v>
      </c>
      <c r="J153" s="169" t="s">
        <v>486</v>
      </c>
      <c r="K153" s="129">
        <f t="shared" si="8"/>
        <v>1</v>
      </c>
      <c r="M153" s="187">
        <v>14</v>
      </c>
      <c r="N153" s="188">
        <v>5</v>
      </c>
    </row>
    <row r="154" spans="1:14" ht="13.5" customHeight="1">
      <c r="A154" s="370" t="s">
        <v>1409</v>
      </c>
      <c r="B154" s="175">
        <v>1533004234</v>
      </c>
      <c r="C154" s="275" t="s">
        <v>674</v>
      </c>
      <c r="D154" s="275" t="s">
        <v>138</v>
      </c>
      <c r="E154" s="117" t="s">
        <v>429</v>
      </c>
      <c r="F154" s="92">
        <v>9.25</v>
      </c>
      <c r="G154" s="127"/>
      <c r="H154" s="31">
        <f t="shared" si="6"/>
        <v>9.25</v>
      </c>
      <c r="I154" s="23">
        <f t="shared" si="7"/>
        <v>0</v>
      </c>
      <c r="J154" s="44" t="str">
        <f>IF(I154=2,"acquise"," ")</f>
        <v xml:space="preserve"> </v>
      </c>
      <c r="K154" s="129">
        <f t="shared" si="8"/>
        <v>1</v>
      </c>
      <c r="M154" s="187">
        <v>11</v>
      </c>
      <c r="N154" s="188">
        <v>2</v>
      </c>
    </row>
    <row r="155" spans="1:14" ht="13.5" customHeight="1">
      <c r="A155" s="370" t="s">
        <v>1410</v>
      </c>
      <c r="B155" s="175">
        <v>1533010467</v>
      </c>
      <c r="C155" s="275" t="s">
        <v>686</v>
      </c>
      <c r="D155" s="275" t="s">
        <v>209</v>
      </c>
      <c r="E155" s="117" t="s">
        <v>428</v>
      </c>
      <c r="F155" s="92">
        <v>13.58</v>
      </c>
      <c r="G155" s="127"/>
      <c r="H155" s="31">
        <f t="shared" si="6"/>
        <v>13.58</v>
      </c>
      <c r="I155" s="23">
        <f t="shared" si="7"/>
        <v>2</v>
      </c>
      <c r="J155" s="169" t="s">
        <v>486</v>
      </c>
      <c r="K155" s="129">
        <f t="shared" si="8"/>
        <v>1</v>
      </c>
      <c r="M155" s="187">
        <v>18</v>
      </c>
      <c r="N155" s="188">
        <v>5</v>
      </c>
    </row>
    <row r="156" spans="1:14" ht="13.5" customHeight="1">
      <c r="A156" s="370" t="s">
        <v>1411</v>
      </c>
      <c r="B156" s="289">
        <v>123000973</v>
      </c>
      <c r="C156" s="47" t="s">
        <v>147</v>
      </c>
      <c r="D156" s="47" t="s">
        <v>148</v>
      </c>
      <c r="E156" s="121" t="s">
        <v>431</v>
      </c>
      <c r="F156" s="92">
        <v>11.75</v>
      </c>
      <c r="G156" s="127"/>
      <c r="H156" s="31">
        <f t="shared" si="6"/>
        <v>11.75</v>
      </c>
      <c r="I156" s="23">
        <f t="shared" si="7"/>
        <v>2</v>
      </c>
      <c r="J156" s="169" t="s">
        <v>485</v>
      </c>
      <c r="K156" s="129">
        <f t="shared" si="8"/>
        <v>1</v>
      </c>
      <c r="L156" s="72" t="s">
        <v>483</v>
      </c>
      <c r="M156" s="7">
        <v>12</v>
      </c>
      <c r="N156" s="167">
        <v>9</v>
      </c>
    </row>
    <row r="157" spans="1:14" ht="13.5" customHeight="1">
      <c r="A157" s="370" t="s">
        <v>1412</v>
      </c>
      <c r="B157" s="363" t="s">
        <v>738</v>
      </c>
      <c r="C157" s="241" t="s">
        <v>149</v>
      </c>
      <c r="D157" s="241" t="s">
        <v>739</v>
      </c>
      <c r="E157" s="244" t="s">
        <v>436</v>
      </c>
      <c r="F157" s="194">
        <v>11.37</v>
      </c>
      <c r="G157" s="261"/>
      <c r="H157" s="249">
        <f t="shared" si="6"/>
        <v>11.37</v>
      </c>
      <c r="I157" s="250">
        <f t="shared" si="7"/>
        <v>2</v>
      </c>
      <c r="J157" s="251" t="str">
        <f>IF(I157=2,"acquise"," ")</f>
        <v>acquise</v>
      </c>
      <c r="K157" s="222">
        <f t="shared" si="8"/>
        <v>1</v>
      </c>
    </row>
    <row r="158" spans="1:14" ht="13.5" customHeight="1">
      <c r="A158" s="370" t="s">
        <v>1413</v>
      </c>
      <c r="B158" s="289">
        <v>123013689</v>
      </c>
      <c r="C158" s="47" t="s">
        <v>150</v>
      </c>
      <c r="D158" s="47" t="s">
        <v>151</v>
      </c>
      <c r="E158" s="118" t="s">
        <v>428</v>
      </c>
      <c r="F158" s="92">
        <v>10.25</v>
      </c>
      <c r="G158" s="127"/>
      <c r="H158" s="31">
        <f t="shared" si="6"/>
        <v>10.25</v>
      </c>
      <c r="I158" s="23">
        <f t="shared" si="7"/>
        <v>2</v>
      </c>
      <c r="J158" s="171" t="s">
        <v>486</v>
      </c>
      <c r="K158" s="129">
        <f t="shared" si="8"/>
        <v>1</v>
      </c>
      <c r="L158" s="72" t="s">
        <v>483</v>
      </c>
      <c r="M158" s="7">
        <v>14</v>
      </c>
      <c r="N158" s="167">
        <v>5</v>
      </c>
    </row>
    <row r="159" spans="1:14" ht="13.5" customHeight="1">
      <c r="A159" s="370" t="s">
        <v>1414</v>
      </c>
      <c r="B159" s="279">
        <v>1333013058</v>
      </c>
      <c r="C159" s="101" t="s">
        <v>391</v>
      </c>
      <c r="D159" s="101" t="s">
        <v>392</v>
      </c>
      <c r="E159" s="117" t="s">
        <v>429</v>
      </c>
      <c r="F159" s="49">
        <v>9.25</v>
      </c>
      <c r="G159" s="127"/>
      <c r="H159" s="31">
        <f t="shared" si="6"/>
        <v>9.25</v>
      </c>
      <c r="I159" s="23">
        <f t="shared" si="7"/>
        <v>0</v>
      </c>
      <c r="J159" s="169" t="s">
        <v>485</v>
      </c>
      <c r="K159" s="129">
        <f t="shared" si="8"/>
        <v>1</v>
      </c>
      <c r="L159" s="72" t="s">
        <v>483</v>
      </c>
      <c r="M159" s="7">
        <v>18</v>
      </c>
      <c r="N159" s="167">
        <v>9</v>
      </c>
    </row>
    <row r="160" spans="1:14" ht="13.5" customHeight="1">
      <c r="A160" s="370" t="s">
        <v>1415</v>
      </c>
      <c r="B160" s="363" t="s">
        <v>740</v>
      </c>
      <c r="C160" s="241" t="s">
        <v>152</v>
      </c>
      <c r="D160" s="241" t="s">
        <v>555</v>
      </c>
      <c r="E160" s="204" t="s">
        <v>436</v>
      </c>
      <c r="F160" s="194">
        <v>12.33</v>
      </c>
      <c r="G160" s="261"/>
      <c r="H160" s="249">
        <f t="shared" si="6"/>
        <v>12.33</v>
      </c>
      <c r="I160" s="250">
        <f t="shared" si="7"/>
        <v>2</v>
      </c>
      <c r="J160" s="251" t="str">
        <f>IF(I160=2,"acquise"," ")</f>
        <v>acquise</v>
      </c>
      <c r="K160" s="222">
        <f t="shared" si="8"/>
        <v>1</v>
      </c>
    </row>
    <row r="161" spans="1:14" ht="13.5" customHeight="1">
      <c r="A161" s="370" t="s">
        <v>1416</v>
      </c>
      <c r="B161" s="363" t="s">
        <v>741</v>
      </c>
      <c r="C161" s="241" t="s">
        <v>742</v>
      </c>
      <c r="D161" s="241" t="s">
        <v>124</v>
      </c>
      <c r="E161" s="247" t="s">
        <v>1677</v>
      </c>
      <c r="F161" s="194">
        <v>10.5</v>
      </c>
      <c r="G161" s="261"/>
      <c r="H161" s="249">
        <f t="shared" si="6"/>
        <v>10.5</v>
      </c>
      <c r="I161" s="250">
        <f t="shared" si="7"/>
        <v>2</v>
      </c>
      <c r="J161" s="251" t="str">
        <f>IF(I161=2,"acquise"," ")</f>
        <v>acquise</v>
      </c>
      <c r="K161" s="222">
        <f t="shared" si="8"/>
        <v>1</v>
      </c>
    </row>
    <row r="162" spans="1:14" ht="13.5" customHeight="1">
      <c r="A162" s="370" t="s">
        <v>1417</v>
      </c>
      <c r="B162" s="363" t="s">
        <v>743</v>
      </c>
      <c r="C162" s="241" t="s">
        <v>742</v>
      </c>
      <c r="D162" s="241" t="s">
        <v>314</v>
      </c>
      <c r="E162" s="244" t="s">
        <v>433</v>
      </c>
      <c r="F162" s="194">
        <v>11.25</v>
      </c>
      <c r="G162" s="261"/>
      <c r="H162" s="249">
        <f t="shared" si="6"/>
        <v>11.25</v>
      </c>
      <c r="I162" s="250">
        <f t="shared" si="7"/>
        <v>2</v>
      </c>
      <c r="J162" s="251" t="str">
        <f>IF(I162=2,"acquise"," ")</f>
        <v>acquise</v>
      </c>
      <c r="K162" s="222">
        <f t="shared" si="8"/>
        <v>1</v>
      </c>
    </row>
    <row r="163" spans="1:14" ht="13.5" customHeight="1">
      <c r="A163" s="370" t="s">
        <v>1418</v>
      </c>
      <c r="B163" s="282" t="s">
        <v>744</v>
      </c>
      <c r="C163" s="200" t="s">
        <v>745</v>
      </c>
      <c r="D163" s="200" t="s">
        <v>746</v>
      </c>
      <c r="E163" s="247" t="s">
        <v>1677</v>
      </c>
      <c r="F163" s="194">
        <v>11</v>
      </c>
      <c r="G163" s="261"/>
      <c r="H163" s="249">
        <f t="shared" si="6"/>
        <v>11</v>
      </c>
      <c r="I163" s="250">
        <f t="shared" si="7"/>
        <v>2</v>
      </c>
      <c r="J163" s="251" t="str">
        <f>IF(I163=2,"acquise"," ")</f>
        <v>acquise</v>
      </c>
      <c r="K163" s="222">
        <f t="shared" si="8"/>
        <v>1</v>
      </c>
    </row>
    <row r="164" spans="1:14" ht="13.5" customHeight="1">
      <c r="A164" s="370" t="s">
        <v>1419</v>
      </c>
      <c r="B164" s="181">
        <v>1333008955</v>
      </c>
      <c r="C164" s="290" t="s">
        <v>153</v>
      </c>
      <c r="D164" s="290" t="s">
        <v>622</v>
      </c>
      <c r="E164" s="117" t="s">
        <v>428</v>
      </c>
      <c r="F164" s="92">
        <v>11.66</v>
      </c>
      <c r="G164" s="127"/>
      <c r="H164" s="31">
        <f t="shared" si="6"/>
        <v>11.66</v>
      </c>
      <c r="I164" s="23">
        <f t="shared" si="7"/>
        <v>2</v>
      </c>
      <c r="J164" s="169" t="s">
        <v>485</v>
      </c>
      <c r="K164" s="129">
        <f t="shared" si="8"/>
        <v>1</v>
      </c>
      <c r="M164" s="187">
        <v>12</v>
      </c>
      <c r="N164" s="188">
        <v>9</v>
      </c>
    </row>
    <row r="165" spans="1:14" ht="13.5" customHeight="1">
      <c r="A165" s="370" t="s">
        <v>1420</v>
      </c>
      <c r="B165" s="289">
        <v>1333008886</v>
      </c>
      <c r="C165" s="47" t="s">
        <v>153</v>
      </c>
      <c r="D165" s="47" t="s">
        <v>154</v>
      </c>
      <c r="E165" s="118" t="s">
        <v>433</v>
      </c>
      <c r="F165" s="92">
        <v>10.17</v>
      </c>
      <c r="G165" s="127"/>
      <c r="H165" s="31">
        <f t="shared" si="6"/>
        <v>10.17</v>
      </c>
      <c r="I165" s="23">
        <f t="shared" si="7"/>
        <v>2</v>
      </c>
      <c r="J165" s="169" t="s">
        <v>485</v>
      </c>
      <c r="K165" s="129">
        <f t="shared" si="8"/>
        <v>1</v>
      </c>
      <c r="L165" s="72" t="s">
        <v>483</v>
      </c>
      <c r="M165" s="7">
        <v>18</v>
      </c>
      <c r="N165" s="167">
        <v>9</v>
      </c>
    </row>
    <row r="166" spans="1:14" ht="13.5" customHeight="1">
      <c r="A166" s="370" t="s">
        <v>1421</v>
      </c>
      <c r="B166" s="279">
        <v>123020341</v>
      </c>
      <c r="C166" s="101" t="s">
        <v>325</v>
      </c>
      <c r="D166" s="101" t="s">
        <v>326</v>
      </c>
      <c r="E166" s="118" t="s">
        <v>428</v>
      </c>
      <c r="F166" s="49">
        <v>12</v>
      </c>
      <c r="G166" s="127"/>
      <c r="H166" s="31">
        <f t="shared" si="6"/>
        <v>12</v>
      </c>
      <c r="I166" s="23">
        <f t="shared" si="7"/>
        <v>2</v>
      </c>
      <c r="J166" s="169" t="s">
        <v>485</v>
      </c>
      <c r="K166" s="129">
        <f t="shared" si="8"/>
        <v>1</v>
      </c>
      <c r="L166" s="72" t="s">
        <v>483</v>
      </c>
      <c r="M166" s="7">
        <v>18</v>
      </c>
      <c r="N166" s="167">
        <v>9</v>
      </c>
    </row>
    <row r="167" spans="1:14" ht="13.5" customHeight="1">
      <c r="A167" s="370" t="s">
        <v>1422</v>
      </c>
      <c r="B167" s="279">
        <v>1433014926</v>
      </c>
      <c r="C167" s="101" t="s">
        <v>155</v>
      </c>
      <c r="D167" s="101" t="s">
        <v>393</v>
      </c>
      <c r="E167" s="118" t="s">
        <v>428</v>
      </c>
      <c r="F167" s="49">
        <v>8.74</v>
      </c>
      <c r="G167" s="127"/>
      <c r="H167" s="31">
        <f t="shared" si="6"/>
        <v>8.74</v>
      </c>
      <c r="I167" s="23">
        <f t="shared" si="7"/>
        <v>0</v>
      </c>
      <c r="J167" s="169" t="s">
        <v>485</v>
      </c>
      <c r="K167" s="129">
        <f t="shared" si="8"/>
        <v>1</v>
      </c>
      <c r="L167" s="72" t="s">
        <v>483</v>
      </c>
      <c r="M167" s="7">
        <v>18</v>
      </c>
      <c r="N167" s="167">
        <v>9</v>
      </c>
    </row>
    <row r="168" spans="1:14" ht="13.5" customHeight="1">
      <c r="A168" s="370" t="s">
        <v>1423</v>
      </c>
      <c r="B168" s="175">
        <v>1533012503</v>
      </c>
      <c r="C168" s="275" t="s">
        <v>535</v>
      </c>
      <c r="D168" s="275" t="s">
        <v>313</v>
      </c>
      <c r="E168" s="117" t="s">
        <v>429</v>
      </c>
      <c r="F168" s="92">
        <v>10.25</v>
      </c>
      <c r="G168" s="127"/>
      <c r="H168" s="31">
        <f t="shared" si="6"/>
        <v>10.25</v>
      </c>
      <c r="I168" s="23">
        <f t="shared" si="7"/>
        <v>2</v>
      </c>
      <c r="J168" s="169" t="s">
        <v>486</v>
      </c>
      <c r="K168" s="129">
        <f t="shared" si="8"/>
        <v>1</v>
      </c>
      <c r="M168" s="187">
        <v>13</v>
      </c>
      <c r="N168" s="188">
        <v>4</v>
      </c>
    </row>
    <row r="169" spans="1:14" ht="13.5" customHeight="1">
      <c r="A169" s="370" t="s">
        <v>1424</v>
      </c>
      <c r="B169" s="289">
        <v>123004901</v>
      </c>
      <c r="C169" s="47" t="s">
        <v>156</v>
      </c>
      <c r="D169" s="47" t="s">
        <v>157</v>
      </c>
      <c r="E169" s="118" t="s">
        <v>428</v>
      </c>
      <c r="F169" s="92">
        <v>13.5</v>
      </c>
      <c r="G169" s="127"/>
      <c r="H169" s="31">
        <f t="shared" si="6"/>
        <v>13.5</v>
      </c>
      <c r="I169" s="23">
        <f t="shared" si="7"/>
        <v>2</v>
      </c>
      <c r="J169" s="169" t="s">
        <v>485</v>
      </c>
      <c r="K169" s="129">
        <f t="shared" si="8"/>
        <v>1</v>
      </c>
      <c r="L169" s="72" t="s">
        <v>483</v>
      </c>
      <c r="M169" s="7">
        <v>24</v>
      </c>
      <c r="N169" s="167">
        <v>9</v>
      </c>
    </row>
    <row r="170" spans="1:14" ht="13.5" customHeight="1">
      <c r="A170" s="370" t="s">
        <v>1425</v>
      </c>
      <c r="B170" s="181">
        <v>1333011470</v>
      </c>
      <c r="C170" s="290" t="s">
        <v>682</v>
      </c>
      <c r="D170" s="290" t="s">
        <v>683</v>
      </c>
      <c r="E170" s="117" t="s">
        <v>428</v>
      </c>
      <c r="F170" s="92">
        <v>10.33</v>
      </c>
      <c r="G170" s="127"/>
      <c r="H170" s="31">
        <f t="shared" si="6"/>
        <v>10.33</v>
      </c>
      <c r="I170" s="23">
        <f t="shared" si="7"/>
        <v>2</v>
      </c>
      <c r="J170" s="169" t="s">
        <v>485</v>
      </c>
      <c r="K170" s="129">
        <f t="shared" si="8"/>
        <v>1</v>
      </c>
      <c r="M170" s="187">
        <v>12</v>
      </c>
      <c r="N170" s="188">
        <v>9</v>
      </c>
    </row>
    <row r="171" spans="1:14" ht="13.5" customHeight="1">
      <c r="A171" s="370" t="s">
        <v>1426</v>
      </c>
      <c r="B171" s="279">
        <v>1433010476</v>
      </c>
      <c r="C171" s="101" t="s">
        <v>158</v>
      </c>
      <c r="D171" s="101" t="s">
        <v>124</v>
      </c>
      <c r="E171" s="117" t="s">
        <v>434</v>
      </c>
      <c r="F171" s="49">
        <v>10.67</v>
      </c>
      <c r="G171" s="127"/>
      <c r="H171" s="31">
        <f t="shared" si="6"/>
        <v>10.67</v>
      </c>
      <c r="I171" s="23">
        <f t="shared" si="7"/>
        <v>2</v>
      </c>
      <c r="J171" s="169" t="s">
        <v>485</v>
      </c>
      <c r="K171" s="129">
        <f t="shared" si="8"/>
        <v>1</v>
      </c>
      <c r="L171" s="72" t="s">
        <v>483</v>
      </c>
      <c r="M171" s="7">
        <v>18</v>
      </c>
      <c r="N171" s="167">
        <v>9</v>
      </c>
    </row>
    <row r="172" spans="1:14" ht="13.5" customHeight="1">
      <c r="A172" s="370" t="s">
        <v>1427</v>
      </c>
      <c r="B172" s="289">
        <v>123009039</v>
      </c>
      <c r="C172" s="47" t="s">
        <v>158</v>
      </c>
      <c r="D172" s="47" t="s">
        <v>67</v>
      </c>
      <c r="E172" s="117" t="s">
        <v>434</v>
      </c>
      <c r="F172" s="92">
        <v>10</v>
      </c>
      <c r="G172" s="127"/>
      <c r="H172" s="31">
        <f t="shared" si="6"/>
        <v>10</v>
      </c>
      <c r="I172" s="23">
        <f t="shared" si="7"/>
        <v>2</v>
      </c>
      <c r="J172" s="169" t="s">
        <v>484</v>
      </c>
      <c r="K172" s="129">
        <f t="shared" si="8"/>
        <v>1</v>
      </c>
      <c r="L172" s="72" t="s">
        <v>483</v>
      </c>
      <c r="M172" s="7">
        <v>30</v>
      </c>
      <c r="N172" s="167">
        <v>9</v>
      </c>
    </row>
    <row r="173" spans="1:14" ht="13.5" customHeight="1">
      <c r="A173" s="370" t="s">
        <v>1428</v>
      </c>
      <c r="B173" s="175">
        <v>1533010444</v>
      </c>
      <c r="C173" s="275" t="s">
        <v>558</v>
      </c>
      <c r="D173" s="275" t="s">
        <v>64</v>
      </c>
      <c r="E173" s="117" t="s">
        <v>1676</v>
      </c>
      <c r="F173" s="92">
        <v>10.66</v>
      </c>
      <c r="G173" s="127"/>
      <c r="H173" s="31">
        <f t="shared" si="6"/>
        <v>10.66</v>
      </c>
      <c r="I173" s="23">
        <f t="shared" si="7"/>
        <v>2</v>
      </c>
      <c r="J173" s="169" t="s">
        <v>486</v>
      </c>
      <c r="K173" s="129">
        <f t="shared" si="8"/>
        <v>1</v>
      </c>
      <c r="M173" s="187">
        <v>14</v>
      </c>
      <c r="N173" s="188">
        <v>5</v>
      </c>
    </row>
    <row r="174" spans="1:14" ht="13.5" customHeight="1">
      <c r="A174" s="370" t="s">
        <v>1429</v>
      </c>
      <c r="B174" s="279">
        <v>1333009403</v>
      </c>
      <c r="C174" s="101" t="s">
        <v>330</v>
      </c>
      <c r="D174" s="101" t="s">
        <v>331</v>
      </c>
      <c r="E174" s="118" t="s">
        <v>433</v>
      </c>
      <c r="F174" s="49">
        <v>13.66</v>
      </c>
      <c r="G174" s="127"/>
      <c r="H174" s="31">
        <f t="shared" si="6"/>
        <v>13.66</v>
      </c>
      <c r="I174" s="23">
        <f t="shared" si="7"/>
        <v>2</v>
      </c>
      <c r="J174" s="169" t="s">
        <v>484</v>
      </c>
      <c r="K174" s="129">
        <f t="shared" si="8"/>
        <v>1</v>
      </c>
      <c r="L174" s="72" t="s">
        <v>483</v>
      </c>
      <c r="M174" s="7">
        <v>30</v>
      </c>
      <c r="N174" s="167">
        <v>9</v>
      </c>
    </row>
    <row r="175" spans="1:14" ht="13.5" customHeight="1">
      <c r="A175" s="370" t="s">
        <v>1430</v>
      </c>
      <c r="B175" s="289">
        <v>123003419</v>
      </c>
      <c r="C175" s="47" t="s">
        <v>159</v>
      </c>
      <c r="D175" s="47" t="s">
        <v>92</v>
      </c>
      <c r="E175" s="118" t="s">
        <v>433</v>
      </c>
      <c r="F175" s="92">
        <v>11.08</v>
      </c>
      <c r="G175" s="127"/>
      <c r="H175" s="31">
        <f t="shared" si="6"/>
        <v>11.08</v>
      </c>
      <c r="I175" s="23">
        <f t="shared" si="7"/>
        <v>2</v>
      </c>
      <c r="J175" s="169" t="s">
        <v>485</v>
      </c>
      <c r="K175" s="129">
        <f t="shared" si="8"/>
        <v>1</v>
      </c>
      <c r="L175" s="72" t="s">
        <v>483</v>
      </c>
      <c r="M175" s="7">
        <v>18</v>
      </c>
      <c r="N175" s="167">
        <v>9</v>
      </c>
    </row>
    <row r="176" spans="1:14" ht="13.5" customHeight="1">
      <c r="A176" s="370" t="s">
        <v>1431</v>
      </c>
      <c r="B176" s="279">
        <v>1333007545</v>
      </c>
      <c r="C176" s="101" t="s">
        <v>332</v>
      </c>
      <c r="D176" s="101" t="s">
        <v>228</v>
      </c>
      <c r="E176" s="118" t="s">
        <v>433</v>
      </c>
      <c r="F176" s="49">
        <v>11.083333333333334</v>
      </c>
      <c r="G176" s="127"/>
      <c r="H176" s="31">
        <f t="shared" si="6"/>
        <v>11.083333333333334</v>
      </c>
      <c r="I176" s="23">
        <f t="shared" si="7"/>
        <v>2</v>
      </c>
      <c r="J176" s="169" t="s">
        <v>485</v>
      </c>
      <c r="K176" s="129">
        <f t="shared" si="8"/>
        <v>1</v>
      </c>
      <c r="L176" s="72" t="s">
        <v>483</v>
      </c>
      <c r="M176" s="7">
        <v>18</v>
      </c>
      <c r="N176" s="167">
        <v>9</v>
      </c>
    </row>
    <row r="177" spans="1:14" ht="13.5" customHeight="1">
      <c r="A177" s="370" t="s">
        <v>1432</v>
      </c>
      <c r="B177" s="294">
        <v>123006162</v>
      </c>
      <c r="C177" s="200" t="s">
        <v>747</v>
      </c>
      <c r="D177" s="200" t="s">
        <v>135</v>
      </c>
      <c r="E177" s="247" t="s">
        <v>1678</v>
      </c>
      <c r="F177" s="194">
        <v>11.17</v>
      </c>
      <c r="G177" s="261"/>
      <c r="H177" s="249">
        <f t="shared" si="6"/>
        <v>11.17</v>
      </c>
      <c r="I177" s="250">
        <f t="shared" si="7"/>
        <v>2</v>
      </c>
      <c r="J177" s="251" t="str">
        <f>IF(I177=2,"acquise"," ")</f>
        <v>acquise</v>
      </c>
      <c r="K177" s="222">
        <f t="shared" si="8"/>
        <v>1</v>
      </c>
    </row>
    <row r="178" spans="1:14" ht="13.5" customHeight="1">
      <c r="A178" s="370" t="s">
        <v>1433</v>
      </c>
      <c r="B178" s="175">
        <v>1533003446</v>
      </c>
      <c r="C178" s="275" t="s">
        <v>333</v>
      </c>
      <c r="D178" s="275" t="s">
        <v>523</v>
      </c>
      <c r="E178" s="117" t="s">
        <v>428</v>
      </c>
      <c r="F178" s="92">
        <v>7.16</v>
      </c>
      <c r="G178" s="127"/>
      <c r="H178" s="31">
        <f t="shared" si="6"/>
        <v>7.16</v>
      </c>
      <c r="I178" s="23">
        <f t="shared" si="7"/>
        <v>0</v>
      </c>
      <c r="J178" s="169" t="s">
        <v>485</v>
      </c>
      <c r="K178" s="129">
        <f t="shared" si="8"/>
        <v>1</v>
      </c>
      <c r="M178" s="187">
        <v>12</v>
      </c>
      <c r="N178" s="188">
        <v>9</v>
      </c>
    </row>
    <row r="179" spans="1:14" ht="13.5" customHeight="1">
      <c r="A179" s="370" t="s">
        <v>1434</v>
      </c>
      <c r="B179" s="279">
        <v>1433005511</v>
      </c>
      <c r="C179" s="101" t="s">
        <v>333</v>
      </c>
      <c r="D179" s="101" t="s">
        <v>209</v>
      </c>
      <c r="E179" s="118" t="s">
        <v>428</v>
      </c>
      <c r="F179" s="49">
        <v>10</v>
      </c>
      <c r="G179" s="127"/>
      <c r="H179" s="31">
        <f t="shared" si="6"/>
        <v>10</v>
      </c>
      <c r="I179" s="23">
        <f t="shared" si="7"/>
        <v>2</v>
      </c>
      <c r="J179" s="169" t="s">
        <v>485</v>
      </c>
      <c r="K179" s="129">
        <f t="shared" si="8"/>
        <v>1</v>
      </c>
      <c r="L179" s="72" t="s">
        <v>483</v>
      </c>
      <c r="M179" s="7">
        <v>18</v>
      </c>
      <c r="N179" s="167">
        <v>9</v>
      </c>
    </row>
    <row r="180" spans="1:14" ht="13.5" customHeight="1">
      <c r="A180" s="370" t="s">
        <v>1435</v>
      </c>
      <c r="B180" s="289">
        <v>123011453</v>
      </c>
      <c r="C180" s="47" t="s">
        <v>162</v>
      </c>
      <c r="D180" s="47" t="s">
        <v>163</v>
      </c>
      <c r="E180" s="121" t="s">
        <v>431</v>
      </c>
      <c r="F180" s="92">
        <v>10.66</v>
      </c>
      <c r="G180" s="127"/>
      <c r="H180" s="31">
        <f t="shared" si="6"/>
        <v>10.66</v>
      </c>
      <c r="I180" s="23">
        <f t="shared" si="7"/>
        <v>2</v>
      </c>
      <c r="J180" s="169" t="s">
        <v>485</v>
      </c>
      <c r="K180" s="129">
        <f t="shared" si="8"/>
        <v>1</v>
      </c>
      <c r="L180" s="72" t="s">
        <v>483</v>
      </c>
      <c r="M180" s="7">
        <v>18</v>
      </c>
      <c r="N180" s="167">
        <v>9</v>
      </c>
    </row>
    <row r="181" spans="1:14" ht="13.5" customHeight="1">
      <c r="A181" s="370" t="s">
        <v>1436</v>
      </c>
      <c r="B181" s="289">
        <v>123011613</v>
      </c>
      <c r="C181" s="47" t="s">
        <v>162</v>
      </c>
      <c r="D181" s="47" t="s">
        <v>164</v>
      </c>
      <c r="E181" s="118" t="s">
        <v>428</v>
      </c>
      <c r="F181" s="92">
        <v>10.66</v>
      </c>
      <c r="G181" s="127"/>
      <c r="H181" s="31">
        <f t="shared" si="6"/>
        <v>10.66</v>
      </c>
      <c r="I181" s="23">
        <f t="shared" si="7"/>
        <v>2</v>
      </c>
      <c r="J181" s="169" t="s">
        <v>485</v>
      </c>
      <c r="K181" s="129">
        <f t="shared" si="8"/>
        <v>1</v>
      </c>
      <c r="L181" s="72" t="s">
        <v>483</v>
      </c>
      <c r="M181" s="7">
        <v>18</v>
      </c>
      <c r="N181" s="167">
        <v>9</v>
      </c>
    </row>
    <row r="182" spans="1:14" ht="13.5" customHeight="1">
      <c r="A182" s="370" t="s">
        <v>1437</v>
      </c>
      <c r="B182" s="175">
        <v>1533009246</v>
      </c>
      <c r="C182" s="275" t="s">
        <v>604</v>
      </c>
      <c r="D182" s="275" t="s">
        <v>184</v>
      </c>
      <c r="E182" s="117" t="s">
        <v>1677</v>
      </c>
      <c r="F182" s="92">
        <v>10.003333333333334</v>
      </c>
      <c r="G182" s="127"/>
      <c r="H182" s="31">
        <f t="shared" si="6"/>
        <v>10.003333333333334</v>
      </c>
      <c r="I182" s="23">
        <f t="shared" si="7"/>
        <v>2</v>
      </c>
      <c r="J182" s="169" t="s">
        <v>484</v>
      </c>
      <c r="K182" s="129">
        <f t="shared" si="8"/>
        <v>1</v>
      </c>
      <c r="M182" s="187">
        <v>30</v>
      </c>
      <c r="N182" s="188">
        <v>9</v>
      </c>
    </row>
    <row r="183" spans="1:14" ht="13.5" customHeight="1">
      <c r="A183" s="370" t="s">
        <v>1438</v>
      </c>
      <c r="B183" s="279">
        <v>1333003392</v>
      </c>
      <c r="C183" s="101" t="s">
        <v>394</v>
      </c>
      <c r="D183" s="101" t="s">
        <v>247</v>
      </c>
      <c r="E183" s="117" t="s">
        <v>434</v>
      </c>
      <c r="F183" s="49">
        <v>11</v>
      </c>
      <c r="G183" s="127"/>
      <c r="H183" s="31">
        <f t="shared" si="6"/>
        <v>11</v>
      </c>
      <c r="I183" s="23">
        <f t="shared" si="7"/>
        <v>2</v>
      </c>
      <c r="J183" s="169" t="s">
        <v>485</v>
      </c>
      <c r="K183" s="129">
        <f t="shared" si="8"/>
        <v>1</v>
      </c>
      <c r="L183" s="72" t="s">
        <v>483</v>
      </c>
      <c r="M183" s="7">
        <v>18</v>
      </c>
      <c r="N183" s="167">
        <v>9</v>
      </c>
    </row>
    <row r="184" spans="1:14" ht="13.5" customHeight="1">
      <c r="A184" s="370" t="s">
        <v>1439</v>
      </c>
      <c r="B184" s="279" t="s">
        <v>395</v>
      </c>
      <c r="C184" s="101" t="s">
        <v>396</v>
      </c>
      <c r="D184" s="101" t="s">
        <v>397</v>
      </c>
      <c r="E184" s="118" t="s">
        <v>428</v>
      </c>
      <c r="F184" s="49">
        <v>0.08</v>
      </c>
      <c r="G184" s="127"/>
      <c r="H184" s="31">
        <f t="shared" si="6"/>
        <v>0.08</v>
      </c>
      <c r="I184" s="23">
        <f t="shared" si="7"/>
        <v>0</v>
      </c>
      <c r="J184" s="43" t="str">
        <f>IF(I184=2,"acquise"," ")</f>
        <v xml:space="preserve"> </v>
      </c>
      <c r="K184" s="129">
        <f t="shared" si="8"/>
        <v>1</v>
      </c>
      <c r="L184" s="72" t="s">
        <v>483</v>
      </c>
      <c r="M184" s="7">
        <v>12</v>
      </c>
      <c r="N184" s="167">
        <v>3</v>
      </c>
    </row>
    <row r="185" spans="1:14" ht="13.5" customHeight="1">
      <c r="A185" s="370" t="s">
        <v>1440</v>
      </c>
      <c r="B185" s="175">
        <v>1533008501</v>
      </c>
      <c r="C185" s="275" t="s">
        <v>510</v>
      </c>
      <c r="D185" s="275" t="s">
        <v>511</v>
      </c>
      <c r="E185" s="117" t="s">
        <v>428</v>
      </c>
      <c r="F185" s="92">
        <v>12.58</v>
      </c>
      <c r="G185" s="127"/>
      <c r="H185" s="31">
        <f t="shared" si="6"/>
        <v>12.58</v>
      </c>
      <c r="I185" s="23">
        <f t="shared" si="7"/>
        <v>2</v>
      </c>
      <c r="J185" s="169" t="s">
        <v>485</v>
      </c>
      <c r="K185" s="129">
        <f t="shared" si="8"/>
        <v>1</v>
      </c>
      <c r="M185" s="187">
        <v>18</v>
      </c>
      <c r="N185" s="188">
        <v>9</v>
      </c>
    </row>
    <row r="186" spans="1:14" ht="13.5" customHeight="1">
      <c r="A186" s="370" t="s">
        <v>1441</v>
      </c>
      <c r="B186" s="175">
        <v>1533003209</v>
      </c>
      <c r="C186" s="275" t="s">
        <v>647</v>
      </c>
      <c r="D186" s="275" t="s">
        <v>648</v>
      </c>
      <c r="E186" s="117" t="s">
        <v>1676</v>
      </c>
      <c r="F186" s="92">
        <v>10.58</v>
      </c>
      <c r="G186" s="127"/>
      <c r="H186" s="31">
        <f t="shared" si="6"/>
        <v>10.58</v>
      </c>
      <c r="I186" s="23">
        <f t="shared" si="7"/>
        <v>2</v>
      </c>
      <c r="J186" s="169" t="s">
        <v>485</v>
      </c>
      <c r="K186" s="129">
        <f t="shared" si="8"/>
        <v>1</v>
      </c>
      <c r="M186" s="187">
        <v>18</v>
      </c>
      <c r="N186" s="188">
        <v>9</v>
      </c>
    </row>
    <row r="187" spans="1:14" ht="13.5" customHeight="1">
      <c r="A187" s="370" t="s">
        <v>1442</v>
      </c>
      <c r="B187" s="181">
        <v>1333020295</v>
      </c>
      <c r="C187" s="290" t="s">
        <v>693</v>
      </c>
      <c r="D187" s="290" t="s">
        <v>694</v>
      </c>
      <c r="E187" s="117" t="s">
        <v>428</v>
      </c>
      <c r="F187" s="92">
        <v>13.83</v>
      </c>
      <c r="G187" s="127"/>
      <c r="H187" s="31">
        <f t="shared" si="6"/>
        <v>13.83</v>
      </c>
      <c r="I187" s="23">
        <f t="shared" si="7"/>
        <v>2</v>
      </c>
      <c r="J187" s="169" t="s">
        <v>485</v>
      </c>
      <c r="K187" s="129">
        <f t="shared" si="8"/>
        <v>1</v>
      </c>
      <c r="M187" s="187">
        <v>17</v>
      </c>
      <c r="N187" s="188">
        <v>9</v>
      </c>
    </row>
    <row r="188" spans="1:14" ht="12">
      <c r="A188" s="370" t="s">
        <v>1443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11.42</v>
      </c>
      <c r="G188" s="127"/>
      <c r="H188" s="31">
        <f t="shared" si="6"/>
        <v>11.42</v>
      </c>
      <c r="I188" s="23">
        <f t="shared" si="7"/>
        <v>2</v>
      </c>
      <c r="J188" s="169" t="s">
        <v>484</v>
      </c>
      <c r="K188" s="129">
        <f t="shared" si="8"/>
        <v>1</v>
      </c>
      <c r="L188" s="72" t="s">
        <v>483</v>
      </c>
      <c r="M188" s="7">
        <v>30</v>
      </c>
      <c r="N188" s="167">
        <v>9</v>
      </c>
    </row>
    <row r="189" spans="1:14" ht="12">
      <c r="A189" s="370" t="s">
        <v>1444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2">
        <v>12.33</v>
      </c>
      <c r="G189" s="127"/>
      <c r="H189" s="31">
        <f t="shared" si="6"/>
        <v>12.33</v>
      </c>
      <c r="I189" s="23">
        <f t="shared" si="7"/>
        <v>2</v>
      </c>
      <c r="J189" s="171" t="s">
        <v>486</v>
      </c>
      <c r="K189" s="129">
        <f t="shared" si="8"/>
        <v>1</v>
      </c>
      <c r="L189" s="72" t="s">
        <v>483</v>
      </c>
      <c r="M189" s="7">
        <v>19</v>
      </c>
      <c r="N189" s="167">
        <v>5</v>
      </c>
    </row>
    <row r="190" spans="1:14" ht="12">
      <c r="A190" s="370" t="s">
        <v>1445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10.5</v>
      </c>
      <c r="G190" s="127"/>
      <c r="H190" s="31">
        <f t="shared" si="6"/>
        <v>10.5</v>
      </c>
      <c r="I190" s="23">
        <f t="shared" si="7"/>
        <v>2</v>
      </c>
      <c r="J190" s="169" t="s">
        <v>485</v>
      </c>
      <c r="K190" s="129">
        <f t="shared" si="8"/>
        <v>1</v>
      </c>
      <c r="L190" s="72" t="s">
        <v>483</v>
      </c>
      <c r="M190" s="7">
        <v>18</v>
      </c>
      <c r="N190" s="167">
        <v>9</v>
      </c>
    </row>
    <row r="191" spans="1:14" ht="15">
      <c r="A191" s="370" t="s">
        <v>1446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92">
        <v>12.17</v>
      </c>
      <c r="G191" s="127"/>
      <c r="H191" s="31">
        <f t="shared" si="6"/>
        <v>12.17</v>
      </c>
      <c r="I191" s="23">
        <f t="shared" si="7"/>
        <v>2</v>
      </c>
      <c r="J191" s="169" t="s">
        <v>486</v>
      </c>
      <c r="K191" s="129">
        <f t="shared" si="8"/>
        <v>1</v>
      </c>
      <c r="M191" s="187">
        <v>20</v>
      </c>
      <c r="N191" s="188">
        <v>5</v>
      </c>
    </row>
    <row r="192" spans="1:14" ht="12">
      <c r="A192" s="370" t="s">
        <v>1447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92">
        <v>10.75</v>
      </c>
      <c r="G192" s="127"/>
      <c r="H192" s="31">
        <f t="shared" si="6"/>
        <v>10.75</v>
      </c>
      <c r="I192" s="23">
        <f t="shared" si="7"/>
        <v>2</v>
      </c>
      <c r="J192" s="169" t="s">
        <v>485</v>
      </c>
      <c r="K192" s="129">
        <f t="shared" si="8"/>
        <v>1</v>
      </c>
      <c r="L192" s="72" t="s">
        <v>483</v>
      </c>
      <c r="M192" s="7">
        <v>12</v>
      </c>
      <c r="N192" s="167">
        <v>9</v>
      </c>
    </row>
    <row r="193" spans="1:14" ht="15">
      <c r="A193" s="370" t="s">
        <v>1448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92">
        <v>7.75</v>
      </c>
      <c r="G193" s="127"/>
      <c r="H193" s="31">
        <f t="shared" si="6"/>
        <v>7.75</v>
      </c>
      <c r="I193" s="23">
        <f t="shared" si="7"/>
        <v>0</v>
      </c>
      <c r="J193" s="44" t="str">
        <f>IF(I193=2,"acquise"," ")</f>
        <v xml:space="preserve"> </v>
      </c>
      <c r="K193" s="129">
        <f t="shared" si="8"/>
        <v>1</v>
      </c>
      <c r="M193" s="187">
        <v>11</v>
      </c>
      <c r="N193" s="188">
        <v>2</v>
      </c>
    </row>
    <row r="194" spans="1:14" ht="12">
      <c r="A194" s="370" t="s">
        <v>1449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92">
        <v>11.5</v>
      </c>
      <c r="G194" s="127"/>
      <c r="H194" s="31">
        <f t="shared" si="6"/>
        <v>11.5</v>
      </c>
      <c r="I194" s="23">
        <f t="shared" si="7"/>
        <v>2</v>
      </c>
      <c r="J194" s="171" t="s">
        <v>486</v>
      </c>
      <c r="K194" s="129">
        <f t="shared" si="8"/>
        <v>1</v>
      </c>
      <c r="L194" s="72" t="s">
        <v>483</v>
      </c>
      <c r="M194" s="7">
        <v>24</v>
      </c>
      <c r="N194" s="167">
        <v>4</v>
      </c>
    </row>
    <row r="195" spans="1:14" ht="12">
      <c r="A195" s="370" t="s">
        <v>1450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10</v>
      </c>
      <c r="G195" s="127"/>
      <c r="H195" s="31">
        <f t="shared" si="6"/>
        <v>10</v>
      </c>
      <c r="I195" s="23">
        <f t="shared" si="7"/>
        <v>2</v>
      </c>
      <c r="J195" s="169" t="s">
        <v>485</v>
      </c>
      <c r="K195" s="129">
        <f t="shared" si="8"/>
        <v>1</v>
      </c>
      <c r="L195" s="72" t="s">
        <v>483</v>
      </c>
      <c r="M195" s="7">
        <v>12</v>
      </c>
      <c r="N195" s="167">
        <v>9</v>
      </c>
    </row>
    <row r="196" spans="1:14" ht="15">
      <c r="A196" s="370" t="s">
        <v>1451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92">
        <v>10.75</v>
      </c>
      <c r="G196" s="127"/>
      <c r="H196" s="31">
        <f t="shared" si="6"/>
        <v>10.75</v>
      </c>
      <c r="I196" s="23">
        <f t="shared" si="7"/>
        <v>2</v>
      </c>
      <c r="J196" s="169" t="s">
        <v>486</v>
      </c>
      <c r="K196" s="129">
        <f t="shared" si="8"/>
        <v>1</v>
      </c>
      <c r="M196" s="187">
        <v>14</v>
      </c>
      <c r="N196" s="188">
        <v>5</v>
      </c>
    </row>
    <row r="197" spans="1:14" ht="12">
      <c r="A197" s="370" t="s">
        <v>1452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92">
        <v>11.916666666666666</v>
      </c>
      <c r="G197" s="127"/>
      <c r="H197" s="31">
        <f t="shared" si="6"/>
        <v>11.916666666666666</v>
      </c>
      <c r="I197" s="23">
        <f t="shared" si="7"/>
        <v>2</v>
      </c>
      <c r="J197" s="169" t="s">
        <v>485</v>
      </c>
      <c r="K197" s="129">
        <f t="shared" si="8"/>
        <v>1</v>
      </c>
      <c r="L197" s="72" t="s">
        <v>483</v>
      </c>
      <c r="M197" s="7">
        <v>24</v>
      </c>
      <c r="N197" s="167">
        <v>9</v>
      </c>
    </row>
    <row r="198" spans="1:14" ht="12">
      <c r="A198" s="370" t="s">
        <v>1453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49">
        <v>10.25</v>
      </c>
      <c r="G198" s="127"/>
      <c r="H198" s="31">
        <f t="shared" si="6"/>
        <v>10.25</v>
      </c>
      <c r="I198" s="23">
        <f t="shared" si="7"/>
        <v>2</v>
      </c>
      <c r="J198" s="169" t="s">
        <v>485</v>
      </c>
      <c r="K198" s="129">
        <f t="shared" si="8"/>
        <v>1</v>
      </c>
      <c r="L198" s="72" t="s">
        <v>483</v>
      </c>
      <c r="M198" s="7">
        <v>24</v>
      </c>
      <c r="N198" s="167">
        <v>9</v>
      </c>
    </row>
    <row r="199" spans="1:14" ht="12">
      <c r="A199" s="370" t="s">
        <v>1454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2">
        <v>10.92</v>
      </c>
      <c r="G199" s="127"/>
      <c r="H199" s="31">
        <f t="shared" si="6"/>
        <v>10.92</v>
      </c>
      <c r="I199" s="23">
        <f t="shared" si="7"/>
        <v>2</v>
      </c>
      <c r="J199" s="169" t="s">
        <v>485</v>
      </c>
      <c r="K199" s="129">
        <f t="shared" si="8"/>
        <v>1</v>
      </c>
      <c r="L199" s="72" t="s">
        <v>483</v>
      </c>
      <c r="M199" s="7">
        <v>18</v>
      </c>
      <c r="N199" s="167">
        <v>9</v>
      </c>
    </row>
    <row r="200" spans="1:14" ht="12">
      <c r="A200" s="370" t="s">
        <v>1455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11</v>
      </c>
      <c r="G200" s="127"/>
      <c r="H200" s="31">
        <f t="shared" si="6"/>
        <v>11</v>
      </c>
      <c r="I200" s="23">
        <f t="shared" si="7"/>
        <v>2</v>
      </c>
      <c r="J200" s="171" t="s">
        <v>486</v>
      </c>
      <c r="K200" s="129">
        <f t="shared" si="8"/>
        <v>1</v>
      </c>
      <c r="L200" s="72" t="s">
        <v>483</v>
      </c>
      <c r="M200" s="7">
        <v>23</v>
      </c>
      <c r="N200" s="167">
        <v>4</v>
      </c>
    </row>
    <row r="201" spans="1:14" ht="12">
      <c r="A201" s="370" t="s">
        <v>1456</v>
      </c>
      <c r="B201" s="282" t="s">
        <v>748</v>
      </c>
      <c r="C201" s="305" t="s">
        <v>749</v>
      </c>
      <c r="D201" s="306" t="s">
        <v>145</v>
      </c>
      <c r="E201" s="247" t="s">
        <v>1678</v>
      </c>
      <c r="F201" s="194">
        <v>10</v>
      </c>
      <c r="G201" s="261"/>
      <c r="H201" s="249">
        <f t="shared" si="6"/>
        <v>10</v>
      </c>
      <c r="I201" s="250">
        <f t="shared" si="7"/>
        <v>2</v>
      </c>
      <c r="J201" s="251" t="str">
        <f>IF(I201=2,"acquise"," ")</f>
        <v>acquise</v>
      </c>
      <c r="K201" s="222">
        <f t="shared" si="8"/>
        <v>1</v>
      </c>
    </row>
    <row r="202" spans="1:14" ht="15">
      <c r="A202" s="370" t="s">
        <v>1457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92">
        <v>3.16</v>
      </c>
      <c r="G202" s="127"/>
      <c r="H202" s="31">
        <f t="shared" si="6"/>
        <v>3.16</v>
      </c>
      <c r="I202" s="23">
        <f t="shared" si="7"/>
        <v>0</v>
      </c>
      <c r="J202" s="44" t="str">
        <f>IF(I202=2,"acquise"," ")</f>
        <v xml:space="preserve"> </v>
      </c>
      <c r="K202" s="129">
        <f t="shared" si="8"/>
        <v>1</v>
      </c>
      <c r="M202" s="187">
        <v>15</v>
      </c>
      <c r="N202" s="188">
        <v>6</v>
      </c>
    </row>
    <row r="203" spans="1:14" ht="12">
      <c r="A203" s="370" t="s">
        <v>1458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49">
        <v>10.33</v>
      </c>
      <c r="G203" s="127"/>
      <c r="H203" s="31">
        <f t="shared" si="6"/>
        <v>10.33</v>
      </c>
      <c r="I203" s="23">
        <f t="shared" si="7"/>
        <v>2</v>
      </c>
      <c r="J203" s="169" t="s">
        <v>485</v>
      </c>
      <c r="K203" s="129">
        <f t="shared" si="8"/>
        <v>1</v>
      </c>
      <c r="L203" s="72" t="s">
        <v>483</v>
      </c>
      <c r="M203" s="7">
        <v>18</v>
      </c>
      <c r="N203" s="167">
        <v>9</v>
      </c>
    </row>
    <row r="204" spans="1:14" ht="15">
      <c r="A204" s="370" t="s">
        <v>1459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92">
        <v>9.24</v>
      </c>
      <c r="G204" s="127"/>
      <c r="H204" s="31">
        <f t="shared" si="6"/>
        <v>9.24</v>
      </c>
      <c r="I204" s="23">
        <f t="shared" si="7"/>
        <v>0</v>
      </c>
      <c r="J204" s="44" t="str">
        <f>IF(I204=2,"acquise"," ")</f>
        <v xml:space="preserve"> </v>
      </c>
      <c r="K204" s="129">
        <f t="shared" si="8"/>
        <v>1</v>
      </c>
      <c r="M204" s="187">
        <v>12</v>
      </c>
      <c r="N204" s="188">
        <v>3</v>
      </c>
    </row>
    <row r="205" spans="1:14" ht="15">
      <c r="A205" s="370" t="s">
        <v>1460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92">
        <v>12.5</v>
      </c>
      <c r="G205" s="127"/>
      <c r="H205" s="31">
        <f t="shared" ref="H205:H268" si="9">MAX(F205,G205)</f>
        <v>12.5</v>
      </c>
      <c r="I205" s="23">
        <f t="shared" ref="I205:I268" si="10">IF(H205&gt;=10,2,0)</f>
        <v>2</v>
      </c>
      <c r="J205" s="169" t="s">
        <v>485</v>
      </c>
      <c r="K205" s="129">
        <f t="shared" ref="K205:K268" si="11">IF(G205&lt;&gt;"",2,1)</f>
        <v>1</v>
      </c>
      <c r="M205" s="187">
        <v>11</v>
      </c>
      <c r="N205" s="188">
        <v>9</v>
      </c>
    </row>
    <row r="206" spans="1:14" ht="12">
      <c r="A206" s="370" t="s">
        <v>1461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92">
        <v>9.620000000000001</v>
      </c>
      <c r="G206" s="127"/>
      <c r="H206" s="31">
        <f t="shared" si="9"/>
        <v>9.620000000000001</v>
      </c>
      <c r="I206" s="23">
        <f t="shared" si="10"/>
        <v>0</v>
      </c>
      <c r="J206" s="169" t="s">
        <v>485</v>
      </c>
      <c r="K206" s="129">
        <f t="shared" si="11"/>
        <v>1</v>
      </c>
      <c r="L206" s="72" t="s">
        <v>483</v>
      </c>
      <c r="M206" s="7">
        <v>18</v>
      </c>
      <c r="N206" s="167">
        <v>9</v>
      </c>
    </row>
    <row r="207" spans="1:14" ht="12">
      <c r="A207" s="370" t="s">
        <v>1462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49">
        <v>8.33</v>
      </c>
      <c r="G207" s="127"/>
      <c r="H207" s="31">
        <f t="shared" si="9"/>
        <v>8.33</v>
      </c>
      <c r="I207" s="23">
        <f t="shared" si="10"/>
        <v>0</v>
      </c>
      <c r="J207" s="169" t="s">
        <v>485</v>
      </c>
      <c r="K207" s="129">
        <f t="shared" si="11"/>
        <v>1</v>
      </c>
      <c r="L207" s="72" t="s">
        <v>483</v>
      </c>
      <c r="M207" s="7">
        <v>18</v>
      </c>
      <c r="N207" s="167">
        <v>9</v>
      </c>
    </row>
    <row r="208" spans="1:14" ht="12">
      <c r="A208" s="370" t="s">
        <v>1463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49">
        <v>10.08</v>
      </c>
      <c r="G208" s="127"/>
      <c r="H208" s="31">
        <f t="shared" si="9"/>
        <v>10.08</v>
      </c>
      <c r="I208" s="23">
        <f t="shared" si="10"/>
        <v>2</v>
      </c>
      <c r="J208" s="169" t="s">
        <v>485</v>
      </c>
      <c r="K208" s="129">
        <f t="shared" si="11"/>
        <v>1</v>
      </c>
      <c r="L208" s="72" t="s">
        <v>483</v>
      </c>
      <c r="M208" s="7">
        <v>18</v>
      </c>
      <c r="N208" s="167">
        <v>9</v>
      </c>
    </row>
    <row r="209" spans="1:14" ht="12">
      <c r="A209" s="370" t="s">
        <v>1464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11.5</v>
      </c>
      <c r="G209" s="127"/>
      <c r="H209" s="31">
        <f t="shared" si="9"/>
        <v>11.5</v>
      </c>
      <c r="I209" s="23">
        <f t="shared" si="10"/>
        <v>2</v>
      </c>
      <c r="J209" s="169" t="s">
        <v>484</v>
      </c>
      <c r="K209" s="129">
        <f t="shared" si="11"/>
        <v>1</v>
      </c>
      <c r="L209" s="72" t="s">
        <v>483</v>
      </c>
      <c r="M209" s="7">
        <v>30</v>
      </c>
      <c r="N209" s="167">
        <v>9</v>
      </c>
    </row>
    <row r="210" spans="1:14" ht="12">
      <c r="A210" s="370" t="s">
        <v>1465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14.166666666666666</v>
      </c>
      <c r="G210" s="127"/>
      <c r="H210" s="31">
        <f t="shared" si="9"/>
        <v>14.166666666666666</v>
      </c>
      <c r="I210" s="23">
        <f t="shared" si="10"/>
        <v>2</v>
      </c>
      <c r="J210" s="169" t="s">
        <v>485</v>
      </c>
      <c r="K210" s="129">
        <f t="shared" si="11"/>
        <v>1</v>
      </c>
      <c r="L210" s="72" t="s">
        <v>483</v>
      </c>
      <c r="M210" s="7">
        <v>23</v>
      </c>
      <c r="N210" s="167">
        <v>9</v>
      </c>
    </row>
    <row r="211" spans="1:14" ht="15">
      <c r="A211" s="370" t="s">
        <v>1466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92">
        <v>8.91</v>
      </c>
      <c r="G211" s="127"/>
      <c r="H211" s="31">
        <f t="shared" si="9"/>
        <v>8.91</v>
      </c>
      <c r="I211" s="23">
        <f t="shared" si="10"/>
        <v>0</v>
      </c>
      <c r="J211" s="169" t="s">
        <v>485</v>
      </c>
      <c r="K211" s="129">
        <f t="shared" si="11"/>
        <v>1</v>
      </c>
      <c r="M211" s="187">
        <v>23</v>
      </c>
      <c r="N211" s="188">
        <v>9</v>
      </c>
    </row>
    <row r="212" spans="1:14" ht="12">
      <c r="A212" s="370" t="s">
        <v>1467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194">
        <v>15</v>
      </c>
      <c r="G212" s="261"/>
      <c r="H212" s="249">
        <f t="shared" si="9"/>
        <v>15</v>
      </c>
      <c r="I212" s="250">
        <f t="shared" si="10"/>
        <v>2</v>
      </c>
      <c r="J212" s="251" t="str">
        <f>IF(I212=2,"acquise"," ")</f>
        <v>acquise</v>
      </c>
      <c r="K212" s="222">
        <f t="shared" si="11"/>
        <v>1</v>
      </c>
    </row>
    <row r="213" spans="1:14" ht="12">
      <c r="A213" s="370" t="s">
        <v>1468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12.5</v>
      </c>
      <c r="G213" s="127"/>
      <c r="H213" s="31">
        <f t="shared" si="9"/>
        <v>12.5</v>
      </c>
      <c r="I213" s="23">
        <f t="shared" si="10"/>
        <v>2</v>
      </c>
      <c r="J213" s="169" t="s">
        <v>485</v>
      </c>
      <c r="K213" s="129">
        <f t="shared" si="11"/>
        <v>1</v>
      </c>
      <c r="L213" s="72" t="s">
        <v>483</v>
      </c>
      <c r="M213" s="7">
        <v>18</v>
      </c>
      <c r="N213" s="167">
        <v>9</v>
      </c>
    </row>
    <row r="214" spans="1:14" ht="12">
      <c r="A214" s="370" t="s">
        <v>1469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194">
        <v>11</v>
      </c>
      <c r="G214" s="261"/>
      <c r="H214" s="249">
        <f t="shared" si="9"/>
        <v>11</v>
      </c>
      <c r="I214" s="250">
        <f t="shared" si="10"/>
        <v>2</v>
      </c>
      <c r="J214" s="251" t="str">
        <f>IF(I214=2,"acquise"," ")</f>
        <v>acquise</v>
      </c>
      <c r="K214" s="222">
        <f t="shared" si="11"/>
        <v>1</v>
      </c>
    </row>
    <row r="215" spans="1:14" ht="15">
      <c r="A215" s="370" t="s">
        <v>1470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92">
        <v>13.5</v>
      </c>
      <c r="G215" s="127"/>
      <c r="H215" s="31">
        <f t="shared" si="9"/>
        <v>13.5</v>
      </c>
      <c r="I215" s="23">
        <f t="shared" si="10"/>
        <v>2</v>
      </c>
      <c r="J215" s="169" t="s">
        <v>486</v>
      </c>
      <c r="K215" s="129">
        <f t="shared" si="11"/>
        <v>1</v>
      </c>
      <c r="M215" s="187">
        <v>13</v>
      </c>
      <c r="N215" s="188">
        <v>5</v>
      </c>
    </row>
    <row r="216" spans="1:14" ht="12">
      <c r="A216" s="370" t="s">
        <v>1471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2">
        <v>14.5</v>
      </c>
      <c r="G216" s="127"/>
      <c r="H216" s="31">
        <f t="shared" si="9"/>
        <v>14.5</v>
      </c>
      <c r="I216" s="23">
        <f t="shared" si="10"/>
        <v>2</v>
      </c>
      <c r="J216" s="169" t="s">
        <v>485</v>
      </c>
      <c r="K216" s="129">
        <f t="shared" si="11"/>
        <v>1</v>
      </c>
      <c r="L216" s="72" t="s">
        <v>483</v>
      </c>
      <c r="M216" s="7">
        <v>18</v>
      </c>
      <c r="N216" s="167">
        <v>9</v>
      </c>
    </row>
    <row r="217" spans="1:14" ht="12">
      <c r="A217" s="370" t="s">
        <v>1472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10</v>
      </c>
      <c r="G217" s="127"/>
      <c r="H217" s="31">
        <f t="shared" si="9"/>
        <v>10</v>
      </c>
      <c r="I217" s="23">
        <f t="shared" si="10"/>
        <v>2</v>
      </c>
      <c r="J217" s="169" t="s">
        <v>485</v>
      </c>
      <c r="K217" s="129">
        <f t="shared" si="11"/>
        <v>1</v>
      </c>
      <c r="L217" s="72" t="s">
        <v>483</v>
      </c>
      <c r="M217" s="7">
        <v>18</v>
      </c>
      <c r="N217" s="167">
        <v>9</v>
      </c>
    </row>
    <row r="218" spans="1:14" ht="12">
      <c r="A218" s="370" t="s">
        <v>1473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49">
        <v>11.16</v>
      </c>
      <c r="G218" s="127"/>
      <c r="H218" s="31">
        <f t="shared" si="9"/>
        <v>11.16</v>
      </c>
      <c r="I218" s="23">
        <f t="shared" si="10"/>
        <v>2</v>
      </c>
      <c r="J218" s="169" t="s">
        <v>485</v>
      </c>
      <c r="K218" s="129">
        <f t="shared" si="11"/>
        <v>1</v>
      </c>
      <c r="L218" s="72" t="s">
        <v>483</v>
      </c>
      <c r="M218" s="7">
        <v>18</v>
      </c>
      <c r="N218" s="167">
        <v>9</v>
      </c>
    </row>
    <row r="219" spans="1:14" ht="12">
      <c r="A219" s="370" t="s">
        <v>1474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194">
        <v>9.8333333333333339</v>
      </c>
      <c r="G219" s="261"/>
      <c r="H219" s="249">
        <f t="shared" si="9"/>
        <v>9.8333333333333339</v>
      </c>
      <c r="I219" s="250">
        <f t="shared" si="10"/>
        <v>0</v>
      </c>
      <c r="J219" s="251" t="str">
        <f>IF(I219=2,"acquise"," ")</f>
        <v xml:space="preserve"> </v>
      </c>
      <c r="K219" s="222">
        <f t="shared" si="11"/>
        <v>1</v>
      </c>
    </row>
    <row r="220" spans="1:14" ht="15">
      <c r="A220" s="370" t="s">
        <v>1475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92">
        <v>10.17</v>
      </c>
      <c r="G220" s="127"/>
      <c r="H220" s="31">
        <f t="shared" si="9"/>
        <v>10.17</v>
      </c>
      <c r="I220" s="23">
        <f t="shared" si="10"/>
        <v>2</v>
      </c>
      <c r="J220" s="169" t="s">
        <v>485</v>
      </c>
      <c r="K220" s="129">
        <f t="shared" si="11"/>
        <v>1</v>
      </c>
      <c r="M220" s="187">
        <v>17</v>
      </c>
      <c r="N220" s="188">
        <v>9</v>
      </c>
    </row>
    <row r="221" spans="1:14" ht="15">
      <c r="A221" s="370" t="s">
        <v>1476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92">
        <v>7.27</v>
      </c>
      <c r="G221" s="127"/>
      <c r="H221" s="31">
        <f t="shared" si="9"/>
        <v>7.27</v>
      </c>
      <c r="I221" s="23">
        <f t="shared" si="10"/>
        <v>0</v>
      </c>
      <c r="J221" s="44" t="str">
        <f>IF(I221=2,"acquise"," ")</f>
        <v xml:space="preserve"> </v>
      </c>
      <c r="K221" s="129">
        <f t="shared" si="11"/>
        <v>1</v>
      </c>
      <c r="M221" s="187">
        <v>11</v>
      </c>
      <c r="N221" s="188">
        <v>3</v>
      </c>
    </row>
    <row r="222" spans="1:14" ht="12">
      <c r="A222" s="370" t="s">
        <v>1477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194">
        <v>11.84</v>
      </c>
      <c r="G222" s="261"/>
      <c r="H222" s="249">
        <f t="shared" si="9"/>
        <v>11.84</v>
      </c>
      <c r="I222" s="250">
        <f t="shared" si="10"/>
        <v>2</v>
      </c>
      <c r="J222" s="251" t="str">
        <f>IF(I222=2,"acquise"," ")</f>
        <v>acquise</v>
      </c>
      <c r="K222" s="222">
        <f t="shared" si="11"/>
        <v>1</v>
      </c>
    </row>
    <row r="223" spans="1:14" ht="12">
      <c r="A223" s="370" t="s">
        <v>1478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194">
        <v>10.34</v>
      </c>
      <c r="G223" s="261"/>
      <c r="H223" s="249">
        <f t="shared" si="9"/>
        <v>10.34</v>
      </c>
      <c r="I223" s="250">
        <f t="shared" si="10"/>
        <v>2</v>
      </c>
      <c r="J223" s="251" t="str">
        <f>IF(I223=2,"acquise"," ")</f>
        <v>acquise</v>
      </c>
      <c r="K223" s="222">
        <f t="shared" si="11"/>
        <v>1</v>
      </c>
    </row>
    <row r="224" spans="1:14" ht="12">
      <c r="A224" s="370" t="s">
        <v>1479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49">
        <v>9.16</v>
      </c>
      <c r="G224" s="127"/>
      <c r="H224" s="31">
        <f t="shared" si="9"/>
        <v>9.16</v>
      </c>
      <c r="I224" s="23">
        <f t="shared" si="10"/>
        <v>0</v>
      </c>
      <c r="J224" s="43" t="str">
        <f>IF(I224=2,"acquise"," ")</f>
        <v xml:space="preserve"> </v>
      </c>
      <c r="K224" s="129">
        <f t="shared" si="11"/>
        <v>1</v>
      </c>
      <c r="L224" s="72" t="s">
        <v>483</v>
      </c>
      <c r="M224" s="7">
        <v>23</v>
      </c>
      <c r="N224" s="167">
        <v>3</v>
      </c>
    </row>
    <row r="225" spans="1:14" ht="15">
      <c r="A225" s="370" t="s">
        <v>1480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92">
        <v>6.58</v>
      </c>
      <c r="G225" s="127"/>
      <c r="H225" s="31">
        <f t="shared" si="9"/>
        <v>6.58</v>
      </c>
      <c r="I225" s="23">
        <f t="shared" si="10"/>
        <v>0</v>
      </c>
      <c r="J225" s="44" t="str">
        <f>IF(I225=2,"acquise"," ")</f>
        <v xml:space="preserve"> </v>
      </c>
      <c r="K225" s="129">
        <f t="shared" si="11"/>
        <v>1</v>
      </c>
      <c r="M225" s="187">
        <v>18</v>
      </c>
      <c r="N225" s="188">
        <v>3</v>
      </c>
    </row>
    <row r="226" spans="1:14" ht="15">
      <c r="A226" s="370" t="s">
        <v>1481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92">
        <v>10</v>
      </c>
      <c r="G226" s="127"/>
      <c r="H226" s="31">
        <f t="shared" si="9"/>
        <v>10</v>
      </c>
      <c r="I226" s="23">
        <f t="shared" si="10"/>
        <v>2</v>
      </c>
      <c r="J226" s="169" t="s">
        <v>486</v>
      </c>
      <c r="K226" s="129">
        <f t="shared" si="11"/>
        <v>1</v>
      </c>
      <c r="M226" s="187">
        <v>14</v>
      </c>
      <c r="N226" s="188">
        <v>5</v>
      </c>
    </row>
    <row r="227" spans="1:14" ht="12">
      <c r="A227" s="370" t="s">
        <v>1482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92">
        <v>10.25</v>
      </c>
      <c r="G227" s="127"/>
      <c r="H227" s="31">
        <f t="shared" si="9"/>
        <v>10.25</v>
      </c>
      <c r="I227" s="23">
        <f t="shared" si="10"/>
        <v>2</v>
      </c>
      <c r="J227" s="171" t="s">
        <v>486</v>
      </c>
      <c r="K227" s="129">
        <f t="shared" si="11"/>
        <v>1</v>
      </c>
      <c r="L227" s="72" t="s">
        <v>483</v>
      </c>
      <c r="M227" s="7">
        <v>14</v>
      </c>
      <c r="N227" s="167">
        <v>5</v>
      </c>
    </row>
    <row r="228" spans="1:14" ht="12">
      <c r="A228" s="370" t="s">
        <v>1483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49">
        <v>9.41</v>
      </c>
      <c r="G228" s="127"/>
      <c r="H228" s="31">
        <f t="shared" si="9"/>
        <v>9.41</v>
      </c>
      <c r="I228" s="23">
        <f t="shared" si="10"/>
        <v>0</v>
      </c>
      <c r="J228" s="169" t="s">
        <v>485</v>
      </c>
      <c r="K228" s="129">
        <f t="shared" si="11"/>
        <v>1</v>
      </c>
      <c r="L228" s="72" t="s">
        <v>483</v>
      </c>
      <c r="M228" s="7">
        <v>18</v>
      </c>
      <c r="N228" s="167">
        <v>9</v>
      </c>
    </row>
    <row r="229" spans="1:14" ht="15">
      <c r="A229" s="370" t="s">
        <v>1484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92">
        <v>8.75</v>
      </c>
      <c r="G229" s="127"/>
      <c r="H229" s="31">
        <f t="shared" si="9"/>
        <v>8.75</v>
      </c>
      <c r="I229" s="23">
        <f t="shared" si="10"/>
        <v>0</v>
      </c>
      <c r="J229" s="169" t="s">
        <v>485</v>
      </c>
      <c r="K229" s="129">
        <f t="shared" si="11"/>
        <v>1</v>
      </c>
      <c r="M229" s="187">
        <v>18</v>
      </c>
      <c r="N229" s="188">
        <v>9</v>
      </c>
    </row>
    <row r="230" spans="1:14" ht="15">
      <c r="A230" s="370" t="s">
        <v>1485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92">
        <v>8.83</v>
      </c>
      <c r="G230" s="127"/>
      <c r="H230" s="31">
        <f t="shared" si="9"/>
        <v>8.83</v>
      </c>
      <c r="I230" s="23">
        <f t="shared" si="10"/>
        <v>0</v>
      </c>
      <c r="J230" s="44" t="str">
        <f>IF(I230=2,"acquise"," ")</f>
        <v xml:space="preserve"> </v>
      </c>
      <c r="K230" s="129">
        <f t="shared" si="11"/>
        <v>1</v>
      </c>
      <c r="M230" s="187">
        <v>11</v>
      </c>
      <c r="N230" s="188">
        <v>3</v>
      </c>
    </row>
    <row r="231" spans="1:14" ht="12">
      <c r="A231" s="370" t="s">
        <v>1486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92">
        <v>7.33</v>
      </c>
      <c r="G231" s="127"/>
      <c r="H231" s="31">
        <f t="shared" si="9"/>
        <v>7.33</v>
      </c>
      <c r="I231" s="23">
        <f t="shared" si="10"/>
        <v>0</v>
      </c>
      <c r="J231" s="44" t="str">
        <f>IF(I231=2,"acquise"," ")</f>
        <v xml:space="preserve"> </v>
      </c>
      <c r="K231" s="129">
        <f t="shared" si="11"/>
        <v>1</v>
      </c>
      <c r="L231" s="72" t="s">
        <v>483</v>
      </c>
      <c r="M231" s="7">
        <v>12</v>
      </c>
      <c r="N231" s="167">
        <v>3</v>
      </c>
    </row>
    <row r="232" spans="1:14" ht="12">
      <c r="A232" s="370" t="s">
        <v>1487</v>
      </c>
      <c r="B232" s="294">
        <v>123011492</v>
      </c>
      <c r="C232" s="305" t="s">
        <v>757</v>
      </c>
      <c r="D232" s="306" t="s">
        <v>100</v>
      </c>
      <c r="E232" s="246" t="s">
        <v>434</v>
      </c>
      <c r="F232" s="194">
        <v>10.5</v>
      </c>
      <c r="G232" s="261"/>
      <c r="H232" s="249">
        <f t="shared" si="9"/>
        <v>10.5</v>
      </c>
      <c r="I232" s="250">
        <f t="shared" si="10"/>
        <v>2</v>
      </c>
      <c r="J232" s="251" t="str">
        <f>IF(I232=2,"acquise"," ")</f>
        <v>acquise</v>
      </c>
      <c r="K232" s="222">
        <f t="shared" si="11"/>
        <v>1</v>
      </c>
    </row>
    <row r="233" spans="1:14" ht="12">
      <c r="A233" s="370" t="s">
        <v>1488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2">
        <v>11.91</v>
      </c>
      <c r="G233" s="127"/>
      <c r="H233" s="31">
        <f t="shared" si="9"/>
        <v>11.91</v>
      </c>
      <c r="I233" s="23">
        <f t="shared" si="10"/>
        <v>2</v>
      </c>
      <c r="J233" s="169" t="s">
        <v>485</v>
      </c>
      <c r="K233" s="129">
        <f t="shared" si="11"/>
        <v>1</v>
      </c>
      <c r="L233" s="72" t="s">
        <v>483</v>
      </c>
      <c r="M233" s="7">
        <v>24</v>
      </c>
      <c r="N233" s="167">
        <v>9</v>
      </c>
    </row>
    <row r="234" spans="1:14" ht="12">
      <c r="A234" s="370" t="s">
        <v>1489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92">
        <v>10.42</v>
      </c>
      <c r="G234" s="127"/>
      <c r="H234" s="31">
        <f t="shared" si="9"/>
        <v>10.42</v>
      </c>
      <c r="I234" s="23">
        <f t="shared" si="10"/>
        <v>2</v>
      </c>
      <c r="J234" s="171" t="s">
        <v>486</v>
      </c>
      <c r="K234" s="129">
        <f t="shared" si="11"/>
        <v>1</v>
      </c>
      <c r="L234" s="72" t="s">
        <v>483</v>
      </c>
      <c r="M234" s="7">
        <v>20</v>
      </c>
      <c r="N234" s="167">
        <v>5</v>
      </c>
    </row>
    <row r="235" spans="1:14" ht="15">
      <c r="A235" s="370" t="s">
        <v>1490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92">
        <v>12.5</v>
      </c>
      <c r="G235" s="127"/>
      <c r="H235" s="31">
        <f t="shared" si="9"/>
        <v>12.5</v>
      </c>
      <c r="I235" s="23">
        <f t="shared" si="10"/>
        <v>2</v>
      </c>
      <c r="J235" s="169" t="s">
        <v>485</v>
      </c>
      <c r="K235" s="129">
        <f t="shared" si="11"/>
        <v>1</v>
      </c>
      <c r="M235" s="187">
        <v>23</v>
      </c>
      <c r="N235" s="188">
        <v>9</v>
      </c>
    </row>
    <row r="236" spans="1:14" ht="12">
      <c r="A236" s="370" t="s">
        <v>1491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49">
        <v>9.33</v>
      </c>
      <c r="G236" s="127"/>
      <c r="H236" s="31">
        <f t="shared" si="9"/>
        <v>9.33</v>
      </c>
      <c r="I236" s="23">
        <f t="shared" si="10"/>
        <v>0</v>
      </c>
      <c r="J236" s="169" t="s">
        <v>485</v>
      </c>
      <c r="K236" s="129">
        <f t="shared" si="11"/>
        <v>1</v>
      </c>
      <c r="L236" s="72" t="s">
        <v>483</v>
      </c>
      <c r="M236" s="7">
        <v>12</v>
      </c>
      <c r="N236" s="167">
        <v>9</v>
      </c>
    </row>
    <row r="237" spans="1:14" ht="12">
      <c r="A237" s="370" t="s">
        <v>1492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92">
        <v>0</v>
      </c>
      <c r="G237" s="127"/>
      <c r="H237" s="31">
        <f t="shared" si="9"/>
        <v>0</v>
      </c>
      <c r="I237" s="23">
        <f t="shared" si="10"/>
        <v>0</v>
      </c>
      <c r="J237" s="44" t="str">
        <f>IF(I237=2,"acquise"," ")</f>
        <v xml:space="preserve"> </v>
      </c>
      <c r="K237" s="129">
        <f t="shared" si="11"/>
        <v>1</v>
      </c>
      <c r="L237" s="72" t="s">
        <v>483</v>
      </c>
      <c r="M237" s="7">
        <v>12</v>
      </c>
      <c r="N237" s="167">
        <v>3</v>
      </c>
    </row>
    <row r="238" spans="1:14" ht="12">
      <c r="A238" s="370" t="s">
        <v>1493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49">
        <v>9.5</v>
      </c>
      <c r="G238" s="127"/>
      <c r="H238" s="31">
        <f t="shared" si="9"/>
        <v>9.5</v>
      </c>
      <c r="I238" s="23">
        <f t="shared" si="10"/>
        <v>0</v>
      </c>
      <c r="J238" s="169" t="s">
        <v>485</v>
      </c>
      <c r="K238" s="129">
        <f t="shared" si="11"/>
        <v>1</v>
      </c>
      <c r="L238" s="72" t="s">
        <v>483</v>
      </c>
      <c r="M238" s="7">
        <v>12</v>
      </c>
      <c r="N238" s="167">
        <v>9</v>
      </c>
    </row>
    <row r="239" spans="1:14" ht="15">
      <c r="A239" s="370" t="s">
        <v>1494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92">
        <v>10.5</v>
      </c>
      <c r="G239" s="127"/>
      <c r="H239" s="31">
        <f t="shared" si="9"/>
        <v>10.5</v>
      </c>
      <c r="I239" s="23">
        <f t="shared" si="10"/>
        <v>2</v>
      </c>
      <c r="J239" s="169" t="s">
        <v>485</v>
      </c>
      <c r="K239" s="129">
        <f t="shared" si="11"/>
        <v>1</v>
      </c>
      <c r="M239" s="187">
        <v>11</v>
      </c>
      <c r="N239" s="188">
        <v>9</v>
      </c>
    </row>
    <row r="240" spans="1:14" ht="15">
      <c r="A240" s="370" t="s">
        <v>1495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92">
        <v>10.58</v>
      </c>
      <c r="G240" s="127"/>
      <c r="H240" s="31">
        <f t="shared" si="9"/>
        <v>10.58</v>
      </c>
      <c r="I240" s="23">
        <f t="shared" si="10"/>
        <v>2</v>
      </c>
      <c r="J240" s="169" t="s">
        <v>486</v>
      </c>
      <c r="K240" s="129">
        <f t="shared" si="11"/>
        <v>1</v>
      </c>
      <c r="M240" s="187">
        <v>20</v>
      </c>
      <c r="N240" s="188">
        <v>5</v>
      </c>
    </row>
    <row r="241" spans="1:14" ht="15">
      <c r="A241" s="370" t="s">
        <v>1496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92">
        <v>11.916666666666668</v>
      </c>
      <c r="G241" s="127"/>
      <c r="H241" s="31">
        <f t="shared" si="9"/>
        <v>11.916666666666668</v>
      </c>
      <c r="I241" s="23">
        <f t="shared" si="10"/>
        <v>2</v>
      </c>
      <c r="J241" s="169" t="s">
        <v>486</v>
      </c>
      <c r="K241" s="129">
        <f t="shared" si="11"/>
        <v>1</v>
      </c>
      <c r="M241" s="187">
        <v>13</v>
      </c>
      <c r="N241" s="188">
        <v>5</v>
      </c>
    </row>
    <row r="242" spans="1:14" ht="12">
      <c r="A242" s="370" t="s">
        <v>1497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92">
        <v>10</v>
      </c>
      <c r="G242" s="127"/>
      <c r="H242" s="31">
        <f t="shared" si="9"/>
        <v>10</v>
      </c>
      <c r="I242" s="23">
        <f t="shared" si="10"/>
        <v>2</v>
      </c>
      <c r="J242" s="169" t="s">
        <v>485</v>
      </c>
      <c r="K242" s="129">
        <f t="shared" si="11"/>
        <v>1</v>
      </c>
      <c r="L242" s="72" t="s">
        <v>483</v>
      </c>
      <c r="M242" s="7">
        <v>18</v>
      </c>
      <c r="N242" s="167">
        <v>9</v>
      </c>
    </row>
    <row r="243" spans="1:14" ht="15">
      <c r="A243" s="370" t="s">
        <v>1498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92">
        <v>10</v>
      </c>
      <c r="G243" s="127"/>
      <c r="H243" s="31">
        <f t="shared" si="9"/>
        <v>10</v>
      </c>
      <c r="I243" s="23">
        <f t="shared" si="10"/>
        <v>2</v>
      </c>
      <c r="J243" s="169" t="s">
        <v>485</v>
      </c>
      <c r="K243" s="129">
        <f t="shared" si="11"/>
        <v>1</v>
      </c>
      <c r="M243" s="187">
        <v>17</v>
      </c>
      <c r="N243" s="188">
        <v>9</v>
      </c>
    </row>
    <row r="244" spans="1:14" ht="12">
      <c r="A244" s="370" t="s">
        <v>1499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8.91</v>
      </c>
      <c r="G244" s="127"/>
      <c r="H244" s="31">
        <f t="shared" si="9"/>
        <v>8.91</v>
      </c>
      <c r="I244" s="23">
        <f t="shared" si="10"/>
        <v>0</v>
      </c>
      <c r="J244" s="43" t="str">
        <f>IF(I244=2,"acquise"," ")</f>
        <v xml:space="preserve"> </v>
      </c>
      <c r="K244" s="129">
        <f t="shared" si="11"/>
        <v>1</v>
      </c>
      <c r="L244" s="72" t="s">
        <v>483</v>
      </c>
      <c r="M244" s="7">
        <v>18</v>
      </c>
      <c r="N244" s="167">
        <v>3</v>
      </c>
    </row>
    <row r="245" spans="1:14" ht="12">
      <c r="A245" s="370" t="s">
        <v>1500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194">
        <v>11</v>
      </c>
      <c r="G245" s="261"/>
      <c r="H245" s="249">
        <f t="shared" si="9"/>
        <v>11</v>
      </c>
      <c r="I245" s="250">
        <f t="shared" si="10"/>
        <v>2</v>
      </c>
      <c r="J245" s="251" t="str">
        <f>IF(I245=2,"acquise"," ")</f>
        <v>acquise</v>
      </c>
      <c r="K245" s="222">
        <f t="shared" si="11"/>
        <v>1</v>
      </c>
    </row>
    <row r="246" spans="1:14" ht="12">
      <c r="A246" s="370" t="s">
        <v>1501</v>
      </c>
      <c r="B246" s="294" t="s">
        <v>759</v>
      </c>
      <c r="C246" s="305" t="s">
        <v>760</v>
      </c>
      <c r="D246" s="306" t="s">
        <v>208</v>
      </c>
      <c r="E246" s="244" t="s">
        <v>428</v>
      </c>
      <c r="F246" s="194">
        <v>10.17</v>
      </c>
      <c r="G246" s="261"/>
      <c r="H246" s="249">
        <f t="shared" si="9"/>
        <v>10.17</v>
      </c>
      <c r="I246" s="250">
        <f t="shared" si="10"/>
        <v>2</v>
      </c>
      <c r="J246" s="251" t="str">
        <f>IF(I246=2,"acquise"," ")</f>
        <v>acquise</v>
      </c>
      <c r="K246" s="222">
        <f t="shared" si="11"/>
        <v>1</v>
      </c>
    </row>
    <row r="247" spans="1:14" ht="12">
      <c r="A247" s="370" t="s">
        <v>1502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92">
        <v>11.5</v>
      </c>
      <c r="G247" s="127"/>
      <c r="H247" s="31">
        <f t="shared" si="9"/>
        <v>11.5</v>
      </c>
      <c r="I247" s="23">
        <f t="shared" si="10"/>
        <v>2</v>
      </c>
      <c r="J247" s="169" t="s">
        <v>485</v>
      </c>
      <c r="K247" s="129">
        <f t="shared" si="11"/>
        <v>1</v>
      </c>
      <c r="L247" s="72" t="s">
        <v>483</v>
      </c>
      <c r="M247" s="7">
        <v>12</v>
      </c>
      <c r="N247" s="167">
        <v>9</v>
      </c>
    </row>
    <row r="248" spans="1:14" ht="12">
      <c r="A248" s="370" t="s">
        <v>1503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2">
        <v>10.5</v>
      </c>
      <c r="G248" s="127"/>
      <c r="H248" s="31">
        <f t="shared" si="9"/>
        <v>10.5</v>
      </c>
      <c r="I248" s="23">
        <f t="shared" si="10"/>
        <v>2</v>
      </c>
      <c r="J248" s="169" t="s">
        <v>484</v>
      </c>
      <c r="K248" s="129">
        <f t="shared" si="11"/>
        <v>1</v>
      </c>
      <c r="L248" s="72" t="s">
        <v>483</v>
      </c>
      <c r="M248" s="7">
        <v>30</v>
      </c>
      <c r="N248" s="167">
        <v>9</v>
      </c>
    </row>
    <row r="249" spans="1:14" ht="15">
      <c r="A249" s="370" t="s">
        <v>1504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92">
        <v>11.08</v>
      </c>
      <c r="G249" s="127"/>
      <c r="H249" s="31">
        <f t="shared" si="9"/>
        <v>11.08</v>
      </c>
      <c r="I249" s="23">
        <f t="shared" si="10"/>
        <v>2</v>
      </c>
      <c r="J249" s="169" t="s">
        <v>485</v>
      </c>
      <c r="K249" s="129">
        <f t="shared" si="11"/>
        <v>1</v>
      </c>
      <c r="M249" s="187">
        <v>24</v>
      </c>
      <c r="N249" s="188">
        <v>9</v>
      </c>
    </row>
    <row r="250" spans="1:14" ht="12">
      <c r="A250" s="370" t="s">
        <v>1505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49">
        <v>12.57</v>
      </c>
      <c r="G250" s="127"/>
      <c r="H250" s="31">
        <f t="shared" si="9"/>
        <v>12.57</v>
      </c>
      <c r="I250" s="23">
        <f t="shared" si="10"/>
        <v>2</v>
      </c>
      <c r="J250" s="169" t="s">
        <v>484</v>
      </c>
      <c r="K250" s="129">
        <f t="shared" si="11"/>
        <v>1</v>
      </c>
      <c r="L250" s="72" t="s">
        <v>483</v>
      </c>
      <c r="M250" s="7">
        <v>30</v>
      </c>
      <c r="N250" s="167">
        <v>9</v>
      </c>
    </row>
    <row r="251" spans="1:14" ht="15">
      <c r="A251" s="370" t="s">
        <v>1506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92">
        <v>9.5</v>
      </c>
      <c r="G251" s="127"/>
      <c r="H251" s="31">
        <f t="shared" si="9"/>
        <v>9.5</v>
      </c>
      <c r="I251" s="23">
        <f t="shared" si="10"/>
        <v>0</v>
      </c>
      <c r="J251" s="44" t="str">
        <f>IF(I251=2,"acquise"," ")</f>
        <v xml:space="preserve"> </v>
      </c>
      <c r="K251" s="129">
        <f t="shared" si="11"/>
        <v>1</v>
      </c>
      <c r="M251" s="187">
        <v>16</v>
      </c>
      <c r="N251" s="188">
        <v>2</v>
      </c>
    </row>
    <row r="252" spans="1:14" ht="12">
      <c r="A252" s="370" t="s">
        <v>1507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92">
        <v>12.75</v>
      </c>
      <c r="G252" s="127"/>
      <c r="H252" s="31">
        <f t="shared" si="9"/>
        <v>12.75</v>
      </c>
      <c r="I252" s="23">
        <f t="shared" si="10"/>
        <v>2</v>
      </c>
      <c r="J252" s="169"/>
      <c r="K252" s="129">
        <f t="shared" si="11"/>
        <v>1</v>
      </c>
    </row>
    <row r="253" spans="1:14" ht="12">
      <c r="A253" s="370" t="s">
        <v>1508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194">
        <v>10.33</v>
      </c>
      <c r="G253" s="261"/>
      <c r="H253" s="249">
        <f t="shared" si="9"/>
        <v>10.33</v>
      </c>
      <c r="I253" s="250">
        <f t="shared" si="10"/>
        <v>2</v>
      </c>
      <c r="J253" s="251" t="str">
        <f>IF(I253=2,"acquise"," ")</f>
        <v>acquise</v>
      </c>
      <c r="K253" s="222">
        <f t="shared" si="11"/>
        <v>1</v>
      </c>
    </row>
    <row r="254" spans="1:14" ht="15">
      <c r="A254" s="370" t="s">
        <v>1509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92">
        <v>10.17</v>
      </c>
      <c r="G254" s="127"/>
      <c r="H254" s="31">
        <f t="shared" si="9"/>
        <v>10.17</v>
      </c>
      <c r="I254" s="23">
        <f t="shared" si="10"/>
        <v>2</v>
      </c>
      <c r="J254" s="169" t="s">
        <v>485</v>
      </c>
      <c r="K254" s="129">
        <f t="shared" si="11"/>
        <v>1</v>
      </c>
      <c r="M254" s="187">
        <v>18</v>
      </c>
      <c r="N254" s="188">
        <v>9</v>
      </c>
    </row>
    <row r="255" spans="1:14" ht="15">
      <c r="A255" s="370" t="s">
        <v>1510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92">
        <v>11.83</v>
      </c>
      <c r="G255" s="127"/>
      <c r="H255" s="31">
        <f t="shared" si="9"/>
        <v>11.83</v>
      </c>
      <c r="I255" s="23">
        <f t="shared" si="10"/>
        <v>2</v>
      </c>
      <c r="J255" s="169" t="s">
        <v>485</v>
      </c>
      <c r="K255" s="129">
        <f t="shared" si="11"/>
        <v>1</v>
      </c>
      <c r="M255" s="187">
        <v>12</v>
      </c>
      <c r="N255" s="188">
        <v>9</v>
      </c>
    </row>
    <row r="256" spans="1:14" ht="12">
      <c r="A256" s="370" t="s">
        <v>1511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92">
        <v>9.5</v>
      </c>
      <c r="G256" s="127"/>
      <c r="H256" s="31">
        <f t="shared" si="9"/>
        <v>9.5</v>
      </c>
      <c r="I256" s="23">
        <f t="shared" si="10"/>
        <v>0</v>
      </c>
      <c r="J256" s="169" t="s">
        <v>485</v>
      </c>
      <c r="K256" s="129">
        <f t="shared" si="11"/>
        <v>1</v>
      </c>
      <c r="L256" s="72" t="s">
        <v>483</v>
      </c>
      <c r="M256" s="7">
        <v>18</v>
      </c>
      <c r="N256" s="167">
        <v>9</v>
      </c>
    </row>
    <row r="257" spans="1:14" ht="15">
      <c r="A257" s="370" t="s">
        <v>1512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92">
        <v>8.17</v>
      </c>
      <c r="G257" s="127"/>
      <c r="H257" s="31">
        <f t="shared" si="9"/>
        <v>8.17</v>
      </c>
      <c r="I257" s="23">
        <f t="shared" si="10"/>
        <v>0</v>
      </c>
      <c r="J257" s="169" t="s">
        <v>485</v>
      </c>
      <c r="K257" s="129">
        <f t="shared" si="11"/>
        <v>1</v>
      </c>
      <c r="M257" s="187">
        <v>12</v>
      </c>
      <c r="N257" s="188">
        <v>9</v>
      </c>
    </row>
    <row r="258" spans="1:14" ht="15">
      <c r="A258" s="370" t="s">
        <v>1513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92">
        <v>7.58</v>
      </c>
      <c r="G258" s="127"/>
      <c r="H258" s="31">
        <f t="shared" si="9"/>
        <v>7.58</v>
      </c>
      <c r="I258" s="23">
        <f t="shared" si="10"/>
        <v>0</v>
      </c>
      <c r="J258" s="169" t="s">
        <v>485</v>
      </c>
      <c r="K258" s="129">
        <f t="shared" si="11"/>
        <v>1</v>
      </c>
      <c r="M258" s="187">
        <v>17</v>
      </c>
      <c r="N258" s="188">
        <v>9</v>
      </c>
    </row>
    <row r="259" spans="1:14" ht="15">
      <c r="A259" s="370" t="s">
        <v>1514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92">
        <v>10.66</v>
      </c>
      <c r="G259" s="127"/>
      <c r="H259" s="31">
        <f t="shared" si="9"/>
        <v>10.66</v>
      </c>
      <c r="I259" s="23">
        <f t="shared" si="10"/>
        <v>2</v>
      </c>
      <c r="J259" s="169" t="s">
        <v>486</v>
      </c>
      <c r="K259" s="129">
        <f t="shared" si="11"/>
        <v>1</v>
      </c>
      <c r="M259" s="187">
        <v>17</v>
      </c>
      <c r="N259" s="188">
        <v>4</v>
      </c>
    </row>
    <row r="260" spans="1:14" ht="15">
      <c r="A260" s="370" t="s">
        <v>1515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92">
        <v>8.17</v>
      </c>
      <c r="G260" s="127"/>
      <c r="H260" s="31">
        <f t="shared" si="9"/>
        <v>8.17</v>
      </c>
      <c r="I260" s="23">
        <f t="shared" si="10"/>
        <v>0</v>
      </c>
      <c r="J260" s="169" t="s">
        <v>485</v>
      </c>
      <c r="K260" s="129">
        <f t="shared" si="11"/>
        <v>1</v>
      </c>
      <c r="M260" s="187">
        <v>17</v>
      </c>
      <c r="N260" s="188">
        <v>9</v>
      </c>
    </row>
    <row r="261" spans="1:14" ht="12">
      <c r="A261" s="370" t="s">
        <v>1516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2">
        <v>11.92</v>
      </c>
      <c r="G261" s="127"/>
      <c r="H261" s="31">
        <f t="shared" si="9"/>
        <v>11.92</v>
      </c>
      <c r="I261" s="23">
        <f t="shared" si="10"/>
        <v>2</v>
      </c>
      <c r="J261" s="171" t="s">
        <v>486</v>
      </c>
      <c r="K261" s="129">
        <f t="shared" si="11"/>
        <v>1</v>
      </c>
      <c r="L261" s="72" t="s">
        <v>483</v>
      </c>
      <c r="M261" s="7">
        <v>19</v>
      </c>
      <c r="N261" s="167">
        <v>5</v>
      </c>
    </row>
    <row r="262" spans="1:14" ht="15">
      <c r="A262" s="370" t="s">
        <v>1517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92">
        <v>12</v>
      </c>
      <c r="G262" s="127"/>
      <c r="H262" s="31">
        <f t="shared" si="9"/>
        <v>12</v>
      </c>
      <c r="I262" s="23">
        <f t="shared" si="10"/>
        <v>2</v>
      </c>
      <c r="J262" s="169" t="s">
        <v>486</v>
      </c>
      <c r="K262" s="129">
        <f t="shared" si="11"/>
        <v>1</v>
      </c>
      <c r="M262" s="187">
        <v>13</v>
      </c>
      <c r="N262" s="188">
        <v>4</v>
      </c>
    </row>
    <row r="263" spans="1:14" ht="12">
      <c r="A263" s="370" t="s">
        <v>1518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2">
        <v>11.91</v>
      </c>
      <c r="G263" s="127"/>
      <c r="H263" s="31">
        <f t="shared" si="9"/>
        <v>11.91</v>
      </c>
      <c r="I263" s="23">
        <f t="shared" si="10"/>
        <v>2</v>
      </c>
      <c r="J263" s="171" t="s">
        <v>486</v>
      </c>
      <c r="K263" s="129">
        <f t="shared" si="11"/>
        <v>1</v>
      </c>
      <c r="L263" s="72" t="s">
        <v>483</v>
      </c>
      <c r="M263" s="7">
        <v>14</v>
      </c>
      <c r="N263" s="167">
        <v>5</v>
      </c>
    </row>
    <row r="264" spans="1:14" ht="12">
      <c r="A264" s="370" t="s">
        <v>1519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194">
        <v>12.08</v>
      </c>
      <c r="G264" s="261"/>
      <c r="H264" s="249">
        <f t="shared" si="9"/>
        <v>12.08</v>
      </c>
      <c r="I264" s="250">
        <f t="shared" si="10"/>
        <v>2</v>
      </c>
      <c r="J264" s="251" t="str">
        <f>IF(I264=2,"acquise"," ")</f>
        <v>acquise</v>
      </c>
      <c r="K264" s="222">
        <f t="shared" si="11"/>
        <v>1</v>
      </c>
    </row>
    <row r="265" spans="1:14" ht="15">
      <c r="A265" s="370" t="s">
        <v>1520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92">
        <v>10.16</v>
      </c>
      <c r="G265" s="127"/>
      <c r="H265" s="31">
        <f t="shared" si="9"/>
        <v>10.16</v>
      </c>
      <c r="I265" s="23">
        <f t="shared" si="10"/>
        <v>2</v>
      </c>
      <c r="J265" s="169" t="s">
        <v>485</v>
      </c>
      <c r="K265" s="129">
        <f t="shared" si="11"/>
        <v>1</v>
      </c>
      <c r="M265" s="187">
        <v>16</v>
      </c>
      <c r="N265" s="188">
        <v>9</v>
      </c>
    </row>
    <row r="266" spans="1:14" ht="12">
      <c r="A266" s="370" t="s">
        <v>1521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49">
        <v>8.67</v>
      </c>
      <c r="G266" s="127"/>
      <c r="H266" s="31">
        <f t="shared" si="9"/>
        <v>8.67</v>
      </c>
      <c r="I266" s="23">
        <f t="shared" si="10"/>
        <v>0</v>
      </c>
      <c r="J266" s="169" t="s">
        <v>485</v>
      </c>
      <c r="K266" s="129">
        <f t="shared" si="11"/>
        <v>1</v>
      </c>
      <c r="L266" s="72" t="s">
        <v>483</v>
      </c>
      <c r="M266" s="7">
        <v>18</v>
      </c>
      <c r="N266" s="167">
        <v>9</v>
      </c>
    </row>
    <row r="267" spans="1:14" ht="12">
      <c r="A267" s="370" t="s">
        <v>1522</v>
      </c>
      <c r="B267" s="364" t="s">
        <v>766</v>
      </c>
      <c r="C267" s="364" t="s">
        <v>352</v>
      </c>
      <c r="D267" s="366" t="s">
        <v>100</v>
      </c>
      <c r="E267" s="204" t="s">
        <v>436</v>
      </c>
      <c r="F267" s="194">
        <v>11.5</v>
      </c>
      <c r="G267" s="261"/>
      <c r="H267" s="249">
        <f t="shared" si="9"/>
        <v>11.5</v>
      </c>
      <c r="I267" s="250">
        <f t="shared" si="10"/>
        <v>2</v>
      </c>
      <c r="J267" s="251" t="str">
        <f>IF(I267=2,"acquise"," ")</f>
        <v>acquise</v>
      </c>
      <c r="K267" s="222">
        <f t="shared" si="11"/>
        <v>1</v>
      </c>
    </row>
    <row r="268" spans="1:14" ht="12">
      <c r="A268" s="370" t="s">
        <v>1523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49">
        <v>10.66</v>
      </c>
      <c r="G268" s="127"/>
      <c r="H268" s="31">
        <f t="shared" si="9"/>
        <v>10.66</v>
      </c>
      <c r="I268" s="23">
        <f t="shared" si="10"/>
        <v>2</v>
      </c>
      <c r="J268" s="169" t="s">
        <v>485</v>
      </c>
      <c r="K268" s="129">
        <f t="shared" si="11"/>
        <v>1</v>
      </c>
      <c r="L268" s="72" t="s">
        <v>483</v>
      </c>
      <c r="M268" s="7">
        <v>12</v>
      </c>
      <c r="N268" s="167">
        <v>9</v>
      </c>
    </row>
    <row r="269" spans="1:14" ht="15">
      <c r="A269" s="370" t="s">
        <v>1524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92">
        <v>11.3</v>
      </c>
      <c r="G269" s="127"/>
      <c r="H269" s="31">
        <f t="shared" ref="H269:H332" si="12">MAX(F269,G269)</f>
        <v>11.3</v>
      </c>
      <c r="I269" s="23">
        <f t="shared" ref="I269:I332" si="13">IF(H269&gt;=10,2,0)</f>
        <v>2</v>
      </c>
      <c r="J269" s="169" t="s">
        <v>486</v>
      </c>
      <c r="K269" s="129">
        <f t="shared" ref="K269:K332" si="14">IF(G269&lt;&gt;"",2,1)</f>
        <v>1</v>
      </c>
      <c r="M269" s="187">
        <v>18</v>
      </c>
      <c r="N269" s="188">
        <v>4</v>
      </c>
    </row>
    <row r="270" spans="1:14" ht="12">
      <c r="A270" s="370" t="s">
        <v>1525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2">
        <v>10.5</v>
      </c>
      <c r="G270" s="127"/>
      <c r="H270" s="31">
        <f t="shared" si="12"/>
        <v>10.5</v>
      </c>
      <c r="I270" s="23">
        <f t="shared" si="13"/>
        <v>2</v>
      </c>
      <c r="J270" s="169" t="s">
        <v>485</v>
      </c>
      <c r="K270" s="129">
        <f t="shared" si="14"/>
        <v>1</v>
      </c>
      <c r="L270" s="72" t="s">
        <v>483</v>
      </c>
      <c r="M270" s="7">
        <v>18</v>
      </c>
      <c r="N270" s="167">
        <v>9</v>
      </c>
    </row>
    <row r="271" spans="1:14" ht="12">
      <c r="A271" s="370" t="s">
        <v>1526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11.84</v>
      </c>
      <c r="G271" s="127"/>
      <c r="H271" s="31">
        <f t="shared" si="12"/>
        <v>11.84</v>
      </c>
      <c r="I271" s="23">
        <f t="shared" si="13"/>
        <v>2</v>
      </c>
      <c r="J271" s="171" t="s">
        <v>486</v>
      </c>
      <c r="K271" s="129">
        <f t="shared" si="14"/>
        <v>1</v>
      </c>
      <c r="L271" s="72" t="s">
        <v>483</v>
      </c>
      <c r="M271" s="7">
        <v>25</v>
      </c>
      <c r="N271" s="167">
        <v>4</v>
      </c>
    </row>
    <row r="272" spans="1:14" ht="12">
      <c r="A272" s="370" t="s">
        <v>1527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2">
        <v>10.33</v>
      </c>
      <c r="G272" s="127"/>
      <c r="H272" s="31">
        <f t="shared" si="12"/>
        <v>10.33</v>
      </c>
      <c r="I272" s="23">
        <f t="shared" si="13"/>
        <v>2</v>
      </c>
      <c r="J272" s="169" t="s">
        <v>485</v>
      </c>
      <c r="K272" s="129">
        <f t="shared" si="14"/>
        <v>1</v>
      </c>
      <c r="L272" s="72" t="s">
        <v>483</v>
      </c>
      <c r="M272" s="7">
        <v>12</v>
      </c>
      <c r="N272" s="167">
        <v>9</v>
      </c>
    </row>
    <row r="273" spans="1:14" ht="15">
      <c r="A273" s="370" t="s">
        <v>1528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92">
        <v>10</v>
      </c>
      <c r="G273" s="127"/>
      <c r="H273" s="31">
        <f t="shared" si="12"/>
        <v>10</v>
      </c>
      <c r="I273" s="23">
        <f t="shared" si="13"/>
        <v>2</v>
      </c>
      <c r="J273" s="169" t="s">
        <v>485</v>
      </c>
      <c r="K273" s="129">
        <f t="shared" si="14"/>
        <v>1</v>
      </c>
      <c r="M273" s="187">
        <v>24</v>
      </c>
      <c r="N273" s="188">
        <v>9</v>
      </c>
    </row>
    <row r="274" spans="1:14" ht="15">
      <c r="A274" s="370" t="s">
        <v>1529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92">
        <v>11.33</v>
      </c>
      <c r="G274" s="127"/>
      <c r="H274" s="31">
        <f t="shared" si="12"/>
        <v>11.33</v>
      </c>
      <c r="I274" s="23">
        <f t="shared" si="13"/>
        <v>2</v>
      </c>
      <c r="J274" s="169" t="s">
        <v>486</v>
      </c>
      <c r="K274" s="129">
        <f t="shared" si="14"/>
        <v>1</v>
      </c>
      <c r="M274" s="187">
        <v>14</v>
      </c>
      <c r="N274" s="188">
        <v>5</v>
      </c>
    </row>
    <row r="275" spans="1:14" ht="15">
      <c r="A275" s="370" t="s">
        <v>1530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92">
        <v>9.41</v>
      </c>
      <c r="G275" s="127"/>
      <c r="H275" s="31">
        <f t="shared" si="12"/>
        <v>9.41</v>
      </c>
      <c r="I275" s="23">
        <f t="shared" si="13"/>
        <v>0</v>
      </c>
      <c r="J275" s="169" t="s">
        <v>485</v>
      </c>
      <c r="K275" s="129">
        <f t="shared" si="14"/>
        <v>1</v>
      </c>
      <c r="M275" s="187">
        <v>18</v>
      </c>
      <c r="N275" s="188">
        <v>9</v>
      </c>
    </row>
    <row r="276" spans="1:14" ht="15">
      <c r="A276" s="370" t="s">
        <v>1531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92">
        <v>8</v>
      </c>
      <c r="G276" s="127"/>
      <c r="H276" s="31">
        <f t="shared" si="12"/>
        <v>8</v>
      </c>
      <c r="I276" s="23">
        <f t="shared" si="13"/>
        <v>0</v>
      </c>
      <c r="J276" s="169" t="s">
        <v>485</v>
      </c>
      <c r="K276" s="129">
        <f t="shared" si="14"/>
        <v>1</v>
      </c>
      <c r="M276" s="187">
        <v>18</v>
      </c>
      <c r="N276" s="188">
        <v>9</v>
      </c>
    </row>
    <row r="277" spans="1:14" ht="12">
      <c r="A277" s="370" t="s">
        <v>1532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49">
        <v>10.57</v>
      </c>
      <c r="G277" s="127"/>
      <c r="H277" s="31">
        <f t="shared" si="12"/>
        <v>10.57</v>
      </c>
      <c r="I277" s="23">
        <f t="shared" si="13"/>
        <v>2</v>
      </c>
      <c r="J277" s="169" t="s">
        <v>485</v>
      </c>
      <c r="K277" s="129">
        <f t="shared" si="14"/>
        <v>1</v>
      </c>
      <c r="L277" s="72" t="s">
        <v>483</v>
      </c>
      <c r="M277" s="7">
        <v>18</v>
      </c>
      <c r="N277" s="167">
        <v>9</v>
      </c>
    </row>
    <row r="278" spans="1:14" ht="12">
      <c r="A278" s="370" t="s">
        <v>1533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194">
        <v>10.833333333333332</v>
      </c>
      <c r="G278" s="261"/>
      <c r="H278" s="249">
        <f t="shared" si="12"/>
        <v>10.833333333333332</v>
      </c>
      <c r="I278" s="250">
        <f t="shared" si="13"/>
        <v>2</v>
      </c>
      <c r="J278" s="251" t="str">
        <f>IF(I278=2,"acquise"," ")</f>
        <v>acquise</v>
      </c>
      <c r="K278" s="222">
        <f t="shared" si="14"/>
        <v>1</v>
      </c>
    </row>
    <row r="279" spans="1:14" ht="12">
      <c r="A279" s="370" t="s">
        <v>1534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2">
        <v>10.83</v>
      </c>
      <c r="G279" s="127"/>
      <c r="H279" s="31">
        <f t="shared" si="12"/>
        <v>10.83</v>
      </c>
      <c r="I279" s="23">
        <f t="shared" si="13"/>
        <v>2</v>
      </c>
      <c r="J279" s="171" t="s">
        <v>486</v>
      </c>
      <c r="K279" s="129">
        <f t="shared" si="14"/>
        <v>1</v>
      </c>
      <c r="L279" s="72" t="s">
        <v>483</v>
      </c>
      <c r="M279" s="7">
        <v>26</v>
      </c>
      <c r="N279" s="167">
        <v>5</v>
      </c>
    </row>
    <row r="280" spans="1:14" ht="12">
      <c r="A280" s="370" t="s">
        <v>1535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92">
        <v>10.5</v>
      </c>
      <c r="G280" s="127"/>
      <c r="H280" s="31">
        <f t="shared" si="12"/>
        <v>10.5</v>
      </c>
      <c r="I280" s="23">
        <f t="shared" si="13"/>
        <v>2</v>
      </c>
      <c r="J280" s="171" t="s">
        <v>486</v>
      </c>
      <c r="K280" s="129">
        <f t="shared" si="14"/>
        <v>1</v>
      </c>
      <c r="L280" s="72" t="s">
        <v>483</v>
      </c>
      <c r="M280" s="7">
        <v>20</v>
      </c>
      <c r="N280" s="167">
        <v>5</v>
      </c>
    </row>
    <row r="281" spans="1:14" ht="12">
      <c r="A281" s="370" t="s">
        <v>1536</v>
      </c>
      <c r="B281" s="363" t="s">
        <v>768</v>
      </c>
      <c r="C281" s="363" t="s">
        <v>402</v>
      </c>
      <c r="D281" s="365" t="s">
        <v>769</v>
      </c>
      <c r="E281" s="244" t="s">
        <v>428</v>
      </c>
      <c r="F281" s="194">
        <v>10.34</v>
      </c>
      <c r="G281" s="261"/>
      <c r="H281" s="249">
        <f t="shared" si="12"/>
        <v>10.34</v>
      </c>
      <c r="I281" s="250">
        <f t="shared" si="13"/>
        <v>2</v>
      </c>
      <c r="J281" s="251" t="str">
        <f>IF(I281=2,"acquise"," ")</f>
        <v>acquise</v>
      </c>
      <c r="K281" s="222">
        <f t="shared" si="14"/>
        <v>1</v>
      </c>
    </row>
    <row r="282" spans="1:14" ht="12">
      <c r="A282" s="370" t="s">
        <v>1537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6.49</v>
      </c>
      <c r="G282" s="127"/>
      <c r="H282" s="31">
        <f t="shared" si="12"/>
        <v>6.49</v>
      </c>
      <c r="I282" s="23">
        <f t="shared" si="13"/>
        <v>0</v>
      </c>
      <c r="J282" s="169" t="s">
        <v>485</v>
      </c>
      <c r="K282" s="129">
        <f t="shared" si="14"/>
        <v>1</v>
      </c>
      <c r="L282" s="72" t="s">
        <v>483</v>
      </c>
      <c r="M282" s="7">
        <v>18</v>
      </c>
      <c r="N282" s="167">
        <v>9</v>
      </c>
    </row>
    <row r="283" spans="1:14" ht="15">
      <c r="A283" s="370" t="s">
        <v>1538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92">
        <v>11.75</v>
      </c>
      <c r="G283" s="127"/>
      <c r="H283" s="31">
        <f t="shared" si="12"/>
        <v>11.75</v>
      </c>
      <c r="I283" s="23">
        <f t="shared" si="13"/>
        <v>2</v>
      </c>
      <c r="J283" s="169" t="s">
        <v>485</v>
      </c>
      <c r="K283" s="129">
        <f t="shared" si="14"/>
        <v>1</v>
      </c>
      <c r="M283" s="187">
        <v>12</v>
      </c>
      <c r="N283" s="188">
        <v>9</v>
      </c>
    </row>
    <row r="284" spans="1:14" ht="15">
      <c r="A284" s="370" t="s">
        <v>1539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92">
        <v>11.1</v>
      </c>
      <c r="G284" s="127"/>
      <c r="H284" s="31">
        <f t="shared" si="12"/>
        <v>11.1</v>
      </c>
      <c r="I284" s="23">
        <f t="shared" si="13"/>
        <v>2</v>
      </c>
      <c r="J284" s="169" t="s">
        <v>485</v>
      </c>
      <c r="K284" s="129">
        <f t="shared" si="14"/>
        <v>1</v>
      </c>
      <c r="M284" s="187">
        <v>15</v>
      </c>
      <c r="N284" s="188">
        <v>9</v>
      </c>
    </row>
    <row r="285" spans="1:14" ht="15">
      <c r="A285" s="370" t="s">
        <v>1540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92">
        <v>6.3100000000000005</v>
      </c>
      <c r="G285" s="127"/>
      <c r="H285" s="31">
        <f t="shared" si="12"/>
        <v>6.3100000000000005</v>
      </c>
      <c r="I285" s="23">
        <f t="shared" si="13"/>
        <v>0</v>
      </c>
      <c r="J285" s="169" t="s">
        <v>485</v>
      </c>
      <c r="K285" s="129">
        <f t="shared" si="14"/>
        <v>1</v>
      </c>
      <c r="M285" s="187">
        <v>18</v>
      </c>
      <c r="N285" s="188">
        <v>9</v>
      </c>
    </row>
    <row r="286" spans="1:14" ht="12">
      <c r="A286" s="370" t="s">
        <v>1541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2">
        <v>11.75</v>
      </c>
      <c r="G286" s="127"/>
      <c r="H286" s="31">
        <f t="shared" si="12"/>
        <v>11.75</v>
      </c>
      <c r="I286" s="23">
        <f t="shared" si="13"/>
        <v>2</v>
      </c>
      <c r="J286" s="169" t="s">
        <v>485</v>
      </c>
      <c r="K286" s="129">
        <f t="shared" si="14"/>
        <v>1</v>
      </c>
      <c r="L286" s="72" t="s">
        <v>483</v>
      </c>
      <c r="M286" s="7">
        <v>18</v>
      </c>
      <c r="N286" s="167">
        <v>9</v>
      </c>
    </row>
    <row r="287" spans="1:14" ht="12">
      <c r="A287" s="370" t="s">
        <v>1542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14.25</v>
      </c>
      <c r="G287" s="127"/>
      <c r="H287" s="31">
        <f t="shared" si="12"/>
        <v>14.25</v>
      </c>
      <c r="I287" s="23">
        <f t="shared" si="13"/>
        <v>2</v>
      </c>
      <c r="J287" s="169" t="s">
        <v>485</v>
      </c>
      <c r="K287" s="129">
        <f t="shared" si="14"/>
        <v>1</v>
      </c>
      <c r="L287" s="72" t="s">
        <v>483</v>
      </c>
      <c r="M287" s="7">
        <v>18</v>
      </c>
      <c r="N287" s="167">
        <v>9</v>
      </c>
    </row>
    <row r="288" spans="1:14" ht="15">
      <c r="A288" s="370" t="s">
        <v>1543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92">
        <v>7.91</v>
      </c>
      <c r="G288" s="127">
        <v>7.89</v>
      </c>
      <c r="H288" s="31">
        <f t="shared" si="12"/>
        <v>7.91</v>
      </c>
      <c r="I288" s="23">
        <f t="shared" si="13"/>
        <v>0</v>
      </c>
      <c r="J288" s="44" t="str">
        <f>IF(I288=2,"acquise"," ")</f>
        <v xml:space="preserve"> </v>
      </c>
      <c r="K288" s="129">
        <f t="shared" si="14"/>
        <v>2</v>
      </c>
      <c r="M288" s="187">
        <v>22</v>
      </c>
      <c r="N288" s="188">
        <v>2</v>
      </c>
    </row>
    <row r="289" spans="1:14" ht="12">
      <c r="A289" s="370" t="s">
        <v>1544</v>
      </c>
      <c r="B289" s="363" t="s">
        <v>770</v>
      </c>
      <c r="C289" s="363" t="s">
        <v>224</v>
      </c>
      <c r="D289" s="365" t="s">
        <v>99</v>
      </c>
      <c r="E289" s="247" t="s">
        <v>1678</v>
      </c>
      <c r="F289" s="194">
        <v>12</v>
      </c>
      <c r="G289" s="261"/>
      <c r="H289" s="249">
        <f t="shared" si="12"/>
        <v>12</v>
      </c>
      <c r="I289" s="250">
        <f t="shared" si="13"/>
        <v>2</v>
      </c>
      <c r="J289" s="251" t="str">
        <f>IF(I289=2,"acquise"," ")</f>
        <v>acquise</v>
      </c>
      <c r="K289" s="222">
        <f t="shared" si="14"/>
        <v>1</v>
      </c>
    </row>
    <row r="290" spans="1:14" ht="15">
      <c r="A290" s="370" t="s">
        <v>1545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92">
        <v>10.5</v>
      </c>
      <c r="G290" s="127"/>
      <c r="H290" s="31">
        <f t="shared" si="12"/>
        <v>10.5</v>
      </c>
      <c r="I290" s="23">
        <f t="shared" si="13"/>
        <v>2</v>
      </c>
      <c r="J290" s="169" t="s">
        <v>485</v>
      </c>
      <c r="K290" s="129">
        <f t="shared" si="14"/>
        <v>1</v>
      </c>
      <c r="M290" s="187">
        <v>11</v>
      </c>
      <c r="N290" s="188">
        <v>9</v>
      </c>
    </row>
    <row r="291" spans="1:14" ht="12">
      <c r="A291" s="370" t="s">
        <v>1546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49">
        <v>10.08</v>
      </c>
      <c r="G291" s="127"/>
      <c r="H291" s="31">
        <f t="shared" si="12"/>
        <v>10.08</v>
      </c>
      <c r="I291" s="23">
        <f t="shared" si="13"/>
        <v>2</v>
      </c>
      <c r="J291" s="169" t="s">
        <v>485</v>
      </c>
      <c r="K291" s="129">
        <f t="shared" si="14"/>
        <v>1</v>
      </c>
      <c r="L291" s="72" t="s">
        <v>483</v>
      </c>
      <c r="M291" s="7">
        <v>18</v>
      </c>
      <c r="N291" s="167">
        <v>9</v>
      </c>
    </row>
    <row r="292" spans="1:14" ht="12">
      <c r="A292" s="370" t="s">
        <v>1547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92">
        <v>10.916666666666668</v>
      </c>
      <c r="G292" s="127"/>
      <c r="H292" s="31">
        <f t="shared" si="12"/>
        <v>10.916666666666668</v>
      </c>
      <c r="I292" s="23">
        <f t="shared" si="13"/>
        <v>2</v>
      </c>
      <c r="J292" s="171" t="s">
        <v>486</v>
      </c>
      <c r="K292" s="129">
        <f t="shared" si="14"/>
        <v>1</v>
      </c>
      <c r="L292" s="72" t="s">
        <v>483</v>
      </c>
      <c r="M292" s="7">
        <v>20</v>
      </c>
      <c r="N292" s="167">
        <v>5</v>
      </c>
    </row>
    <row r="293" spans="1:14" ht="15">
      <c r="A293" s="370" t="s">
        <v>1548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92">
        <v>13.91</v>
      </c>
      <c r="G293" s="127"/>
      <c r="H293" s="31">
        <f t="shared" si="12"/>
        <v>13.91</v>
      </c>
      <c r="I293" s="23">
        <f t="shared" si="13"/>
        <v>2</v>
      </c>
      <c r="J293" s="169" t="s">
        <v>485</v>
      </c>
      <c r="K293" s="129">
        <f t="shared" si="14"/>
        <v>1</v>
      </c>
      <c r="M293" s="187">
        <v>18</v>
      </c>
      <c r="N293" s="188">
        <v>9</v>
      </c>
    </row>
    <row r="294" spans="1:14" ht="15">
      <c r="A294" s="370" t="s">
        <v>1549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92">
        <v>11.09</v>
      </c>
      <c r="G294" s="127"/>
      <c r="H294" s="31">
        <f t="shared" si="12"/>
        <v>11.09</v>
      </c>
      <c r="I294" s="23">
        <f t="shared" si="13"/>
        <v>2</v>
      </c>
      <c r="J294" s="169" t="s">
        <v>485</v>
      </c>
      <c r="K294" s="129">
        <f t="shared" si="14"/>
        <v>1</v>
      </c>
      <c r="M294" s="187">
        <v>18</v>
      </c>
      <c r="N294" s="188">
        <v>9</v>
      </c>
    </row>
    <row r="295" spans="1:14" ht="12">
      <c r="A295" s="370" t="s">
        <v>1550</v>
      </c>
      <c r="B295" s="363" t="s">
        <v>771</v>
      </c>
      <c r="C295" s="363" t="s">
        <v>772</v>
      </c>
      <c r="D295" s="365" t="s">
        <v>278</v>
      </c>
      <c r="E295" s="239" t="s">
        <v>1681</v>
      </c>
      <c r="F295" s="194">
        <v>11.16</v>
      </c>
      <c r="G295" s="261"/>
      <c r="H295" s="249">
        <f t="shared" si="12"/>
        <v>11.16</v>
      </c>
      <c r="I295" s="250">
        <f t="shared" si="13"/>
        <v>2</v>
      </c>
      <c r="J295" s="251" t="str">
        <f>IF(I295=2,"acquise"," ")</f>
        <v>acquise</v>
      </c>
      <c r="K295" s="222">
        <f t="shared" si="14"/>
        <v>1</v>
      </c>
    </row>
    <row r="296" spans="1:14" ht="12">
      <c r="A296" s="370" t="s">
        <v>1551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2">
        <v>14</v>
      </c>
      <c r="G296" s="127"/>
      <c r="H296" s="31">
        <f t="shared" si="12"/>
        <v>14</v>
      </c>
      <c r="I296" s="23">
        <f t="shared" si="13"/>
        <v>2</v>
      </c>
      <c r="J296" s="169" t="s">
        <v>485</v>
      </c>
      <c r="K296" s="129">
        <f t="shared" si="14"/>
        <v>1</v>
      </c>
      <c r="L296" s="72" t="s">
        <v>483</v>
      </c>
      <c r="M296" s="7">
        <v>18</v>
      </c>
      <c r="N296" s="167">
        <v>9</v>
      </c>
    </row>
    <row r="297" spans="1:14" ht="15">
      <c r="A297" s="370" t="s">
        <v>1552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92">
        <v>9.84</v>
      </c>
      <c r="G297" s="127"/>
      <c r="H297" s="31">
        <f t="shared" si="12"/>
        <v>9.84</v>
      </c>
      <c r="I297" s="23">
        <f t="shared" si="13"/>
        <v>0</v>
      </c>
      <c r="J297" s="44" t="str">
        <f>IF(I297=2,"acquise"," ")</f>
        <v xml:space="preserve"> </v>
      </c>
      <c r="K297" s="129">
        <f t="shared" si="14"/>
        <v>1</v>
      </c>
      <c r="M297" s="187">
        <v>10</v>
      </c>
      <c r="N297" s="188">
        <v>2</v>
      </c>
    </row>
    <row r="298" spans="1:14" ht="12">
      <c r="A298" s="370" t="s">
        <v>1553</v>
      </c>
      <c r="B298" s="282" t="s">
        <v>773</v>
      </c>
      <c r="C298" s="305" t="s">
        <v>774</v>
      </c>
      <c r="D298" s="306" t="s">
        <v>111</v>
      </c>
      <c r="E298" s="247" t="s">
        <v>1677</v>
      </c>
      <c r="F298" s="194">
        <v>10.83</v>
      </c>
      <c r="G298" s="261"/>
      <c r="H298" s="249">
        <f t="shared" si="12"/>
        <v>10.83</v>
      </c>
      <c r="I298" s="250">
        <f t="shared" si="13"/>
        <v>2</v>
      </c>
      <c r="J298" s="251" t="str">
        <f>IF(I298=2,"acquise"," ")</f>
        <v>acquise</v>
      </c>
      <c r="K298" s="222">
        <f t="shared" si="14"/>
        <v>1</v>
      </c>
    </row>
    <row r="299" spans="1:14" ht="12">
      <c r="A299" s="370" t="s">
        <v>1554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49">
        <v>10.75</v>
      </c>
      <c r="G299" s="127"/>
      <c r="H299" s="31">
        <f t="shared" si="12"/>
        <v>10.75</v>
      </c>
      <c r="I299" s="23">
        <f t="shared" si="13"/>
        <v>2</v>
      </c>
      <c r="J299" s="169" t="s">
        <v>484</v>
      </c>
      <c r="K299" s="129">
        <f t="shared" si="14"/>
        <v>1</v>
      </c>
      <c r="L299" s="72" t="s">
        <v>483</v>
      </c>
      <c r="M299" s="7">
        <v>30</v>
      </c>
      <c r="N299" s="167">
        <v>9</v>
      </c>
    </row>
    <row r="300" spans="1:14" ht="12">
      <c r="A300" s="370" t="s">
        <v>1555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10.49</v>
      </c>
      <c r="G300" s="127"/>
      <c r="H300" s="31">
        <f t="shared" si="12"/>
        <v>10.49</v>
      </c>
      <c r="I300" s="23">
        <f t="shared" si="13"/>
        <v>2</v>
      </c>
      <c r="J300" s="169" t="s">
        <v>485</v>
      </c>
      <c r="K300" s="129">
        <f t="shared" si="14"/>
        <v>1</v>
      </c>
      <c r="L300" s="72" t="s">
        <v>483</v>
      </c>
      <c r="M300" s="7">
        <v>18</v>
      </c>
      <c r="N300" s="167">
        <v>9</v>
      </c>
    </row>
    <row r="301" spans="1:14" ht="12">
      <c r="A301" s="370" t="s">
        <v>1556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92">
        <v>12</v>
      </c>
      <c r="G301" s="127"/>
      <c r="H301" s="31">
        <f t="shared" si="12"/>
        <v>12</v>
      </c>
      <c r="I301" s="23">
        <f t="shared" si="13"/>
        <v>2</v>
      </c>
      <c r="J301" s="169" t="s">
        <v>485</v>
      </c>
      <c r="K301" s="129">
        <f t="shared" si="14"/>
        <v>1</v>
      </c>
      <c r="L301" s="72" t="s">
        <v>483</v>
      </c>
      <c r="M301" s="7">
        <v>18</v>
      </c>
      <c r="N301" s="167">
        <v>9</v>
      </c>
    </row>
    <row r="302" spans="1:14" ht="12">
      <c r="A302" s="370" t="s">
        <v>1557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49">
        <v>11.5</v>
      </c>
      <c r="G302" s="127"/>
      <c r="H302" s="31">
        <f t="shared" si="12"/>
        <v>11.5</v>
      </c>
      <c r="I302" s="23">
        <f t="shared" si="13"/>
        <v>2</v>
      </c>
      <c r="J302" s="169" t="s">
        <v>485</v>
      </c>
      <c r="K302" s="129">
        <f t="shared" si="14"/>
        <v>1</v>
      </c>
      <c r="L302" s="72" t="s">
        <v>483</v>
      </c>
      <c r="M302" s="7">
        <v>12</v>
      </c>
      <c r="N302" s="167">
        <v>9</v>
      </c>
    </row>
    <row r="303" spans="1:14" ht="12">
      <c r="A303" s="370" t="s">
        <v>1558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49">
        <v>8.8099999999999987</v>
      </c>
      <c r="G303" s="127"/>
      <c r="H303" s="31">
        <f t="shared" si="12"/>
        <v>8.8099999999999987</v>
      </c>
      <c r="I303" s="23">
        <f t="shared" si="13"/>
        <v>0</v>
      </c>
      <c r="J303" s="169" t="s">
        <v>485</v>
      </c>
      <c r="K303" s="129">
        <f t="shared" si="14"/>
        <v>1</v>
      </c>
      <c r="L303" s="72" t="s">
        <v>483</v>
      </c>
      <c r="M303" s="7">
        <v>18</v>
      </c>
      <c r="N303" s="167">
        <v>9</v>
      </c>
    </row>
    <row r="304" spans="1:14" ht="12">
      <c r="A304" s="370" t="s">
        <v>1559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49">
        <v>8.83</v>
      </c>
      <c r="G304" s="127"/>
      <c r="H304" s="31">
        <f t="shared" si="12"/>
        <v>8.83</v>
      </c>
      <c r="I304" s="23">
        <f t="shared" si="13"/>
        <v>0</v>
      </c>
      <c r="J304" s="169" t="s">
        <v>484</v>
      </c>
      <c r="K304" s="129">
        <f t="shared" si="14"/>
        <v>1</v>
      </c>
      <c r="L304" s="72" t="s">
        <v>483</v>
      </c>
      <c r="M304" s="7">
        <v>30</v>
      </c>
      <c r="N304" s="167">
        <v>9</v>
      </c>
    </row>
    <row r="305" spans="1:14" ht="15">
      <c r="A305" s="370" t="s">
        <v>1560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92">
        <v>10.17</v>
      </c>
      <c r="G305" s="127"/>
      <c r="H305" s="31">
        <f t="shared" si="12"/>
        <v>10.17</v>
      </c>
      <c r="I305" s="23">
        <f t="shared" si="13"/>
        <v>2</v>
      </c>
      <c r="J305" s="169" t="s">
        <v>485</v>
      </c>
      <c r="K305" s="129">
        <f t="shared" si="14"/>
        <v>1</v>
      </c>
      <c r="M305" s="187">
        <v>17</v>
      </c>
      <c r="N305" s="188">
        <v>9</v>
      </c>
    </row>
    <row r="306" spans="1:14" ht="15">
      <c r="A306" s="370" t="s">
        <v>1561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92">
        <v>10.5</v>
      </c>
      <c r="G306" s="127"/>
      <c r="H306" s="31">
        <f t="shared" si="12"/>
        <v>10.5</v>
      </c>
      <c r="I306" s="23">
        <f t="shared" si="13"/>
        <v>2</v>
      </c>
      <c r="J306" s="169" t="s">
        <v>485</v>
      </c>
      <c r="K306" s="129">
        <f t="shared" si="14"/>
        <v>1</v>
      </c>
      <c r="M306" s="187">
        <v>12</v>
      </c>
      <c r="N306" s="188">
        <v>9</v>
      </c>
    </row>
    <row r="307" spans="1:14" ht="15">
      <c r="A307" s="370" t="s">
        <v>1562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92">
        <v>10.91</v>
      </c>
      <c r="G307" s="127"/>
      <c r="H307" s="31">
        <f t="shared" si="12"/>
        <v>10.91</v>
      </c>
      <c r="I307" s="23">
        <f t="shared" si="13"/>
        <v>2</v>
      </c>
      <c r="J307" s="169" t="s">
        <v>486</v>
      </c>
      <c r="K307" s="129">
        <f t="shared" si="14"/>
        <v>1</v>
      </c>
      <c r="M307" s="187">
        <v>15</v>
      </c>
      <c r="N307" s="188">
        <v>8</v>
      </c>
    </row>
    <row r="308" spans="1:14" ht="12">
      <c r="A308" s="370" t="s">
        <v>1563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194">
        <v>10.5</v>
      </c>
      <c r="G308" s="261"/>
      <c r="H308" s="249">
        <f t="shared" si="12"/>
        <v>10.5</v>
      </c>
      <c r="I308" s="250">
        <f t="shared" si="13"/>
        <v>2</v>
      </c>
      <c r="J308" s="251" t="str">
        <f>IF(I308=2,"acquise"," ")</f>
        <v>acquise</v>
      </c>
      <c r="K308" s="222">
        <f t="shared" si="14"/>
        <v>1</v>
      </c>
    </row>
    <row r="309" spans="1:14" ht="15">
      <c r="A309" s="370" t="s">
        <v>1564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92">
        <v>12.58</v>
      </c>
      <c r="G309" s="127"/>
      <c r="H309" s="31">
        <f t="shared" si="12"/>
        <v>12.58</v>
      </c>
      <c r="I309" s="23">
        <f t="shared" si="13"/>
        <v>2</v>
      </c>
      <c r="J309" s="169" t="s">
        <v>485</v>
      </c>
      <c r="K309" s="129">
        <f t="shared" si="14"/>
        <v>1</v>
      </c>
      <c r="M309" s="187">
        <v>12</v>
      </c>
      <c r="N309" s="188">
        <v>9</v>
      </c>
    </row>
    <row r="310" spans="1:14" ht="15">
      <c r="A310" s="370" t="s">
        <v>1565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92">
        <v>11.91</v>
      </c>
      <c r="G310" s="127"/>
      <c r="H310" s="31">
        <f t="shared" si="12"/>
        <v>11.91</v>
      </c>
      <c r="I310" s="23">
        <f t="shared" si="13"/>
        <v>2</v>
      </c>
      <c r="J310" s="169" t="s">
        <v>486</v>
      </c>
      <c r="K310" s="129">
        <f t="shared" si="14"/>
        <v>1</v>
      </c>
      <c r="M310" s="187">
        <v>12</v>
      </c>
      <c r="N310" s="188">
        <v>4</v>
      </c>
    </row>
    <row r="311" spans="1:14" ht="12">
      <c r="A311" s="370" t="s">
        <v>1566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194">
        <v>11.91</v>
      </c>
      <c r="G311" s="261"/>
      <c r="H311" s="249">
        <f t="shared" si="12"/>
        <v>11.91</v>
      </c>
      <c r="I311" s="250">
        <f t="shared" si="13"/>
        <v>2</v>
      </c>
      <c r="J311" s="251" t="str">
        <f>IF(I311=2,"acquise"," ")</f>
        <v>acquise</v>
      </c>
      <c r="K311" s="222">
        <f t="shared" si="14"/>
        <v>1</v>
      </c>
    </row>
    <row r="312" spans="1:14" ht="15">
      <c r="A312" s="370" t="s">
        <v>1567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92">
        <v>10.5</v>
      </c>
      <c r="G312" s="127"/>
      <c r="H312" s="31">
        <f t="shared" si="12"/>
        <v>10.5</v>
      </c>
      <c r="I312" s="23">
        <f t="shared" si="13"/>
        <v>2</v>
      </c>
      <c r="J312" s="169" t="s">
        <v>484</v>
      </c>
      <c r="K312" s="129">
        <f t="shared" si="14"/>
        <v>1</v>
      </c>
      <c r="M312" s="187">
        <v>30</v>
      </c>
      <c r="N312" s="188">
        <v>9</v>
      </c>
    </row>
    <row r="313" spans="1:14" ht="15">
      <c r="A313" s="370" t="s">
        <v>1568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92">
        <v>10</v>
      </c>
      <c r="G313" s="127"/>
      <c r="H313" s="31">
        <f t="shared" si="12"/>
        <v>10</v>
      </c>
      <c r="I313" s="23">
        <f t="shared" si="13"/>
        <v>2</v>
      </c>
      <c r="J313" s="169" t="s">
        <v>485</v>
      </c>
      <c r="K313" s="129">
        <f t="shared" si="14"/>
        <v>1</v>
      </c>
      <c r="M313" s="187">
        <v>11</v>
      </c>
      <c r="N313" s="188">
        <v>9</v>
      </c>
    </row>
    <row r="314" spans="1:14" ht="15">
      <c r="A314" s="370" t="s">
        <v>1569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92">
        <v>7.5</v>
      </c>
      <c r="G314" s="127"/>
      <c r="H314" s="31">
        <f t="shared" si="12"/>
        <v>7.5</v>
      </c>
      <c r="I314" s="23">
        <f t="shared" si="13"/>
        <v>0</v>
      </c>
      <c r="J314" s="44" t="str">
        <f>IF(I314=2,"acquise"," ")</f>
        <v xml:space="preserve"> </v>
      </c>
      <c r="K314" s="129">
        <f t="shared" si="14"/>
        <v>1</v>
      </c>
      <c r="M314" s="187">
        <v>18</v>
      </c>
      <c r="N314" s="188">
        <v>3</v>
      </c>
    </row>
    <row r="315" spans="1:14" ht="15">
      <c r="A315" s="370" t="s">
        <v>1570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92">
        <v>8</v>
      </c>
      <c r="G315" s="127"/>
      <c r="H315" s="31">
        <f t="shared" si="12"/>
        <v>8</v>
      </c>
      <c r="I315" s="23">
        <f t="shared" si="13"/>
        <v>0</v>
      </c>
      <c r="J315" s="44" t="str">
        <f>IF(I315=2,"acquise"," ")</f>
        <v xml:space="preserve"> </v>
      </c>
      <c r="K315" s="129">
        <f t="shared" si="14"/>
        <v>1</v>
      </c>
      <c r="M315" s="187">
        <v>19</v>
      </c>
      <c r="N315" s="188">
        <v>6</v>
      </c>
    </row>
    <row r="316" spans="1:14" ht="12">
      <c r="A316" s="370" t="s">
        <v>1571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49">
        <v>10</v>
      </c>
      <c r="G316" s="127"/>
      <c r="H316" s="31">
        <f t="shared" si="12"/>
        <v>10</v>
      </c>
      <c r="I316" s="23">
        <f t="shared" si="13"/>
        <v>2</v>
      </c>
      <c r="J316" s="169" t="s">
        <v>485</v>
      </c>
      <c r="K316" s="129">
        <f t="shared" si="14"/>
        <v>1</v>
      </c>
      <c r="L316" s="72" t="s">
        <v>483</v>
      </c>
      <c r="M316" s="7">
        <v>18</v>
      </c>
      <c r="N316" s="167">
        <v>9</v>
      </c>
    </row>
    <row r="317" spans="1:14" ht="12">
      <c r="A317" s="370" t="s">
        <v>1572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92">
        <v>10.5</v>
      </c>
      <c r="G317" s="127"/>
      <c r="H317" s="31">
        <f t="shared" si="12"/>
        <v>10.5</v>
      </c>
      <c r="I317" s="23">
        <f t="shared" si="13"/>
        <v>2</v>
      </c>
      <c r="J317" s="169" t="s">
        <v>485</v>
      </c>
      <c r="K317" s="129">
        <f t="shared" si="14"/>
        <v>1</v>
      </c>
      <c r="L317" s="72" t="s">
        <v>483</v>
      </c>
      <c r="M317" s="7">
        <v>18</v>
      </c>
      <c r="N317" s="167">
        <v>9</v>
      </c>
    </row>
    <row r="318" spans="1:14" ht="15">
      <c r="A318" s="370" t="s">
        <v>1573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92">
        <v>11.83</v>
      </c>
      <c r="G318" s="127"/>
      <c r="H318" s="31">
        <f t="shared" si="12"/>
        <v>11.83</v>
      </c>
      <c r="I318" s="23">
        <f t="shared" si="13"/>
        <v>2</v>
      </c>
      <c r="J318" s="169" t="s">
        <v>485</v>
      </c>
      <c r="K318" s="129">
        <f t="shared" si="14"/>
        <v>1</v>
      </c>
      <c r="M318" s="187">
        <v>18</v>
      </c>
      <c r="N318" s="188">
        <v>9</v>
      </c>
    </row>
    <row r="319" spans="1:14" ht="12">
      <c r="A319" s="370" t="s">
        <v>1574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2">
        <v>11.66</v>
      </c>
      <c r="G319" s="127"/>
      <c r="H319" s="31">
        <f t="shared" si="12"/>
        <v>11.66</v>
      </c>
      <c r="I319" s="23">
        <f t="shared" si="13"/>
        <v>2</v>
      </c>
      <c r="J319" s="169" t="s">
        <v>485</v>
      </c>
      <c r="K319" s="129">
        <f t="shared" si="14"/>
        <v>1</v>
      </c>
      <c r="L319" s="72" t="s">
        <v>483</v>
      </c>
      <c r="M319" s="7">
        <v>18</v>
      </c>
      <c r="N319" s="167">
        <v>9</v>
      </c>
    </row>
    <row r="320" spans="1:14" ht="15">
      <c r="A320" s="370" t="s">
        <v>1575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92">
        <v>4.75</v>
      </c>
      <c r="G320" s="127"/>
      <c r="H320" s="31">
        <f t="shared" si="12"/>
        <v>4.75</v>
      </c>
      <c r="I320" s="23">
        <f t="shared" si="13"/>
        <v>0</v>
      </c>
      <c r="J320" s="169" t="s">
        <v>485</v>
      </c>
      <c r="K320" s="129">
        <f t="shared" si="14"/>
        <v>1</v>
      </c>
      <c r="M320" s="187">
        <v>12</v>
      </c>
      <c r="N320" s="188">
        <v>9</v>
      </c>
    </row>
    <row r="321" spans="1:14" ht="12">
      <c r="A321" s="370" t="s">
        <v>1576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11.84</v>
      </c>
      <c r="G321" s="127"/>
      <c r="H321" s="31">
        <f t="shared" si="12"/>
        <v>11.84</v>
      </c>
      <c r="I321" s="23">
        <f t="shared" si="13"/>
        <v>2</v>
      </c>
      <c r="J321" s="169" t="s">
        <v>485</v>
      </c>
      <c r="K321" s="129">
        <f t="shared" si="14"/>
        <v>1</v>
      </c>
      <c r="L321" s="72" t="s">
        <v>483</v>
      </c>
      <c r="M321" s="7">
        <v>12</v>
      </c>
      <c r="N321" s="167">
        <v>9</v>
      </c>
    </row>
    <row r="322" spans="1:14" ht="12">
      <c r="A322" s="370" t="s">
        <v>1577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194">
        <v>10.49</v>
      </c>
      <c r="G322" s="261"/>
      <c r="H322" s="249">
        <f t="shared" si="12"/>
        <v>10.49</v>
      </c>
      <c r="I322" s="250">
        <f t="shared" si="13"/>
        <v>2</v>
      </c>
      <c r="J322" s="251" t="str">
        <f>IF(I322=2,"acquise"," ")</f>
        <v>acquise</v>
      </c>
      <c r="K322" s="222">
        <f t="shared" si="14"/>
        <v>1</v>
      </c>
    </row>
    <row r="323" spans="1:14" ht="15">
      <c r="A323" s="370" t="s">
        <v>1578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92">
        <v>9</v>
      </c>
      <c r="G323" s="127"/>
      <c r="H323" s="31">
        <f t="shared" si="12"/>
        <v>9</v>
      </c>
      <c r="I323" s="23">
        <f t="shared" si="13"/>
        <v>0</v>
      </c>
      <c r="J323" s="44" t="str">
        <f>IF(I323=2,"acquise"," ")</f>
        <v xml:space="preserve"> </v>
      </c>
      <c r="K323" s="129">
        <f t="shared" si="14"/>
        <v>1</v>
      </c>
      <c r="M323" s="187">
        <v>16</v>
      </c>
      <c r="N323" s="188">
        <v>2</v>
      </c>
    </row>
    <row r="324" spans="1:14" ht="12">
      <c r="A324" s="370" t="s">
        <v>1579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2">
        <v>10.91</v>
      </c>
      <c r="G324" s="127"/>
      <c r="H324" s="31">
        <f t="shared" si="12"/>
        <v>10.91</v>
      </c>
      <c r="I324" s="23">
        <f t="shared" si="13"/>
        <v>2</v>
      </c>
      <c r="J324" s="171" t="s">
        <v>486</v>
      </c>
      <c r="K324" s="129">
        <f t="shared" si="14"/>
        <v>1</v>
      </c>
      <c r="L324" s="72" t="s">
        <v>483</v>
      </c>
      <c r="M324" s="7">
        <v>13</v>
      </c>
      <c r="N324" s="167">
        <v>5</v>
      </c>
    </row>
    <row r="325" spans="1:14" ht="12">
      <c r="A325" s="370" t="s">
        <v>1580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194">
        <v>10</v>
      </c>
      <c r="G325" s="261"/>
      <c r="H325" s="249">
        <f t="shared" si="12"/>
        <v>10</v>
      </c>
      <c r="I325" s="250">
        <f t="shared" si="13"/>
        <v>2</v>
      </c>
      <c r="J325" s="251" t="str">
        <f>IF(I325=2,"acquise"," ")</f>
        <v>acquise</v>
      </c>
      <c r="K325" s="222">
        <f t="shared" si="14"/>
        <v>1</v>
      </c>
    </row>
    <row r="326" spans="1:14" ht="12">
      <c r="A326" s="370" t="s">
        <v>1581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92">
        <v>11.17</v>
      </c>
      <c r="G326" s="127"/>
      <c r="H326" s="31">
        <f t="shared" si="12"/>
        <v>11.17</v>
      </c>
      <c r="I326" s="23">
        <f t="shared" si="13"/>
        <v>2</v>
      </c>
      <c r="J326" s="171" t="s">
        <v>486</v>
      </c>
      <c r="K326" s="129">
        <f t="shared" si="14"/>
        <v>1</v>
      </c>
      <c r="L326" s="72" t="s">
        <v>483</v>
      </c>
      <c r="M326" s="7">
        <v>20</v>
      </c>
      <c r="N326" s="167">
        <v>5</v>
      </c>
    </row>
    <row r="327" spans="1:14" ht="12">
      <c r="A327" s="370" t="s">
        <v>1582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92">
        <v>10.16</v>
      </c>
      <c r="G327" s="127"/>
      <c r="H327" s="31">
        <f t="shared" si="12"/>
        <v>10.16</v>
      </c>
      <c r="I327" s="23">
        <f t="shared" si="13"/>
        <v>2</v>
      </c>
      <c r="J327" s="169" t="s">
        <v>485</v>
      </c>
      <c r="K327" s="129">
        <f t="shared" si="14"/>
        <v>1</v>
      </c>
      <c r="L327" s="72" t="s">
        <v>483</v>
      </c>
      <c r="M327" s="7">
        <v>24</v>
      </c>
      <c r="N327" s="167">
        <v>9</v>
      </c>
    </row>
    <row r="328" spans="1:14" ht="15">
      <c r="A328" s="370" t="s">
        <v>1583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92">
        <v>10.83</v>
      </c>
      <c r="G328" s="127"/>
      <c r="H328" s="31">
        <f t="shared" si="12"/>
        <v>10.83</v>
      </c>
      <c r="I328" s="23">
        <f t="shared" si="13"/>
        <v>2</v>
      </c>
      <c r="J328" s="169" t="s">
        <v>485</v>
      </c>
      <c r="K328" s="129">
        <f t="shared" si="14"/>
        <v>1</v>
      </c>
      <c r="M328" s="187">
        <v>17</v>
      </c>
      <c r="N328" s="188">
        <v>9</v>
      </c>
    </row>
    <row r="329" spans="1:14" ht="12">
      <c r="A329" s="370" t="s">
        <v>1584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49">
        <v>11.5</v>
      </c>
      <c r="G329" s="127"/>
      <c r="H329" s="31">
        <f t="shared" si="12"/>
        <v>11.5</v>
      </c>
      <c r="I329" s="23">
        <f t="shared" si="13"/>
        <v>2</v>
      </c>
      <c r="J329" s="169" t="s">
        <v>485</v>
      </c>
      <c r="K329" s="129">
        <f t="shared" si="14"/>
        <v>1</v>
      </c>
      <c r="L329" s="72" t="s">
        <v>483</v>
      </c>
      <c r="M329" s="7">
        <v>18</v>
      </c>
      <c r="N329" s="167">
        <v>9</v>
      </c>
    </row>
    <row r="330" spans="1:14" ht="15">
      <c r="A330" s="370" t="s">
        <v>1585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92">
        <v>11.66</v>
      </c>
      <c r="G330" s="127"/>
      <c r="H330" s="31">
        <f t="shared" si="12"/>
        <v>11.66</v>
      </c>
      <c r="I330" s="23">
        <f t="shared" si="13"/>
        <v>2</v>
      </c>
      <c r="J330" s="169" t="s">
        <v>485</v>
      </c>
      <c r="K330" s="129">
        <f t="shared" si="14"/>
        <v>1</v>
      </c>
      <c r="M330" s="187">
        <v>18</v>
      </c>
      <c r="N330" s="188">
        <v>9</v>
      </c>
    </row>
    <row r="331" spans="1:14" ht="15">
      <c r="A331" s="370" t="s">
        <v>1586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92">
        <v>10.5</v>
      </c>
      <c r="G331" s="127"/>
      <c r="H331" s="31">
        <f t="shared" si="12"/>
        <v>10.5</v>
      </c>
      <c r="I331" s="23">
        <f t="shared" si="13"/>
        <v>2</v>
      </c>
      <c r="J331" s="169" t="s">
        <v>485</v>
      </c>
      <c r="K331" s="129">
        <f t="shared" si="14"/>
        <v>1</v>
      </c>
      <c r="M331" s="187">
        <v>29</v>
      </c>
      <c r="N331" s="188">
        <v>9</v>
      </c>
    </row>
    <row r="332" spans="1:14" ht="12">
      <c r="A332" s="370" t="s">
        <v>1587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2">
        <v>11</v>
      </c>
      <c r="G332" s="127"/>
      <c r="H332" s="31">
        <f t="shared" si="12"/>
        <v>11</v>
      </c>
      <c r="I332" s="23">
        <f t="shared" si="13"/>
        <v>2</v>
      </c>
      <c r="J332" s="171" t="s">
        <v>486</v>
      </c>
      <c r="K332" s="129">
        <f t="shared" si="14"/>
        <v>1</v>
      </c>
      <c r="L332" s="72" t="s">
        <v>483</v>
      </c>
      <c r="M332" s="7">
        <v>20</v>
      </c>
      <c r="N332" s="167">
        <v>5</v>
      </c>
    </row>
    <row r="333" spans="1:14" ht="12">
      <c r="A333" s="370" t="s">
        <v>1588</v>
      </c>
      <c r="B333" s="294">
        <v>123007577</v>
      </c>
      <c r="C333" s="305" t="s">
        <v>245</v>
      </c>
      <c r="D333" s="306" t="s">
        <v>781</v>
      </c>
      <c r="E333" s="247" t="s">
        <v>1677</v>
      </c>
      <c r="F333" s="194">
        <v>10.5</v>
      </c>
      <c r="G333" s="261"/>
      <c r="H333" s="249">
        <f t="shared" ref="H333:H396" si="15">MAX(F333,G333)</f>
        <v>10.5</v>
      </c>
      <c r="I333" s="250">
        <f t="shared" ref="I333:I396" si="16">IF(H333&gt;=10,2,0)</f>
        <v>2</v>
      </c>
      <c r="J333" s="251" t="str">
        <f>IF(I333=2,"acquise"," ")</f>
        <v>acquise</v>
      </c>
      <c r="K333" s="222">
        <f t="shared" ref="K333:K396" si="17">IF(G333&lt;&gt;"",2,1)</f>
        <v>1</v>
      </c>
    </row>
    <row r="334" spans="1:14" ht="15">
      <c r="A334" s="370" t="s">
        <v>1589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92">
        <v>12.08</v>
      </c>
      <c r="G334" s="127"/>
      <c r="H334" s="31">
        <f t="shared" si="15"/>
        <v>12.08</v>
      </c>
      <c r="I334" s="23">
        <f t="shared" si="16"/>
        <v>2</v>
      </c>
      <c r="J334" s="169" t="s">
        <v>486</v>
      </c>
      <c r="K334" s="129">
        <f t="shared" si="17"/>
        <v>1</v>
      </c>
      <c r="M334" s="187">
        <v>11</v>
      </c>
      <c r="N334" s="188">
        <v>4</v>
      </c>
    </row>
    <row r="335" spans="1:14" ht="15">
      <c r="A335" s="370" t="s">
        <v>1590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92">
        <v>9.75</v>
      </c>
      <c r="G335" s="127"/>
      <c r="H335" s="31">
        <f t="shared" si="15"/>
        <v>9.75</v>
      </c>
      <c r="I335" s="23">
        <f t="shared" si="16"/>
        <v>0</v>
      </c>
      <c r="J335" s="44" t="str">
        <f>IF(I335=2,"acquise"," ")</f>
        <v xml:space="preserve"> </v>
      </c>
      <c r="K335" s="129">
        <f t="shared" si="17"/>
        <v>1</v>
      </c>
      <c r="M335" s="187">
        <v>16</v>
      </c>
      <c r="N335" s="188">
        <v>2</v>
      </c>
    </row>
    <row r="336" spans="1:14" ht="15">
      <c r="A336" s="370" t="s">
        <v>1591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92">
        <v>10.666666666666666</v>
      </c>
      <c r="G336" s="127"/>
      <c r="H336" s="31">
        <f t="shared" si="15"/>
        <v>10.666666666666666</v>
      </c>
      <c r="I336" s="23">
        <f t="shared" si="16"/>
        <v>2</v>
      </c>
      <c r="J336" s="169" t="s">
        <v>485</v>
      </c>
      <c r="K336" s="129">
        <f t="shared" si="17"/>
        <v>1</v>
      </c>
      <c r="M336" s="187">
        <v>24</v>
      </c>
      <c r="N336" s="188">
        <v>9</v>
      </c>
    </row>
    <row r="337" spans="1:14" ht="12">
      <c r="A337" s="370" t="s">
        <v>1592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194">
        <v>12.5</v>
      </c>
      <c r="G337" s="261"/>
      <c r="H337" s="249">
        <f t="shared" si="15"/>
        <v>12.5</v>
      </c>
      <c r="I337" s="250">
        <f t="shared" si="16"/>
        <v>2</v>
      </c>
      <c r="J337" s="251" t="str">
        <f>IF(I337=2,"acquise"," ")</f>
        <v>acquise</v>
      </c>
      <c r="K337" s="222">
        <f t="shared" si="17"/>
        <v>1</v>
      </c>
    </row>
    <row r="338" spans="1:14" ht="15">
      <c r="A338" s="370" t="s">
        <v>1593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92">
        <v>0</v>
      </c>
      <c r="G338" s="127"/>
      <c r="H338" s="31">
        <f t="shared" si="15"/>
        <v>0</v>
      </c>
      <c r="I338" s="23">
        <f t="shared" si="16"/>
        <v>0</v>
      </c>
      <c r="J338" s="44" t="str">
        <f>IF(I338=2,"acquise"," ")</f>
        <v xml:space="preserve"> </v>
      </c>
      <c r="K338" s="129">
        <f t="shared" si="17"/>
        <v>1</v>
      </c>
      <c r="M338" s="187">
        <v>24</v>
      </c>
      <c r="N338" s="188">
        <v>3</v>
      </c>
    </row>
    <row r="339" spans="1:14" ht="12">
      <c r="A339" s="370" t="s">
        <v>1594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2">
        <v>11.16</v>
      </c>
      <c r="G339" s="127"/>
      <c r="H339" s="31">
        <f t="shared" si="15"/>
        <v>11.16</v>
      </c>
      <c r="I339" s="23">
        <f t="shared" si="16"/>
        <v>2</v>
      </c>
      <c r="J339" s="169" t="s">
        <v>484</v>
      </c>
      <c r="K339" s="129">
        <f t="shared" si="17"/>
        <v>1</v>
      </c>
      <c r="L339" s="72" t="s">
        <v>483</v>
      </c>
      <c r="M339" s="7">
        <v>30</v>
      </c>
      <c r="N339" s="167">
        <v>9</v>
      </c>
    </row>
    <row r="340" spans="1:14" ht="12">
      <c r="A340" s="370" t="s">
        <v>1595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194">
        <v>10.66</v>
      </c>
      <c r="G340" s="261"/>
      <c r="H340" s="249">
        <f t="shared" si="15"/>
        <v>10.66</v>
      </c>
      <c r="I340" s="250">
        <f t="shared" si="16"/>
        <v>2</v>
      </c>
      <c r="J340" s="251" t="str">
        <f>IF(I340=2,"acquise"," ")</f>
        <v>acquise</v>
      </c>
      <c r="K340" s="222">
        <f t="shared" si="17"/>
        <v>1</v>
      </c>
    </row>
    <row r="341" spans="1:14" ht="15">
      <c r="A341" s="370" t="s">
        <v>1596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92">
        <v>9.16</v>
      </c>
      <c r="G341" s="127"/>
      <c r="H341" s="31">
        <f t="shared" si="15"/>
        <v>9.16</v>
      </c>
      <c r="I341" s="23">
        <f t="shared" si="16"/>
        <v>0</v>
      </c>
      <c r="J341" s="169" t="s">
        <v>485</v>
      </c>
      <c r="K341" s="129">
        <f t="shared" si="17"/>
        <v>1</v>
      </c>
      <c r="M341" s="187">
        <v>12</v>
      </c>
      <c r="N341" s="188">
        <v>9</v>
      </c>
    </row>
    <row r="342" spans="1:14" ht="12">
      <c r="A342" s="370" t="s">
        <v>1597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92">
        <v>10</v>
      </c>
      <c r="G342" s="127"/>
      <c r="H342" s="31">
        <f t="shared" si="15"/>
        <v>10</v>
      </c>
      <c r="I342" s="23">
        <f t="shared" si="16"/>
        <v>2</v>
      </c>
      <c r="J342" s="169" t="s">
        <v>485</v>
      </c>
      <c r="K342" s="129">
        <f t="shared" si="17"/>
        <v>1</v>
      </c>
      <c r="L342" s="72" t="s">
        <v>483</v>
      </c>
      <c r="M342" s="7">
        <v>18</v>
      </c>
      <c r="N342" s="167">
        <v>9</v>
      </c>
    </row>
    <row r="343" spans="1:14" ht="15">
      <c r="A343" s="370" t="s">
        <v>1598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92">
        <v>10.91</v>
      </c>
      <c r="G343" s="127"/>
      <c r="H343" s="31">
        <f t="shared" si="15"/>
        <v>10.91</v>
      </c>
      <c r="I343" s="23">
        <f t="shared" si="16"/>
        <v>2</v>
      </c>
      <c r="J343" s="169" t="s">
        <v>485</v>
      </c>
      <c r="K343" s="129">
        <f t="shared" si="17"/>
        <v>1</v>
      </c>
      <c r="M343" s="187">
        <v>18</v>
      </c>
      <c r="N343" s="188">
        <v>9</v>
      </c>
    </row>
    <row r="344" spans="1:14" ht="12">
      <c r="A344" s="370" t="s">
        <v>1599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2">
        <v>8.75</v>
      </c>
      <c r="G344" s="127"/>
      <c r="H344" s="31">
        <f t="shared" si="15"/>
        <v>8.75</v>
      </c>
      <c r="I344" s="23">
        <f t="shared" si="16"/>
        <v>0</v>
      </c>
      <c r="J344" s="44" t="str">
        <f>IF(I344=2,"acquise"," ")</f>
        <v xml:space="preserve"> </v>
      </c>
      <c r="K344" s="129">
        <f t="shared" si="17"/>
        <v>1</v>
      </c>
      <c r="L344" s="72" t="s">
        <v>483</v>
      </c>
      <c r="M344" s="7">
        <v>18</v>
      </c>
      <c r="N344" s="167">
        <v>3</v>
      </c>
    </row>
    <row r="345" spans="1:14" ht="12">
      <c r="A345" s="370" t="s">
        <v>1600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12</v>
      </c>
      <c r="G345" s="127"/>
      <c r="H345" s="31">
        <f t="shared" si="15"/>
        <v>12</v>
      </c>
      <c r="I345" s="23">
        <f t="shared" si="16"/>
        <v>2</v>
      </c>
      <c r="J345" s="169" t="s">
        <v>485</v>
      </c>
      <c r="K345" s="129">
        <f t="shared" si="17"/>
        <v>1</v>
      </c>
      <c r="L345" s="72" t="s">
        <v>483</v>
      </c>
      <c r="M345" s="7">
        <v>18</v>
      </c>
      <c r="N345" s="167">
        <v>9</v>
      </c>
    </row>
    <row r="346" spans="1:14" ht="15">
      <c r="A346" s="370" t="s">
        <v>1601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92">
        <v>9.25</v>
      </c>
      <c r="G346" s="127"/>
      <c r="H346" s="31">
        <f t="shared" si="15"/>
        <v>9.25</v>
      </c>
      <c r="I346" s="23">
        <f t="shared" si="16"/>
        <v>0</v>
      </c>
      <c r="J346" s="169" t="s">
        <v>485</v>
      </c>
      <c r="K346" s="129">
        <f t="shared" si="17"/>
        <v>1</v>
      </c>
      <c r="M346" s="187">
        <v>11</v>
      </c>
      <c r="N346" s="188">
        <v>9</v>
      </c>
    </row>
    <row r="347" spans="1:14" ht="15">
      <c r="A347" s="370" t="s">
        <v>1602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92">
        <v>10.58</v>
      </c>
      <c r="G347" s="127"/>
      <c r="H347" s="31">
        <f t="shared" si="15"/>
        <v>10.58</v>
      </c>
      <c r="I347" s="23">
        <f t="shared" si="16"/>
        <v>2</v>
      </c>
      <c r="J347" s="169" t="s">
        <v>486</v>
      </c>
      <c r="K347" s="129">
        <f t="shared" si="17"/>
        <v>1</v>
      </c>
      <c r="M347" s="187">
        <v>14</v>
      </c>
      <c r="N347" s="188">
        <v>5</v>
      </c>
    </row>
    <row r="348" spans="1:14" ht="15">
      <c r="A348" s="370" t="s">
        <v>1603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92">
        <v>9.75</v>
      </c>
      <c r="G348" s="127"/>
      <c r="H348" s="31">
        <f t="shared" si="15"/>
        <v>9.75</v>
      </c>
      <c r="I348" s="23">
        <f t="shared" si="16"/>
        <v>0</v>
      </c>
      <c r="J348" s="44" t="str">
        <f>IF(I348=2,"acquise"," ")</f>
        <v xml:space="preserve"> </v>
      </c>
      <c r="K348" s="129">
        <f t="shared" si="17"/>
        <v>1</v>
      </c>
      <c r="M348" s="187">
        <v>18</v>
      </c>
      <c r="N348" s="188">
        <v>3</v>
      </c>
    </row>
    <row r="349" spans="1:14" ht="12">
      <c r="A349" s="370" t="s">
        <v>1604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8</v>
      </c>
      <c r="G349" s="127"/>
      <c r="H349" s="31">
        <f t="shared" si="15"/>
        <v>8</v>
      </c>
      <c r="I349" s="23">
        <f t="shared" si="16"/>
        <v>0</v>
      </c>
      <c r="J349" s="169" t="s">
        <v>485</v>
      </c>
      <c r="K349" s="129">
        <f t="shared" si="17"/>
        <v>1</v>
      </c>
      <c r="L349" s="72" t="s">
        <v>483</v>
      </c>
      <c r="M349" s="7">
        <v>15</v>
      </c>
      <c r="N349" s="167">
        <v>9</v>
      </c>
    </row>
    <row r="350" spans="1:14" ht="12">
      <c r="A350" s="370" t="s">
        <v>1605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49">
        <v>8.870000000000001</v>
      </c>
      <c r="G350" s="127"/>
      <c r="H350" s="31">
        <f t="shared" si="15"/>
        <v>8.870000000000001</v>
      </c>
      <c r="I350" s="23">
        <f t="shared" si="16"/>
        <v>0</v>
      </c>
      <c r="J350" s="43" t="str">
        <f>IF(I350=2,"acquise"," ")</f>
        <v xml:space="preserve"> </v>
      </c>
      <c r="K350" s="129">
        <f t="shared" si="17"/>
        <v>1</v>
      </c>
      <c r="L350" s="72" t="s">
        <v>483</v>
      </c>
      <c r="M350" s="7">
        <v>12</v>
      </c>
      <c r="N350" s="167">
        <v>3</v>
      </c>
    </row>
    <row r="351" spans="1:14" ht="12">
      <c r="A351" s="370" t="s">
        <v>1606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49">
        <v>10</v>
      </c>
      <c r="G351" s="127"/>
      <c r="H351" s="31">
        <f t="shared" si="15"/>
        <v>10</v>
      </c>
      <c r="I351" s="23">
        <f t="shared" si="16"/>
        <v>2</v>
      </c>
      <c r="J351" s="171" t="s">
        <v>486</v>
      </c>
      <c r="K351" s="129">
        <f t="shared" si="17"/>
        <v>1</v>
      </c>
      <c r="L351" s="72" t="s">
        <v>483</v>
      </c>
      <c r="M351" s="7">
        <v>19</v>
      </c>
      <c r="N351" s="167">
        <v>4</v>
      </c>
    </row>
    <row r="352" spans="1:14" ht="12">
      <c r="A352" s="370" t="s">
        <v>1607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194">
        <v>10.83</v>
      </c>
      <c r="G352" s="261"/>
      <c r="H352" s="249">
        <f t="shared" si="15"/>
        <v>10.83</v>
      </c>
      <c r="I352" s="250">
        <f t="shared" si="16"/>
        <v>2</v>
      </c>
      <c r="J352" s="251" t="str">
        <f>IF(I352=2,"acquise"," ")</f>
        <v>acquise</v>
      </c>
      <c r="K352" s="222">
        <f t="shared" si="17"/>
        <v>1</v>
      </c>
    </row>
    <row r="353" spans="1:14" ht="12">
      <c r="A353" s="370" t="s">
        <v>1608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12.83</v>
      </c>
      <c r="G353" s="127"/>
      <c r="H353" s="31">
        <f t="shared" si="15"/>
        <v>12.83</v>
      </c>
      <c r="I353" s="23">
        <f t="shared" si="16"/>
        <v>2</v>
      </c>
      <c r="J353" s="169" t="s">
        <v>485</v>
      </c>
      <c r="K353" s="129">
        <f t="shared" si="17"/>
        <v>1</v>
      </c>
      <c r="L353" s="72" t="s">
        <v>483</v>
      </c>
      <c r="M353" s="7">
        <v>18</v>
      </c>
      <c r="N353" s="167">
        <v>9</v>
      </c>
    </row>
    <row r="354" spans="1:14" ht="15">
      <c r="A354" s="370" t="s">
        <v>1609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92">
        <v>10.5</v>
      </c>
      <c r="G354" s="127"/>
      <c r="H354" s="31">
        <f t="shared" si="15"/>
        <v>10.5</v>
      </c>
      <c r="I354" s="23">
        <f t="shared" si="16"/>
        <v>2</v>
      </c>
      <c r="J354" s="169" t="s">
        <v>485</v>
      </c>
      <c r="K354" s="129">
        <f t="shared" si="17"/>
        <v>1</v>
      </c>
      <c r="M354" s="187">
        <v>11</v>
      </c>
      <c r="N354" s="188">
        <v>9</v>
      </c>
    </row>
    <row r="355" spans="1:14" ht="15">
      <c r="A355" s="370" t="s">
        <v>1610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92">
        <v>11.09</v>
      </c>
      <c r="G355" s="127"/>
      <c r="H355" s="31">
        <f t="shared" si="15"/>
        <v>11.09</v>
      </c>
      <c r="I355" s="23">
        <f t="shared" si="16"/>
        <v>2</v>
      </c>
      <c r="J355" s="169" t="s">
        <v>486</v>
      </c>
      <c r="K355" s="129">
        <f t="shared" si="17"/>
        <v>1</v>
      </c>
      <c r="M355" s="187">
        <v>14</v>
      </c>
      <c r="N355" s="188">
        <v>5</v>
      </c>
    </row>
    <row r="356" spans="1:14" ht="15">
      <c r="A356" s="370" t="s">
        <v>1611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92">
        <v>10.91</v>
      </c>
      <c r="G356" s="127"/>
      <c r="H356" s="31">
        <f t="shared" si="15"/>
        <v>10.91</v>
      </c>
      <c r="I356" s="23">
        <f t="shared" si="16"/>
        <v>2</v>
      </c>
      <c r="J356" s="169" t="s">
        <v>486</v>
      </c>
      <c r="K356" s="129">
        <f t="shared" si="17"/>
        <v>1</v>
      </c>
      <c r="M356" s="187">
        <v>17</v>
      </c>
      <c r="N356" s="188">
        <v>4</v>
      </c>
    </row>
    <row r="357" spans="1:14" ht="15">
      <c r="A357" s="370" t="s">
        <v>1612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92">
        <v>10.08</v>
      </c>
      <c r="G357" s="127"/>
      <c r="H357" s="31">
        <f t="shared" si="15"/>
        <v>10.08</v>
      </c>
      <c r="I357" s="23">
        <f t="shared" si="16"/>
        <v>2</v>
      </c>
      <c r="J357" s="169" t="s">
        <v>486</v>
      </c>
      <c r="K357" s="129">
        <f t="shared" si="17"/>
        <v>1</v>
      </c>
      <c r="M357" s="187">
        <v>13</v>
      </c>
      <c r="N357" s="188">
        <v>5</v>
      </c>
    </row>
    <row r="358" spans="1:14" ht="12">
      <c r="A358" s="370" t="s">
        <v>1613</v>
      </c>
      <c r="B358" s="363" t="s">
        <v>785</v>
      </c>
      <c r="C358" s="363" t="s">
        <v>786</v>
      </c>
      <c r="D358" s="365" t="s">
        <v>354</v>
      </c>
      <c r="E358" s="204" t="s">
        <v>436</v>
      </c>
      <c r="F358" s="194">
        <v>9.08</v>
      </c>
      <c r="G358" s="261"/>
      <c r="H358" s="249">
        <f t="shared" si="15"/>
        <v>9.08</v>
      </c>
      <c r="I358" s="250">
        <f t="shared" si="16"/>
        <v>0</v>
      </c>
      <c r="J358" s="251" t="str">
        <f>IF(I358=2,"acquise"," ")</f>
        <v xml:space="preserve"> </v>
      </c>
      <c r="K358" s="222">
        <f t="shared" si="17"/>
        <v>1</v>
      </c>
    </row>
    <row r="359" spans="1:14" ht="12">
      <c r="A359" s="370" t="s">
        <v>1614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2">
        <v>11</v>
      </c>
      <c r="G359" s="127"/>
      <c r="H359" s="31">
        <f t="shared" si="15"/>
        <v>11</v>
      </c>
      <c r="I359" s="23">
        <f t="shared" si="16"/>
        <v>2</v>
      </c>
      <c r="J359" s="171" t="s">
        <v>486</v>
      </c>
      <c r="K359" s="129">
        <f t="shared" si="17"/>
        <v>1</v>
      </c>
      <c r="L359" s="72" t="s">
        <v>483</v>
      </c>
      <c r="M359" s="7">
        <v>13</v>
      </c>
      <c r="N359" s="167">
        <v>5</v>
      </c>
    </row>
    <row r="360" spans="1:14" ht="12">
      <c r="A360" s="370" t="s">
        <v>1615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10</v>
      </c>
      <c r="G360" s="126"/>
      <c r="H360" s="31">
        <f t="shared" si="15"/>
        <v>10</v>
      </c>
      <c r="I360" s="23">
        <f t="shared" si="16"/>
        <v>2</v>
      </c>
      <c r="J360" s="169" t="s">
        <v>485</v>
      </c>
      <c r="K360" s="129">
        <f t="shared" si="17"/>
        <v>1</v>
      </c>
      <c r="L360" s="72" t="s">
        <v>483</v>
      </c>
      <c r="M360" s="7">
        <v>18</v>
      </c>
      <c r="N360" s="167">
        <v>9</v>
      </c>
    </row>
    <row r="361" spans="1:14" ht="12">
      <c r="A361" s="370" t="s">
        <v>1616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92">
        <v>7.33</v>
      </c>
      <c r="G361" s="126">
        <v>4.75</v>
      </c>
      <c r="H361" s="31">
        <f t="shared" si="15"/>
        <v>7.33</v>
      </c>
      <c r="I361" s="23">
        <f t="shared" si="16"/>
        <v>0</v>
      </c>
      <c r="J361" s="44" t="str">
        <f>IF(I361=2,"acquise"," ")</f>
        <v xml:space="preserve"> </v>
      </c>
      <c r="K361" s="129">
        <f t="shared" si="17"/>
        <v>2</v>
      </c>
      <c r="L361" s="72" t="s">
        <v>483</v>
      </c>
      <c r="M361" s="7">
        <v>20</v>
      </c>
      <c r="N361" s="167">
        <v>2</v>
      </c>
    </row>
    <row r="362" spans="1:14" ht="15">
      <c r="A362" s="370" t="s">
        <v>1617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92">
        <v>10.17</v>
      </c>
      <c r="G362" s="126"/>
      <c r="H362" s="31">
        <f t="shared" si="15"/>
        <v>10.17</v>
      </c>
      <c r="I362" s="23">
        <f t="shared" si="16"/>
        <v>2</v>
      </c>
      <c r="J362" s="169" t="s">
        <v>485</v>
      </c>
      <c r="K362" s="129">
        <f t="shared" si="17"/>
        <v>1</v>
      </c>
      <c r="M362" s="187">
        <v>12</v>
      </c>
      <c r="N362" s="188">
        <v>9</v>
      </c>
    </row>
    <row r="363" spans="1:14" ht="15">
      <c r="A363" s="370" t="s">
        <v>1618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92">
        <v>11.52</v>
      </c>
      <c r="G363" s="126"/>
      <c r="H363" s="31">
        <f t="shared" si="15"/>
        <v>11.52</v>
      </c>
      <c r="I363" s="23">
        <f t="shared" si="16"/>
        <v>2</v>
      </c>
      <c r="J363" s="169" t="s">
        <v>486</v>
      </c>
      <c r="K363" s="129">
        <f t="shared" si="17"/>
        <v>1</v>
      </c>
      <c r="M363" s="187">
        <v>13</v>
      </c>
      <c r="N363" s="188">
        <v>4</v>
      </c>
    </row>
    <row r="364" spans="1:14" ht="12">
      <c r="A364" s="370" t="s">
        <v>1619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11.08</v>
      </c>
      <c r="G364" s="126"/>
      <c r="H364" s="31">
        <f t="shared" si="15"/>
        <v>11.08</v>
      </c>
      <c r="I364" s="23">
        <f t="shared" si="16"/>
        <v>2</v>
      </c>
      <c r="J364" s="171" t="s">
        <v>486</v>
      </c>
      <c r="K364" s="129">
        <f t="shared" si="17"/>
        <v>1</v>
      </c>
      <c r="L364" s="72" t="s">
        <v>483</v>
      </c>
      <c r="M364" s="7">
        <v>25</v>
      </c>
      <c r="N364" s="167">
        <v>4</v>
      </c>
    </row>
    <row r="365" spans="1:14" ht="15">
      <c r="A365" s="370" t="s">
        <v>1620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92">
        <v>8.67</v>
      </c>
      <c r="G365" s="126"/>
      <c r="H365" s="31">
        <f t="shared" si="15"/>
        <v>8.67</v>
      </c>
      <c r="I365" s="23">
        <f t="shared" si="16"/>
        <v>0</v>
      </c>
      <c r="J365" s="169" t="s">
        <v>485</v>
      </c>
      <c r="K365" s="129">
        <f t="shared" si="17"/>
        <v>1</v>
      </c>
      <c r="M365" s="187">
        <v>18</v>
      </c>
      <c r="N365" s="188">
        <v>9</v>
      </c>
    </row>
    <row r="366" spans="1:14" ht="12">
      <c r="A366" s="370" t="s">
        <v>1621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49">
        <v>10.83</v>
      </c>
      <c r="G366" s="126"/>
      <c r="H366" s="31">
        <f t="shared" si="15"/>
        <v>10.83</v>
      </c>
      <c r="I366" s="23">
        <f t="shared" si="16"/>
        <v>2</v>
      </c>
      <c r="J366" s="169" t="s">
        <v>485</v>
      </c>
      <c r="K366" s="129">
        <f t="shared" si="17"/>
        <v>1</v>
      </c>
      <c r="L366" s="72" t="s">
        <v>483</v>
      </c>
      <c r="M366" s="7">
        <v>11</v>
      </c>
      <c r="N366" s="167">
        <v>9</v>
      </c>
    </row>
    <row r="367" spans="1:14" ht="15">
      <c r="A367" s="370" t="s">
        <v>1622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92">
        <v>10</v>
      </c>
      <c r="G367" s="126"/>
      <c r="H367" s="31">
        <f t="shared" si="15"/>
        <v>10</v>
      </c>
      <c r="I367" s="23">
        <f t="shared" si="16"/>
        <v>2</v>
      </c>
      <c r="J367" s="169" t="s">
        <v>485</v>
      </c>
      <c r="K367" s="129">
        <f t="shared" si="17"/>
        <v>1</v>
      </c>
      <c r="M367" s="187">
        <v>11</v>
      </c>
      <c r="N367" s="188">
        <v>9</v>
      </c>
    </row>
    <row r="368" spans="1:14" ht="12">
      <c r="A368" s="370" t="s">
        <v>1623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11.91</v>
      </c>
      <c r="G368" s="126"/>
      <c r="H368" s="31">
        <f t="shared" si="15"/>
        <v>11.91</v>
      </c>
      <c r="I368" s="23">
        <f t="shared" si="16"/>
        <v>2</v>
      </c>
      <c r="J368" s="171" t="s">
        <v>486</v>
      </c>
      <c r="K368" s="129">
        <f t="shared" si="17"/>
        <v>1</v>
      </c>
      <c r="L368" s="72" t="s">
        <v>483</v>
      </c>
      <c r="M368" s="7">
        <v>14</v>
      </c>
      <c r="N368" s="167">
        <v>5</v>
      </c>
    </row>
    <row r="369" spans="1:14" ht="12">
      <c r="A369" s="370" t="s">
        <v>1624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2">
        <v>10</v>
      </c>
      <c r="G369" s="126"/>
      <c r="H369" s="31">
        <f t="shared" si="15"/>
        <v>10</v>
      </c>
      <c r="I369" s="23">
        <f t="shared" si="16"/>
        <v>2</v>
      </c>
      <c r="J369" s="169" t="s">
        <v>485</v>
      </c>
      <c r="K369" s="129">
        <f t="shared" si="17"/>
        <v>1</v>
      </c>
      <c r="L369" s="72" t="s">
        <v>483</v>
      </c>
      <c r="M369" s="7">
        <v>18</v>
      </c>
      <c r="N369" s="167">
        <v>9</v>
      </c>
    </row>
    <row r="370" spans="1:14" ht="12">
      <c r="A370" s="370" t="s">
        <v>1625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2">
        <v>11.74</v>
      </c>
      <c r="G370" s="126"/>
      <c r="H370" s="31">
        <f t="shared" si="15"/>
        <v>11.74</v>
      </c>
      <c r="I370" s="23">
        <f t="shared" si="16"/>
        <v>2</v>
      </c>
      <c r="J370" s="171" t="s">
        <v>486</v>
      </c>
      <c r="K370" s="129">
        <f t="shared" si="17"/>
        <v>1</v>
      </c>
      <c r="L370" s="72" t="s">
        <v>483</v>
      </c>
      <c r="M370" s="7">
        <v>14</v>
      </c>
      <c r="N370" s="167">
        <v>5</v>
      </c>
    </row>
    <row r="371" spans="1:14" ht="12">
      <c r="A371" s="370" t="s">
        <v>1626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49">
        <v>12</v>
      </c>
      <c r="G371" s="126"/>
      <c r="H371" s="31">
        <f t="shared" si="15"/>
        <v>12</v>
      </c>
      <c r="I371" s="23">
        <f t="shared" si="16"/>
        <v>2</v>
      </c>
      <c r="J371" s="169" t="s">
        <v>485</v>
      </c>
      <c r="K371" s="129">
        <f t="shared" si="17"/>
        <v>1</v>
      </c>
      <c r="L371" s="72" t="s">
        <v>483</v>
      </c>
      <c r="M371" s="7">
        <v>18</v>
      </c>
      <c r="N371" s="167">
        <v>9</v>
      </c>
    </row>
    <row r="372" spans="1:14" ht="15">
      <c r="A372" s="370" t="s">
        <v>1627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92">
        <v>9.5</v>
      </c>
      <c r="G372" s="126"/>
      <c r="H372" s="31">
        <f t="shared" si="15"/>
        <v>9.5</v>
      </c>
      <c r="I372" s="23">
        <f t="shared" si="16"/>
        <v>0</v>
      </c>
      <c r="J372" s="44" t="str">
        <f>IF(I372=2,"acquise"," ")</f>
        <v xml:space="preserve"> </v>
      </c>
      <c r="K372" s="129">
        <f t="shared" si="17"/>
        <v>1</v>
      </c>
      <c r="M372" s="187">
        <v>11</v>
      </c>
      <c r="N372" s="188">
        <v>3</v>
      </c>
    </row>
    <row r="373" spans="1:14" ht="12">
      <c r="A373" s="370" t="s">
        <v>1628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2">
        <v>14.09</v>
      </c>
      <c r="G373" s="126"/>
      <c r="H373" s="31">
        <f t="shared" si="15"/>
        <v>14.09</v>
      </c>
      <c r="I373" s="23">
        <f t="shared" si="16"/>
        <v>2</v>
      </c>
      <c r="J373" s="169" t="s">
        <v>485</v>
      </c>
      <c r="K373" s="129">
        <f t="shared" si="17"/>
        <v>1</v>
      </c>
      <c r="L373" s="72" t="s">
        <v>483</v>
      </c>
      <c r="M373" s="7">
        <v>18</v>
      </c>
      <c r="N373" s="167">
        <v>9</v>
      </c>
    </row>
    <row r="374" spans="1:14" ht="15">
      <c r="A374" s="370" t="s">
        <v>1629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92">
        <v>12</v>
      </c>
      <c r="G374" s="126"/>
      <c r="H374" s="31">
        <f t="shared" si="15"/>
        <v>12</v>
      </c>
      <c r="I374" s="23">
        <f t="shared" si="16"/>
        <v>2</v>
      </c>
      <c r="J374" s="169" t="s">
        <v>485</v>
      </c>
      <c r="K374" s="129">
        <f t="shared" si="17"/>
        <v>1</v>
      </c>
      <c r="M374" s="187">
        <v>11</v>
      </c>
      <c r="N374" s="188">
        <v>9</v>
      </c>
    </row>
    <row r="375" spans="1:14" ht="15">
      <c r="A375" s="370" t="s">
        <v>1630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92">
        <v>8.16</v>
      </c>
      <c r="G375" s="126">
        <v>8.75</v>
      </c>
      <c r="H375" s="252">
        <f t="shared" si="15"/>
        <v>8.75</v>
      </c>
      <c r="I375" s="253">
        <f t="shared" si="16"/>
        <v>0</v>
      </c>
      <c r="J375" s="44" t="str">
        <f>IF(I375=2,"acquise"," ")</f>
        <v xml:space="preserve"> </v>
      </c>
      <c r="K375" s="129">
        <f t="shared" si="17"/>
        <v>2</v>
      </c>
      <c r="M375" s="187">
        <v>16</v>
      </c>
      <c r="N375" s="188">
        <v>1</v>
      </c>
    </row>
    <row r="376" spans="1:14" ht="15">
      <c r="A376" s="370" t="s">
        <v>1631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92">
        <v>13.5</v>
      </c>
      <c r="G376" s="126"/>
      <c r="H376" s="31">
        <f t="shared" si="15"/>
        <v>13.5</v>
      </c>
      <c r="I376" s="23">
        <f t="shared" si="16"/>
        <v>2</v>
      </c>
      <c r="J376" s="169" t="s">
        <v>486</v>
      </c>
      <c r="K376" s="129">
        <f t="shared" si="17"/>
        <v>1</v>
      </c>
      <c r="M376" s="187">
        <v>14</v>
      </c>
      <c r="N376" s="188">
        <v>5</v>
      </c>
    </row>
    <row r="377" spans="1:14" ht="15">
      <c r="A377" s="370" t="s">
        <v>1632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92">
        <v>8.25</v>
      </c>
      <c r="G377" s="126">
        <v>8.5</v>
      </c>
      <c r="H377" s="31">
        <f t="shared" si="15"/>
        <v>8.5</v>
      </c>
      <c r="I377" s="23">
        <f t="shared" si="16"/>
        <v>0</v>
      </c>
      <c r="J377" s="44" t="str">
        <f>IF(I377=2,"acquise"," ")</f>
        <v xml:space="preserve"> </v>
      </c>
      <c r="K377" s="129">
        <f t="shared" si="17"/>
        <v>2</v>
      </c>
      <c r="M377" s="187">
        <v>15</v>
      </c>
      <c r="N377" s="188">
        <v>6</v>
      </c>
    </row>
    <row r="378" spans="1:14" ht="12">
      <c r="A378" s="370" t="s">
        <v>1633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49">
        <v>12</v>
      </c>
      <c r="G378" s="126"/>
      <c r="H378" s="31">
        <f t="shared" si="15"/>
        <v>12</v>
      </c>
      <c r="I378" s="23">
        <f t="shared" si="16"/>
        <v>2</v>
      </c>
      <c r="J378" s="169" t="s">
        <v>485</v>
      </c>
      <c r="K378" s="129">
        <f t="shared" si="17"/>
        <v>1</v>
      </c>
      <c r="L378" s="72" t="s">
        <v>483</v>
      </c>
      <c r="M378" s="7">
        <v>12</v>
      </c>
      <c r="N378" s="167">
        <v>9</v>
      </c>
    </row>
    <row r="379" spans="1:14" ht="12">
      <c r="A379" s="370" t="s">
        <v>1634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2">
        <v>10.17</v>
      </c>
      <c r="G379" s="126"/>
      <c r="H379" s="31">
        <f t="shared" si="15"/>
        <v>10.17</v>
      </c>
      <c r="I379" s="23">
        <f t="shared" si="16"/>
        <v>2</v>
      </c>
      <c r="J379" s="169" t="s">
        <v>484</v>
      </c>
      <c r="K379" s="129">
        <f t="shared" si="17"/>
        <v>1</v>
      </c>
      <c r="L379" s="72" t="s">
        <v>483</v>
      </c>
      <c r="M379" s="7">
        <v>30</v>
      </c>
      <c r="N379" s="167">
        <v>9</v>
      </c>
    </row>
    <row r="380" spans="1:14" ht="15">
      <c r="A380" s="370" t="s">
        <v>1635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92">
        <v>11</v>
      </c>
      <c r="G380" s="126"/>
      <c r="H380" s="31">
        <f t="shared" si="15"/>
        <v>11</v>
      </c>
      <c r="I380" s="23">
        <f t="shared" si="16"/>
        <v>2</v>
      </c>
      <c r="J380" s="169" t="s">
        <v>485</v>
      </c>
      <c r="K380" s="129">
        <f t="shared" si="17"/>
        <v>1</v>
      </c>
      <c r="M380" s="187">
        <v>18</v>
      </c>
      <c r="N380" s="188">
        <v>9</v>
      </c>
    </row>
    <row r="381" spans="1:14" ht="12">
      <c r="A381" s="370" t="s">
        <v>1636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49">
        <v>11.75</v>
      </c>
      <c r="G381" s="126"/>
      <c r="H381" s="31">
        <f t="shared" si="15"/>
        <v>11.75</v>
      </c>
      <c r="I381" s="23">
        <f t="shared" si="16"/>
        <v>2</v>
      </c>
      <c r="J381" s="169" t="s">
        <v>485</v>
      </c>
      <c r="K381" s="129">
        <f t="shared" si="17"/>
        <v>1</v>
      </c>
      <c r="L381" s="72" t="s">
        <v>483</v>
      </c>
      <c r="M381" s="7">
        <v>18</v>
      </c>
      <c r="N381" s="167">
        <v>9</v>
      </c>
    </row>
    <row r="382" spans="1:14" ht="12">
      <c r="A382" s="370" t="s">
        <v>1637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2">
        <v>8.75</v>
      </c>
      <c r="G382" s="126"/>
      <c r="H382" s="31">
        <f t="shared" si="15"/>
        <v>8.75</v>
      </c>
      <c r="I382" s="23">
        <f t="shared" si="16"/>
        <v>0</v>
      </c>
      <c r="J382" s="169" t="s">
        <v>485</v>
      </c>
      <c r="K382" s="129">
        <f t="shared" si="17"/>
        <v>1</v>
      </c>
      <c r="L382" s="72" t="s">
        <v>483</v>
      </c>
      <c r="M382" s="7">
        <v>24</v>
      </c>
      <c r="N382" s="167">
        <v>9</v>
      </c>
    </row>
    <row r="383" spans="1:14" ht="12">
      <c r="A383" s="370" t="s">
        <v>1638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194">
        <v>10</v>
      </c>
      <c r="G383" s="240"/>
      <c r="H383" s="249">
        <f t="shared" si="15"/>
        <v>10</v>
      </c>
      <c r="I383" s="250">
        <f t="shared" si="16"/>
        <v>2</v>
      </c>
      <c r="J383" s="251" t="str">
        <f>IF(I383=2,"acquise"," ")</f>
        <v>acquise</v>
      </c>
      <c r="K383" s="222">
        <f t="shared" si="17"/>
        <v>1</v>
      </c>
    </row>
    <row r="384" spans="1:14" ht="15">
      <c r="A384" s="370" t="s">
        <v>1639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92">
        <v>9.5</v>
      </c>
      <c r="G384" s="126"/>
      <c r="H384" s="31">
        <f t="shared" si="15"/>
        <v>9.5</v>
      </c>
      <c r="I384" s="23">
        <f t="shared" si="16"/>
        <v>0</v>
      </c>
      <c r="J384" s="169" t="s">
        <v>485</v>
      </c>
      <c r="K384" s="129">
        <f t="shared" si="17"/>
        <v>1</v>
      </c>
      <c r="M384" s="187">
        <v>12</v>
      </c>
      <c r="N384" s="188">
        <v>9</v>
      </c>
    </row>
    <row r="385" spans="1:14" ht="15">
      <c r="A385" s="370" t="s">
        <v>1640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92">
        <v>12.2</v>
      </c>
      <c r="G385" s="126"/>
      <c r="H385" s="31">
        <f t="shared" si="15"/>
        <v>12.2</v>
      </c>
      <c r="I385" s="23">
        <f t="shared" si="16"/>
        <v>2</v>
      </c>
      <c r="J385" s="169" t="s">
        <v>485</v>
      </c>
      <c r="K385" s="129">
        <f t="shared" si="17"/>
        <v>1</v>
      </c>
      <c r="M385" s="187">
        <v>24</v>
      </c>
      <c r="N385" s="188">
        <v>9</v>
      </c>
    </row>
    <row r="386" spans="1:14" ht="12">
      <c r="A386" s="370" t="s">
        <v>1641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194">
        <v>10.34</v>
      </c>
      <c r="G386" s="240"/>
      <c r="H386" s="249">
        <f t="shared" si="15"/>
        <v>10.34</v>
      </c>
      <c r="I386" s="250">
        <f t="shared" si="16"/>
        <v>2</v>
      </c>
      <c r="J386" s="251" t="str">
        <f>IF(I386=2,"acquise"," ")</f>
        <v>acquise</v>
      </c>
      <c r="K386" s="222">
        <f t="shared" si="17"/>
        <v>1</v>
      </c>
    </row>
    <row r="387" spans="1:14" ht="12">
      <c r="A387" s="370" t="s">
        <v>1642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194">
        <v>13.12</v>
      </c>
      <c r="G387" s="240"/>
      <c r="H387" s="249">
        <f t="shared" si="15"/>
        <v>13.12</v>
      </c>
      <c r="I387" s="250">
        <f t="shared" si="16"/>
        <v>2</v>
      </c>
      <c r="J387" s="251" t="str">
        <f>IF(I387=2,"acquise"," ")</f>
        <v>acquise</v>
      </c>
      <c r="K387" s="222">
        <f t="shared" si="17"/>
        <v>1</v>
      </c>
    </row>
    <row r="388" spans="1:14" ht="15">
      <c r="A388" s="370" t="s">
        <v>1643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92">
        <v>10</v>
      </c>
      <c r="G388" s="126"/>
      <c r="H388" s="31">
        <f t="shared" si="15"/>
        <v>10</v>
      </c>
      <c r="I388" s="23">
        <f t="shared" si="16"/>
        <v>2</v>
      </c>
      <c r="J388" s="169" t="s">
        <v>485</v>
      </c>
      <c r="K388" s="129">
        <f t="shared" si="17"/>
        <v>1</v>
      </c>
      <c r="M388" s="187">
        <v>18</v>
      </c>
      <c r="N388" s="188">
        <v>9</v>
      </c>
    </row>
    <row r="389" spans="1:14" ht="15">
      <c r="A389" s="370" t="s">
        <v>1644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92">
        <v>11.25</v>
      </c>
      <c r="G389" s="126"/>
      <c r="H389" s="31">
        <f t="shared" si="15"/>
        <v>11.25</v>
      </c>
      <c r="I389" s="23">
        <f t="shared" si="16"/>
        <v>2</v>
      </c>
      <c r="J389" s="169" t="s">
        <v>485</v>
      </c>
      <c r="K389" s="129">
        <f t="shared" si="17"/>
        <v>1</v>
      </c>
      <c r="M389" s="187">
        <v>17</v>
      </c>
      <c r="N389" s="188">
        <v>9</v>
      </c>
    </row>
    <row r="390" spans="1:14" ht="15">
      <c r="A390" s="370" t="s">
        <v>1645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92">
        <v>10</v>
      </c>
      <c r="G390" s="126"/>
      <c r="H390" s="31">
        <f t="shared" si="15"/>
        <v>10</v>
      </c>
      <c r="I390" s="23">
        <f t="shared" si="16"/>
        <v>2</v>
      </c>
      <c r="J390" s="169" t="s">
        <v>485</v>
      </c>
      <c r="K390" s="129">
        <f t="shared" si="17"/>
        <v>1</v>
      </c>
      <c r="M390" s="187">
        <v>16</v>
      </c>
      <c r="N390" s="188">
        <v>9</v>
      </c>
    </row>
    <row r="391" spans="1:14" ht="12">
      <c r="A391" s="370" t="s">
        <v>1646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194">
        <v>10.32</v>
      </c>
      <c r="G391" s="240"/>
      <c r="H391" s="249">
        <f t="shared" si="15"/>
        <v>10.32</v>
      </c>
      <c r="I391" s="250">
        <f t="shared" si="16"/>
        <v>2</v>
      </c>
      <c r="J391" s="251" t="str">
        <f>IF(I391=2,"acquise"," ")</f>
        <v>acquise</v>
      </c>
      <c r="K391" s="222">
        <f t="shared" si="17"/>
        <v>1</v>
      </c>
    </row>
    <row r="392" spans="1:14" ht="12">
      <c r="A392" s="370" t="s">
        <v>1647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92">
        <v>9</v>
      </c>
      <c r="G392" s="126"/>
      <c r="H392" s="31">
        <f t="shared" si="15"/>
        <v>9</v>
      </c>
      <c r="I392" s="23">
        <f t="shared" si="16"/>
        <v>0</v>
      </c>
      <c r="J392" s="44" t="str">
        <f>IF(I392=2,"acquise"," ")</f>
        <v xml:space="preserve"> </v>
      </c>
      <c r="K392" s="129">
        <f t="shared" si="17"/>
        <v>1</v>
      </c>
      <c r="L392" s="72" t="s">
        <v>483</v>
      </c>
      <c r="M392" s="7">
        <v>12</v>
      </c>
      <c r="N392" s="167">
        <v>3</v>
      </c>
    </row>
    <row r="393" spans="1:14" ht="12">
      <c r="A393" s="370" t="s">
        <v>1648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12</v>
      </c>
      <c r="G393" s="126"/>
      <c r="H393" s="31">
        <f t="shared" si="15"/>
        <v>12</v>
      </c>
      <c r="I393" s="23">
        <f t="shared" si="16"/>
        <v>2</v>
      </c>
      <c r="J393" s="169" t="s">
        <v>484</v>
      </c>
      <c r="K393" s="129">
        <f t="shared" si="17"/>
        <v>1</v>
      </c>
      <c r="L393" s="72" t="s">
        <v>483</v>
      </c>
      <c r="M393" s="7">
        <v>30</v>
      </c>
      <c r="N393" s="167">
        <v>9</v>
      </c>
    </row>
    <row r="394" spans="1:14" ht="12">
      <c r="A394" s="370" t="s">
        <v>1649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11.16</v>
      </c>
      <c r="G394" s="126"/>
      <c r="H394" s="31">
        <f t="shared" si="15"/>
        <v>11.16</v>
      </c>
      <c r="I394" s="23">
        <f t="shared" si="16"/>
        <v>2</v>
      </c>
      <c r="J394" s="171" t="s">
        <v>486</v>
      </c>
      <c r="K394" s="129">
        <f t="shared" si="17"/>
        <v>1</v>
      </c>
      <c r="L394" s="72" t="s">
        <v>483</v>
      </c>
      <c r="M394" s="7">
        <v>20</v>
      </c>
      <c r="N394" s="167">
        <v>5</v>
      </c>
    </row>
    <row r="395" spans="1:14" ht="12">
      <c r="A395" s="370" t="s">
        <v>1650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92">
        <v>10.91</v>
      </c>
      <c r="G395" s="126"/>
      <c r="H395" s="31">
        <f t="shared" si="15"/>
        <v>10.91</v>
      </c>
      <c r="I395" s="23">
        <f t="shared" si="16"/>
        <v>2</v>
      </c>
      <c r="J395" s="169" t="s">
        <v>485</v>
      </c>
      <c r="K395" s="129">
        <f t="shared" si="17"/>
        <v>1</v>
      </c>
      <c r="L395" s="72" t="s">
        <v>483</v>
      </c>
      <c r="M395" s="7">
        <v>18</v>
      </c>
      <c r="N395" s="167">
        <v>9</v>
      </c>
    </row>
    <row r="396" spans="1:14" ht="15">
      <c r="A396" s="370" t="s">
        <v>1651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92">
        <v>10.57</v>
      </c>
      <c r="G396" s="126"/>
      <c r="H396" s="31">
        <f t="shared" si="15"/>
        <v>10.57</v>
      </c>
      <c r="I396" s="23">
        <f t="shared" si="16"/>
        <v>2</v>
      </c>
      <c r="J396" s="169" t="s">
        <v>485</v>
      </c>
      <c r="K396" s="129">
        <f t="shared" si="17"/>
        <v>1</v>
      </c>
      <c r="M396" s="187">
        <v>18</v>
      </c>
      <c r="N396" s="188">
        <v>9</v>
      </c>
    </row>
    <row r="397" spans="1:14" ht="12">
      <c r="A397" s="370" t="s">
        <v>1652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49">
        <v>10.75</v>
      </c>
      <c r="G397" s="126"/>
      <c r="H397" s="31">
        <f t="shared" ref="H397:H420" si="18">MAX(F397,G397)</f>
        <v>10.75</v>
      </c>
      <c r="I397" s="23">
        <f t="shared" ref="I397:I420" si="19">IF(H397&gt;=10,2,0)</f>
        <v>2</v>
      </c>
      <c r="J397" s="169" t="s">
        <v>485</v>
      </c>
      <c r="K397" s="129">
        <f t="shared" ref="K397:K420" si="20">IF(G397&lt;&gt;"",2,1)</f>
        <v>1</v>
      </c>
      <c r="L397" s="72" t="s">
        <v>483</v>
      </c>
      <c r="M397" s="7">
        <v>12</v>
      </c>
      <c r="N397" s="167">
        <v>9</v>
      </c>
    </row>
    <row r="398" spans="1:14" ht="15">
      <c r="A398" s="370" t="s">
        <v>1653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92">
        <v>10</v>
      </c>
      <c r="G398" s="126"/>
      <c r="H398" s="31">
        <f t="shared" si="18"/>
        <v>10</v>
      </c>
      <c r="I398" s="23">
        <f t="shared" si="19"/>
        <v>2</v>
      </c>
      <c r="J398" s="169" t="s">
        <v>485</v>
      </c>
      <c r="K398" s="129">
        <f t="shared" si="20"/>
        <v>1</v>
      </c>
      <c r="M398" s="187">
        <v>12</v>
      </c>
      <c r="N398" s="188">
        <v>9</v>
      </c>
    </row>
    <row r="399" spans="1:14" ht="12">
      <c r="A399" s="370" t="s">
        <v>1654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92">
        <v>10.41</v>
      </c>
      <c r="G399" s="126"/>
      <c r="H399" s="31">
        <f t="shared" si="18"/>
        <v>10.41</v>
      </c>
      <c r="I399" s="23">
        <f t="shared" si="19"/>
        <v>2</v>
      </c>
      <c r="J399" s="169" t="s">
        <v>485</v>
      </c>
      <c r="K399" s="129">
        <f t="shared" si="20"/>
        <v>1</v>
      </c>
      <c r="L399" s="72" t="s">
        <v>483</v>
      </c>
      <c r="M399" s="7">
        <v>24</v>
      </c>
      <c r="N399" s="167">
        <v>9</v>
      </c>
    </row>
    <row r="400" spans="1:14" ht="15">
      <c r="A400" s="370" t="s">
        <v>1655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92">
        <v>10.02</v>
      </c>
      <c r="G400" s="126"/>
      <c r="H400" s="31">
        <f t="shared" si="18"/>
        <v>10.02</v>
      </c>
      <c r="I400" s="23">
        <f t="shared" si="19"/>
        <v>2</v>
      </c>
      <c r="J400" s="169" t="s">
        <v>486</v>
      </c>
      <c r="K400" s="129">
        <f t="shared" si="20"/>
        <v>1</v>
      </c>
      <c r="M400" s="187">
        <v>14</v>
      </c>
      <c r="N400" s="188">
        <v>5</v>
      </c>
    </row>
    <row r="401" spans="1:14" ht="15">
      <c r="A401" s="370" t="s">
        <v>1656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92">
        <v>11</v>
      </c>
      <c r="G401" s="126"/>
      <c r="H401" s="31">
        <f t="shared" si="18"/>
        <v>11</v>
      </c>
      <c r="I401" s="23">
        <f t="shared" si="19"/>
        <v>2</v>
      </c>
      <c r="J401" s="169" t="s">
        <v>484</v>
      </c>
      <c r="K401" s="129">
        <f t="shared" si="20"/>
        <v>1</v>
      </c>
      <c r="M401" s="187">
        <v>30</v>
      </c>
      <c r="N401" s="188">
        <v>4</v>
      </c>
    </row>
    <row r="402" spans="1:14" ht="12">
      <c r="A402" s="370" t="s">
        <v>1657</v>
      </c>
      <c r="B402" s="294" t="s">
        <v>801</v>
      </c>
      <c r="C402" s="200" t="s">
        <v>277</v>
      </c>
      <c r="D402" s="200" t="s">
        <v>83</v>
      </c>
      <c r="E402" s="247" t="s">
        <v>1677</v>
      </c>
      <c r="F402" s="194">
        <v>10.326000000000001</v>
      </c>
      <c r="G402" s="240"/>
      <c r="H402" s="249">
        <f t="shared" si="18"/>
        <v>10.326000000000001</v>
      </c>
      <c r="I402" s="250">
        <f t="shared" si="19"/>
        <v>2</v>
      </c>
      <c r="J402" s="251" t="str">
        <f>IF(I402=2,"acquise"," ")</f>
        <v>acquise</v>
      </c>
      <c r="K402" s="222">
        <f t="shared" si="20"/>
        <v>1</v>
      </c>
    </row>
    <row r="403" spans="1:14" ht="12">
      <c r="A403" s="370" t="s">
        <v>1658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2">
        <v>13.5</v>
      </c>
      <c r="G403" s="126"/>
      <c r="H403" s="31">
        <f t="shared" si="18"/>
        <v>13.5</v>
      </c>
      <c r="I403" s="23">
        <f t="shared" si="19"/>
        <v>2</v>
      </c>
      <c r="J403" s="169" t="s">
        <v>485</v>
      </c>
      <c r="K403" s="129">
        <f t="shared" si="20"/>
        <v>1</v>
      </c>
      <c r="L403" s="72" t="s">
        <v>483</v>
      </c>
      <c r="M403" s="7">
        <v>24</v>
      </c>
      <c r="N403" s="167">
        <v>9</v>
      </c>
    </row>
    <row r="404" spans="1:14" ht="15">
      <c r="A404" s="370" t="s">
        <v>1659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92">
        <v>10.75</v>
      </c>
      <c r="G404" s="126"/>
      <c r="H404" s="31">
        <f t="shared" si="18"/>
        <v>10.75</v>
      </c>
      <c r="I404" s="23">
        <f t="shared" si="19"/>
        <v>2</v>
      </c>
      <c r="J404" s="169" t="s">
        <v>486</v>
      </c>
      <c r="K404" s="129">
        <f t="shared" si="20"/>
        <v>1</v>
      </c>
      <c r="M404" s="187">
        <v>20</v>
      </c>
      <c r="N404" s="188">
        <v>5</v>
      </c>
    </row>
    <row r="405" spans="1:14" ht="15">
      <c r="A405" s="370" t="s">
        <v>1660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92">
        <v>10.16</v>
      </c>
      <c r="G405" s="126"/>
      <c r="H405" s="31">
        <f t="shared" si="18"/>
        <v>10.16</v>
      </c>
      <c r="I405" s="23">
        <f t="shared" si="19"/>
        <v>2</v>
      </c>
      <c r="J405" s="169" t="s">
        <v>485</v>
      </c>
      <c r="K405" s="129">
        <f t="shared" si="20"/>
        <v>1</v>
      </c>
      <c r="M405" s="187">
        <v>12</v>
      </c>
      <c r="N405" s="188">
        <v>9</v>
      </c>
    </row>
    <row r="406" spans="1:14" ht="12">
      <c r="A406" s="370" t="s">
        <v>1661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2">
        <v>10.25</v>
      </c>
      <c r="G406" s="126"/>
      <c r="H406" s="31">
        <f t="shared" si="18"/>
        <v>10.25</v>
      </c>
      <c r="I406" s="23">
        <f t="shared" si="19"/>
        <v>2</v>
      </c>
      <c r="J406" s="169" t="s">
        <v>485</v>
      </c>
      <c r="K406" s="129">
        <f t="shared" si="20"/>
        <v>1</v>
      </c>
      <c r="L406" s="72" t="s">
        <v>483</v>
      </c>
      <c r="M406" s="7">
        <v>18</v>
      </c>
      <c r="N406" s="167">
        <v>9</v>
      </c>
    </row>
    <row r="407" spans="1:14" ht="15">
      <c r="A407" s="370" t="s">
        <v>1662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92">
        <v>5.99</v>
      </c>
      <c r="G407" s="126"/>
      <c r="H407" s="31">
        <f t="shared" si="18"/>
        <v>5.99</v>
      </c>
      <c r="I407" s="23">
        <f t="shared" si="19"/>
        <v>0</v>
      </c>
      <c r="J407" s="44" t="str">
        <f>IF(I407=2,"acquise"," ")</f>
        <v xml:space="preserve"> </v>
      </c>
      <c r="K407" s="129">
        <f t="shared" si="20"/>
        <v>1</v>
      </c>
      <c r="M407" s="187">
        <v>14</v>
      </c>
      <c r="N407" s="188">
        <v>6</v>
      </c>
    </row>
    <row r="408" spans="1:14" ht="15">
      <c r="A408" s="370" t="s">
        <v>1663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92">
        <v>10.07</v>
      </c>
      <c r="G408" s="126"/>
      <c r="H408" s="31">
        <f t="shared" si="18"/>
        <v>10.07</v>
      </c>
      <c r="I408" s="23">
        <f t="shared" si="19"/>
        <v>2</v>
      </c>
      <c r="J408" s="169" t="s">
        <v>485</v>
      </c>
      <c r="K408" s="129">
        <f t="shared" si="20"/>
        <v>1</v>
      </c>
      <c r="M408" s="187">
        <v>24</v>
      </c>
      <c r="N408" s="188">
        <v>9</v>
      </c>
    </row>
    <row r="409" spans="1:14" ht="15">
      <c r="A409" s="370" t="s">
        <v>1664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92">
        <v>10.5</v>
      </c>
      <c r="G409" s="126"/>
      <c r="H409" s="31">
        <f t="shared" si="18"/>
        <v>10.5</v>
      </c>
      <c r="I409" s="23">
        <f t="shared" si="19"/>
        <v>2</v>
      </c>
      <c r="J409" s="169" t="s">
        <v>486</v>
      </c>
      <c r="K409" s="129">
        <f t="shared" si="20"/>
        <v>1</v>
      </c>
      <c r="M409" s="187">
        <v>19</v>
      </c>
      <c r="N409" s="188">
        <v>5</v>
      </c>
    </row>
    <row r="410" spans="1:14" ht="15">
      <c r="A410" s="370" t="s">
        <v>1665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92">
        <v>9.59</v>
      </c>
      <c r="G410" s="126"/>
      <c r="H410" s="31">
        <f t="shared" si="18"/>
        <v>9.59</v>
      </c>
      <c r="I410" s="23">
        <f t="shared" si="19"/>
        <v>0</v>
      </c>
      <c r="J410" s="169" t="s">
        <v>485</v>
      </c>
      <c r="K410" s="129">
        <f t="shared" si="20"/>
        <v>1</v>
      </c>
      <c r="M410" s="187">
        <v>24</v>
      </c>
      <c r="N410" s="188">
        <v>9</v>
      </c>
    </row>
    <row r="411" spans="1:14" ht="15">
      <c r="A411" s="370" t="s">
        <v>1666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92">
        <v>4.67</v>
      </c>
      <c r="G411" s="126"/>
      <c r="H411" s="31">
        <f t="shared" si="18"/>
        <v>4.67</v>
      </c>
      <c r="I411" s="23">
        <f t="shared" si="19"/>
        <v>0</v>
      </c>
      <c r="J411" s="169" t="s">
        <v>485</v>
      </c>
      <c r="K411" s="129">
        <f t="shared" si="20"/>
        <v>1</v>
      </c>
      <c r="M411" s="187">
        <v>17</v>
      </c>
      <c r="N411" s="188">
        <v>9</v>
      </c>
    </row>
    <row r="412" spans="1:14" ht="12">
      <c r="A412" s="370" t="s">
        <v>1667</v>
      </c>
      <c r="B412" s="363" t="s">
        <v>802</v>
      </c>
      <c r="C412" s="241" t="s">
        <v>579</v>
      </c>
      <c r="D412" s="241" t="s">
        <v>803</v>
      </c>
      <c r="E412" s="247" t="s">
        <v>1678</v>
      </c>
      <c r="F412" s="194">
        <v>10</v>
      </c>
      <c r="G412" s="240"/>
      <c r="H412" s="249">
        <f t="shared" si="18"/>
        <v>10</v>
      </c>
      <c r="I412" s="250">
        <f t="shared" si="19"/>
        <v>2</v>
      </c>
      <c r="J412" s="251" t="str">
        <f>IF(I412=2,"acquise"," ")</f>
        <v>acquise</v>
      </c>
      <c r="K412" s="222">
        <f t="shared" si="20"/>
        <v>1</v>
      </c>
    </row>
    <row r="413" spans="1:14" ht="15">
      <c r="A413" s="370" t="s">
        <v>1668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92">
        <v>10.08</v>
      </c>
      <c r="G413" s="126"/>
      <c r="H413" s="31">
        <f t="shared" si="18"/>
        <v>10.08</v>
      </c>
      <c r="I413" s="23">
        <f t="shared" si="19"/>
        <v>2</v>
      </c>
      <c r="J413" s="169" t="s">
        <v>485</v>
      </c>
      <c r="K413" s="129">
        <f t="shared" si="20"/>
        <v>1</v>
      </c>
      <c r="M413" s="187">
        <v>18</v>
      </c>
      <c r="N413" s="188">
        <v>9</v>
      </c>
    </row>
    <row r="414" spans="1:14" ht="12">
      <c r="A414" s="370" t="s">
        <v>1669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2">
        <v>11.25</v>
      </c>
      <c r="G414" s="126"/>
      <c r="H414" s="31">
        <f t="shared" si="18"/>
        <v>11.25</v>
      </c>
      <c r="I414" s="23">
        <f t="shared" si="19"/>
        <v>2</v>
      </c>
      <c r="J414" s="169" t="s">
        <v>485</v>
      </c>
      <c r="K414" s="129">
        <f t="shared" si="20"/>
        <v>1</v>
      </c>
      <c r="L414" s="72" t="s">
        <v>483</v>
      </c>
      <c r="M414" s="7">
        <v>18</v>
      </c>
      <c r="N414" s="167">
        <v>9</v>
      </c>
    </row>
    <row r="415" spans="1:14" ht="12">
      <c r="A415" s="370" t="s">
        <v>1670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92">
        <v>10.17</v>
      </c>
      <c r="G415" s="126"/>
      <c r="H415" s="31">
        <f t="shared" si="18"/>
        <v>10.17</v>
      </c>
      <c r="I415" s="23">
        <f t="shared" si="19"/>
        <v>2</v>
      </c>
      <c r="J415" s="169" t="s">
        <v>485</v>
      </c>
      <c r="K415" s="129">
        <f t="shared" si="20"/>
        <v>1</v>
      </c>
      <c r="L415" s="72" t="s">
        <v>483</v>
      </c>
      <c r="M415" s="7">
        <v>12</v>
      </c>
      <c r="N415" s="167">
        <v>9</v>
      </c>
    </row>
    <row r="416" spans="1:14" ht="15">
      <c r="A416" s="370" t="s">
        <v>1671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92">
        <v>8.92</v>
      </c>
      <c r="G416" s="126"/>
      <c r="H416" s="31">
        <f t="shared" si="18"/>
        <v>8.92</v>
      </c>
      <c r="I416" s="23">
        <f t="shared" si="19"/>
        <v>0</v>
      </c>
      <c r="J416" s="169" t="s">
        <v>485</v>
      </c>
      <c r="K416" s="129">
        <f t="shared" si="20"/>
        <v>1</v>
      </c>
      <c r="M416" s="187">
        <v>12</v>
      </c>
      <c r="N416" s="188">
        <v>9</v>
      </c>
    </row>
    <row r="417" spans="1:14" ht="12">
      <c r="A417" s="370" t="s">
        <v>1672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2">
        <v>10</v>
      </c>
      <c r="G417" s="126"/>
      <c r="H417" s="31">
        <f t="shared" si="18"/>
        <v>10</v>
      </c>
      <c r="I417" s="23">
        <f t="shared" si="19"/>
        <v>2</v>
      </c>
      <c r="J417" s="169" t="s">
        <v>485</v>
      </c>
      <c r="K417" s="129">
        <f t="shared" si="20"/>
        <v>1</v>
      </c>
      <c r="L417" s="72" t="s">
        <v>483</v>
      </c>
      <c r="M417" s="7">
        <v>18</v>
      </c>
      <c r="N417" s="167">
        <v>9</v>
      </c>
    </row>
    <row r="418" spans="1:14" ht="15">
      <c r="A418" s="370" t="s">
        <v>1673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92">
        <v>10.833333333333332</v>
      </c>
      <c r="G418" s="126"/>
      <c r="H418" s="31">
        <f t="shared" si="18"/>
        <v>10.833333333333332</v>
      </c>
      <c r="I418" s="23">
        <f t="shared" si="19"/>
        <v>2</v>
      </c>
      <c r="J418" s="169" t="s">
        <v>485</v>
      </c>
      <c r="K418" s="129">
        <f t="shared" si="20"/>
        <v>1</v>
      </c>
      <c r="M418" s="187">
        <v>12</v>
      </c>
      <c r="N418" s="188">
        <v>9</v>
      </c>
    </row>
    <row r="419" spans="1:14" ht="12">
      <c r="A419" s="370" t="s">
        <v>1674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2">
        <v>12.34</v>
      </c>
      <c r="G419" s="126"/>
      <c r="H419" s="31">
        <f t="shared" si="18"/>
        <v>12.34</v>
      </c>
      <c r="I419" s="23">
        <f t="shared" si="19"/>
        <v>2</v>
      </c>
      <c r="J419" s="169" t="s">
        <v>485</v>
      </c>
      <c r="K419" s="129">
        <f t="shared" si="20"/>
        <v>1</v>
      </c>
      <c r="L419" s="72" t="s">
        <v>483</v>
      </c>
      <c r="M419" s="7">
        <v>18</v>
      </c>
      <c r="N419" s="167">
        <v>9</v>
      </c>
    </row>
    <row r="420" spans="1:14" ht="15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F420" s="92">
        <v>9.83</v>
      </c>
      <c r="G420" s="126"/>
      <c r="H420" s="31">
        <f t="shared" si="18"/>
        <v>9.83</v>
      </c>
      <c r="I420" s="23">
        <f t="shared" si="19"/>
        <v>0</v>
      </c>
      <c r="J420" s="169" t="s">
        <v>485</v>
      </c>
      <c r="K420" s="129">
        <f t="shared" si="20"/>
        <v>1</v>
      </c>
      <c r="M420" s="187">
        <v>11</v>
      </c>
      <c r="N420" s="188">
        <v>9</v>
      </c>
    </row>
    <row r="421" spans="1:14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F421" s="92">
        <v>10.5</v>
      </c>
      <c r="G421" s="126"/>
      <c r="H421" s="31">
        <f t="shared" ref="H421" si="21">MAX(F421,G421)</f>
        <v>10.5</v>
      </c>
      <c r="I421" s="23">
        <f t="shared" ref="I421" si="22">IF(H421&gt;=10,2,0)</f>
        <v>2</v>
      </c>
      <c r="J421" s="169" t="s">
        <v>1688</v>
      </c>
      <c r="K421" s="129">
        <f t="shared" ref="K421" si="23">IF(G421&lt;&gt;"",2,1)</f>
        <v>1</v>
      </c>
    </row>
    <row r="422" spans="1:14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F422" s="92">
        <v>11</v>
      </c>
      <c r="G422" s="126"/>
      <c r="H422" s="31">
        <f t="shared" ref="H422:H424" si="24">MAX(F422,G422)</f>
        <v>11</v>
      </c>
      <c r="I422" s="23">
        <f t="shared" ref="I422:I424" si="25">IF(H422&gt;=10,2,0)</f>
        <v>2</v>
      </c>
      <c r="J422" s="169"/>
      <c r="K422" s="129">
        <f t="shared" ref="K422:K424" si="26">IF(G422&lt;&gt;"",2,1)</f>
        <v>1</v>
      </c>
    </row>
    <row r="423" spans="1:14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F423" s="92">
        <v>12.25</v>
      </c>
      <c r="G423" s="126"/>
      <c r="H423" s="31">
        <f t="shared" si="24"/>
        <v>12.25</v>
      </c>
      <c r="I423" s="23">
        <f t="shared" si="25"/>
        <v>2</v>
      </c>
      <c r="J423" s="169"/>
      <c r="K423" s="129">
        <f t="shared" si="26"/>
        <v>1</v>
      </c>
    </row>
    <row r="424" spans="1:14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F424" s="92">
        <v>11.25</v>
      </c>
      <c r="G424" s="126"/>
      <c r="H424" s="31">
        <f t="shared" si="24"/>
        <v>11.25</v>
      </c>
      <c r="I424" s="23">
        <f t="shared" si="25"/>
        <v>2</v>
      </c>
      <c r="J424" s="169"/>
      <c r="K424" s="129">
        <f t="shared" si="26"/>
        <v>1</v>
      </c>
    </row>
  </sheetData>
  <autoFilter ref="A12:K419"/>
  <sortState ref="B13:N420">
    <sortCondition ref="C13:C420"/>
    <sortCondition ref="D13:D420"/>
  </sortState>
  <mergeCells count="4">
    <mergeCell ref="F8:I8"/>
    <mergeCell ref="D10:I10"/>
    <mergeCell ref="C6:I6"/>
    <mergeCell ref="C8:D8"/>
  </mergeCells>
  <pageMargins left="0.19685039370078741" right="0.19685039370078741" top="0.59055118110236227" bottom="0.59055118110236227" header="0.11811023622047245" footer="0.31496062992125984"/>
  <pageSetup paperSize="9" orientation="portrait" horizontalDpi="300" verticalDpi="300" r:id="rId1"/>
  <headerFooter alignWithMargins="0">
    <oddFooter>&amp;C&amp;8&amp;P&amp;R&amp;"Arial,Italique"&amp;8PVJMDNP-TP de Physique2-S2-1516-Session Normale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424"/>
  <sheetViews>
    <sheetView topLeftCell="A397" workbookViewId="0">
      <selection activeCell="B424" sqref="B424"/>
    </sheetView>
  </sheetViews>
  <sheetFormatPr baseColWidth="10" defaultColWidth="10" defaultRowHeight="11.25"/>
  <cols>
    <col min="1" max="1" width="4.7109375" style="7" customWidth="1"/>
    <col min="2" max="2" width="14.7109375" style="360" customWidth="1"/>
    <col min="3" max="3" width="17.7109375" style="7" customWidth="1"/>
    <col min="4" max="4" width="16.7109375" style="7" customWidth="1"/>
    <col min="5" max="5" width="8.7109375" style="7" customWidth="1"/>
    <col min="6" max="6" width="5.7109375" style="7" customWidth="1"/>
    <col min="7" max="7" width="6.7109375" style="7" customWidth="1"/>
    <col min="8" max="8" width="7.28515625" style="7" customWidth="1"/>
    <col min="9" max="9" width="5.28515625" style="7" customWidth="1"/>
    <col min="10" max="10" width="11.7109375" style="7" customWidth="1"/>
    <col min="11" max="99" width="11.42578125" style="7" customWidth="1"/>
    <col min="100" max="16384" width="10" style="7"/>
  </cols>
  <sheetData>
    <row r="1" spans="1:14" s="4" customFormat="1" ht="12.75" customHeight="1">
      <c r="A1" s="3" t="s">
        <v>0</v>
      </c>
      <c r="B1" s="352"/>
      <c r="H1" s="3"/>
      <c r="J1" s="5" t="s">
        <v>698</v>
      </c>
    </row>
    <row r="2" spans="1:14" s="4" customFormat="1" ht="12.75" customHeight="1">
      <c r="A2" s="1" t="s">
        <v>1</v>
      </c>
      <c r="B2" s="352"/>
    </row>
    <row r="3" spans="1:14" s="4" customFormat="1" ht="12.75" customHeight="1">
      <c r="A3" s="1" t="s">
        <v>2</v>
      </c>
      <c r="B3" s="352"/>
    </row>
    <row r="4" spans="1:14" s="4" customFormat="1" ht="18" customHeight="1">
      <c r="A4" s="2" t="s">
        <v>3</v>
      </c>
      <c r="B4" s="367"/>
      <c r="C4" s="30"/>
    </row>
    <row r="5" spans="1:14" s="4" customFormat="1" ht="12.75" customHeight="1">
      <c r="A5" s="2"/>
      <c r="B5" s="367"/>
      <c r="C5" s="30"/>
    </row>
    <row r="6" spans="1:14" s="4" customFormat="1" ht="24" customHeight="1">
      <c r="B6" s="352"/>
      <c r="C6" s="434" t="s">
        <v>15</v>
      </c>
      <c r="D6" s="435"/>
      <c r="E6" s="435"/>
      <c r="F6" s="435"/>
      <c r="G6" s="435"/>
      <c r="H6" s="435"/>
      <c r="I6" s="436"/>
      <c r="J6" s="40"/>
    </row>
    <row r="7" spans="1:14" ht="12.75" customHeight="1">
      <c r="C7" s="4"/>
      <c r="D7" s="4"/>
      <c r="E7" s="4"/>
      <c r="F7" s="4"/>
      <c r="G7" s="4"/>
      <c r="H7" s="4"/>
      <c r="I7" s="4"/>
      <c r="J7" s="4"/>
    </row>
    <row r="8" spans="1:14" s="10" customFormat="1" ht="18" customHeight="1">
      <c r="B8" s="368"/>
      <c r="C8" s="430" t="s">
        <v>16</v>
      </c>
      <c r="D8" s="432"/>
      <c r="E8" s="9"/>
      <c r="F8" s="430" t="s">
        <v>699</v>
      </c>
      <c r="G8" s="431"/>
      <c r="H8" s="431"/>
      <c r="I8" s="432"/>
      <c r="J8" s="42"/>
    </row>
    <row r="9" spans="1:14" ht="12.75" customHeight="1"/>
    <row r="10" spans="1:14" ht="18" customHeight="1">
      <c r="D10" s="433" t="s">
        <v>22</v>
      </c>
      <c r="E10" s="433"/>
      <c r="F10" s="433"/>
      <c r="G10" s="433"/>
      <c r="H10" s="433"/>
      <c r="I10" s="433"/>
    </row>
    <row r="11" spans="1:14" ht="12.75" customHeight="1"/>
    <row r="12" spans="1:14" s="22" customFormat="1" ht="24" customHeight="1">
      <c r="A12" s="14" t="s">
        <v>4</v>
      </c>
      <c r="B12" s="355" t="s">
        <v>5</v>
      </c>
      <c r="C12" s="16" t="s">
        <v>6</v>
      </c>
      <c r="D12" s="17" t="s">
        <v>7</v>
      </c>
      <c r="E12" s="18" t="s">
        <v>8</v>
      </c>
      <c r="F12" s="19" t="s">
        <v>701</v>
      </c>
      <c r="G12" s="124" t="s">
        <v>702</v>
      </c>
      <c r="H12" s="21" t="s">
        <v>10</v>
      </c>
      <c r="I12" s="21" t="s">
        <v>12</v>
      </c>
      <c r="J12" s="21" t="s">
        <v>9</v>
      </c>
      <c r="K12" s="128" t="s">
        <v>440</v>
      </c>
    </row>
    <row r="13" spans="1:14" ht="13.5" customHeight="1">
      <c r="A13" s="23">
        <v>1</v>
      </c>
      <c r="B13" s="178">
        <v>1433017018</v>
      </c>
      <c r="C13" s="272" t="s">
        <v>666</v>
      </c>
      <c r="D13" s="272" t="s">
        <v>192</v>
      </c>
      <c r="E13" s="117" t="s">
        <v>428</v>
      </c>
      <c r="F13" s="92">
        <v>13.85</v>
      </c>
      <c r="G13" s="127"/>
      <c r="H13" s="31">
        <f t="shared" ref="H13:H76" si="0">MAX(F13,G13)</f>
        <v>13.85</v>
      </c>
      <c r="I13" s="23">
        <f t="shared" ref="I13:I76" si="1">IF(H13&gt;=10,2,0)</f>
        <v>2</v>
      </c>
      <c r="J13" s="169" t="s">
        <v>486</v>
      </c>
      <c r="K13" s="129">
        <f t="shared" ref="K13:K76" si="2">IF(G13&lt;&gt;"",2,1)</f>
        <v>1</v>
      </c>
      <c r="M13" s="187">
        <v>11</v>
      </c>
      <c r="N13" s="188">
        <v>4</v>
      </c>
    </row>
    <row r="14" spans="1:14" ht="13.5" customHeight="1">
      <c r="A14" s="23">
        <v>2</v>
      </c>
      <c r="B14" s="175">
        <v>1533006763</v>
      </c>
      <c r="C14" s="275" t="s">
        <v>491</v>
      </c>
      <c r="D14" s="275" t="s">
        <v>492</v>
      </c>
      <c r="E14" s="117" t="s">
        <v>1676</v>
      </c>
      <c r="F14" s="92">
        <v>11.5</v>
      </c>
      <c r="G14" s="127"/>
      <c r="H14" s="31">
        <f t="shared" si="0"/>
        <v>11.5</v>
      </c>
      <c r="I14" s="23">
        <f t="shared" si="1"/>
        <v>2</v>
      </c>
      <c r="J14" s="169" t="s">
        <v>486</v>
      </c>
      <c r="K14" s="129">
        <f t="shared" si="2"/>
        <v>1</v>
      </c>
      <c r="M14" s="187">
        <v>14</v>
      </c>
      <c r="N14" s="188">
        <v>5</v>
      </c>
    </row>
    <row r="15" spans="1:14" ht="13.5" customHeight="1">
      <c r="A15" s="23">
        <v>3</v>
      </c>
      <c r="B15" s="277" t="s">
        <v>58</v>
      </c>
      <c r="C15" s="47" t="s">
        <v>59</v>
      </c>
      <c r="D15" s="47" t="s">
        <v>60</v>
      </c>
      <c r="E15" s="117" t="s">
        <v>434</v>
      </c>
      <c r="F15" s="92">
        <v>11.41</v>
      </c>
      <c r="G15" s="127"/>
      <c r="H15" s="31">
        <f t="shared" si="0"/>
        <v>11.41</v>
      </c>
      <c r="I15" s="23">
        <f t="shared" si="1"/>
        <v>2</v>
      </c>
      <c r="J15" s="169" t="s">
        <v>484</v>
      </c>
      <c r="K15" s="129">
        <f t="shared" si="2"/>
        <v>1</v>
      </c>
      <c r="L15" s="72" t="s">
        <v>483</v>
      </c>
      <c r="M15" s="7">
        <v>30</v>
      </c>
      <c r="N15" s="167">
        <v>9</v>
      </c>
    </row>
    <row r="16" spans="1:14" ht="13.5" customHeight="1">
      <c r="A16" s="23">
        <v>4</v>
      </c>
      <c r="B16" s="279">
        <v>1433000807</v>
      </c>
      <c r="C16" s="101" t="s">
        <v>371</v>
      </c>
      <c r="D16" s="101" t="s">
        <v>372</v>
      </c>
      <c r="E16" s="118" t="s">
        <v>433</v>
      </c>
      <c r="F16" s="49">
        <v>14.66</v>
      </c>
      <c r="G16" s="127"/>
      <c r="H16" s="31">
        <f t="shared" si="0"/>
        <v>14.66</v>
      </c>
      <c r="I16" s="23">
        <f t="shared" si="1"/>
        <v>2</v>
      </c>
      <c r="J16" s="169" t="s">
        <v>485</v>
      </c>
      <c r="K16" s="129">
        <f t="shared" si="2"/>
        <v>1</v>
      </c>
      <c r="L16" s="72" t="s">
        <v>483</v>
      </c>
      <c r="M16" s="7">
        <v>18</v>
      </c>
      <c r="N16" s="167">
        <v>9</v>
      </c>
    </row>
    <row r="17" spans="1:14" ht="13.5" customHeight="1">
      <c r="A17" s="23">
        <v>5</v>
      </c>
      <c r="B17" s="279">
        <v>1433005614</v>
      </c>
      <c r="C17" s="101" t="s">
        <v>288</v>
      </c>
      <c r="D17" s="101" t="s">
        <v>289</v>
      </c>
      <c r="E17" s="118" t="s">
        <v>433</v>
      </c>
      <c r="F17" s="49">
        <v>14</v>
      </c>
      <c r="G17" s="127"/>
      <c r="H17" s="31">
        <f t="shared" si="0"/>
        <v>14</v>
      </c>
      <c r="I17" s="23">
        <f t="shared" si="1"/>
        <v>2</v>
      </c>
      <c r="J17" s="169" t="s">
        <v>485</v>
      </c>
      <c r="K17" s="129">
        <f t="shared" si="2"/>
        <v>1</v>
      </c>
      <c r="L17" s="72" t="s">
        <v>483</v>
      </c>
      <c r="M17" s="7">
        <v>18</v>
      </c>
      <c r="N17" s="167">
        <v>9</v>
      </c>
    </row>
    <row r="18" spans="1:14" ht="13.5" customHeight="1">
      <c r="A18" s="23">
        <v>6</v>
      </c>
      <c r="B18" s="178">
        <v>1433017739</v>
      </c>
      <c r="C18" s="272" t="s">
        <v>633</v>
      </c>
      <c r="D18" s="272" t="s">
        <v>177</v>
      </c>
      <c r="E18" s="117" t="s">
        <v>428</v>
      </c>
      <c r="F18" s="92">
        <v>13.5</v>
      </c>
      <c r="G18" s="127"/>
      <c r="H18" s="31">
        <f t="shared" si="0"/>
        <v>13.5</v>
      </c>
      <c r="I18" s="23">
        <f t="shared" si="1"/>
        <v>2</v>
      </c>
      <c r="J18" s="169" t="s">
        <v>486</v>
      </c>
      <c r="K18" s="129">
        <f t="shared" si="2"/>
        <v>1</v>
      </c>
      <c r="M18" s="187">
        <v>12</v>
      </c>
      <c r="N18" s="188">
        <v>3</v>
      </c>
    </row>
    <row r="19" spans="1:14" ht="13.5" customHeight="1">
      <c r="A19" s="23">
        <v>7</v>
      </c>
      <c r="B19" s="279">
        <v>1334054874</v>
      </c>
      <c r="C19" s="101" t="s">
        <v>290</v>
      </c>
      <c r="D19" s="101" t="s">
        <v>68</v>
      </c>
      <c r="E19" s="117" t="s">
        <v>429</v>
      </c>
      <c r="F19" s="49">
        <v>15.16</v>
      </c>
      <c r="G19" s="127"/>
      <c r="H19" s="31">
        <f t="shared" si="0"/>
        <v>15.16</v>
      </c>
      <c r="I19" s="23">
        <f t="shared" si="1"/>
        <v>2</v>
      </c>
      <c r="J19" s="169" t="s">
        <v>485</v>
      </c>
      <c r="K19" s="129">
        <f t="shared" si="2"/>
        <v>1</v>
      </c>
      <c r="L19" s="72" t="s">
        <v>483</v>
      </c>
      <c r="M19" s="7">
        <v>18</v>
      </c>
      <c r="N19" s="167">
        <v>9</v>
      </c>
    </row>
    <row r="20" spans="1:14" ht="13.5" customHeight="1">
      <c r="A20" s="23">
        <v>8</v>
      </c>
      <c r="B20" s="178">
        <v>123011242</v>
      </c>
      <c r="C20" s="272" t="s">
        <v>639</v>
      </c>
      <c r="D20" s="272" t="s">
        <v>640</v>
      </c>
      <c r="E20" s="117" t="s">
        <v>428</v>
      </c>
      <c r="F20" s="49">
        <v>13.75</v>
      </c>
      <c r="G20" s="127"/>
      <c r="H20" s="31">
        <f t="shared" si="0"/>
        <v>13.75</v>
      </c>
      <c r="I20" s="23">
        <f t="shared" si="1"/>
        <v>2</v>
      </c>
      <c r="J20" s="169" t="s">
        <v>485</v>
      </c>
      <c r="K20" s="129">
        <f t="shared" si="2"/>
        <v>1</v>
      </c>
      <c r="M20" s="187">
        <v>18</v>
      </c>
      <c r="N20" s="188">
        <v>9</v>
      </c>
    </row>
    <row r="21" spans="1:14" ht="13.5" customHeight="1">
      <c r="A21" s="23">
        <v>9</v>
      </c>
      <c r="B21" s="279">
        <v>1333016516</v>
      </c>
      <c r="C21" s="47" t="s">
        <v>62</v>
      </c>
      <c r="D21" s="47" t="s">
        <v>63</v>
      </c>
      <c r="E21" s="119" t="s">
        <v>433</v>
      </c>
      <c r="F21" s="92">
        <v>12.083333333333332</v>
      </c>
      <c r="G21" s="127"/>
      <c r="H21" s="31">
        <f t="shared" si="0"/>
        <v>12.083333333333332</v>
      </c>
      <c r="I21" s="23">
        <f t="shared" si="1"/>
        <v>2</v>
      </c>
      <c r="J21" s="169" t="s">
        <v>485</v>
      </c>
      <c r="K21" s="129">
        <f t="shared" si="2"/>
        <v>1</v>
      </c>
      <c r="L21" s="72" t="s">
        <v>483</v>
      </c>
      <c r="M21" s="7">
        <v>18</v>
      </c>
      <c r="N21" s="167">
        <v>9</v>
      </c>
    </row>
    <row r="22" spans="1:14" ht="13.5" customHeight="1">
      <c r="A22" s="23">
        <v>10</v>
      </c>
      <c r="B22" s="279">
        <v>1333000881</v>
      </c>
      <c r="C22" s="101" t="s">
        <v>291</v>
      </c>
      <c r="D22" s="101" t="s">
        <v>292</v>
      </c>
      <c r="E22" s="117" t="s">
        <v>434</v>
      </c>
      <c r="F22" s="49">
        <v>12.7</v>
      </c>
      <c r="G22" s="127"/>
      <c r="H22" s="31">
        <f t="shared" si="0"/>
        <v>12.7</v>
      </c>
      <c r="I22" s="23">
        <f t="shared" si="1"/>
        <v>2</v>
      </c>
      <c r="J22" s="169" t="s">
        <v>486</v>
      </c>
      <c r="K22" s="129">
        <f t="shared" si="2"/>
        <v>1</v>
      </c>
      <c r="L22" s="72" t="s">
        <v>483</v>
      </c>
      <c r="M22" s="7">
        <v>12</v>
      </c>
      <c r="N22" s="167">
        <v>3</v>
      </c>
    </row>
    <row r="23" spans="1:14" ht="13.5" customHeight="1">
      <c r="A23" s="23">
        <v>11</v>
      </c>
      <c r="B23" s="175">
        <v>1433018125</v>
      </c>
      <c r="C23" s="275" t="s">
        <v>594</v>
      </c>
      <c r="D23" s="275" t="s">
        <v>595</v>
      </c>
      <c r="E23" s="117" t="s">
        <v>428</v>
      </c>
      <c r="F23" s="49">
        <v>12.58</v>
      </c>
      <c r="G23" s="127"/>
      <c r="H23" s="31">
        <f t="shared" si="0"/>
        <v>12.58</v>
      </c>
      <c r="I23" s="23">
        <f t="shared" si="1"/>
        <v>2</v>
      </c>
      <c r="J23" s="169" t="s">
        <v>486</v>
      </c>
      <c r="K23" s="129">
        <f t="shared" si="2"/>
        <v>1</v>
      </c>
      <c r="M23" s="187">
        <v>13</v>
      </c>
      <c r="N23" s="188">
        <v>4</v>
      </c>
    </row>
    <row r="24" spans="1:14" ht="13.5" customHeight="1">
      <c r="A24" s="23">
        <v>12</v>
      </c>
      <c r="B24" s="175">
        <v>1533012510</v>
      </c>
      <c r="C24" s="275" t="s">
        <v>667</v>
      </c>
      <c r="D24" s="275" t="s">
        <v>668</v>
      </c>
      <c r="E24" s="117" t="s">
        <v>428</v>
      </c>
      <c r="F24" s="92">
        <v>11.5</v>
      </c>
      <c r="G24" s="127"/>
      <c r="H24" s="31">
        <f t="shared" si="0"/>
        <v>11.5</v>
      </c>
      <c r="I24" s="23">
        <f t="shared" si="1"/>
        <v>2</v>
      </c>
      <c r="J24" s="169" t="s">
        <v>486</v>
      </c>
      <c r="K24" s="129">
        <f t="shared" si="2"/>
        <v>1</v>
      </c>
      <c r="M24" s="187">
        <v>22</v>
      </c>
      <c r="N24" s="188">
        <v>4</v>
      </c>
    </row>
    <row r="25" spans="1:14" ht="13.5" customHeight="1">
      <c r="A25" s="23">
        <v>13</v>
      </c>
      <c r="B25" s="282">
        <v>123004012</v>
      </c>
      <c r="C25" s="200" t="s">
        <v>66</v>
      </c>
      <c r="D25" s="200" t="s">
        <v>557</v>
      </c>
      <c r="E25" s="239" t="s">
        <v>431</v>
      </c>
      <c r="F25" s="194">
        <v>13.16</v>
      </c>
      <c r="G25" s="261"/>
      <c r="H25" s="249">
        <f t="shared" si="0"/>
        <v>13.16</v>
      </c>
      <c r="I25" s="250">
        <f t="shared" si="1"/>
        <v>2</v>
      </c>
      <c r="J25" s="251" t="str">
        <f>IF(I25=2,"acquise"," ")</f>
        <v>acquise</v>
      </c>
      <c r="K25" s="222">
        <f t="shared" si="2"/>
        <v>1</v>
      </c>
    </row>
    <row r="26" spans="1:14" ht="13.5" customHeight="1">
      <c r="A26" s="23">
        <v>14</v>
      </c>
      <c r="B26" s="175">
        <v>1533019464</v>
      </c>
      <c r="C26" s="275" t="s">
        <v>600</v>
      </c>
      <c r="D26" s="275" t="s">
        <v>199</v>
      </c>
      <c r="E26" s="117" t="s">
        <v>429</v>
      </c>
      <c r="F26" s="92">
        <v>14.5</v>
      </c>
      <c r="G26" s="127"/>
      <c r="H26" s="31">
        <f t="shared" si="0"/>
        <v>14.5</v>
      </c>
      <c r="I26" s="23">
        <f t="shared" si="1"/>
        <v>2</v>
      </c>
      <c r="J26" s="169" t="s">
        <v>484</v>
      </c>
      <c r="K26" s="129">
        <f t="shared" si="2"/>
        <v>1</v>
      </c>
      <c r="M26" s="187">
        <v>30</v>
      </c>
      <c r="N26" s="188">
        <v>4</v>
      </c>
    </row>
    <row r="27" spans="1:14" ht="13.5" customHeight="1">
      <c r="A27" s="23">
        <v>15</v>
      </c>
      <c r="B27" s="175">
        <v>1533012539</v>
      </c>
      <c r="C27" s="275" t="s">
        <v>538</v>
      </c>
      <c r="D27" s="275" t="s">
        <v>317</v>
      </c>
      <c r="E27" s="117" t="s">
        <v>429</v>
      </c>
      <c r="F27" s="92">
        <v>12.17</v>
      </c>
      <c r="G27" s="127"/>
      <c r="H27" s="31">
        <f t="shared" si="0"/>
        <v>12.17</v>
      </c>
      <c r="I27" s="23">
        <f t="shared" si="1"/>
        <v>2</v>
      </c>
      <c r="J27" s="169" t="s">
        <v>485</v>
      </c>
      <c r="K27" s="129">
        <f t="shared" si="2"/>
        <v>1</v>
      </c>
      <c r="M27" s="187">
        <v>18</v>
      </c>
      <c r="N27" s="188">
        <v>9</v>
      </c>
    </row>
    <row r="28" spans="1:14" ht="13.5" customHeight="1">
      <c r="A28" s="23">
        <v>16</v>
      </c>
      <c r="B28" s="279">
        <v>1333015719</v>
      </c>
      <c r="C28" s="101" t="s">
        <v>293</v>
      </c>
      <c r="D28" s="101" t="s">
        <v>138</v>
      </c>
      <c r="E28" s="117" t="s">
        <v>434</v>
      </c>
      <c r="F28" s="49">
        <v>11.354166666666666</v>
      </c>
      <c r="G28" s="127"/>
      <c r="H28" s="31">
        <f t="shared" si="0"/>
        <v>11.354166666666666</v>
      </c>
      <c r="I28" s="23">
        <f t="shared" si="1"/>
        <v>2</v>
      </c>
      <c r="J28" s="169" t="s">
        <v>485</v>
      </c>
      <c r="K28" s="129">
        <f t="shared" si="2"/>
        <v>1</v>
      </c>
      <c r="L28" s="72" t="s">
        <v>483</v>
      </c>
      <c r="M28" s="7">
        <v>28</v>
      </c>
      <c r="N28" s="167">
        <v>9</v>
      </c>
    </row>
    <row r="29" spans="1:14" ht="13.5" customHeight="1">
      <c r="A29" s="23">
        <v>17</v>
      </c>
      <c r="B29" s="356" t="s">
        <v>706</v>
      </c>
      <c r="C29" s="203" t="s">
        <v>707</v>
      </c>
      <c r="D29" s="203" t="s">
        <v>79</v>
      </c>
      <c r="E29" s="204" t="s">
        <v>436</v>
      </c>
      <c r="F29" s="194">
        <v>12.5</v>
      </c>
      <c r="G29" s="261"/>
      <c r="H29" s="249">
        <f t="shared" si="0"/>
        <v>12.5</v>
      </c>
      <c r="I29" s="250">
        <f t="shared" si="1"/>
        <v>2</v>
      </c>
      <c r="J29" s="251" t="str">
        <f>IF(I29=2,"acquise"," ")</f>
        <v>acquise</v>
      </c>
      <c r="K29" s="222">
        <f t="shared" si="2"/>
        <v>1</v>
      </c>
    </row>
    <row r="30" spans="1:14" ht="13.5" customHeight="1">
      <c r="A30" s="23">
        <v>18</v>
      </c>
      <c r="B30" s="289">
        <v>123003488</v>
      </c>
      <c r="C30" s="47" t="s">
        <v>71</v>
      </c>
      <c r="D30" s="47" t="s">
        <v>72</v>
      </c>
      <c r="E30" s="118" t="s">
        <v>433</v>
      </c>
      <c r="F30" s="92">
        <v>12.33</v>
      </c>
      <c r="G30" s="127"/>
      <c r="H30" s="31">
        <f t="shared" si="0"/>
        <v>12.33</v>
      </c>
      <c r="I30" s="23">
        <f t="shared" si="1"/>
        <v>2</v>
      </c>
      <c r="J30" s="169" t="s">
        <v>485</v>
      </c>
      <c r="K30" s="129">
        <f t="shared" si="2"/>
        <v>1</v>
      </c>
      <c r="L30" s="72" t="s">
        <v>483</v>
      </c>
      <c r="M30" s="7">
        <v>18</v>
      </c>
      <c r="N30" s="167">
        <v>9</v>
      </c>
    </row>
    <row r="31" spans="1:14" ht="13.5" customHeight="1">
      <c r="A31" s="23">
        <v>19</v>
      </c>
      <c r="B31" s="277" t="s">
        <v>73</v>
      </c>
      <c r="C31" s="47" t="s">
        <v>74</v>
      </c>
      <c r="D31" s="47" t="s">
        <v>75</v>
      </c>
      <c r="E31" s="117" t="s">
        <v>429</v>
      </c>
      <c r="F31" s="92">
        <v>11.31</v>
      </c>
      <c r="G31" s="127"/>
      <c r="H31" s="31">
        <f t="shared" si="0"/>
        <v>11.31</v>
      </c>
      <c r="I31" s="23">
        <f t="shared" si="1"/>
        <v>2</v>
      </c>
      <c r="J31" s="169" t="s">
        <v>486</v>
      </c>
      <c r="K31" s="129">
        <f t="shared" si="2"/>
        <v>1</v>
      </c>
      <c r="L31" s="72" t="s">
        <v>483</v>
      </c>
      <c r="M31" s="7">
        <v>22</v>
      </c>
      <c r="N31" s="167">
        <v>7</v>
      </c>
    </row>
    <row r="32" spans="1:14" ht="13.5" customHeight="1">
      <c r="A32" s="23">
        <v>20</v>
      </c>
      <c r="B32" s="181">
        <v>1333016483</v>
      </c>
      <c r="C32" s="290" t="s">
        <v>550</v>
      </c>
      <c r="D32" s="290" t="s">
        <v>373</v>
      </c>
      <c r="E32" s="117" t="s">
        <v>1676</v>
      </c>
      <c r="F32" s="49">
        <v>11.5</v>
      </c>
      <c r="G32" s="127"/>
      <c r="H32" s="31">
        <f t="shared" si="0"/>
        <v>11.5</v>
      </c>
      <c r="I32" s="23">
        <f t="shared" si="1"/>
        <v>2</v>
      </c>
      <c r="J32" s="169" t="s">
        <v>484</v>
      </c>
      <c r="K32" s="129">
        <f t="shared" si="2"/>
        <v>1</v>
      </c>
      <c r="M32" s="187">
        <v>30</v>
      </c>
      <c r="N32" s="188">
        <v>9</v>
      </c>
    </row>
    <row r="33" spans="1:14" ht="13.5" customHeight="1">
      <c r="A33" s="23">
        <v>21</v>
      </c>
      <c r="B33" s="363" t="s">
        <v>708</v>
      </c>
      <c r="C33" s="241" t="s">
        <v>709</v>
      </c>
      <c r="D33" s="241" t="s">
        <v>64</v>
      </c>
      <c r="E33" s="242" t="s">
        <v>432</v>
      </c>
      <c r="F33" s="194">
        <v>11.92</v>
      </c>
      <c r="G33" s="261"/>
      <c r="H33" s="249">
        <f t="shared" si="0"/>
        <v>11.92</v>
      </c>
      <c r="I33" s="250">
        <f t="shared" si="1"/>
        <v>2</v>
      </c>
      <c r="J33" s="251" t="str">
        <f>IF(I33=2,"acquise"," ")</f>
        <v>acquise</v>
      </c>
      <c r="K33" s="222">
        <f t="shared" si="2"/>
        <v>1</v>
      </c>
    </row>
    <row r="34" spans="1:14" ht="13.5" customHeight="1">
      <c r="A34" s="23">
        <v>22</v>
      </c>
      <c r="B34" s="289">
        <v>123003378</v>
      </c>
      <c r="C34" s="47" t="s">
        <v>78</v>
      </c>
      <c r="D34" s="47" t="s">
        <v>79</v>
      </c>
      <c r="E34" s="117" t="s">
        <v>429</v>
      </c>
      <c r="F34" s="92">
        <v>10.5</v>
      </c>
      <c r="G34" s="127"/>
      <c r="H34" s="31">
        <f t="shared" si="0"/>
        <v>10.5</v>
      </c>
      <c r="I34" s="23">
        <f t="shared" si="1"/>
        <v>2</v>
      </c>
      <c r="J34" s="169" t="s">
        <v>485</v>
      </c>
      <c r="K34" s="129">
        <f t="shared" si="2"/>
        <v>1</v>
      </c>
      <c r="L34" s="72" t="s">
        <v>483</v>
      </c>
      <c r="M34" s="7">
        <v>17</v>
      </c>
      <c r="N34" s="167">
        <v>9</v>
      </c>
    </row>
    <row r="35" spans="1:14" ht="13.5" customHeight="1">
      <c r="A35" s="23">
        <v>23</v>
      </c>
      <c r="B35" s="186">
        <v>123002925</v>
      </c>
      <c r="C35" s="290" t="s">
        <v>78</v>
      </c>
      <c r="D35" s="290" t="s">
        <v>212</v>
      </c>
      <c r="E35" s="117" t="s">
        <v>428</v>
      </c>
      <c r="F35" s="92">
        <v>12.25</v>
      </c>
      <c r="G35" s="127"/>
      <c r="H35" s="31">
        <f t="shared" si="0"/>
        <v>12.25</v>
      </c>
      <c r="I35" s="23">
        <f t="shared" si="1"/>
        <v>2</v>
      </c>
      <c r="J35" s="169" t="s">
        <v>485</v>
      </c>
      <c r="K35" s="129">
        <f t="shared" si="2"/>
        <v>1</v>
      </c>
      <c r="M35" s="187">
        <v>12</v>
      </c>
      <c r="N35" s="188">
        <v>9</v>
      </c>
    </row>
    <row r="36" spans="1:14" ht="13.5" customHeight="1">
      <c r="A36" s="23">
        <v>24</v>
      </c>
      <c r="B36" s="175">
        <v>1533005854</v>
      </c>
      <c r="C36" s="275" t="s">
        <v>688</v>
      </c>
      <c r="D36" s="275" t="s">
        <v>299</v>
      </c>
      <c r="E36" s="117" t="s">
        <v>1676</v>
      </c>
      <c r="F36" s="92">
        <v>11.888888888888888</v>
      </c>
      <c r="G36" s="127"/>
      <c r="H36" s="31">
        <f t="shared" si="0"/>
        <v>11.888888888888888</v>
      </c>
      <c r="I36" s="23">
        <f t="shared" si="1"/>
        <v>2</v>
      </c>
      <c r="J36" s="169" t="s">
        <v>486</v>
      </c>
      <c r="K36" s="129">
        <f t="shared" si="2"/>
        <v>1</v>
      </c>
      <c r="M36" s="187">
        <v>13</v>
      </c>
      <c r="N36" s="188">
        <v>5</v>
      </c>
    </row>
    <row r="37" spans="1:14" ht="13.5" customHeight="1">
      <c r="A37" s="23">
        <v>25</v>
      </c>
      <c r="B37" s="282" t="s">
        <v>710</v>
      </c>
      <c r="C37" s="200" t="s">
        <v>711</v>
      </c>
      <c r="D37" s="200" t="s">
        <v>221</v>
      </c>
      <c r="E37" s="243" t="s">
        <v>429</v>
      </c>
      <c r="F37" s="194">
        <v>14.166666666666668</v>
      </c>
      <c r="G37" s="261"/>
      <c r="H37" s="249">
        <f t="shared" si="0"/>
        <v>14.166666666666668</v>
      </c>
      <c r="I37" s="250">
        <f t="shared" si="1"/>
        <v>2</v>
      </c>
      <c r="J37" s="251" t="str">
        <f>IF(I37=2,"acquise"," ")</f>
        <v>acquise</v>
      </c>
      <c r="K37" s="222">
        <f t="shared" si="2"/>
        <v>1</v>
      </c>
    </row>
    <row r="38" spans="1:14" ht="13.5" customHeight="1">
      <c r="A38" s="23">
        <v>26</v>
      </c>
      <c r="B38" s="363" t="s">
        <v>712</v>
      </c>
      <c r="C38" s="241" t="s">
        <v>713</v>
      </c>
      <c r="D38" s="241" t="s">
        <v>198</v>
      </c>
      <c r="E38" s="244" t="s">
        <v>433</v>
      </c>
      <c r="F38" s="194">
        <v>14.08</v>
      </c>
      <c r="G38" s="261"/>
      <c r="H38" s="249">
        <f t="shared" si="0"/>
        <v>14.08</v>
      </c>
      <c r="I38" s="250">
        <f t="shared" si="1"/>
        <v>2</v>
      </c>
      <c r="J38" s="251" t="str">
        <f>IF(I38=2,"acquise"," ")</f>
        <v>acquise</v>
      </c>
      <c r="K38" s="222">
        <f t="shared" si="2"/>
        <v>1</v>
      </c>
    </row>
    <row r="39" spans="1:14" ht="13.5" customHeight="1">
      <c r="A39" s="23">
        <v>27</v>
      </c>
      <c r="B39" s="175">
        <v>1533012525</v>
      </c>
      <c r="C39" s="275" t="s">
        <v>631</v>
      </c>
      <c r="D39" s="275" t="s">
        <v>632</v>
      </c>
      <c r="E39" s="117" t="s">
        <v>428</v>
      </c>
      <c r="F39" s="92">
        <v>13.83</v>
      </c>
      <c r="G39" s="127"/>
      <c r="H39" s="31">
        <f t="shared" si="0"/>
        <v>13.83</v>
      </c>
      <c r="I39" s="23">
        <f t="shared" si="1"/>
        <v>2</v>
      </c>
      <c r="J39" s="169" t="s">
        <v>485</v>
      </c>
      <c r="K39" s="129">
        <f t="shared" si="2"/>
        <v>1</v>
      </c>
      <c r="M39" s="187">
        <v>17</v>
      </c>
      <c r="N39" s="188">
        <v>9</v>
      </c>
    </row>
    <row r="40" spans="1:14" ht="13.5" customHeight="1">
      <c r="A40" s="23">
        <v>28</v>
      </c>
      <c r="B40" s="279">
        <v>1333011568</v>
      </c>
      <c r="C40" s="101" t="s">
        <v>374</v>
      </c>
      <c r="D40" s="101" t="s">
        <v>375</v>
      </c>
      <c r="E40" s="117" t="s">
        <v>434</v>
      </c>
      <c r="F40" s="49">
        <v>13.25</v>
      </c>
      <c r="G40" s="127"/>
      <c r="H40" s="31">
        <f t="shared" si="0"/>
        <v>13.25</v>
      </c>
      <c r="I40" s="23">
        <f t="shared" si="1"/>
        <v>2</v>
      </c>
      <c r="J40" s="169" t="s">
        <v>485</v>
      </c>
      <c r="K40" s="129">
        <f t="shared" si="2"/>
        <v>1</v>
      </c>
      <c r="L40" s="72" t="s">
        <v>483</v>
      </c>
      <c r="M40" s="7">
        <v>18</v>
      </c>
      <c r="N40" s="167">
        <v>9</v>
      </c>
    </row>
    <row r="41" spans="1:14" ht="13.5" customHeight="1">
      <c r="A41" s="23">
        <v>29</v>
      </c>
      <c r="B41" s="175">
        <v>1533014031</v>
      </c>
      <c r="C41" s="275" t="s">
        <v>374</v>
      </c>
      <c r="D41" s="275" t="s">
        <v>92</v>
      </c>
      <c r="E41" s="117" t="s">
        <v>429</v>
      </c>
      <c r="F41" s="92">
        <v>11.455</v>
      </c>
      <c r="G41" s="127"/>
      <c r="H41" s="31">
        <f t="shared" si="0"/>
        <v>11.455</v>
      </c>
      <c r="I41" s="23">
        <f t="shared" si="1"/>
        <v>2</v>
      </c>
      <c r="J41" s="169" t="s">
        <v>486</v>
      </c>
      <c r="K41" s="129">
        <f t="shared" si="2"/>
        <v>1</v>
      </c>
      <c r="M41" s="187">
        <v>14</v>
      </c>
      <c r="N41" s="188">
        <v>5</v>
      </c>
    </row>
    <row r="42" spans="1:14" ht="13.5" customHeight="1">
      <c r="A42" s="23">
        <v>30</v>
      </c>
      <c r="B42" s="175">
        <v>1533012543</v>
      </c>
      <c r="C42" s="275" t="s">
        <v>641</v>
      </c>
      <c r="D42" s="275" t="s">
        <v>642</v>
      </c>
      <c r="E42" s="117" t="s">
        <v>428</v>
      </c>
      <c r="F42" s="92">
        <v>12.25</v>
      </c>
      <c r="G42" s="127"/>
      <c r="H42" s="31">
        <f t="shared" si="0"/>
        <v>12.25</v>
      </c>
      <c r="I42" s="23">
        <f t="shared" si="1"/>
        <v>2</v>
      </c>
      <c r="J42" s="169" t="s">
        <v>486</v>
      </c>
      <c r="K42" s="129">
        <f t="shared" si="2"/>
        <v>1</v>
      </c>
      <c r="M42" s="187">
        <v>12</v>
      </c>
      <c r="N42" s="188">
        <v>3</v>
      </c>
    </row>
    <row r="43" spans="1:14" ht="13.5" customHeight="1">
      <c r="A43" s="23">
        <v>31</v>
      </c>
      <c r="B43" s="289">
        <v>1333006646</v>
      </c>
      <c r="C43" s="47" t="s">
        <v>81</v>
      </c>
      <c r="D43" s="47" t="s">
        <v>82</v>
      </c>
      <c r="E43" s="120" t="s">
        <v>434</v>
      </c>
      <c r="F43" s="92">
        <v>10.870000000000001</v>
      </c>
      <c r="G43" s="127"/>
      <c r="H43" s="31">
        <f t="shared" si="0"/>
        <v>10.870000000000001</v>
      </c>
      <c r="I43" s="23">
        <f t="shared" si="1"/>
        <v>2</v>
      </c>
      <c r="J43" s="169" t="s">
        <v>485</v>
      </c>
      <c r="K43" s="129">
        <f t="shared" si="2"/>
        <v>1</v>
      </c>
      <c r="L43" s="72" t="s">
        <v>483</v>
      </c>
      <c r="M43" s="7">
        <v>12</v>
      </c>
      <c r="N43" s="167">
        <v>9</v>
      </c>
    </row>
    <row r="44" spans="1:14" ht="13.5" customHeight="1">
      <c r="A44" s="23">
        <v>32</v>
      </c>
      <c r="B44" s="279">
        <v>1433007175</v>
      </c>
      <c r="C44" s="101" t="s">
        <v>376</v>
      </c>
      <c r="D44" s="101" t="s">
        <v>377</v>
      </c>
      <c r="E44" s="117" t="s">
        <v>434</v>
      </c>
      <c r="F44" s="49">
        <v>12.58</v>
      </c>
      <c r="G44" s="127"/>
      <c r="H44" s="31">
        <f t="shared" si="0"/>
        <v>12.58</v>
      </c>
      <c r="I44" s="23">
        <f t="shared" si="1"/>
        <v>2</v>
      </c>
      <c r="J44" s="169" t="s">
        <v>485</v>
      </c>
      <c r="K44" s="129">
        <f t="shared" si="2"/>
        <v>1</v>
      </c>
      <c r="L44" s="72" t="s">
        <v>483</v>
      </c>
      <c r="M44" s="7">
        <v>11</v>
      </c>
      <c r="N44" s="167">
        <v>9</v>
      </c>
    </row>
    <row r="45" spans="1:14" ht="13.5" customHeight="1">
      <c r="A45" s="23">
        <v>33</v>
      </c>
      <c r="B45" s="289">
        <v>123000712</v>
      </c>
      <c r="C45" s="47" t="s">
        <v>84</v>
      </c>
      <c r="D45" s="47" t="s">
        <v>85</v>
      </c>
      <c r="E45" s="117" t="s">
        <v>434</v>
      </c>
      <c r="F45" s="92">
        <v>12</v>
      </c>
      <c r="G45" s="127"/>
      <c r="H45" s="31">
        <f t="shared" si="0"/>
        <v>12</v>
      </c>
      <c r="I45" s="23">
        <f t="shared" si="1"/>
        <v>2</v>
      </c>
      <c r="J45" s="169" t="s">
        <v>486</v>
      </c>
      <c r="K45" s="129">
        <f t="shared" si="2"/>
        <v>1</v>
      </c>
      <c r="L45" s="72" t="s">
        <v>483</v>
      </c>
      <c r="M45" s="7">
        <v>13</v>
      </c>
      <c r="N45" s="167">
        <v>5</v>
      </c>
    </row>
    <row r="46" spans="1:14" ht="13.5" customHeight="1">
      <c r="A46" s="23">
        <v>34</v>
      </c>
      <c r="B46" s="279">
        <v>1333004753</v>
      </c>
      <c r="C46" s="101" t="s">
        <v>294</v>
      </c>
      <c r="D46" s="101" t="s">
        <v>295</v>
      </c>
      <c r="E46" s="118" t="s">
        <v>433</v>
      </c>
      <c r="F46" s="49">
        <v>13.75</v>
      </c>
      <c r="G46" s="127"/>
      <c r="H46" s="31">
        <f t="shared" si="0"/>
        <v>13.75</v>
      </c>
      <c r="I46" s="23">
        <f t="shared" si="1"/>
        <v>2</v>
      </c>
      <c r="J46" s="169" t="s">
        <v>485</v>
      </c>
      <c r="K46" s="129">
        <f t="shared" si="2"/>
        <v>1</v>
      </c>
      <c r="L46" s="72" t="s">
        <v>483</v>
      </c>
      <c r="M46" s="7">
        <v>18</v>
      </c>
      <c r="N46" s="167">
        <v>9</v>
      </c>
    </row>
    <row r="47" spans="1:14" ht="13.5" customHeight="1">
      <c r="A47" s="23">
        <v>35</v>
      </c>
      <c r="B47" s="175">
        <v>1533011550</v>
      </c>
      <c r="C47" s="275" t="s">
        <v>525</v>
      </c>
      <c r="D47" s="275" t="s">
        <v>526</v>
      </c>
      <c r="E47" s="117" t="s">
        <v>428</v>
      </c>
      <c r="F47" s="49">
        <v>10.003333333333334</v>
      </c>
      <c r="G47" s="127"/>
      <c r="H47" s="31">
        <f t="shared" si="0"/>
        <v>10.003333333333334</v>
      </c>
      <c r="I47" s="23">
        <f t="shared" si="1"/>
        <v>2</v>
      </c>
      <c r="J47" s="169" t="s">
        <v>485</v>
      </c>
      <c r="K47" s="129">
        <f t="shared" si="2"/>
        <v>1</v>
      </c>
      <c r="M47" s="187">
        <v>18</v>
      </c>
      <c r="N47" s="188">
        <v>9</v>
      </c>
    </row>
    <row r="48" spans="1:14" ht="13.5" customHeight="1">
      <c r="A48" s="23">
        <v>36</v>
      </c>
      <c r="B48" s="279">
        <v>1333006010</v>
      </c>
      <c r="C48" s="101" t="s">
        <v>296</v>
      </c>
      <c r="D48" s="101" t="s">
        <v>378</v>
      </c>
      <c r="E48" s="117" t="s">
        <v>429</v>
      </c>
      <c r="F48" s="49">
        <v>13.67</v>
      </c>
      <c r="G48" s="127"/>
      <c r="H48" s="31">
        <f t="shared" si="0"/>
        <v>13.67</v>
      </c>
      <c r="I48" s="23">
        <f t="shared" si="1"/>
        <v>2</v>
      </c>
      <c r="J48" s="169" t="s">
        <v>485</v>
      </c>
      <c r="K48" s="129">
        <f t="shared" si="2"/>
        <v>1</v>
      </c>
      <c r="L48" s="72" t="s">
        <v>483</v>
      </c>
      <c r="M48" s="7">
        <v>12</v>
      </c>
      <c r="N48" s="167">
        <v>9</v>
      </c>
    </row>
    <row r="49" spans="1:14" ht="13.5" customHeight="1">
      <c r="A49" s="23">
        <v>37</v>
      </c>
      <c r="B49" s="175">
        <v>1533004202</v>
      </c>
      <c r="C49" s="275" t="s">
        <v>654</v>
      </c>
      <c r="D49" s="275" t="s">
        <v>655</v>
      </c>
      <c r="E49" s="117" t="s">
        <v>1676</v>
      </c>
      <c r="F49" s="49">
        <v>10</v>
      </c>
      <c r="G49" s="127"/>
      <c r="H49" s="31">
        <f t="shared" si="0"/>
        <v>10</v>
      </c>
      <c r="I49" s="23">
        <f t="shared" si="1"/>
        <v>2</v>
      </c>
      <c r="J49" s="169" t="s">
        <v>486</v>
      </c>
      <c r="K49" s="129">
        <f t="shared" si="2"/>
        <v>1</v>
      </c>
      <c r="M49" s="187">
        <v>14</v>
      </c>
      <c r="N49" s="188">
        <v>5</v>
      </c>
    </row>
    <row r="50" spans="1:14" ht="13.5" customHeight="1">
      <c r="A50" s="23">
        <v>38</v>
      </c>
      <c r="B50" s="289">
        <v>1333011714</v>
      </c>
      <c r="C50" s="47" t="s">
        <v>87</v>
      </c>
      <c r="D50" s="47" t="s">
        <v>88</v>
      </c>
      <c r="E50" s="118" t="s">
        <v>433</v>
      </c>
      <c r="F50" s="92">
        <v>12.5</v>
      </c>
      <c r="G50" s="127"/>
      <c r="H50" s="31">
        <f t="shared" si="0"/>
        <v>12.5</v>
      </c>
      <c r="I50" s="23">
        <f t="shared" si="1"/>
        <v>2</v>
      </c>
      <c r="J50" s="169" t="s">
        <v>485</v>
      </c>
      <c r="K50" s="129">
        <f t="shared" si="2"/>
        <v>1</v>
      </c>
      <c r="L50" s="72" t="s">
        <v>483</v>
      </c>
      <c r="M50" s="7">
        <v>18</v>
      </c>
      <c r="N50" s="167">
        <v>9</v>
      </c>
    </row>
    <row r="51" spans="1:14" ht="13.5" customHeight="1">
      <c r="A51" s="23">
        <v>39</v>
      </c>
      <c r="B51" s="369" t="s">
        <v>714</v>
      </c>
      <c r="C51" s="245" t="s">
        <v>715</v>
      </c>
      <c r="D51" s="245" t="s">
        <v>60</v>
      </c>
      <c r="E51" s="246" t="s">
        <v>434</v>
      </c>
      <c r="F51" s="194">
        <v>13</v>
      </c>
      <c r="G51" s="261"/>
      <c r="H51" s="249">
        <f t="shared" si="0"/>
        <v>13</v>
      </c>
      <c r="I51" s="250">
        <f t="shared" si="1"/>
        <v>2</v>
      </c>
      <c r="J51" s="251" t="str">
        <f>IF(I51=2,"acquise"," ")</f>
        <v>acquise</v>
      </c>
      <c r="K51" s="222">
        <f t="shared" si="2"/>
        <v>1</v>
      </c>
    </row>
    <row r="52" spans="1:14" ht="13.5" customHeight="1">
      <c r="A52" s="23">
        <v>40</v>
      </c>
      <c r="B52" s="294" t="s">
        <v>716</v>
      </c>
      <c r="C52" s="200" t="s">
        <v>717</v>
      </c>
      <c r="D52" s="200" t="s">
        <v>138</v>
      </c>
      <c r="E52" s="247" t="s">
        <v>1677</v>
      </c>
      <c r="F52" s="194">
        <v>13.83</v>
      </c>
      <c r="G52" s="261"/>
      <c r="H52" s="249">
        <f t="shared" si="0"/>
        <v>13.83</v>
      </c>
      <c r="I52" s="250">
        <f t="shared" si="1"/>
        <v>2</v>
      </c>
      <c r="J52" s="251" t="str">
        <f>IF(I52=2,"acquise"," ")</f>
        <v>acquise</v>
      </c>
      <c r="K52" s="222">
        <f t="shared" si="2"/>
        <v>1</v>
      </c>
    </row>
    <row r="53" spans="1:14" ht="13.5" customHeight="1">
      <c r="A53" s="23">
        <v>41</v>
      </c>
      <c r="B53" s="279">
        <v>1333026522</v>
      </c>
      <c r="C53" s="101" t="s">
        <v>379</v>
      </c>
      <c r="D53" s="101" t="s">
        <v>380</v>
      </c>
      <c r="E53" s="117" t="s">
        <v>429</v>
      </c>
      <c r="F53" s="49">
        <v>14.66</v>
      </c>
      <c r="G53" s="127"/>
      <c r="H53" s="31">
        <f t="shared" si="0"/>
        <v>14.66</v>
      </c>
      <c r="I53" s="23">
        <f t="shared" si="1"/>
        <v>2</v>
      </c>
      <c r="J53" s="169" t="s">
        <v>485</v>
      </c>
      <c r="K53" s="129">
        <f t="shared" si="2"/>
        <v>1</v>
      </c>
      <c r="L53" s="72" t="s">
        <v>483</v>
      </c>
      <c r="M53" s="7">
        <v>18</v>
      </c>
      <c r="N53" s="167">
        <v>9</v>
      </c>
    </row>
    <row r="54" spans="1:14" ht="13.5" customHeight="1">
      <c r="A54" s="23">
        <v>42</v>
      </c>
      <c r="B54" s="175">
        <v>1533015821</v>
      </c>
      <c r="C54" s="275" t="s">
        <v>576</v>
      </c>
      <c r="D54" s="275" t="s">
        <v>357</v>
      </c>
      <c r="E54" s="117" t="s">
        <v>428</v>
      </c>
      <c r="F54" s="92">
        <v>11.493333333333334</v>
      </c>
      <c r="G54" s="127"/>
      <c r="H54" s="31">
        <f t="shared" si="0"/>
        <v>11.493333333333334</v>
      </c>
      <c r="I54" s="23">
        <f t="shared" si="1"/>
        <v>2</v>
      </c>
      <c r="J54" s="169" t="s">
        <v>486</v>
      </c>
      <c r="K54" s="129">
        <f t="shared" si="2"/>
        <v>1</v>
      </c>
      <c r="M54" s="187">
        <v>22</v>
      </c>
      <c r="N54" s="188">
        <v>3</v>
      </c>
    </row>
    <row r="55" spans="1:14" ht="13.5" customHeight="1">
      <c r="A55" s="23">
        <v>43</v>
      </c>
      <c r="B55" s="282" t="s">
        <v>718</v>
      </c>
      <c r="C55" s="200" t="s">
        <v>90</v>
      </c>
      <c r="D55" s="200" t="s">
        <v>373</v>
      </c>
      <c r="E55" s="246" t="s">
        <v>434</v>
      </c>
      <c r="F55" s="194">
        <v>10</v>
      </c>
      <c r="G55" s="261"/>
      <c r="H55" s="249">
        <f t="shared" si="0"/>
        <v>10</v>
      </c>
      <c r="I55" s="250">
        <f t="shared" si="1"/>
        <v>2</v>
      </c>
      <c r="J55" s="251" t="str">
        <f>IF(I55=2,"acquise"," ")</f>
        <v>acquise</v>
      </c>
      <c r="K55" s="222">
        <f t="shared" si="2"/>
        <v>1</v>
      </c>
    </row>
    <row r="56" spans="1:14" ht="13.5" customHeight="1">
      <c r="A56" s="23">
        <v>44</v>
      </c>
      <c r="B56" s="279">
        <v>1433010412</v>
      </c>
      <c r="C56" s="101" t="s">
        <v>381</v>
      </c>
      <c r="D56" s="101" t="s">
        <v>382</v>
      </c>
      <c r="E56" s="117" t="s">
        <v>429</v>
      </c>
      <c r="F56" s="49">
        <v>12.5</v>
      </c>
      <c r="G56" s="127"/>
      <c r="H56" s="31">
        <f t="shared" si="0"/>
        <v>12.5</v>
      </c>
      <c r="I56" s="23">
        <f t="shared" si="1"/>
        <v>2</v>
      </c>
      <c r="J56" s="169" t="s">
        <v>485</v>
      </c>
      <c r="K56" s="129">
        <f t="shared" si="2"/>
        <v>1</v>
      </c>
      <c r="L56" s="72" t="s">
        <v>483</v>
      </c>
      <c r="M56" s="7">
        <v>18</v>
      </c>
      <c r="N56" s="167">
        <v>9</v>
      </c>
    </row>
    <row r="57" spans="1:14" ht="13.5" customHeight="1">
      <c r="A57" s="23">
        <v>45</v>
      </c>
      <c r="B57" s="294" t="s">
        <v>719</v>
      </c>
      <c r="C57" s="200" t="s">
        <v>381</v>
      </c>
      <c r="D57" s="200" t="s">
        <v>72</v>
      </c>
      <c r="E57" s="247" t="s">
        <v>1678</v>
      </c>
      <c r="F57" s="194">
        <v>11.66</v>
      </c>
      <c r="G57" s="261"/>
      <c r="H57" s="249">
        <f t="shared" si="0"/>
        <v>11.66</v>
      </c>
      <c r="I57" s="250">
        <f t="shared" si="1"/>
        <v>2</v>
      </c>
      <c r="J57" s="251" t="str">
        <f>IF(I57=2,"acquise"," ")</f>
        <v>acquise</v>
      </c>
      <c r="K57" s="222">
        <f t="shared" si="2"/>
        <v>1</v>
      </c>
    </row>
    <row r="58" spans="1:14" ht="13.5" customHeight="1">
      <c r="A58" s="23">
        <v>46</v>
      </c>
      <c r="B58" s="175">
        <v>1533009327</v>
      </c>
      <c r="C58" s="275" t="s">
        <v>626</v>
      </c>
      <c r="D58" s="275" t="s">
        <v>93</v>
      </c>
      <c r="E58" s="117" t="s">
        <v>428</v>
      </c>
      <c r="F58" s="92">
        <v>15</v>
      </c>
      <c r="G58" s="127"/>
      <c r="H58" s="31">
        <f t="shared" si="0"/>
        <v>15</v>
      </c>
      <c r="I58" s="23">
        <f t="shared" si="1"/>
        <v>2</v>
      </c>
      <c r="J58" s="169" t="s">
        <v>485</v>
      </c>
      <c r="K58" s="129">
        <f t="shared" si="2"/>
        <v>1</v>
      </c>
      <c r="M58" s="187">
        <v>11</v>
      </c>
      <c r="N58" s="188">
        <v>9</v>
      </c>
    </row>
    <row r="59" spans="1:14" ht="13.5" customHeight="1">
      <c r="A59" s="23">
        <v>47</v>
      </c>
      <c r="B59" s="282" t="s">
        <v>720</v>
      </c>
      <c r="C59" s="200" t="s">
        <v>721</v>
      </c>
      <c r="D59" s="200" t="s">
        <v>113</v>
      </c>
      <c r="E59" s="242" t="s">
        <v>432</v>
      </c>
      <c r="F59" s="194">
        <v>14</v>
      </c>
      <c r="G59" s="261"/>
      <c r="H59" s="249">
        <f t="shared" si="0"/>
        <v>14</v>
      </c>
      <c r="I59" s="250">
        <f t="shared" si="1"/>
        <v>2</v>
      </c>
      <c r="J59" s="251" t="str">
        <f>IF(I59=2,"acquise"," ")</f>
        <v>acquise</v>
      </c>
      <c r="K59" s="222">
        <f t="shared" si="2"/>
        <v>1</v>
      </c>
    </row>
    <row r="60" spans="1:14" ht="13.5" customHeight="1">
      <c r="A60" s="23">
        <v>48</v>
      </c>
      <c r="B60" s="178">
        <v>1433010258</v>
      </c>
      <c r="C60" s="272" t="s">
        <v>607</v>
      </c>
      <c r="D60" s="272" t="s">
        <v>225</v>
      </c>
      <c r="E60" s="117" t="s">
        <v>1676</v>
      </c>
      <c r="F60" s="92">
        <v>15.08</v>
      </c>
      <c r="G60" s="127"/>
      <c r="H60" s="31">
        <f t="shared" si="0"/>
        <v>15.08</v>
      </c>
      <c r="I60" s="23">
        <f t="shared" si="1"/>
        <v>2</v>
      </c>
      <c r="J60" s="169" t="s">
        <v>485</v>
      </c>
      <c r="K60" s="129">
        <f t="shared" si="2"/>
        <v>1</v>
      </c>
      <c r="M60" s="187">
        <v>12</v>
      </c>
      <c r="N60" s="188">
        <v>9</v>
      </c>
    </row>
    <row r="61" spans="1:14" ht="13.5" customHeight="1">
      <c r="A61" s="23">
        <v>49</v>
      </c>
      <c r="B61" s="175">
        <v>1533011503</v>
      </c>
      <c r="C61" s="275" t="s">
        <v>643</v>
      </c>
      <c r="D61" s="275" t="s">
        <v>555</v>
      </c>
      <c r="E61" s="117" t="s">
        <v>429</v>
      </c>
      <c r="F61" s="92">
        <v>13.083333333333334</v>
      </c>
      <c r="G61" s="127"/>
      <c r="H61" s="31">
        <f t="shared" si="0"/>
        <v>13.083333333333334</v>
      </c>
      <c r="I61" s="23">
        <f t="shared" si="1"/>
        <v>2</v>
      </c>
      <c r="J61" s="169" t="s">
        <v>485</v>
      </c>
      <c r="K61" s="129">
        <f t="shared" si="2"/>
        <v>1</v>
      </c>
      <c r="M61" s="187">
        <v>18</v>
      </c>
      <c r="N61" s="188">
        <v>9</v>
      </c>
    </row>
    <row r="62" spans="1:14" ht="13.5" customHeight="1">
      <c r="A62" s="23">
        <v>50</v>
      </c>
      <c r="B62" s="175">
        <v>1533019462</v>
      </c>
      <c r="C62" s="275" t="s">
        <v>531</v>
      </c>
      <c r="D62" s="275" t="s">
        <v>299</v>
      </c>
      <c r="E62" s="117" t="s">
        <v>429</v>
      </c>
      <c r="F62" s="92">
        <v>10.354166666666668</v>
      </c>
      <c r="G62" s="127"/>
      <c r="H62" s="31">
        <f t="shared" si="0"/>
        <v>10.354166666666668</v>
      </c>
      <c r="I62" s="23">
        <f t="shared" si="1"/>
        <v>2</v>
      </c>
      <c r="J62" s="169" t="s">
        <v>486</v>
      </c>
      <c r="K62" s="129">
        <f t="shared" si="2"/>
        <v>1</v>
      </c>
      <c r="M62" s="187">
        <v>14</v>
      </c>
      <c r="N62" s="188">
        <v>5</v>
      </c>
    </row>
    <row r="63" spans="1:14" ht="13.5" customHeight="1">
      <c r="A63" s="23">
        <v>51</v>
      </c>
      <c r="B63" s="175">
        <v>1533010439</v>
      </c>
      <c r="C63" s="275" t="s">
        <v>596</v>
      </c>
      <c r="D63" s="275" t="s">
        <v>597</v>
      </c>
      <c r="E63" s="117" t="s">
        <v>1676</v>
      </c>
      <c r="F63" s="92">
        <v>13.5</v>
      </c>
      <c r="G63" s="127"/>
      <c r="H63" s="31">
        <f t="shared" si="0"/>
        <v>13.5</v>
      </c>
      <c r="I63" s="23">
        <f t="shared" si="1"/>
        <v>2</v>
      </c>
      <c r="J63" s="169" t="s">
        <v>486</v>
      </c>
      <c r="K63" s="129">
        <f t="shared" si="2"/>
        <v>1</v>
      </c>
      <c r="M63" s="187">
        <v>14</v>
      </c>
      <c r="N63" s="188">
        <v>5</v>
      </c>
    </row>
    <row r="64" spans="1:14" ht="13.5" customHeight="1">
      <c r="A64" s="23">
        <v>52</v>
      </c>
      <c r="B64" s="175">
        <v>1533003693</v>
      </c>
      <c r="C64" s="275" t="s">
        <v>562</v>
      </c>
      <c r="D64" s="275" t="s">
        <v>327</v>
      </c>
      <c r="E64" s="117" t="s">
        <v>1676</v>
      </c>
      <c r="F64" s="49">
        <v>11.66</v>
      </c>
      <c r="G64" s="127"/>
      <c r="H64" s="31">
        <f t="shared" si="0"/>
        <v>11.66</v>
      </c>
      <c r="I64" s="23">
        <f t="shared" si="1"/>
        <v>2</v>
      </c>
      <c r="J64" s="169" t="s">
        <v>486</v>
      </c>
      <c r="K64" s="129">
        <f t="shared" si="2"/>
        <v>1</v>
      </c>
      <c r="M64" s="187">
        <v>14</v>
      </c>
      <c r="N64" s="188">
        <v>5</v>
      </c>
    </row>
    <row r="65" spans="1:14" ht="13.5" customHeight="1">
      <c r="A65" s="23">
        <v>53</v>
      </c>
      <c r="B65" s="175">
        <v>1533023336</v>
      </c>
      <c r="C65" s="275" t="s">
        <v>562</v>
      </c>
      <c r="D65" s="275" t="s">
        <v>331</v>
      </c>
      <c r="E65" s="117" t="s">
        <v>429</v>
      </c>
      <c r="F65" s="49">
        <v>14.75</v>
      </c>
      <c r="G65" s="127"/>
      <c r="H65" s="31">
        <f t="shared" si="0"/>
        <v>14.75</v>
      </c>
      <c r="I65" s="23">
        <f t="shared" si="1"/>
        <v>2</v>
      </c>
      <c r="J65" s="169" t="s">
        <v>485</v>
      </c>
      <c r="K65" s="129">
        <f t="shared" si="2"/>
        <v>1</v>
      </c>
      <c r="M65" s="187">
        <v>18</v>
      </c>
      <c r="N65" s="188">
        <v>9</v>
      </c>
    </row>
    <row r="66" spans="1:14" ht="13.5" customHeight="1">
      <c r="A66" s="23">
        <v>54</v>
      </c>
      <c r="B66" s="279">
        <v>1433011170</v>
      </c>
      <c r="C66" s="101" t="s">
        <v>383</v>
      </c>
      <c r="D66" s="101" t="s">
        <v>250</v>
      </c>
      <c r="E66" s="117" t="s">
        <v>434</v>
      </c>
      <c r="F66" s="49">
        <v>11.5</v>
      </c>
      <c r="G66" s="127"/>
      <c r="H66" s="31">
        <f t="shared" si="0"/>
        <v>11.5</v>
      </c>
      <c r="I66" s="23">
        <f t="shared" si="1"/>
        <v>2</v>
      </c>
      <c r="J66" s="169" t="s">
        <v>486</v>
      </c>
      <c r="K66" s="129">
        <f t="shared" si="2"/>
        <v>1</v>
      </c>
      <c r="L66" s="72" t="s">
        <v>483</v>
      </c>
      <c r="M66" s="7">
        <v>25</v>
      </c>
      <c r="N66" s="167">
        <v>4</v>
      </c>
    </row>
    <row r="67" spans="1:14" ht="13.5" customHeight="1">
      <c r="A67" s="23">
        <v>55</v>
      </c>
      <c r="B67" s="289">
        <v>123012584</v>
      </c>
      <c r="C67" s="47" t="s">
        <v>96</v>
      </c>
      <c r="D67" s="47" t="s">
        <v>77</v>
      </c>
      <c r="E67" s="118" t="s">
        <v>433</v>
      </c>
      <c r="F67" s="92">
        <v>10</v>
      </c>
      <c r="G67" s="127"/>
      <c r="H67" s="31">
        <f t="shared" si="0"/>
        <v>10</v>
      </c>
      <c r="I67" s="23">
        <f t="shared" si="1"/>
        <v>2</v>
      </c>
      <c r="J67" s="169" t="s">
        <v>486</v>
      </c>
      <c r="K67" s="129">
        <f t="shared" si="2"/>
        <v>1</v>
      </c>
      <c r="L67" s="72" t="s">
        <v>483</v>
      </c>
      <c r="M67" s="7">
        <v>20</v>
      </c>
      <c r="N67" s="167">
        <v>5</v>
      </c>
    </row>
    <row r="68" spans="1:14" ht="13.5" customHeight="1">
      <c r="A68" s="23">
        <v>56</v>
      </c>
      <c r="B68" s="175">
        <v>1533011473</v>
      </c>
      <c r="C68" s="275" t="s">
        <v>614</v>
      </c>
      <c r="D68" s="275" t="s">
        <v>76</v>
      </c>
      <c r="E68" s="117" t="s">
        <v>429</v>
      </c>
      <c r="F68" s="92">
        <v>11.58</v>
      </c>
      <c r="G68" s="127"/>
      <c r="H68" s="31">
        <f t="shared" si="0"/>
        <v>11.58</v>
      </c>
      <c r="I68" s="23">
        <f t="shared" si="1"/>
        <v>2</v>
      </c>
      <c r="J68" s="169" t="s">
        <v>485</v>
      </c>
      <c r="K68" s="129">
        <f t="shared" si="2"/>
        <v>1</v>
      </c>
      <c r="M68" s="187">
        <v>18</v>
      </c>
      <c r="N68" s="188">
        <v>9</v>
      </c>
    </row>
    <row r="69" spans="1:14" ht="13.5" customHeight="1">
      <c r="A69" s="23">
        <v>57</v>
      </c>
      <c r="B69" s="175">
        <v>1533011076</v>
      </c>
      <c r="C69" s="275" t="s">
        <v>656</v>
      </c>
      <c r="D69" s="275" t="s">
        <v>94</v>
      </c>
      <c r="E69" s="117" t="s">
        <v>429</v>
      </c>
      <c r="F69" s="92">
        <v>12.41</v>
      </c>
      <c r="G69" s="127"/>
      <c r="H69" s="31">
        <f t="shared" si="0"/>
        <v>12.41</v>
      </c>
      <c r="I69" s="23">
        <f t="shared" si="1"/>
        <v>2</v>
      </c>
      <c r="J69" s="169" t="s">
        <v>486</v>
      </c>
      <c r="K69" s="129">
        <f t="shared" si="2"/>
        <v>1</v>
      </c>
      <c r="M69" s="187">
        <v>20</v>
      </c>
      <c r="N69" s="188">
        <v>5</v>
      </c>
    </row>
    <row r="70" spans="1:14" ht="13.5" customHeight="1">
      <c r="A70" s="23">
        <v>58</v>
      </c>
      <c r="B70" s="279">
        <v>1433004654</v>
      </c>
      <c r="C70" s="101" t="s">
        <v>438</v>
      </c>
      <c r="D70" s="101" t="s">
        <v>131</v>
      </c>
      <c r="E70" s="121" t="s">
        <v>434</v>
      </c>
      <c r="F70" s="92">
        <v>15.83</v>
      </c>
      <c r="G70" s="127"/>
      <c r="H70" s="31">
        <f t="shared" si="0"/>
        <v>15.83</v>
      </c>
      <c r="I70" s="23">
        <f t="shared" si="1"/>
        <v>2</v>
      </c>
      <c r="J70" s="169" t="s">
        <v>485</v>
      </c>
      <c r="K70" s="129">
        <f t="shared" si="2"/>
        <v>1</v>
      </c>
      <c r="L70" s="72" t="s">
        <v>483</v>
      </c>
      <c r="M70" s="7">
        <v>18</v>
      </c>
      <c r="N70" s="167">
        <v>9</v>
      </c>
    </row>
    <row r="71" spans="1:14" ht="13.5" customHeight="1">
      <c r="A71" s="23">
        <v>59</v>
      </c>
      <c r="B71" s="175">
        <v>1533001044</v>
      </c>
      <c r="C71" s="275" t="s">
        <v>517</v>
      </c>
      <c r="D71" s="275" t="s">
        <v>518</v>
      </c>
      <c r="E71" s="117" t="s">
        <v>429</v>
      </c>
      <c r="F71" s="92">
        <v>13</v>
      </c>
      <c r="G71" s="127"/>
      <c r="H71" s="31">
        <f t="shared" si="0"/>
        <v>13</v>
      </c>
      <c r="I71" s="23">
        <f t="shared" si="1"/>
        <v>2</v>
      </c>
      <c r="J71" s="169" t="s">
        <v>485</v>
      </c>
      <c r="K71" s="129">
        <f t="shared" si="2"/>
        <v>1</v>
      </c>
      <c r="M71" s="187">
        <v>11</v>
      </c>
      <c r="N71" s="188">
        <v>9</v>
      </c>
    </row>
    <row r="72" spans="1:14" ht="13.5" customHeight="1">
      <c r="A72" s="23">
        <v>60</v>
      </c>
      <c r="B72" s="175">
        <v>1533004322</v>
      </c>
      <c r="C72" s="275" t="s">
        <v>623</v>
      </c>
      <c r="D72" s="275" t="s">
        <v>77</v>
      </c>
      <c r="E72" s="117" t="s">
        <v>428</v>
      </c>
      <c r="F72" s="92">
        <v>13.08</v>
      </c>
      <c r="G72" s="127"/>
      <c r="H72" s="31">
        <f t="shared" si="0"/>
        <v>13.08</v>
      </c>
      <c r="I72" s="23">
        <f t="shared" si="1"/>
        <v>2</v>
      </c>
      <c r="J72" s="169" t="s">
        <v>486</v>
      </c>
      <c r="K72" s="129">
        <f t="shared" si="2"/>
        <v>1</v>
      </c>
      <c r="M72" s="187">
        <v>14</v>
      </c>
      <c r="N72" s="188">
        <v>5</v>
      </c>
    </row>
    <row r="73" spans="1:14" ht="13.5" customHeight="1">
      <c r="A73" s="23">
        <v>61</v>
      </c>
      <c r="B73" s="175">
        <v>1533009697</v>
      </c>
      <c r="C73" s="275" t="s">
        <v>551</v>
      </c>
      <c r="D73" s="275" t="s">
        <v>552</v>
      </c>
      <c r="E73" s="117" t="s">
        <v>428</v>
      </c>
      <c r="F73" s="92">
        <v>12</v>
      </c>
      <c r="G73" s="127"/>
      <c r="H73" s="31">
        <f t="shared" si="0"/>
        <v>12</v>
      </c>
      <c r="I73" s="23">
        <f t="shared" si="1"/>
        <v>2</v>
      </c>
      <c r="J73" s="169" t="s">
        <v>485</v>
      </c>
      <c r="K73" s="129">
        <f t="shared" si="2"/>
        <v>1</v>
      </c>
      <c r="M73" s="187">
        <v>12</v>
      </c>
      <c r="N73" s="188">
        <v>9</v>
      </c>
    </row>
    <row r="74" spans="1:14" ht="13.5" customHeight="1">
      <c r="A74" s="23">
        <v>62</v>
      </c>
      <c r="B74" s="175">
        <v>1533009756</v>
      </c>
      <c r="C74" s="275" t="s">
        <v>621</v>
      </c>
      <c r="D74" s="275" t="s">
        <v>378</v>
      </c>
      <c r="E74" s="117" t="s">
        <v>429</v>
      </c>
      <c r="F74" s="92">
        <v>12.91</v>
      </c>
      <c r="G74" s="127"/>
      <c r="H74" s="31">
        <f t="shared" si="0"/>
        <v>12.91</v>
      </c>
      <c r="I74" s="23">
        <f t="shared" si="1"/>
        <v>2</v>
      </c>
      <c r="J74" s="169" t="s">
        <v>485</v>
      </c>
      <c r="K74" s="129">
        <f t="shared" si="2"/>
        <v>1</v>
      </c>
      <c r="M74" s="187">
        <v>18</v>
      </c>
      <c r="N74" s="188">
        <v>9</v>
      </c>
    </row>
    <row r="75" spans="1:14" ht="13.5" customHeight="1">
      <c r="A75" s="23">
        <v>63</v>
      </c>
      <c r="B75" s="279">
        <v>123011918</v>
      </c>
      <c r="C75" s="101" t="s">
        <v>298</v>
      </c>
      <c r="D75" s="101" t="s">
        <v>83</v>
      </c>
      <c r="E75" s="117" t="s">
        <v>429</v>
      </c>
      <c r="F75" s="49">
        <v>12.2</v>
      </c>
      <c r="G75" s="127"/>
      <c r="H75" s="31">
        <f t="shared" si="0"/>
        <v>12.2</v>
      </c>
      <c r="I75" s="23">
        <f t="shared" si="1"/>
        <v>2</v>
      </c>
      <c r="J75" s="169" t="s">
        <v>486</v>
      </c>
      <c r="K75" s="129">
        <f t="shared" si="2"/>
        <v>1</v>
      </c>
      <c r="L75" s="72" t="s">
        <v>483</v>
      </c>
      <c r="M75" s="7">
        <v>14</v>
      </c>
      <c r="N75" s="167">
        <v>5</v>
      </c>
    </row>
    <row r="76" spans="1:14" ht="13.5" customHeight="1">
      <c r="A76" s="23">
        <v>64</v>
      </c>
      <c r="B76" s="178">
        <v>1433006291</v>
      </c>
      <c r="C76" s="272" t="s">
        <v>386</v>
      </c>
      <c r="D76" s="272" t="s">
        <v>527</v>
      </c>
      <c r="E76" s="117" t="s">
        <v>429</v>
      </c>
      <c r="F76" s="92">
        <v>12.5</v>
      </c>
      <c r="G76" s="127"/>
      <c r="H76" s="31">
        <f t="shared" si="0"/>
        <v>12.5</v>
      </c>
      <c r="I76" s="23">
        <f t="shared" si="1"/>
        <v>2</v>
      </c>
      <c r="J76" s="169" t="s">
        <v>485</v>
      </c>
      <c r="K76" s="129">
        <f t="shared" si="2"/>
        <v>1</v>
      </c>
      <c r="M76" s="187">
        <v>18</v>
      </c>
      <c r="N76" s="188">
        <v>9</v>
      </c>
    </row>
    <row r="77" spans="1:14" ht="13.5" customHeight="1">
      <c r="A77" s="23">
        <v>65</v>
      </c>
      <c r="B77" s="178">
        <v>1433006412</v>
      </c>
      <c r="C77" s="272" t="s">
        <v>386</v>
      </c>
      <c r="D77" s="272" t="s">
        <v>519</v>
      </c>
      <c r="E77" s="117" t="s">
        <v>428</v>
      </c>
      <c r="F77" s="49">
        <v>13.694444444444443</v>
      </c>
      <c r="G77" s="127"/>
      <c r="H77" s="31">
        <f t="shared" ref="H77:H140" si="3">MAX(F77,G77)</f>
        <v>13.694444444444443</v>
      </c>
      <c r="I77" s="23">
        <f t="shared" ref="I77:I140" si="4">IF(H77&gt;=10,2,0)</f>
        <v>2</v>
      </c>
      <c r="J77" s="169" t="s">
        <v>485</v>
      </c>
      <c r="K77" s="129">
        <f t="shared" ref="K77:K140" si="5">IF(G77&lt;&gt;"",2,1)</f>
        <v>1</v>
      </c>
      <c r="M77" s="187">
        <v>12</v>
      </c>
      <c r="N77" s="188">
        <v>9</v>
      </c>
    </row>
    <row r="78" spans="1:14" ht="13.5" customHeight="1">
      <c r="A78" s="23">
        <v>66</v>
      </c>
      <c r="B78" s="279">
        <v>123008134</v>
      </c>
      <c r="C78" s="101" t="s">
        <v>300</v>
      </c>
      <c r="D78" s="101" t="s">
        <v>126</v>
      </c>
      <c r="E78" s="122" t="s">
        <v>428</v>
      </c>
      <c r="F78" s="49">
        <v>10.5</v>
      </c>
      <c r="G78" s="127"/>
      <c r="H78" s="31">
        <f t="shared" si="3"/>
        <v>10.5</v>
      </c>
      <c r="I78" s="23">
        <f t="shared" si="4"/>
        <v>2</v>
      </c>
      <c r="J78" s="169" t="s">
        <v>485</v>
      </c>
      <c r="K78" s="129">
        <f t="shared" si="5"/>
        <v>1</v>
      </c>
      <c r="L78" s="72" t="s">
        <v>483</v>
      </c>
      <c r="M78" s="7">
        <v>12</v>
      </c>
      <c r="N78" s="167">
        <v>9</v>
      </c>
    </row>
    <row r="79" spans="1:14" ht="13.5" customHeight="1">
      <c r="A79" s="23">
        <v>67</v>
      </c>
      <c r="B79" s="175">
        <v>1533006859</v>
      </c>
      <c r="C79" s="275" t="s">
        <v>651</v>
      </c>
      <c r="D79" s="275" t="s">
        <v>652</v>
      </c>
      <c r="E79" s="117" t="s">
        <v>1676</v>
      </c>
      <c r="F79" s="49">
        <v>11.16</v>
      </c>
      <c r="G79" s="127"/>
      <c r="H79" s="31">
        <f t="shared" si="3"/>
        <v>11.16</v>
      </c>
      <c r="I79" s="23">
        <f t="shared" si="4"/>
        <v>2</v>
      </c>
      <c r="J79" s="169" t="s">
        <v>486</v>
      </c>
      <c r="K79" s="129">
        <f t="shared" si="5"/>
        <v>1</v>
      </c>
      <c r="M79" s="187">
        <v>10</v>
      </c>
      <c r="N79" s="188">
        <v>2</v>
      </c>
    </row>
    <row r="80" spans="1:14" ht="13.5" customHeight="1">
      <c r="A80" s="23">
        <v>68</v>
      </c>
      <c r="B80" s="279">
        <v>1333003198</v>
      </c>
      <c r="C80" s="101" t="s">
        <v>301</v>
      </c>
      <c r="D80" s="101" t="s">
        <v>302</v>
      </c>
      <c r="E80" s="117" t="s">
        <v>429</v>
      </c>
      <c r="F80" s="49">
        <v>13.17</v>
      </c>
      <c r="G80" s="127"/>
      <c r="H80" s="31">
        <f t="shared" si="3"/>
        <v>13.17</v>
      </c>
      <c r="I80" s="23">
        <f t="shared" si="4"/>
        <v>2</v>
      </c>
      <c r="J80" s="169" t="s">
        <v>485</v>
      </c>
      <c r="K80" s="129">
        <f t="shared" si="5"/>
        <v>1</v>
      </c>
      <c r="L80" s="72" t="s">
        <v>483</v>
      </c>
      <c r="M80" s="22">
        <v>12</v>
      </c>
      <c r="N80" s="168">
        <v>9</v>
      </c>
    </row>
    <row r="81" spans="1:14" ht="13.5" customHeight="1">
      <c r="A81" s="23">
        <v>69</v>
      </c>
      <c r="B81" s="279">
        <v>1433003071</v>
      </c>
      <c r="C81" s="101" t="s">
        <v>387</v>
      </c>
      <c r="D81" s="101" t="s">
        <v>388</v>
      </c>
      <c r="E81" s="117" t="s">
        <v>434</v>
      </c>
      <c r="F81" s="49">
        <v>10.905555555555555</v>
      </c>
      <c r="G81" s="127"/>
      <c r="H81" s="31">
        <f t="shared" si="3"/>
        <v>10.905555555555555</v>
      </c>
      <c r="I81" s="23">
        <f t="shared" si="4"/>
        <v>2</v>
      </c>
      <c r="J81" s="169" t="s">
        <v>486</v>
      </c>
      <c r="K81" s="129">
        <f t="shared" si="5"/>
        <v>1</v>
      </c>
      <c r="L81" s="72" t="s">
        <v>483</v>
      </c>
      <c r="M81" s="7">
        <v>10</v>
      </c>
      <c r="N81" s="167">
        <v>7</v>
      </c>
    </row>
    <row r="82" spans="1:14" ht="13.5" customHeight="1">
      <c r="A82" s="23">
        <v>70</v>
      </c>
      <c r="B82" s="363" t="s">
        <v>722</v>
      </c>
      <c r="C82" s="241" t="s">
        <v>723</v>
      </c>
      <c r="D82" s="241" t="s">
        <v>128</v>
      </c>
      <c r="E82" s="246" t="s">
        <v>434</v>
      </c>
      <c r="F82" s="194">
        <v>12.83</v>
      </c>
      <c r="G82" s="261"/>
      <c r="H82" s="249">
        <f t="shared" si="3"/>
        <v>12.83</v>
      </c>
      <c r="I82" s="250">
        <f t="shared" si="4"/>
        <v>2</v>
      </c>
      <c r="J82" s="251" t="str">
        <f>IF(I82=2,"acquise"," ")</f>
        <v>acquise</v>
      </c>
      <c r="K82" s="222">
        <f t="shared" si="5"/>
        <v>1</v>
      </c>
    </row>
    <row r="83" spans="1:14" ht="13.5" customHeight="1">
      <c r="A83" s="23">
        <v>71</v>
      </c>
      <c r="B83" s="282">
        <v>123015012</v>
      </c>
      <c r="C83" s="200" t="s">
        <v>303</v>
      </c>
      <c r="D83" s="200" t="s">
        <v>163</v>
      </c>
      <c r="E83" s="239" t="s">
        <v>1679</v>
      </c>
      <c r="F83" s="194">
        <v>11.5</v>
      </c>
      <c r="G83" s="261"/>
      <c r="H83" s="249">
        <f t="shared" si="3"/>
        <v>11.5</v>
      </c>
      <c r="I83" s="250">
        <f t="shared" si="4"/>
        <v>2</v>
      </c>
      <c r="J83" s="251" t="str">
        <f>IF(I83=2,"acquise"," ")</f>
        <v>acquise</v>
      </c>
      <c r="K83" s="222">
        <f t="shared" si="5"/>
        <v>1</v>
      </c>
    </row>
    <row r="84" spans="1:14" ht="13.5" customHeight="1">
      <c r="A84" s="23">
        <v>72</v>
      </c>
      <c r="B84" s="279">
        <v>123014995</v>
      </c>
      <c r="C84" s="101" t="s">
        <v>303</v>
      </c>
      <c r="D84" s="101" t="s">
        <v>304</v>
      </c>
      <c r="E84" s="117" t="s">
        <v>429</v>
      </c>
      <c r="F84" s="49">
        <v>10.33</v>
      </c>
      <c r="G84" s="127"/>
      <c r="H84" s="31">
        <f t="shared" si="3"/>
        <v>10.33</v>
      </c>
      <c r="I84" s="23">
        <f t="shared" si="4"/>
        <v>2</v>
      </c>
      <c r="J84" s="169" t="s">
        <v>486</v>
      </c>
      <c r="K84" s="129">
        <f t="shared" si="5"/>
        <v>1</v>
      </c>
      <c r="L84" s="72" t="s">
        <v>483</v>
      </c>
      <c r="M84" s="7">
        <v>14</v>
      </c>
      <c r="N84" s="167">
        <v>5</v>
      </c>
    </row>
    <row r="85" spans="1:14" ht="13.5" customHeight="1">
      <c r="A85" s="23">
        <v>73</v>
      </c>
      <c r="B85" s="289">
        <v>123015349</v>
      </c>
      <c r="C85" s="47" t="s">
        <v>101</v>
      </c>
      <c r="D85" s="47" t="s">
        <v>102</v>
      </c>
      <c r="E85" s="117" t="s">
        <v>429</v>
      </c>
      <c r="F85" s="92">
        <v>13.5</v>
      </c>
      <c r="G85" s="127"/>
      <c r="H85" s="31">
        <f t="shared" si="3"/>
        <v>13.5</v>
      </c>
      <c r="I85" s="23">
        <f t="shared" si="4"/>
        <v>2</v>
      </c>
      <c r="J85" s="169" t="s">
        <v>486</v>
      </c>
      <c r="K85" s="129">
        <f t="shared" si="5"/>
        <v>1</v>
      </c>
      <c r="L85" s="72" t="s">
        <v>483</v>
      </c>
      <c r="M85" s="7">
        <v>14</v>
      </c>
      <c r="N85" s="167">
        <v>5</v>
      </c>
    </row>
    <row r="86" spans="1:14" ht="13.5" customHeight="1">
      <c r="A86" s="23">
        <v>74</v>
      </c>
      <c r="B86" s="282" t="s">
        <v>724</v>
      </c>
      <c r="C86" s="200" t="s">
        <v>725</v>
      </c>
      <c r="D86" s="200" t="s">
        <v>138</v>
      </c>
      <c r="E86" s="244" t="s">
        <v>433</v>
      </c>
      <c r="F86" s="194">
        <v>13</v>
      </c>
      <c r="G86" s="261"/>
      <c r="H86" s="249">
        <f t="shared" si="3"/>
        <v>13</v>
      </c>
      <c r="I86" s="250">
        <f t="shared" si="4"/>
        <v>2</v>
      </c>
      <c r="J86" s="251" t="str">
        <f>IF(I86=2,"acquise"," ")</f>
        <v>acquise</v>
      </c>
      <c r="K86" s="222">
        <f t="shared" si="5"/>
        <v>1</v>
      </c>
    </row>
    <row r="87" spans="1:14" ht="13.5" customHeight="1">
      <c r="A87" s="23">
        <v>75</v>
      </c>
      <c r="B87" s="175">
        <v>1533017936</v>
      </c>
      <c r="C87" s="275" t="s">
        <v>512</v>
      </c>
      <c r="D87" s="275" t="s">
        <v>513</v>
      </c>
      <c r="E87" s="117" t="s">
        <v>428</v>
      </c>
      <c r="F87" s="92">
        <v>13</v>
      </c>
      <c r="G87" s="127"/>
      <c r="H87" s="31">
        <f t="shared" si="3"/>
        <v>13</v>
      </c>
      <c r="I87" s="23">
        <f t="shared" si="4"/>
        <v>2</v>
      </c>
      <c r="J87" s="169" t="s">
        <v>484</v>
      </c>
      <c r="K87" s="129">
        <f t="shared" si="5"/>
        <v>1</v>
      </c>
      <c r="M87" s="187">
        <v>30</v>
      </c>
      <c r="N87" s="188">
        <v>9</v>
      </c>
    </row>
    <row r="88" spans="1:14" ht="13.5" customHeight="1">
      <c r="A88" s="23">
        <v>76</v>
      </c>
      <c r="B88" s="277" t="s">
        <v>105</v>
      </c>
      <c r="C88" s="47" t="s">
        <v>106</v>
      </c>
      <c r="D88" s="47" t="s">
        <v>107</v>
      </c>
      <c r="E88" s="118" t="s">
        <v>433</v>
      </c>
      <c r="F88" s="92">
        <v>10.75</v>
      </c>
      <c r="G88" s="127"/>
      <c r="H88" s="31">
        <f t="shared" si="3"/>
        <v>10.75</v>
      </c>
      <c r="I88" s="23">
        <f t="shared" si="4"/>
        <v>2</v>
      </c>
      <c r="J88" s="169" t="s">
        <v>486</v>
      </c>
      <c r="K88" s="129">
        <f t="shared" si="5"/>
        <v>1</v>
      </c>
      <c r="L88" s="72" t="s">
        <v>483</v>
      </c>
      <c r="M88" s="7">
        <v>20</v>
      </c>
      <c r="N88" s="167">
        <v>5</v>
      </c>
    </row>
    <row r="89" spans="1:14" ht="13.5" customHeight="1">
      <c r="A89" s="23">
        <v>77</v>
      </c>
      <c r="B89" s="175">
        <v>1533005921</v>
      </c>
      <c r="C89" s="275" t="s">
        <v>565</v>
      </c>
      <c r="D89" s="275" t="s">
        <v>566</v>
      </c>
      <c r="E89" s="117" t="s">
        <v>1676</v>
      </c>
      <c r="F89" s="92">
        <v>11.703333333333333</v>
      </c>
      <c r="G89" s="127"/>
      <c r="H89" s="31">
        <f t="shared" si="3"/>
        <v>11.703333333333333</v>
      </c>
      <c r="I89" s="23">
        <f t="shared" si="4"/>
        <v>2</v>
      </c>
      <c r="J89" s="169" t="s">
        <v>485</v>
      </c>
      <c r="K89" s="129">
        <f t="shared" si="5"/>
        <v>1</v>
      </c>
      <c r="M89" s="187">
        <v>12</v>
      </c>
      <c r="N89" s="188">
        <v>9</v>
      </c>
    </row>
    <row r="90" spans="1:14" ht="13.5" customHeight="1">
      <c r="A90" s="23">
        <v>78</v>
      </c>
      <c r="B90" s="178">
        <v>1433009353</v>
      </c>
      <c r="C90" s="272" t="s">
        <v>598</v>
      </c>
      <c r="D90" s="272" t="s">
        <v>124</v>
      </c>
      <c r="E90" s="117" t="s">
        <v>429</v>
      </c>
      <c r="F90" s="92">
        <v>15.25</v>
      </c>
      <c r="G90" s="127"/>
      <c r="H90" s="31">
        <f t="shared" si="3"/>
        <v>15.25</v>
      </c>
      <c r="I90" s="23">
        <f t="shared" si="4"/>
        <v>2</v>
      </c>
      <c r="J90" s="169" t="s">
        <v>485</v>
      </c>
      <c r="K90" s="129">
        <f t="shared" si="5"/>
        <v>1</v>
      </c>
      <c r="M90" s="187">
        <v>12</v>
      </c>
      <c r="N90" s="188">
        <v>9</v>
      </c>
    </row>
    <row r="91" spans="1:14" ht="13.5" customHeight="1">
      <c r="A91" s="23">
        <v>79</v>
      </c>
      <c r="B91" s="289">
        <v>123002486</v>
      </c>
      <c r="C91" s="47" t="s">
        <v>108</v>
      </c>
      <c r="D91" s="47" t="s">
        <v>77</v>
      </c>
      <c r="E91" s="48" t="s">
        <v>1680</v>
      </c>
      <c r="F91" s="92">
        <v>17.66</v>
      </c>
      <c r="G91" s="127"/>
      <c r="H91" s="31">
        <f t="shared" si="3"/>
        <v>17.66</v>
      </c>
      <c r="I91" s="23">
        <f t="shared" si="4"/>
        <v>2</v>
      </c>
      <c r="J91" s="169" t="s">
        <v>485</v>
      </c>
      <c r="K91" s="129">
        <f t="shared" si="5"/>
        <v>1</v>
      </c>
      <c r="L91" s="72" t="s">
        <v>483</v>
      </c>
      <c r="M91" s="7">
        <v>18</v>
      </c>
      <c r="N91" s="167">
        <v>9</v>
      </c>
    </row>
    <row r="92" spans="1:14" ht="13.5" customHeight="1">
      <c r="A92" s="23">
        <v>80</v>
      </c>
      <c r="B92" s="289">
        <v>123006121</v>
      </c>
      <c r="C92" s="47" t="s">
        <v>109</v>
      </c>
      <c r="D92" s="47" t="s">
        <v>110</v>
      </c>
      <c r="E92" s="117" t="s">
        <v>429</v>
      </c>
      <c r="F92" s="92">
        <v>13.66</v>
      </c>
      <c r="G92" s="127"/>
      <c r="H92" s="31">
        <f t="shared" si="3"/>
        <v>13.66</v>
      </c>
      <c r="I92" s="23">
        <f t="shared" si="4"/>
        <v>2</v>
      </c>
      <c r="J92" s="169" t="s">
        <v>485</v>
      </c>
      <c r="K92" s="129">
        <f t="shared" si="5"/>
        <v>1</v>
      </c>
      <c r="L92" s="72" t="s">
        <v>483</v>
      </c>
      <c r="M92" s="7">
        <v>12</v>
      </c>
      <c r="N92" s="167">
        <v>9</v>
      </c>
    </row>
    <row r="93" spans="1:14" ht="13.5" customHeight="1">
      <c r="A93" s="23">
        <v>81</v>
      </c>
      <c r="B93" s="289">
        <v>1333006122</v>
      </c>
      <c r="C93" s="47" t="s">
        <v>109</v>
      </c>
      <c r="D93" s="47" t="s">
        <v>92</v>
      </c>
      <c r="E93" s="121" t="s">
        <v>431</v>
      </c>
      <c r="F93" s="92">
        <v>16.66</v>
      </c>
      <c r="G93" s="127"/>
      <c r="H93" s="31">
        <f t="shared" si="3"/>
        <v>16.66</v>
      </c>
      <c r="I93" s="23">
        <f t="shared" si="4"/>
        <v>2</v>
      </c>
      <c r="J93" s="169" t="s">
        <v>485</v>
      </c>
      <c r="K93" s="129">
        <f t="shared" si="5"/>
        <v>1</v>
      </c>
      <c r="L93" s="72" t="s">
        <v>483</v>
      </c>
      <c r="M93" s="7">
        <v>17</v>
      </c>
      <c r="N93" s="167">
        <v>9</v>
      </c>
    </row>
    <row r="94" spans="1:14" ht="13.5" customHeight="1">
      <c r="A94" s="23">
        <v>82</v>
      </c>
      <c r="B94" s="279">
        <v>1333003996</v>
      </c>
      <c r="C94" s="101" t="s">
        <v>389</v>
      </c>
      <c r="D94" s="101" t="s">
        <v>97</v>
      </c>
      <c r="E94" s="118" t="s">
        <v>433</v>
      </c>
      <c r="F94" s="49">
        <v>11.79</v>
      </c>
      <c r="G94" s="127"/>
      <c r="H94" s="31">
        <f t="shared" si="3"/>
        <v>11.79</v>
      </c>
      <c r="I94" s="23">
        <f t="shared" si="4"/>
        <v>2</v>
      </c>
      <c r="J94" s="169" t="s">
        <v>485</v>
      </c>
      <c r="K94" s="129">
        <f t="shared" si="5"/>
        <v>1</v>
      </c>
      <c r="L94" s="72" t="s">
        <v>483</v>
      </c>
      <c r="M94" s="7">
        <v>18</v>
      </c>
      <c r="N94" s="167">
        <v>9</v>
      </c>
    </row>
    <row r="95" spans="1:14" ht="13.5" customHeight="1">
      <c r="A95" s="23">
        <v>83</v>
      </c>
      <c r="B95" s="363" t="s">
        <v>726</v>
      </c>
      <c r="C95" s="241" t="s">
        <v>727</v>
      </c>
      <c r="D95" s="241" t="s">
        <v>513</v>
      </c>
      <c r="E95" s="248" t="s">
        <v>433</v>
      </c>
      <c r="F95" s="194">
        <v>11.92</v>
      </c>
      <c r="G95" s="261"/>
      <c r="H95" s="249">
        <f t="shared" si="3"/>
        <v>11.92</v>
      </c>
      <c r="I95" s="250">
        <f t="shared" si="4"/>
        <v>2</v>
      </c>
      <c r="J95" s="251" t="str">
        <f>IF(I95=2,"acquise"," ")</f>
        <v>acquise</v>
      </c>
      <c r="K95" s="222">
        <f t="shared" si="5"/>
        <v>1</v>
      </c>
    </row>
    <row r="96" spans="1:14" ht="13.5" customHeight="1">
      <c r="A96" s="23">
        <v>84</v>
      </c>
      <c r="B96" s="175">
        <v>1533003442</v>
      </c>
      <c r="C96" s="275" t="s">
        <v>521</v>
      </c>
      <c r="D96" s="275" t="s">
        <v>522</v>
      </c>
      <c r="E96" s="117" t="s">
        <v>429</v>
      </c>
      <c r="F96" s="92">
        <v>11.75</v>
      </c>
      <c r="G96" s="127"/>
      <c r="H96" s="31">
        <f t="shared" si="3"/>
        <v>11.75</v>
      </c>
      <c r="I96" s="23">
        <f t="shared" si="4"/>
        <v>2</v>
      </c>
      <c r="J96" s="169" t="s">
        <v>485</v>
      </c>
      <c r="K96" s="129">
        <f t="shared" si="5"/>
        <v>1</v>
      </c>
      <c r="M96" s="187">
        <v>11</v>
      </c>
      <c r="N96" s="188">
        <v>9</v>
      </c>
    </row>
    <row r="97" spans="1:14" ht="13.5" customHeight="1">
      <c r="A97" s="23">
        <v>85</v>
      </c>
      <c r="B97" s="279">
        <v>1333008143</v>
      </c>
      <c r="C97" s="101" t="s">
        <v>305</v>
      </c>
      <c r="D97" s="101" t="s">
        <v>67</v>
      </c>
      <c r="E97" s="117" t="s">
        <v>434</v>
      </c>
      <c r="F97" s="49">
        <v>12.25</v>
      </c>
      <c r="G97" s="127"/>
      <c r="H97" s="31">
        <f t="shared" si="3"/>
        <v>12.25</v>
      </c>
      <c r="I97" s="23">
        <f t="shared" si="4"/>
        <v>2</v>
      </c>
      <c r="J97" s="169" t="s">
        <v>485</v>
      </c>
      <c r="K97" s="129">
        <f t="shared" si="5"/>
        <v>1</v>
      </c>
      <c r="L97" s="72" t="s">
        <v>483</v>
      </c>
      <c r="M97" s="7">
        <v>12</v>
      </c>
      <c r="N97" s="167">
        <v>9</v>
      </c>
    </row>
    <row r="98" spans="1:14" ht="13.5" customHeight="1">
      <c r="A98" s="23">
        <v>86</v>
      </c>
      <c r="B98" s="178">
        <v>1433008806</v>
      </c>
      <c r="C98" s="272" t="s">
        <v>549</v>
      </c>
      <c r="D98" s="272" t="s">
        <v>103</v>
      </c>
      <c r="E98" s="117" t="s">
        <v>428</v>
      </c>
      <c r="F98" s="92">
        <v>11.75</v>
      </c>
      <c r="G98" s="127"/>
      <c r="H98" s="31">
        <f t="shared" si="3"/>
        <v>11.75</v>
      </c>
      <c r="I98" s="23">
        <f t="shared" si="4"/>
        <v>2</v>
      </c>
      <c r="J98" s="169" t="s">
        <v>486</v>
      </c>
      <c r="K98" s="129">
        <f t="shared" si="5"/>
        <v>1</v>
      </c>
      <c r="M98" s="187">
        <v>14</v>
      </c>
      <c r="N98" s="188">
        <v>5</v>
      </c>
    </row>
    <row r="99" spans="1:14" ht="13.5" customHeight="1">
      <c r="A99" s="23">
        <v>87</v>
      </c>
      <c r="B99" s="175">
        <v>1533019171</v>
      </c>
      <c r="C99" s="275" t="s">
        <v>689</v>
      </c>
      <c r="D99" s="275" t="s">
        <v>690</v>
      </c>
      <c r="E99" s="117" t="s">
        <v>1676</v>
      </c>
      <c r="F99" s="92">
        <v>9.3888888888888875</v>
      </c>
      <c r="G99" s="127"/>
      <c r="H99" s="31">
        <f t="shared" si="3"/>
        <v>9.3888888888888875</v>
      </c>
      <c r="I99" s="23">
        <f t="shared" si="4"/>
        <v>0</v>
      </c>
      <c r="J99" s="44" t="str">
        <f>IF(I99=2,"acquise"," ")</f>
        <v xml:space="preserve"> </v>
      </c>
      <c r="K99" s="129">
        <f t="shared" si="5"/>
        <v>1</v>
      </c>
      <c r="M99" s="187">
        <v>12</v>
      </c>
      <c r="N99" s="188">
        <v>3</v>
      </c>
    </row>
    <row r="100" spans="1:14" ht="13.5" customHeight="1">
      <c r="A100" s="23">
        <v>88</v>
      </c>
      <c r="B100" s="294" t="s">
        <v>728</v>
      </c>
      <c r="C100" s="200" t="s">
        <v>112</v>
      </c>
      <c r="D100" s="200" t="s">
        <v>135</v>
      </c>
      <c r="E100" s="247" t="s">
        <v>1678</v>
      </c>
      <c r="F100" s="194">
        <v>10.083333333333332</v>
      </c>
      <c r="G100" s="261"/>
      <c r="H100" s="249">
        <f t="shared" si="3"/>
        <v>10.083333333333332</v>
      </c>
      <c r="I100" s="250">
        <f t="shared" si="4"/>
        <v>2</v>
      </c>
      <c r="J100" s="251" t="str">
        <f>IF(I100=2,"acquise"," ")</f>
        <v>acquise</v>
      </c>
      <c r="K100" s="222">
        <f t="shared" si="5"/>
        <v>1</v>
      </c>
    </row>
    <row r="101" spans="1:14" ht="13.5" customHeight="1">
      <c r="A101" s="23">
        <v>89</v>
      </c>
      <c r="B101" s="289">
        <v>123009941</v>
      </c>
      <c r="C101" s="47" t="s">
        <v>114</v>
      </c>
      <c r="D101" s="47" t="s">
        <v>115</v>
      </c>
      <c r="E101" s="118" t="s">
        <v>428</v>
      </c>
      <c r="F101" s="92">
        <v>14.25</v>
      </c>
      <c r="G101" s="127"/>
      <c r="H101" s="31">
        <f t="shared" si="3"/>
        <v>14.25</v>
      </c>
      <c r="I101" s="23">
        <f t="shared" si="4"/>
        <v>2</v>
      </c>
      <c r="J101" s="169" t="s">
        <v>485</v>
      </c>
      <c r="K101" s="129">
        <f t="shared" si="5"/>
        <v>1</v>
      </c>
      <c r="L101" s="72" t="s">
        <v>483</v>
      </c>
      <c r="M101" s="7">
        <v>18</v>
      </c>
      <c r="N101" s="167">
        <v>9</v>
      </c>
    </row>
    <row r="102" spans="1:14" ht="13.5" customHeight="1">
      <c r="A102" s="23">
        <v>90</v>
      </c>
      <c r="B102" s="289">
        <v>123005662</v>
      </c>
      <c r="C102" s="47" t="s">
        <v>116</v>
      </c>
      <c r="D102" s="47" t="s">
        <v>117</v>
      </c>
      <c r="E102" s="118" t="s">
        <v>433</v>
      </c>
      <c r="F102" s="92">
        <v>11</v>
      </c>
      <c r="G102" s="127"/>
      <c r="H102" s="31">
        <f t="shared" si="3"/>
        <v>11</v>
      </c>
      <c r="I102" s="23">
        <f t="shared" si="4"/>
        <v>2</v>
      </c>
      <c r="J102" s="169" t="s">
        <v>485</v>
      </c>
      <c r="K102" s="129">
        <f t="shared" si="5"/>
        <v>1</v>
      </c>
      <c r="L102" s="72" t="s">
        <v>483</v>
      </c>
      <c r="M102" s="7">
        <v>17</v>
      </c>
      <c r="N102" s="167">
        <v>9</v>
      </c>
    </row>
    <row r="103" spans="1:14" ht="13.5" customHeight="1">
      <c r="A103" s="23">
        <v>91</v>
      </c>
      <c r="B103" s="282">
        <v>123020144</v>
      </c>
      <c r="C103" s="200" t="s">
        <v>729</v>
      </c>
      <c r="D103" s="200" t="s">
        <v>595</v>
      </c>
      <c r="E103" s="247" t="s">
        <v>1678</v>
      </c>
      <c r="F103" s="194">
        <v>12.583333333333332</v>
      </c>
      <c r="G103" s="261"/>
      <c r="H103" s="249">
        <f t="shared" si="3"/>
        <v>12.583333333333332</v>
      </c>
      <c r="I103" s="250">
        <f t="shared" si="4"/>
        <v>2</v>
      </c>
      <c r="J103" s="251" t="str">
        <f>IF(I103=2,"acquise"," ")</f>
        <v>acquise</v>
      </c>
      <c r="K103" s="222">
        <f t="shared" si="5"/>
        <v>1</v>
      </c>
    </row>
    <row r="104" spans="1:14" ht="13.5" customHeight="1">
      <c r="A104" s="23">
        <v>92</v>
      </c>
      <c r="B104" s="175">
        <v>1533005287</v>
      </c>
      <c r="C104" s="275" t="s">
        <v>601</v>
      </c>
      <c r="D104" s="275" t="s">
        <v>602</v>
      </c>
      <c r="E104" s="117" t="s">
        <v>429</v>
      </c>
      <c r="F104" s="92">
        <v>14.33</v>
      </c>
      <c r="G104" s="127"/>
      <c r="H104" s="31">
        <f t="shared" si="3"/>
        <v>14.33</v>
      </c>
      <c r="I104" s="23">
        <f t="shared" si="4"/>
        <v>2</v>
      </c>
      <c r="J104" s="169" t="s">
        <v>485</v>
      </c>
      <c r="K104" s="129">
        <f t="shared" si="5"/>
        <v>1</v>
      </c>
      <c r="M104" s="187">
        <v>24</v>
      </c>
      <c r="N104" s="188">
        <v>9</v>
      </c>
    </row>
    <row r="105" spans="1:14" ht="13.5" customHeight="1">
      <c r="A105" s="23">
        <v>93</v>
      </c>
      <c r="B105" s="279">
        <v>123016442</v>
      </c>
      <c r="C105" s="101" t="s">
        <v>306</v>
      </c>
      <c r="D105" s="101" t="s">
        <v>297</v>
      </c>
      <c r="E105" s="117" t="s">
        <v>434</v>
      </c>
      <c r="F105" s="49">
        <v>12</v>
      </c>
      <c r="G105" s="127"/>
      <c r="H105" s="31">
        <f t="shared" si="3"/>
        <v>12</v>
      </c>
      <c r="I105" s="23">
        <f t="shared" si="4"/>
        <v>2</v>
      </c>
      <c r="J105" s="169" t="s">
        <v>485</v>
      </c>
      <c r="K105" s="129">
        <f t="shared" si="5"/>
        <v>1</v>
      </c>
      <c r="L105" s="72" t="s">
        <v>483</v>
      </c>
      <c r="M105" s="7">
        <v>12</v>
      </c>
      <c r="N105" s="167">
        <v>9</v>
      </c>
    </row>
    <row r="106" spans="1:14" ht="13.5" customHeight="1">
      <c r="A106" s="23">
        <v>94</v>
      </c>
      <c r="B106" s="175">
        <v>1531090856</v>
      </c>
      <c r="C106" s="275" t="s">
        <v>542</v>
      </c>
      <c r="D106" s="275" t="s">
        <v>608</v>
      </c>
      <c r="E106" s="117" t="s">
        <v>429</v>
      </c>
      <c r="F106" s="49">
        <v>11.25</v>
      </c>
      <c r="G106" s="127"/>
      <c r="H106" s="31">
        <f t="shared" si="3"/>
        <v>11.25</v>
      </c>
      <c r="I106" s="23">
        <f t="shared" si="4"/>
        <v>2</v>
      </c>
      <c r="J106" s="169" t="s">
        <v>485</v>
      </c>
      <c r="K106" s="129">
        <f t="shared" si="5"/>
        <v>1</v>
      </c>
      <c r="M106" s="187">
        <v>18</v>
      </c>
      <c r="N106" s="188">
        <v>9</v>
      </c>
    </row>
    <row r="107" spans="1:14" ht="13.5" customHeight="1">
      <c r="A107" s="23">
        <v>95</v>
      </c>
      <c r="B107" s="175">
        <v>1533003764</v>
      </c>
      <c r="C107" s="275" t="s">
        <v>542</v>
      </c>
      <c r="D107" s="275" t="s">
        <v>543</v>
      </c>
      <c r="E107" s="117" t="s">
        <v>429</v>
      </c>
      <c r="F107" s="92">
        <v>11.07</v>
      </c>
      <c r="G107" s="127"/>
      <c r="H107" s="31">
        <f t="shared" si="3"/>
        <v>11.07</v>
      </c>
      <c r="I107" s="23">
        <f t="shared" si="4"/>
        <v>2</v>
      </c>
      <c r="J107" s="169" t="s">
        <v>485</v>
      </c>
      <c r="K107" s="129">
        <f t="shared" si="5"/>
        <v>1</v>
      </c>
      <c r="M107" s="187">
        <v>18</v>
      </c>
      <c r="N107" s="188">
        <v>9</v>
      </c>
    </row>
    <row r="108" spans="1:14" ht="13.5" customHeight="1">
      <c r="A108" s="23">
        <v>96</v>
      </c>
      <c r="B108" s="178">
        <v>1433013964</v>
      </c>
      <c r="C108" s="272" t="s">
        <v>553</v>
      </c>
      <c r="D108" s="272" t="s">
        <v>201</v>
      </c>
      <c r="E108" s="117" t="s">
        <v>428</v>
      </c>
      <c r="F108" s="92">
        <v>11.666666666666666</v>
      </c>
      <c r="G108" s="127"/>
      <c r="H108" s="31">
        <f t="shared" si="3"/>
        <v>11.666666666666666</v>
      </c>
      <c r="I108" s="23">
        <f t="shared" si="4"/>
        <v>2</v>
      </c>
      <c r="J108" s="169" t="s">
        <v>486</v>
      </c>
      <c r="K108" s="129">
        <f t="shared" si="5"/>
        <v>1</v>
      </c>
      <c r="M108" s="187">
        <v>12</v>
      </c>
      <c r="N108" s="188">
        <v>3</v>
      </c>
    </row>
    <row r="109" spans="1:14" ht="13.5" customHeight="1">
      <c r="A109" s="23">
        <v>97</v>
      </c>
      <c r="B109" s="279">
        <v>1433009474</v>
      </c>
      <c r="C109" s="101" t="s">
        <v>307</v>
      </c>
      <c r="D109" s="101" t="s">
        <v>308</v>
      </c>
      <c r="E109" s="118" t="s">
        <v>428</v>
      </c>
      <c r="F109" s="49">
        <v>13.25</v>
      </c>
      <c r="G109" s="127"/>
      <c r="H109" s="31">
        <f t="shared" si="3"/>
        <v>13.25</v>
      </c>
      <c r="I109" s="23">
        <f t="shared" si="4"/>
        <v>2</v>
      </c>
      <c r="J109" s="169" t="s">
        <v>485</v>
      </c>
      <c r="K109" s="129">
        <f t="shared" si="5"/>
        <v>1</v>
      </c>
      <c r="L109" s="72" t="s">
        <v>483</v>
      </c>
      <c r="M109" s="7">
        <v>11</v>
      </c>
      <c r="N109" s="167">
        <v>9</v>
      </c>
    </row>
    <row r="110" spans="1:14" ht="13.5" customHeight="1">
      <c r="A110" s="23">
        <v>98</v>
      </c>
      <c r="B110" s="289">
        <v>1333004969</v>
      </c>
      <c r="C110" s="47" t="s">
        <v>119</v>
      </c>
      <c r="D110" s="47" t="s">
        <v>120</v>
      </c>
      <c r="E110" s="408" t="s">
        <v>434</v>
      </c>
      <c r="F110" s="92">
        <v>9.16</v>
      </c>
      <c r="G110" s="127"/>
      <c r="H110" s="31">
        <f t="shared" si="3"/>
        <v>9.16</v>
      </c>
      <c r="I110" s="23">
        <f t="shared" si="4"/>
        <v>0</v>
      </c>
      <c r="J110" s="44" t="str">
        <f>IF(I110=2,"acquise"," ")</f>
        <v xml:space="preserve"> </v>
      </c>
      <c r="K110" s="129">
        <f t="shared" si="5"/>
        <v>1</v>
      </c>
      <c r="L110" s="72" t="s">
        <v>483</v>
      </c>
      <c r="M110" s="7">
        <v>24</v>
      </c>
      <c r="N110" s="167">
        <v>3</v>
      </c>
    </row>
    <row r="111" spans="1:14" ht="13.5" customHeight="1">
      <c r="A111" s="23">
        <v>99</v>
      </c>
      <c r="B111" s="178">
        <v>1433007062</v>
      </c>
      <c r="C111" s="272" t="s">
        <v>119</v>
      </c>
      <c r="D111" s="272" t="s">
        <v>92</v>
      </c>
      <c r="E111" s="117" t="s">
        <v>429</v>
      </c>
      <c r="F111" s="92">
        <v>11</v>
      </c>
      <c r="G111" s="127"/>
      <c r="H111" s="31">
        <f t="shared" si="3"/>
        <v>11</v>
      </c>
      <c r="I111" s="23">
        <f t="shared" si="4"/>
        <v>2</v>
      </c>
      <c r="J111" s="169" t="s">
        <v>486</v>
      </c>
      <c r="K111" s="129">
        <f t="shared" si="5"/>
        <v>1</v>
      </c>
      <c r="M111" s="187">
        <v>14</v>
      </c>
      <c r="N111" s="188">
        <v>5</v>
      </c>
    </row>
    <row r="112" spans="1:14" ht="13.5" customHeight="1">
      <c r="A112" s="23">
        <v>100</v>
      </c>
      <c r="B112" s="358" t="s">
        <v>730</v>
      </c>
      <c r="C112" s="211" t="s">
        <v>309</v>
      </c>
      <c r="D112" s="211" t="s">
        <v>67</v>
      </c>
      <c r="E112" s="246" t="s">
        <v>1678</v>
      </c>
      <c r="F112" s="194">
        <v>13.25</v>
      </c>
      <c r="G112" s="261"/>
      <c r="H112" s="249">
        <f t="shared" si="3"/>
        <v>13.25</v>
      </c>
      <c r="I112" s="250">
        <f t="shared" si="4"/>
        <v>2</v>
      </c>
      <c r="J112" s="251" t="str">
        <f>IF(I112=2,"acquise"," ")</f>
        <v>acquise</v>
      </c>
      <c r="K112" s="222">
        <f t="shared" si="5"/>
        <v>1</v>
      </c>
    </row>
    <row r="113" spans="1:14" ht="13.5" customHeight="1">
      <c r="A113" s="23">
        <v>101</v>
      </c>
      <c r="B113" s="279">
        <v>1333007462</v>
      </c>
      <c r="C113" s="101" t="s">
        <v>309</v>
      </c>
      <c r="D113" s="101" t="s">
        <v>209</v>
      </c>
      <c r="E113" s="117" t="s">
        <v>434</v>
      </c>
      <c r="F113" s="49">
        <v>10.638888888888889</v>
      </c>
      <c r="G113" s="127"/>
      <c r="H113" s="31">
        <f t="shared" si="3"/>
        <v>10.638888888888889</v>
      </c>
      <c r="I113" s="23">
        <f t="shared" si="4"/>
        <v>2</v>
      </c>
      <c r="J113" s="169" t="s">
        <v>484</v>
      </c>
      <c r="K113" s="129">
        <f t="shared" si="5"/>
        <v>1</v>
      </c>
      <c r="L113" s="72" t="s">
        <v>483</v>
      </c>
      <c r="M113" s="7">
        <v>30</v>
      </c>
      <c r="N113" s="167">
        <v>9</v>
      </c>
    </row>
    <row r="114" spans="1:14" ht="13.5" customHeight="1">
      <c r="A114" s="23">
        <v>102</v>
      </c>
      <c r="B114" s="277" t="s">
        <v>121</v>
      </c>
      <c r="C114" s="47" t="s">
        <v>122</v>
      </c>
      <c r="D114" s="47" t="s">
        <v>123</v>
      </c>
      <c r="E114" s="118" t="s">
        <v>433</v>
      </c>
      <c r="F114" s="92">
        <v>12.06</v>
      </c>
      <c r="G114" s="127"/>
      <c r="H114" s="31">
        <f t="shared" si="3"/>
        <v>12.06</v>
      </c>
      <c r="I114" s="23">
        <f t="shared" si="4"/>
        <v>2</v>
      </c>
      <c r="J114" s="169" t="s">
        <v>486</v>
      </c>
      <c r="K114" s="129">
        <f t="shared" si="5"/>
        <v>1</v>
      </c>
      <c r="L114" s="72" t="s">
        <v>483</v>
      </c>
      <c r="M114" s="7">
        <v>19</v>
      </c>
      <c r="N114" s="167">
        <v>5</v>
      </c>
    </row>
    <row r="115" spans="1:14" ht="13.5" customHeight="1">
      <c r="A115" s="23">
        <v>103</v>
      </c>
      <c r="B115" s="294">
        <v>123012055</v>
      </c>
      <c r="C115" s="200" t="s">
        <v>731</v>
      </c>
      <c r="D115" s="200" t="s">
        <v>67</v>
      </c>
      <c r="E115" s="204" t="s">
        <v>436</v>
      </c>
      <c r="F115" s="194">
        <v>13.08</v>
      </c>
      <c r="G115" s="261"/>
      <c r="H115" s="249">
        <f t="shared" si="3"/>
        <v>13.08</v>
      </c>
      <c r="I115" s="250">
        <f t="shared" si="4"/>
        <v>2</v>
      </c>
      <c r="J115" s="251" t="str">
        <f>IF(I115=2,"acquise"," ")</f>
        <v>acquise</v>
      </c>
      <c r="K115" s="222">
        <f t="shared" si="5"/>
        <v>1</v>
      </c>
    </row>
    <row r="116" spans="1:14" ht="13.5" customHeight="1">
      <c r="A116" s="23">
        <v>104</v>
      </c>
      <c r="B116" s="178">
        <v>1433000987</v>
      </c>
      <c r="C116" s="272" t="s">
        <v>615</v>
      </c>
      <c r="D116" s="272" t="s">
        <v>616</v>
      </c>
      <c r="E116" s="117" t="s">
        <v>1676</v>
      </c>
      <c r="F116" s="92">
        <v>15</v>
      </c>
      <c r="G116" s="127"/>
      <c r="H116" s="31">
        <f t="shared" si="3"/>
        <v>15</v>
      </c>
      <c r="I116" s="23">
        <f t="shared" si="4"/>
        <v>2</v>
      </c>
      <c r="J116" s="169" t="s">
        <v>486</v>
      </c>
      <c r="K116" s="129">
        <f t="shared" si="5"/>
        <v>1</v>
      </c>
      <c r="M116" s="187">
        <v>14</v>
      </c>
      <c r="N116" s="188">
        <v>5</v>
      </c>
    </row>
    <row r="117" spans="1:14" ht="13.5" customHeight="1">
      <c r="A117" s="23">
        <v>105</v>
      </c>
      <c r="B117" s="279">
        <v>1433009252</v>
      </c>
      <c r="C117" s="101" t="s">
        <v>310</v>
      </c>
      <c r="D117" s="101" t="s">
        <v>311</v>
      </c>
      <c r="E117" s="117" t="s">
        <v>434</v>
      </c>
      <c r="F117" s="49">
        <v>13.83</v>
      </c>
      <c r="G117" s="127"/>
      <c r="H117" s="31">
        <f t="shared" si="3"/>
        <v>13.83</v>
      </c>
      <c r="I117" s="23">
        <f t="shared" si="4"/>
        <v>2</v>
      </c>
      <c r="J117" s="169" t="s">
        <v>486</v>
      </c>
      <c r="K117" s="129">
        <f t="shared" si="5"/>
        <v>1</v>
      </c>
      <c r="L117" s="72" t="s">
        <v>483</v>
      </c>
      <c r="M117" s="7">
        <v>23</v>
      </c>
      <c r="N117" s="167">
        <v>2</v>
      </c>
    </row>
    <row r="118" spans="1:14" ht="13.5" customHeight="1">
      <c r="A118" s="23">
        <v>106</v>
      </c>
      <c r="B118" s="289">
        <v>1333012941</v>
      </c>
      <c r="C118" s="47" t="s">
        <v>125</v>
      </c>
      <c r="D118" s="47" t="s">
        <v>126</v>
      </c>
      <c r="E118" s="118" t="s">
        <v>433</v>
      </c>
      <c r="F118" s="92">
        <v>13.33</v>
      </c>
      <c r="G118" s="127"/>
      <c r="H118" s="31">
        <f t="shared" si="3"/>
        <v>13.33</v>
      </c>
      <c r="I118" s="23">
        <f t="shared" si="4"/>
        <v>2</v>
      </c>
      <c r="J118" s="169" t="s">
        <v>485</v>
      </c>
      <c r="K118" s="129">
        <f t="shared" si="5"/>
        <v>1</v>
      </c>
      <c r="L118" s="72" t="s">
        <v>483</v>
      </c>
      <c r="M118" s="7">
        <v>18</v>
      </c>
      <c r="N118" s="167">
        <v>9</v>
      </c>
    </row>
    <row r="119" spans="1:14" ht="13.5" customHeight="1">
      <c r="A119" s="23">
        <v>107</v>
      </c>
      <c r="B119" s="279">
        <v>1433007023</v>
      </c>
      <c r="C119" s="101" t="s">
        <v>390</v>
      </c>
      <c r="D119" s="101" t="s">
        <v>327</v>
      </c>
      <c r="E119" s="118" t="s">
        <v>433</v>
      </c>
      <c r="F119" s="49">
        <v>15</v>
      </c>
      <c r="G119" s="127"/>
      <c r="H119" s="31">
        <f t="shared" si="3"/>
        <v>15</v>
      </c>
      <c r="I119" s="23">
        <f t="shared" si="4"/>
        <v>2</v>
      </c>
      <c r="J119" s="169" t="s">
        <v>484</v>
      </c>
      <c r="K119" s="129">
        <f t="shared" si="5"/>
        <v>1</v>
      </c>
      <c r="L119" s="72" t="s">
        <v>483</v>
      </c>
      <c r="M119" s="7">
        <v>30</v>
      </c>
      <c r="N119" s="167">
        <v>9</v>
      </c>
    </row>
    <row r="120" spans="1:14" ht="13.5" customHeight="1">
      <c r="A120" s="23">
        <v>108</v>
      </c>
      <c r="B120" s="175">
        <v>1533015363</v>
      </c>
      <c r="C120" s="275" t="s">
        <v>680</v>
      </c>
      <c r="D120" s="275" t="s">
        <v>681</v>
      </c>
      <c r="E120" s="117" t="s">
        <v>428</v>
      </c>
      <c r="F120" s="49">
        <v>14.08</v>
      </c>
      <c r="G120" s="127"/>
      <c r="H120" s="31">
        <f t="shared" si="3"/>
        <v>14.08</v>
      </c>
      <c r="I120" s="23">
        <f t="shared" si="4"/>
        <v>2</v>
      </c>
      <c r="J120" s="169" t="s">
        <v>485</v>
      </c>
      <c r="K120" s="129">
        <f t="shared" si="5"/>
        <v>1</v>
      </c>
      <c r="M120" s="187">
        <v>23</v>
      </c>
      <c r="N120" s="188">
        <v>9</v>
      </c>
    </row>
    <row r="121" spans="1:14" ht="13.5" customHeight="1">
      <c r="A121" s="23">
        <v>109</v>
      </c>
      <c r="B121" s="282">
        <v>123009823</v>
      </c>
      <c r="C121" s="200" t="s">
        <v>732</v>
      </c>
      <c r="D121" s="200" t="s">
        <v>733</v>
      </c>
      <c r="E121" s="243" t="s">
        <v>434</v>
      </c>
      <c r="F121" s="194">
        <v>12.25</v>
      </c>
      <c r="G121" s="261"/>
      <c r="H121" s="249">
        <f t="shared" si="3"/>
        <v>12.25</v>
      </c>
      <c r="I121" s="250">
        <f t="shared" si="4"/>
        <v>2</v>
      </c>
      <c r="J121" s="251" t="str">
        <f>IF(I121=2,"acquise"," ")</f>
        <v>acquise</v>
      </c>
      <c r="K121" s="222">
        <f t="shared" si="5"/>
        <v>1</v>
      </c>
    </row>
    <row r="122" spans="1:14" ht="13.5" customHeight="1">
      <c r="A122" s="23">
        <v>110</v>
      </c>
      <c r="B122" s="178">
        <v>1433004674</v>
      </c>
      <c r="C122" s="272" t="s">
        <v>580</v>
      </c>
      <c r="D122" s="272" t="s">
        <v>581</v>
      </c>
      <c r="E122" s="117" t="s">
        <v>428</v>
      </c>
      <c r="F122" s="92">
        <v>15.5</v>
      </c>
      <c r="G122" s="127"/>
      <c r="H122" s="31">
        <f t="shared" si="3"/>
        <v>15.5</v>
      </c>
      <c r="I122" s="23">
        <f t="shared" si="4"/>
        <v>2</v>
      </c>
      <c r="J122" s="169" t="s">
        <v>485</v>
      </c>
      <c r="K122" s="129">
        <f t="shared" si="5"/>
        <v>1</v>
      </c>
      <c r="M122" s="187">
        <v>18</v>
      </c>
      <c r="N122" s="188">
        <v>9</v>
      </c>
    </row>
    <row r="123" spans="1:14" ht="13.5" customHeight="1">
      <c r="A123" s="23">
        <v>111</v>
      </c>
      <c r="B123" s="175">
        <v>1533010441</v>
      </c>
      <c r="C123" s="275" t="s">
        <v>561</v>
      </c>
      <c r="D123" s="275" t="s">
        <v>76</v>
      </c>
      <c r="E123" s="117" t="s">
        <v>428</v>
      </c>
      <c r="F123" s="92">
        <v>12.5</v>
      </c>
      <c r="G123" s="127"/>
      <c r="H123" s="31">
        <f t="shared" si="3"/>
        <v>12.5</v>
      </c>
      <c r="I123" s="23">
        <f t="shared" si="4"/>
        <v>2</v>
      </c>
      <c r="J123" s="169" t="s">
        <v>486</v>
      </c>
      <c r="K123" s="129">
        <f t="shared" si="5"/>
        <v>1</v>
      </c>
      <c r="M123" s="187">
        <v>23</v>
      </c>
      <c r="N123" s="188">
        <v>8</v>
      </c>
    </row>
    <row r="124" spans="1:14" ht="13.5" customHeight="1">
      <c r="A124" s="23">
        <v>112</v>
      </c>
      <c r="B124" s="294" t="s">
        <v>734</v>
      </c>
      <c r="C124" s="200" t="s">
        <v>735</v>
      </c>
      <c r="D124" s="200" t="s">
        <v>80</v>
      </c>
      <c r="E124" s="247" t="s">
        <v>1678</v>
      </c>
      <c r="F124" s="194">
        <v>14.66</v>
      </c>
      <c r="G124" s="261"/>
      <c r="H124" s="249">
        <f t="shared" si="3"/>
        <v>14.66</v>
      </c>
      <c r="I124" s="250">
        <f t="shared" si="4"/>
        <v>2</v>
      </c>
      <c r="J124" s="251" t="str">
        <f>IF(I124=2,"acquise"," ")</f>
        <v>acquise</v>
      </c>
      <c r="K124" s="222">
        <f t="shared" si="5"/>
        <v>1</v>
      </c>
    </row>
    <row r="125" spans="1:14" ht="13.5" customHeight="1">
      <c r="A125" s="23">
        <v>113</v>
      </c>
      <c r="B125" s="175">
        <v>1533014512</v>
      </c>
      <c r="C125" s="275" t="s">
        <v>544</v>
      </c>
      <c r="D125" s="275" t="s">
        <v>412</v>
      </c>
      <c r="E125" s="117" t="s">
        <v>1676</v>
      </c>
      <c r="F125" s="49">
        <v>11.83</v>
      </c>
      <c r="G125" s="127"/>
      <c r="H125" s="31">
        <f t="shared" si="3"/>
        <v>11.83</v>
      </c>
      <c r="I125" s="23">
        <f t="shared" si="4"/>
        <v>2</v>
      </c>
      <c r="J125" s="169" t="s">
        <v>485</v>
      </c>
      <c r="K125" s="129">
        <f t="shared" si="5"/>
        <v>1</v>
      </c>
      <c r="M125" s="187">
        <v>18</v>
      </c>
      <c r="N125" s="188">
        <v>9</v>
      </c>
    </row>
    <row r="126" spans="1:14" ht="13.5" customHeight="1">
      <c r="A126" s="23">
        <v>114</v>
      </c>
      <c r="B126" s="277" t="s">
        <v>129</v>
      </c>
      <c r="C126" s="47" t="s">
        <v>130</v>
      </c>
      <c r="D126" s="47" t="s">
        <v>131</v>
      </c>
      <c r="E126" s="117" t="s">
        <v>429</v>
      </c>
      <c r="F126" s="92">
        <v>11.63</v>
      </c>
      <c r="G126" s="127"/>
      <c r="H126" s="31">
        <f t="shared" si="3"/>
        <v>11.63</v>
      </c>
      <c r="I126" s="23">
        <f t="shared" si="4"/>
        <v>2</v>
      </c>
      <c r="J126" s="169" t="s">
        <v>485</v>
      </c>
      <c r="K126" s="129">
        <f t="shared" si="5"/>
        <v>1</v>
      </c>
      <c r="L126" s="72" t="s">
        <v>483</v>
      </c>
      <c r="M126" s="7">
        <v>24</v>
      </c>
      <c r="N126" s="167">
        <v>9</v>
      </c>
    </row>
    <row r="127" spans="1:14" ht="13.5" customHeight="1">
      <c r="A127" s="23">
        <v>115</v>
      </c>
      <c r="B127" s="289">
        <v>123014723</v>
      </c>
      <c r="C127" s="47" t="s">
        <v>132</v>
      </c>
      <c r="D127" s="47" t="s">
        <v>133</v>
      </c>
      <c r="E127" s="117" t="s">
        <v>434</v>
      </c>
      <c r="F127" s="92">
        <v>13.66</v>
      </c>
      <c r="G127" s="127"/>
      <c r="H127" s="31">
        <f t="shared" si="3"/>
        <v>13.66</v>
      </c>
      <c r="I127" s="23">
        <f t="shared" si="4"/>
        <v>2</v>
      </c>
      <c r="J127" s="169" t="s">
        <v>485</v>
      </c>
      <c r="K127" s="129">
        <f t="shared" si="5"/>
        <v>1</v>
      </c>
      <c r="L127" s="72" t="s">
        <v>483</v>
      </c>
      <c r="M127" s="7">
        <v>18</v>
      </c>
      <c r="N127" s="167">
        <v>9</v>
      </c>
    </row>
    <row r="128" spans="1:14" ht="13.5" customHeight="1">
      <c r="A128" s="23">
        <v>116</v>
      </c>
      <c r="B128" s="279">
        <v>123000650</v>
      </c>
      <c r="C128" s="101" t="s">
        <v>132</v>
      </c>
      <c r="D128" s="101" t="s">
        <v>118</v>
      </c>
      <c r="E128" s="117" t="s">
        <v>429</v>
      </c>
      <c r="F128" s="49">
        <v>0</v>
      </c>
      <c r="G128" s="127"/>
      <c r="H128" s="31">
        <f t="shared" si="3"/>
        <v>0</v>
      </c>
      <c r="I128" s="23">
        <f t="shared" si="4"/>
        <v>0</v>
      </c>
      <c r="J128" s="43" t="str">
        <f>IF(I128=2,"acquise"," ")</f>
        <v xml:space="preserve"> </v>
      </c>
      <c r="K128" s="129">
        <f t="shared" si="5"/>
        <v>1</v>
      </c>
      <c r="L128" s="72" t="s">
        <v>483</v>
      </c>
      <c r="M128" s="7">
        <v>12</v>
      </c>
      <c r="N128" s="167">
        <v>3</v>
      </c>
    </row>
    <row r="129" spans="1:14" ht="13.5" customHeight="1">
      <c r="A129" s="23">
        <v>117</v>
      </c>
      <c r="B129" s="289">
        <v>1333014992</v>
      </c>
      <c r="C129" s="47" t="s">
        <v>134</v>
      </c>
      <c r="D129" s="47" t="s">
        <v>135</v>
      </c>
      <c r="E129" s="118" t="s">
        <v>428</v>
      </c>
      <c r="F129" s="92">
        <v>14.8</v>
      </c>
      <c r="G129" s="127"/>
      <c r="H129" s="31">
        <f t="shared" si="3"/>
        <v>14.8</v>
      </c>
      <c r="I129" s="23">
        <f t="shared" si="4"/>
        <v>2</v>
      </c>
      <c r="J129" s="169" t="s">
        <v>485</v>
      </c>
      <c r="K129" s="129">
        <f t="shared" si="5"/>
        <v>1</v>
      </c>
      <c r="L129" s="72" t="s">
        <v>483</v>
      </c>
      <c r="M129" s="7">
        <v>18</v>
      </c>
      <c r="N129" s="167">
        <v>9</v>
      </c>
    </row>
    <row r="130" spans="1:14" ht="13.5" customHeight="1">
      <c r="A130" s="23">
        <v>118</v>
      </c>
      <c r="B130" s="289">
        <v>1333009392</v>
      </c>
      <c r="C130" s="47" t="s">
        <v>136</v>
      </c>
      <c r="D130" s="47" t="s">
        <v>137</v>
      </c>
      <c r="E130" s="117" t="s">
        <v>434</v>
      </c>
      <c r="F130" s="92">
        <v>14.5</v>
      </c>
      <c r="G130" s="127"/>
      <c r="H130" s="31">
        <f t="shared" si="3"/>
        <v>14.5</v>
      </c>
      <c r="I130" s="23">
        <f t="shared" si="4"/>
        <v>2</v>
      </c>
      <c r="J130" s="169" t="s">
        <v>485</v>
      </c>
      <c r="K130" s="129">
        <f t="shared" si="5"/>
        <v>1</v>
      </c>
      <c r="L130" s="72" t="s">
        <v>483</v>
      </c>
      <c r="M130" s="7">
        <v>22</v>
      </c>
      <c r="N130" s="167">
        <v>9</v>
      </c>
    </row>
    <row r="131" spans="1:14" ht="13.5" customHeight="1">
      <c r="A131" s="23">
        <v>119</v>
      </c>
      <c r="B131" s="175">
        <v>1533014506</v>
      </c>
      <c r="C131" s="275" t="s">
        <v>556</v>
      </c>
      <c r="D131" s="275" t="s">
        <v>557</v>
      </c>
      <c r="E131" s="117" t="s">
        <v>429</v>
      </c>
      <c r="F131" s="49">
        <v>15.41</v>
      </c>
      <c r="G131" s="127"/>
      <c r="H131" s="31">
        <f t="shared" si="3"/>
        <v>15.41</v>
      </c>
      <c r="I131" s="23">
        <f t="shared" si="4"/>
        <v>2</v>
      </c>
      <c r="J131" s="169" t="s">
        <v>485</v>
      </c>
      <c r="K131" s="129">
        <f t="shared" si="5"/>
        <v>1</v>
      </c>
      <c r="M131" s="187">
        <v>18</v>
      </c>
      <c r="N131" s="188">
        <v>9</v>
      </c>
    </row>
    <row r="132" spans="1:14" ht="13.5" customHeight="1">
      <c r="A132" s="23">
        <v>120</v>
      </c>
      <c r="B132" s="282">
        <v>123000696</v>
      </c>
      <c r="C132" s="200" t="s">
        <v>736</v>
      </c>
      <c r="D132" s="200" t="s">
        <v>737</v>
      </c>
      <c r="E132" s="239" t="s">
        <v>1681</v>
      </c>
      <c r="F132" s="194">
        <v>11.75</v>
      </c>
      <c r="G132" s="261"/>
      <c r="H132" s="249">
        <f t="shared" si="3"/>
        <v>11.75</v>
      </c>
      <c r="I132" s="250">
        <f t="shared" si="4"/>
        <v>2</v>
      </c>
      <c r="J132" s="251" t="str">
        <f>IF(I132=2,"acquise"," ")</f>
        <v>acquise</v>
      </c>
      <c r="K132" s="222">
        <f t="shared" si="5"/>
        <v>1</v>
      </c>
    </row>
    <row r="133" spans="1:14" ht="13.5" customHeight="1">
      <c r="A133" s="23">
        <v>121</v>
      </c>
      <c r="B133" s="279">
        <v>1331076104</v>
      </c>
      <c r="C133" s="101" t="s">
        <v>315</v>
      </c>
      <c r="D133" s="101" t="s">
        <v>313</v>
      </c>
      <c r="E133" s="117" t="s">
        <v>434</v>
      </c>
      <c r="F133" s="49">
        <v>13.33</v>
      </c>
      <c r="G133" s="127"/>
      <c r="H133" s="31">
        <f t="shared" si="3"/>
        <v>13.33</v>
      </c>
      <c r="I133" s="23">
        <f t="shared" si="4"/>
        <v>2</v>
      </c>
      <c r="J133" s="169" t="s">
        <v>485</v>
      </c>
      <c r="K133" s="129">
        <f t="shared" si="5"/>
        <v>1</v>
      </c>
      <c r="L133" s="72" t="s">
        <v>483</v>
      </c>
      <c r="M133" s="7">
        <v>18</v>
      </c>
      <c r="N133" s="167">
        <v>9</v>
      </c>
    </row>
    <row r="134" spans="1:14" ht="13.5" customHeight="1">
      <c r="A134" s="23">
        <v>122</v>
      </c>
      <c r="B134" s="279">
        <v>1333005582</v>
      </c>
      <c r="C134" s="101" t="s">
        <v>316</v>
      </c>
      <c r="D134" s="101" t="s">
        <v>83</v>
      </c>
      <c r="E134" s="117" t="s">
        <v>434</v>
      </c>
      <c r="F134" s="49">
        <v>15.5</v>
      </c>
      <c r="G134" s="127"/>
      <c r="H134" s="31">
        <f t="shared" si="3"/>
        <v>15.5</v>
      </c>
      <c r="I134" s="23">
        <f t="shared" si="4"/>
        <v>2</v>
      </c>
      <c r="J134" s="169" t="s">
        <v>484</v>
      </c>
      <c r="K134" s="129">
        <f t="shared" si="5"/>
        <v>1</v>
      </c>
      <c r="L134" s="72" t="s">
        <v>483</v>
      </c>
      <c r="M134" s="7">
        <v>30</v>
      </c>
      <c r="N134" s="167">
        <v>9</v>
      </c>
    </row>
    <row r="135" spans="1:14" ht="13.5" customHeight="1">
      <c r="A135" s="23">
        <v>123</v>
      </c>
      <c r="B135" s="175">
        <v>1533001417</v>
      </c>
      <c r="C135" s="275" t="s">
        <v>500</v>
      </c>
      <c r="D135" s="275" t="s">
        <v>501</v>
      </c>
      <c r="E135" s="117" t="s">
        <v>428</v>
      </c>
      <c r="F135" s="92">
        <v>14.66</v>
      </c>
      <c r="G135" s="127"/>
      <c r="H135" s="31">
        <f t="shared" si="3"/>
        <v>14.66</v>
      </c>
      <c r="I135" s="23">
        <f t="shared" si="4"/>
        <v>2</v>
      </c>
      <c r="J135" s="169" t="s">
        <v>485</v>
      </c>
      <c r="K135" s="129">
        <f t="shared" si="5"/>
        <v>1</v>
      </c>
      <c r="M135" s="187">
        <v>24</v>
      </c>
      <c r="N135" s="188">
        <v>9</v>
      </c>
    </row>
    <row r="136" spans="1:14" ht="13.5" customHeight="1">
      <c r="A136" s="23">
        <v>124</v>
      </c>
      <c r="B136" s="175">
        <v>1533008068</v>
      </c>
      <c r="C136" s="275" t="s">
        <v>691</v>
      </c>
      <c r="D136" s="275" t="s">
        <v>692</v>
      </c>
      <c r="E136" s="117" t="s">
        <v>429</v>
      </c>
      <c r="F136" s="49">
        <v>9.7777777777777786</v>
      </c>
      <c r="G136" s="127"/>
      <c r="H136" s="31">
        <f t="shared" si="3"/>
        <v>9.7777777777777786</v>
      </c>
      <c r="I136" s="23">
        <f t="shared" si="4"/>
        <v>0</v>
      </c>
      <c r="J136" s="43" t="str">
        <f>IF(I136=2,"acquise"," ")</f>
        <v xml:space="preserve"> </v>
      </c>
      <c r="K136" s="129">
        <f t="shared" si="5"/>
        <v>1</v>
      </c>
      <c r="M136" s="187">
        <v>10</v>
      </c>
      <c r="N136" s="188">
        <v>2</v>
      </c>
    </row>
    <row r="137" spans="1:14" ht="13.5" customHeight="1">
      <c r="A137" s="23">
        <v>125</v>
      </c>
      <c r="B137" s="175">
        <v>1533012502</v>
      </c>
      <c r="C137" s="275" t="s">
        <v>582</v>
      </c>
      <c r="D137" s="275" t="s">
        <v>583</v>
      </c>
      <c r="E137" s="117" t="s">
        <v>1676</v>
      </c>
      <c r="F137" s="92">
        <v>10.879999999999999</v>
      </c>
      <c r="G137" s="127"/>
      <c r="H137" s="31">
        <f t="shared" si="3"/>
        <v>10.879999999999999</v>
      </c>
      <c r="I137" s="23">
        <f t="shared" si="4"/>
        <v>2</v>
      </c>
      <c r="J137" s="169" t="s">
        <v>486</v>
      </c>
      <c r="K137" s="129">
        <f t="shared" si="5"/>
        <v>1</v>
      </c>
      <c r="M137" s="187">
        <v>12</v>
      </c>
      <c r="N137" s="188">
        <v>4</v>
      </c>
    </row>
    <row r="138" spans="1:14" ht="13.5" customHeight="1">
      <c r="A138" s="23">
        <v>126</v>
      </c>
      <c r="B138" s="175">
        <v>1533005852</v>
      </c>
      <c r="C138" s="275" t="s">
        <v>609</v>
      </c>
      <c r="D138" s="275" t="s">
        <v>610</v>
      </c>
      <c r="E138" s="117" t="s">
        <v>429</v>
      </c>
      <c r="F138" s="92">
        <v>13.25</v>
      </c>
      <c r="G138" s="127"/>
      <c r="H138" s="31">
        <f t="shared" si="3"/>
        <v>13.25</v>
      </c>
      <c r="I138" s="23">
        <f t="shared" si="4"/>
        <v>2</v>
      </c>
      <c r="J138" s="169" t="s">
        <v>486</v>
      </c>
      <c r="K138" s="129">
        <f t="shared" si="5"/>
        <v>1</v>
      </c>
      <c r="M138" s="187">
        <v>12</v>
      </c>
      <c r="N138" s="188">
        <v>5</v>
      </c>
    </row>
    <row r="139" spans="1:14" ht="13.5" customHeight="1">
      <c r="A139" s="23">
        <v>127</v>
      </c>
      <c r="B139" s="178">
        <v>113010674</v>
      </c>
      <c r="C139" s="272" t="s">
        <v>685</v>
      </c>
      <c r="D139" s="272" t="s">
        <v>135</v>
      </c>
      <c r="E139" s="117" t="s">
        <v>1676</v>
      </c>
      <c r="F139" s="92">
        <v>12.33</v>
      </c>
      <c r="G139" s="127"/>
      <c r="H139" s="31">
        <f t="shared" si="3"/>
        <v>12.33</v>
      </c>
      <c r="I139" s="23">
        <f t="shared" si="4"/>
        <v>2</v>
      </c>
      <c r="J139" s="169" t="s">
        <v>486</v>
      </c>
      <c r="K139" s="129">
        <f t="shared" si="5"/>
        <v>1</v>
      </c>
      <c r="M139" s="187">
        <v>20</v>
      </c>
      <c r="N139" s="188">
        <v>5</v>
      </c>
    </row>
    <row r="140" spans="1:14" ht="13.5" customHeight="1">
      <c r="A140" s="23">
        <v>128</v>
      </c>
      <c r="B140" s="175">
        <v>1533018365</v>
      </c>
      <c r="C140" s="275" t="s">
        <v>586</v>
      </c>
      <c r="D140" s="275" t="s">
        <v>269</v>
      </c>
      <c r="E140" s="117" t="s">
        <v>428</v>
      </c>
      <c r="F140" s="92">
        <v>11.75</v>
      </c>
      <c r="G140" s="127"/>
      <c r="H140" s="31">
        <f t="shared" si="3"/>
        <v>11.75</v>
      </c>
      <c r="I140" s="23">
        <f t="shared" si="4"/>
        <v>2</v>
      </c>
      <c r="J140" s="169" t="s">
        <v>486</v>
      </c>
      <c r="K140" s="129">
        <f t="shared" si="5"/>
        <v>1</v>
      </c>
      <c r="M140" s="187">
        <v>12</v>
      </c>
      <c r="N140" s="188">
        <v>4</v>
      </c>
    </row>
    <row r="141" spans="1:14" ht="13.5" customHeight="1">
      <c r="A141" s="23">
        <v>129</v>
      </c>
      <c r="B141" s="178">
        <v>1433010325</v>
      </c>
      <c r="C141" s="272" t="s">
        <v>659</v>
      </c>
      <c r="D141" s="272" t="s">
        <v>660</v>
      </c>
      <c r="E141" s="117" t="s">
        <v>1676</v>
      </c>
      <c r="F141" s="92">
        <v>15</v>
      </c>
      <c r="G141" s="127"/>
      <c r="H141" s="31">
        <f t="shared" ref="H141:H204" si="6">MAX(F141,G141)</f>
        <v>15</v>
      </c>
      <c r="I141" s="23">
        <f t="shared" ref="I141:I204" si="7">IF(H141&gt;=10,2,0)</f>
        <v>2</v>
      </c>
      <c r="J141" s="169" t="s">
        <v>486</v>
      </c>
      <c r="K141" s="129">
        <f t="shared" ref="K141:K204" si="8">IF(G141&lt;&gt;"",2,1)</f>
        <v>1</v>
      </c>
      <c r="M141" s="187">
        <v>13</v>
      </c>
      <c r="N141" s="188">
        <v>4</v>
      </c>
    </row>
    <row r="142" spans="1:14" ht="13.5" customHeight="1">
      <c r="A142" s="23">
        <v>130</v>
      </c>
      <c r="B142" s="289">
        <v>1333010273</v>
      </c>
      <c r="C142" s="47" t="s">
        <v>139</v>
      </c>
      <c r="D142" s="47" t="s">
        <v>140</v>
      </c>
      <c r="E142" s="119" t="s">
        <v>436</v>
      </c>
      <c r="F142" s="92">
        <v>13.666666666666668</v>
      </c>
      <c r="G142" s="127"/>
      <c r="H142" s="31">
        <f t="shared" si="6"/>
        <v>13.666666666666668</v>
      </c>
      <c r="I142" s="23">
        <f t="shared" si="7"/>
        <v>2</v>
      </c>
      <c r="J142" s="169" t="s">
        <v>484</v>
      </c>
      <c r="K142" s="129">
        <f t="shared" si="8"/>
        <v>1</v>
      </c>
      <c r="L142" s="72" t="s">
        <v>483</v>
      </c>
      <c r="M142" s="7">
        <v>30</v>
      </c>
      <c r="N142" s="167">
        <v>9</v>
      </c>
    </row>
    <row r="143" spans="1:14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49">
        <v>12.42</v>
      </c>
      <c r="G143" s="127"/>
      <c r="H143" s="31">
        <f t="shared" si="6"/>
        <v>12.42</v>
      </c>
      <c r="I143" s="23">
        <f t="shared" si="7"/>
        <v>2</v>
      </c>
      <c r="J143" s="169" t="s">
        <v>485</v>
      </c>
      <c r="K143" s="129">
        <f t="shared" si="8"/>
        <v>1</v>
      </c>
      <c r="M143" s="187">
        <v>18</v>
      </c>
      <c r="N143" s="188">
        <v>9</v>
      </c>
    </row>
    <row r="144" spans="1:14" ht="13.5" customHeight="1">
      <c r="A144" s="23">
        <v>132</v>
      </c>
      <c r="B144" s="175">
        <v>1533009575</v>
      </c>
      <c r="C144" s="275" t="s">
        <v>139</v>
      </c>
      <c r="D144" s="275" t="s">
        <v>644</v>
      </c>
      <c r="E144" s="117" t="s">
        <v>1676</v>
      </c>
      <c r="F144" s="49">
        <v>11.416666666666668</v>
      </c>
      <c r="G144" s="127"/>
      <c r="H144" s="31">
        <f t="shared" si="6"/>
        <v>11.416666666666668</v>
      </c>
      <c r="I144" s="23">
        <f t="shared" si="7"/>
        <v>2</v>
      </c>
      <c r="J144" s="169" t="s">
        <v>486</v>
      </c>
      <c r="K144" s="129">
        <f t="shared" si="8"/>
        <v>1</v>
      </c>
      <c r="M144" s="187">
        <v>18</v>
      </c>
      <c r="N144" s="188">
        <v>5</v>
      </c>
    </row>
    <row r="145" spans="1:14" ht="13.5" customHeight="1">
      <c r="A145" s="23">
        <v>133</v>
      </c>
      <c r="B145" s="279">
        <v>123022369</v>
      </c>
      <c r="C145" s="101" t="s">
        <v>139</v>
      </c>
      <c r="D145" s="101" t="s">
        <v>233</v>
      </c>
      <c r="E145" s="117" t="s">
        <v>429</v>
      </c>
      <c r="F145" s="49">
        <v>13.17</v>
      </c>
      <c r="G145" s="127"/>
      <c r="H145" s="31">
        <f t="shared" si="6"/>
        <v>13.17</v>
      </c>
      <c r="I145" s="23">
        <f t="shared" si="7"/>
        <v>2</v>
      </c>
      <c r="J145" s="169" t="s">
        <v>485</v>
      </c>
      <c r="K145" s="129">
        <f t="shared" si="8"/>
        <v>1</v>
      </c>
      <c r="L145" s="72" t="s">
        <v>483</v>
      </c>
      <c r="M145" s="7">
        <v>18</v>
      </c>
      <c r="N145" s="167">
        <v>9</v>
      </c>
    </row>
    <row r="146" spans="1:14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49">
        <v>12.85</v>
      </c>
      <c r="G146" s="127"/>
      <c r="H146" s="31">
        <f t="shared" si="6"/>
        <v>12.85</v>
      </c>
      <c r="I146" s="23">
        <f t="shared" si="7"/>
        <v>2</v>
      </c>
      <c r="J146" s="169" t="s">
        <v>485</v>
      </c>
      <c r="K146" s="129">
        <f t="shared" si="8"/>
        <v>1</v>
      </c>
      <c r="M146" s="187">
        <v>16</v>
      </c>
      <c r="N146" s="188">
        <v>9</v>
      </c>
    </row>
    <row r="147" spans="1:14" ht="13.5" customHeight="1">
      <c r="A147" s="23">
        <v>135</v>
      </c>
      <c r="B147" s="279">
        <v>1433002779</v>
      </c>
      <c r="C147" s="101" t="s">
        <v>318</v>
      </c>
      <c r="D147" s="101" t="s">
        <v>319</v>
      </c>
      <c r="E147" s="118" t="s">
        <v>428</v>
      </c>
      <c r="F147" s="49">
        <v>12.78611111111111</v>
      </c>
      <c r="G147" s="127"/>
      <c r="H147" s="31">
        <f t="shared" si="6"/>
        <v>12.78611111111111</v>
      </c>
      <c r="I147" s="23">
        <f t="shared" si="7"/>
        <v>2</v>
      </c>
      <c r="J147" s="169" t="s">
        <v>485</v>
      </c>
      <c r="K147" s="129">
        <f t="shared" si="8"/>
        <v>1</v>
      </c>
      <c r="L147" s="72" t="s">
        <v>483</v>
      </c>
      <c r="M147" s="7">
        <v>11</v>
      </c>
      <c r="N147" s="167">
        <v>9</v>
      </c>
    </row>
    <row r="148" spans="1:14" ht="13.5" customHeight="1">
      <c r="A148" s="23">
        <v>136</v>
      </c>
      <c r="B148" s="279">
        <v>1333009010</v>
      </c>
      <c r="C148" s="101" t="s">
        <v>320</v>
      </c>
      <c r="D148" s="101" t="s">
        <v>321</v>
      </c>
      <c r="E148" s="122" t="s">
        <v>430</v>
      </c>
      <c r="F148" s="49">
        <v>14.17</v>
      </c>
      <c r="G148" s="127"/>
      <c r="H148" s="31">
        <f t="shared" si="6"/>
        <v>14.17</v>
      </c>
      <c r="I148" s="23">
        <f t="shared" si="7"/>
        <v>2</v>
      </c>
      <c r="J148" s="169" t="s">
        <v>486</v>
      </c>
      <c r="K148" s="129">
        <f t="shared" si="8"/>
        <v>1</v>
      </c>
      <c r="L148" s="72" t="s">
        <v>483</v>
      </c>
      <c r="M148" s="7">
        <v>26</v>
      </c>
      <c r="N148" s="167">
        <v>5</v>
      </c>
    </row>
    <row r="149" spans="1:14" ht="13.5" customHeight="1">
      <c r="A149" s="23">
        <v>137</v>
      </c>
      <c r="B149" s="175">
        <v>1533024016</v>
      </c>
      <c r="C149" s="275" t="s">
        <v>320</v>
      </c>
      <c r="D149" s="275" t="s">
        <v>603</v>
      </c>
      <c r="E149" s="117" t="s">
        <v>428</v>
      </c>
      <c r="F149" s="49">
        <v>14.129999999999999</v>
      </c>
      <c r="G149" s="127"/>
      <c r="H149" s="31">
        <f t="shared" si="6"/>
        <v>14.129999999999999</v>
      </c>
      <c r="I149" s="23">
        <f t="shared" si="7"/>
        <v>2</v>
      </c>
      <c r="J149" s="169" t="s">
        <v>486</v>
      </c>
      <c r="K149" s="129">
        <f t="shared" si="8"/>
        <v>1</v>
      </c>
      <c r="M149" s="187">
        <v>16</v>
      </c>
      <c r="N149" s="188">
        <v>3</v>
      </c>
    </row>
    <row r="150" spans="1:14" ht="13.5" customHeight="1">
      <c r="A150" s="23">
        <v>138</v>
      </c>
      <c r="B150" s="277" t="s">
        <v>142</v>
      </c>
      <c r="C150" s="47" t="s">
        <v>143</v>
      </c>
      <c r="D150" s="47" t="s">
        <v>144</v>
      </c>
      <c r="E150" s="118" t="s">
        <v>433</v>
      </c>
      <c r="F150" s="92">
        <v>11.916666666666668</v>
      </c>
      <c r="G150" s="127"/>
      <c r="H150" s="31">
        <f t="shared" si="6"/>
        <v>11.916666666666668</v>
      </c>
      <c r="I150" s="23">
        <f t="shared" si="7"/>
        <v>2</v>
      </c>
      <c r="J150" s="169" t="s">
        <v>485</v>
      </c>
      <c r="K150" s="129">
        <f t="shared" si="8"/>
        <v>1</v>
      </c>
      <c r="L150" s="72" t="s">
        <v>483</v>
      </c>
      <c r="M150" s="7">
        <v>17</v>
      </c>
      <c r="N150" s="167">
        <v>9</v>
      </c>
    </row>
    <row r="151" spans="1:14" ht="13.5" customHeight="1">
      <c r="A151" s="23">
        <v>139</v>
      </c>
      <c r="B151" s="279">
        <v>1331011779</v>
      </c>
      <c r="C151" s="101" t="s">
        <v>322</v>
      </c>
      <c r="D151" s="101" t="s">
        <v>137</v>
      </c>
      <c r="E151" s="117" t="s">
        <v>429</v>
      </c>
      <c r="F151" s="49">
        <v>11.58</v>
      </c>
      <c r="G151" s="127"/>
      <c r="H151" s="31">
        <f t="shared" si="6"/>
        <v>11.58</v>
      </c>
      <c r="I151" s="23">
        <f t="shared" si="7"/>
        <v>2</v>
      </c>
      <c r="J151" s="169" t="s">
        <v>485</v>
      </c>
      <c r="K151" s="129">
        <f t="shared" si="8"/>
        <v>1</v>
      </c>
      <c r="L151" s="72" t="s">
        <v>483</v>
      </c>
      <c r="M151" s="7">
        <v>18</v>
      </c>
      <c r="N151" s="167">
        <v>9</v>
      </c>
    </row>
    <row r="152" spans="1:14" ht="13.5" customHeight="1">
      <c r="A152" s="23">
        <v>140</v>
      </c>
      <c r="B152" s="279">
        <v>123002858</v>
      </c>
      <c r="C152" s="101" t="s">
        <v>323</v>
      </c>
      <c r="D152" s="101" t="s">
        <v>82</v>
      </c>
      <c r="E152" s="117" t="s">
        <v>434</v>
      </c>
      <c r="F152" s="49">
        <v>12</v>
      </c>
      <c r="G152" s="127"/>
      <c r="H152" s="31">
        <f t="shared" si="6"/>
        <v>12</v>
      </c>
      <c r="I152" s="23">
        <f t="shared" si="7"/>
        <v>2</v>
      </c>
      <c r="J152" s="169" t="s">
        <v>485</v>
      </c>
      <c r="K152" s="129">
        <f t="shared" si="8"/>
        <v>1</v>
      </c>
      <c r="L152" s="87" t="s">
        <v>483</v>
      </c>
      <c r="M152" s="7">
        <v>18</v>
      </c>
      <c r="N152" s="167">
        <v>9</v>
      </c>
    </row>
    <row r="153" spans="1:14" ht="13.5" customHeight="1">
      <c r="A153" s="23">
        <v>141</v>
      </c>
      <c r="B153" s="181">
        <v>1333009336</v>
      </c>
      <c r="C153" s="290" t="s">
        <v>569</v>
      </c>
      <c r="D153" s="290" t="s">
        <v>357</v>
      </c>
      <c r="E153" s="117" t="s">
        <v>1676</v>
      </c>
      <c r="F153" s="49">
        <v>12</v>
      </c>
      <c r="G153" s="127"/>
      <c r="H153" s="31">
        <f t="shared" si="6"/>
        <v>12</v>
      </c>
      <c r="I153" s="23">
        <f t="shared" si="7"/>
        <v>2</v>
      </c>
      <c r="J153" s="169" t="s">
        <v>486</v>
      </c>
      <c r="K153" s="129">
        <f t="shared" si="8"/>
        <v>1</v>
      </c>
      <c r="M153" s="187">
        <v>14</v>
      </c>
      <c r="N153" s="188">
        <v>5</v>
      </c>
    </row>
    <row r="154" spans="1:14" ht="13.5" customHeight="1">
      <c r="A154" s="23">
        <v>142</v>
      </c>
      <c r="B154" s="175">
        <v>1533004234</v>
      </c>
      <c r="C154" s="275" t="s">
        <v>674</v>
      </c>
      <c r="D154" s="275" t="s">
        <v>138</v>
      </c>
      <c r="E154" s="117" t="s">
        <v>429</v>
      </c>
      <c r="F154" s="92">
        <v>11.111111111111112</v>
      </c>
      <c r="G154" s="127"/>
      <c r="H154" s="31">
        <f t="shared" si="6"/>
        <v>11.111111111111112</v>
      </c>
      <c r="I154" s="23">
        <f t="shared" si="7"/>
        <v>2</v>
      </c>
      <c r="J154" s="169" t="s">
        <v>486</v>
      </c>
      <c r="K154" s="129">
        <f t="shared" si="8"/>
        <v>1</v>
      </c>
      <c r="M154" s="187">
        <v>11</v>
      </c>
      <c r="N154" s="188">
        <v>2</v>
      </c>
    </row>
    <row r="155" spans="1:14" ht="13.5" customHeight="1">
      <c r="A155" s="23">
        <v>143</v>
      </c>
      <c r="B155" s="175">
        <v>1533010467</v>
      </c>
      <c r="C155" s="275" t="s">
        <v>686</v>
      </c>
      <c r="D155" s="275" t="s">
        <v>209</v>
      </c>
      <c r="E155" s="117" t="s">
        <v>428</v>
      </c>
      <c r="F155" s="92">
        <v>10.333333333333334</v>
      </c>
      <c r="G155" s="127"/>
      <c r="H155" s="31">
        <f t="shared" si="6"/>
        <v>10.333333333333334</v>
      </c>
      <c r="I155" s="23">
        <f t="shared" si="7"/>
        <v>2</v>
      </c>
      <c r="J155" s="169" t="s">
        <v>486</v>
      </c>
      <c r="K155" s="129">
        <f t="shared" si="8"/>
        <v>1</v>
      </c>
      <c r="M155" s="187">
        <v>18</v>
      </c>
      <c r="N155" s="188">
        <v>5</v>
      </c>
    </row>
    <row r="156" spans="1:14" ht="13.5" customHeight="1">
      <c r="A156" s="23">
        <v>144</v>
      </c>
      <c r="B156" s="289">
        <v>123000973</v>
      </c>
      <c r="C156" s="47" t="s">
        <v>147</v>
      </c>
      <c r="D156" s="47" t="s">
        <v>148</v>
      </c>
      <c r="E156" s="121" t="s">
        <v>431</v>
      </c>
      <c r="F156" s="92">
        <v>12.91</v>
      </c>
      <c r="G156" s="127"/>
      <c r="H156" s="31">
        <f t="shared" si="6"/>
        <v>12.91</v>
      </c>
      <c r="I156" s="23">
        <f t="shared" si="7"/>
        <v>2</v>
      </c>
      <c r="J156" s="169" t="s">
        <v>485</v>
      </c>
      <c r="K156" s="129">
        <f t="shared" si="8"/>
        <v>1</v>
      </c>
      <c r="L156" s="72" t="s">
        <v>483</v>
      </c>
      <c r="M156" s="7">
        <v>12</v>
      </c>
      <c r="N156" s="167">
        <v>9</v>
      </c>
    </row>
    <row r="157" spans="1:14" ht="13.5" customHeight="1">
      <c r="A157" s="23">
        <v>145</v>
      </c>
      <c r="B157" s="363" t="s">
        <v>738</v>
      </c>
      <c r="C157" s="241" t="s">
        <v>149</v>
      </c>
      <c r="D157" s="241" t="s">
        <v>739</v>
      </c>
      <c r="E157" s="244" t="s">
        <v>436</v>
      </c>
      <c r="F157" s="194">
        <v>12.33</v>
      </c>
      <c r="G157" s="261"/>
      <c r="H157" s="249">
        <f t="shared" si="6"/>
        <v>12.33</v>
      </c>
      <c r="I157" s="250">
        <f t="shared" si="7"/>
        <v>2</v>
      </c>
      <c r="J157" s="251" t="str">
        <f>IF(I157=2,"acquise"," ")</f>
        <v>acquise</v>
      </c>
      <c r="K157" s="222">
        <f t="shared" si="8"/>
        <v>1</v>
      </c>
    </row>
    <row r="158" spans="1:14" ht="13.5" customHeight="1">
      <c r="A158" s="23">
        <v>146</v>
      </c>
      <c r="B158" s="289">
        <v>123013689</v>
      </c>
      <c r="C158" s="47" t="s">
        <v>150</v>
      </c>
      <c r="D158" s="47" t="s">
        <v>151</v>
      </c>
      <c r="E158" s="118" t="s">
        <v>428</v>
      </c>
      <c r="F158" s="92">
        <v>12.33</v>
      </c>
      <c r="G158" s="127"/>
      <c r="H158" s="31">
        <f t="shared" si="6"/>
        <v>12.33</v>
      </c>
      <c r="I158" s="23">
        <f t="shared" si="7"/>
        <v>2</v>
      </c>
      <c r="J158" s="169" t="s">
        <v>486</v>
      </c>
      <c r="K158" s="129">
        <f t="shared" si="8"/>
        <v>1</v>
      </c>
      <c r="L158" s="72" t="s">
        <v>483</v>
      </c>
      <c r="M158" s="7">
        <v>14</v>
      </c>
      <c r="N158" s="167">
        <v>5</v>
      </c>
    </row>
    <row r="159" spans="1:14" ht="13.5" customHeight="1">
      <c r="A159" s="23">
        <v>147</v>
      </c>
      <c r="B159" s="279">
        <v>1333013058</v>
      </c>
      <c r="C159" s="101" t="s">
        <v>391</v>
      </c>
      <c r="D159" s="101" t="s">
        <v>392</v>
      </c>
      <c r="E159" s="117" t="s">
        <v>429</v>
      </c>
      <c r="F159" s="49">
        <v>10.75</v>
      </c>
      <c r="G159" s="127"/>
      <c r="H159" s="31">
        <f t="shared" si="6"/>
        <v>10.75</v>
      </c>
      <c r="I159" s="23">
        <f t="shared" si="7"/>
        <v>2</v>
      </c>
      <c r="J159" s="169" t="s">
        <v>485</v>
      </c>
      <c r="K159" s="129">
        <f t="shared" si="8"/>
        <v>1</v>
      </c>
      <c r="L159" s="72" t="s">
        <v>483</v>
      </c>
      <c r="M159" s="7">
        <v>18</v>
      </c>
      <c r="N159" s="167">
        <v>9</v>
      </c>
    </row>
    <row r="160" spans="1:14" ht="13.5" customHeight="1">
      <c r="A160" s="23">
        <v>148</v>
      </c>
      <c r="B160" s="363" t="s">
        <v>740</v>
      </c>
      <c r="C160" s="241" t="s">
        <v>152</v>
      </c>
      <c r="D160" s="241" t="s">
        <v>555</v>
      </c>
      <c r="E160" s="204" t="s">
        <v>436</v>
      </c>
      <c r="F160" s="194">
        <v>12.83</v>
      </c>
      <c r="G160" s="261"/>
      <c r="H160" s="249">
        <f t="shared" si="6"/>
        <v>12.83</v>
      </c>
      <c r="I160" s="250">
        <f t="shared" si="7"/>
        <v>2</v>
      </c>
      <c r="J160" s="251" t="str">
        <f>IF(I160=2,"acquise"," ")</f>
        <v>acquise</v>
      </c>
      <c r="K160" s="222">
        <f t="shared" si="8"/>
        <v>1</v>
      </c>
    </row>
    <row r="161" spans="1:14" ht="13.5" customHeight="1">
      <c r="A161" s="23">
        <v>149</v>
      </c>
      <c r="B161" s="363" t="s">
        <v>741</v>
      </c>
      <c r="C161" s="241" t="s">
        <v>742</v>
      </c>
      <c r="D161" s="241" t="s">
        <v>124</v>
      </c>
      <c r="E161" s="247" t="s">
        <v>1677</v>
      </c>
      <c r="F161" s="194">
        <v>12.5</v>
      </c>
      <c r="G161" s="261"/>
      <c r="H161" s="249">
        <f t="shared" si="6"/>
        <v>12.5</v>
      </c>
      <c r="I161" s="250">
        <f t="shared" si="7"/>
        <v>2</v>
      </c>
      <c r="J161" s="251" t="str">
        <f>IF(I161=2,"acquise"," ")</f>
        <v>acquise</v>
      </c>
      <c r="K161" s="222">
        <f t="shared" si="8"/>
        <v>1</v>
      </c>
    </row>
    <row r="162" spans="1:14" ht="13.5" customHeight="1">
      <c r="A162" s="23">
        <v>150</v>
      </c>
      <c r="B162" s="363" t="s">
        <v>743</v>
      </c>
      <c r="C162" s="241" t="s">
        <v>742</v>
      </c>
      <c r="D162" s="241" t="s">
        <v>314</v>
      </c>
      <c r="E162" s="244" t="s">
        <v>433</v>
      </c>
      <c r="F162" s="194">
        <v>14.5</v>
      </c>
      <c r="G162" s="261"/>
      <c r="H162" s="249">
        <f t="shared" si="6"/>
        <v>14.5</v>
      </c>
      <c r="I162" s="250">
        <f t="shared" si="7"/>
        <v>2</v>
      </c>
      <c r="J162" s="251" t="str">
        <f>IF(I162=2,"acquise"," ")</f>
        <v>acquise</v>
      </c>
      <c r="K162" s="222">
        <f t="shared" si="8"/>
        <v>1</v>
      </c>
    </row>
    <row r="163" spans="1:14" ht="13.5" customHeight="1">
      <c r="A163" s="23">
        <v>151</v>
      </c>
      <c r="B163" s="282" t="s">
        <v>744</v>
      </c>
      <c r="C163" s="200" t="s">
        <v>745</v>
      </c>
      <c r="D163" s="200" t="s">
        <v>746</v>
      </c>
      <c r="E163" s="247" t="s">
        <v>1677</v>
      </c>
      <c r="F163" s="194">
        <v>12.5</v>
      </c>
      <c r="G163" s="261"/>
      <c r="H163" s="249">
        <f t="shared" si="6"/>
        <v>12.5</v>
      </c>
      <c r="I163" s="250">
        <f t="shared" si="7"/>
        <v>2</v>
      </c>
      <c r="J163" s="251" t="str">
        <f>IF(I163=2,"acquise"," ")</f>
        <v>acquise</v>
      </c>
      <c r="K163" s="222">
        <f t="shared" si="8"/>
        <v>1</v>
      </c>
    </row>
    <row r="164" spans="1:14" ht="13.5" customHeight="1">
      <c r="A164" s="23">
        <v>152</v>
      </c>
      <c r="B164" s="181">
        <v>1333008955</v>
      </c>
      <c r="C164" s="290" t="s">
        <v>153</v>
      </c>
      <c r="D164" s="290" t="s">
        <v>622</v>
      </c>
      <c r="E164" s="117" t="s">
        <v>428</v>
      </c>
      <c r="F164" s="49">
        <v>15.85</v>
      </c>
      <c r="G164" s="127"/>
      <c r="H164" s="31">
        <f t="shared" si="6"/>
        <v>15.85</v>
      </c>
      <c r="I164" s="23">
        <f t="shared" si="7"/>
        <v>2</v>
      </c>
      <c r="J164" s="169" t="s">
        <v>485</v>
      </c>
      <c r="K164" s="129">
        <f t="shared" si="8"/>
        <v>1</v>
      </c>
      <c r="M164" s="187">
        <v>12</v>
      </c>
      <c r="N164" s="188">
        <v>9</v>
      </c>
    </row>
    <row r="165" spans="1:14" ht="13.5" customHeight="1">
      <c r="A165" s="23">
        <v>153</v>
      </c>
      <c r="B165" s="289">
        <v>1333008886</v>
      </c>
      <c r="C165" s="47" t="s">
        <v>153</v>
      </c>
      <c r="D165" s="47" t="s">
        <v>154</v>
      </c>
      <c r="E165" s="118" t="s">
        <v>433</v>
      </c>
      <c r="F165" s="92">
        <v>10.66</v>
      </c>
      <c r="G165" s="127"/>
      <c r="H165" s="31">
        <f t="shared" si="6"/>
        <v>10.66</v>
      </c>
      <c r="I165" s="23">
        <f t="shared" si="7"/>
        <v>2</v>
      </c>
      <c r="J165" s="169" t="s">
        <v>485</v>
      </c>
      <c r="K165" s="129">
        <f t="shared" si="8"/>
        <v>1</v>
      </c>
      <c r="L165" s="72" t="s">
        <v>483</v>
      </c>
      <c r="M165" s="7">
        <v>18</v>
      </c>
      <c r="N165" s="167">
        <v>9</v>
      </c>
    </row>
    <row r="166" spans="1:14" ht="13.5" customHeight="1">
      <c r="A166" s="23">
        <v>154</v>
      </c>
      <c r="B166" s="279">
        <v>123020341</v>
      </c>
      <c r="C166" s="101" t="s">
        <v>325</v>
      </c>
      <c r="D166" s="101" t="s">
        <v>326</v>
      </c>
      <c r="E166" s="118" t="s">
        <v>428</v>
      </c>
      <c r="F166" s="49">
        <v>12.33</v>
      </c>
      <c r="G166" s="127"/>
      <c r="H166" s="31">
        <f t="shared" si="6"/>
        <v>12.33</v>
      </c>
      <c r="I166" s="23">
        <f t="shared" si="7"/>
        <v>2</v>
      </c>
      <c r="J166" s="169" t="s">
        <v>485</v>
      </c>
      <c r="K166" s="129">
        <f t="shared" si="8"/>
        <v>1</v>
      </c>
      <c r="L166" s="72" t="s">
        <v>483</v>
      </c>
      <c r="M166" s="7">
        <v>18</v>
      </c>
      <c r="N166" s="167">
        <v>9</v>
      </c>
    </row>
    <row r="167" spans="1:14" ht="13.5" customHeight="1">
      <c r="A167" s="23">
        <v>155</v>
      </c>
      <c r="B167" s="279">
        <v>1433014926</v>
      </c>
      <c r="C167" s="101" t="s">
        <v>155</v>
      </c>
      <c r="D167" s="101" t="s">
        <v>393</v>
      </c>
      <c r="E167" s="118" t="s">
        <v>428</v>
      </c>
      <c r="F167" s="49">
        <v>13.35</v>
      </c>
      <c r="G167" s="127"/>
      <c r="H167" s="31">
        <f t="shared" si="6"/>
        <v>13.35</v>
      </c>
      <c r="I167" s="23">
        <f t="shared" si="7"/>
        <v>2</v>
      </c>
      <c r="J167" s="169" t="s">
        <v>485</v>
      </c>
      <c r="K167" s="129">
        <f t="shared" si="8"/>
        <v>1</v>
      </c>
      <c r="L167" s="72" t="s">
        <v>483</v>
      </c>
      <c r="M167" s="7">
        <v>18</v>
      </c>
      <c r="N167" s="167">
        <v>9</v>
      </c>
    </row>
    <row r="168" spans="1:14" ht="13.5" customHeight="1">
      <c r="A168" s="23">
        <v>156</v>
      </c>
      <c r="B168" s="175">
        <v>1533012503</v>
      </c>
      <c r="C168" s="275" t="s">
        <v>535</v>
      </c>
      <c r="D168" s="275" t="s">
        <v>313</v>
      </c>
      <c r="E168" s="117" t="s">
        <v>429</v>
      </c>
      <c r="F168" s="92">
        <v>10.09</v>
      </c>
      <c r="G168" s="127"/>
      <c r="H168" s="31">
        <f t="shared" si="6"/>
        <v>10.09</v>
      </c>
      <c r="I168" s="23">
        <f t="shared" si="7"/>
        <v>2</v>
      </c>
      <c r="J168" s="169" t="s">
        <v>486</v>
      </c>
      <c r="K168" s="129">
        <f t="shared" si="8"/>
        <v>1</v>
      </c>
      <c r="M168" s="187">
        <v>13</v>
      </c>
      <c r="N168" s="188">
        <v>4</v>
      </c>
    </row>
    <row r="169" spans="1:14" ht="13.5" customHeight="1">
      <c r="A169" s="23">
        <v>157</v>
      </c>
      <c r="B169" s="289">
        <v>123004901</v>
      </c>
      <c r="C169" s="47" t="s">
        <v>156</v>
      </c>
      <c r="D169" s="47" t="s">
        <v>157</v>
      </c>
      <c r="E169" s="118" t="s">
        <v>428</v>
      </c>
      <c r="F169" s="92">
        <v>13.75</v>
      </c>
      <c r="G169" s="127"/>
      <c r="H169" s="31">
        <f t="shared" si="6"/>
        <v>13.75</v>
      </c>
      <c r="I169" s="23">
        <f t="shared" si="7"/>
        <v>2</v>
      </c>
      <c r="J169" s="169" t="s">
        <v>485</v>
      </c>
      <c r="K169" s="129">
        <f t="shared" si="8"/>
        <v>1</v>
      </c>
      <c r="L169" s="72" t="s">
        <v>483</v>
      </c>
      <c r="M169" s="7">
        <v>24</v>
      </c>
      <c r="N169" s="167">
        <v>9</v>
      </c>
    </row>
    <row r="170" spans="1:14" ht="13.5" customHeight="1">
      <c r="A170" s="23">
        <v>158</v>
      </c>
      <c r="B170" s="181">
        <v>1333011470</v>
      </c>
      <c r="C170" s="290" t="s">
        <v>682</v>
      </c>
      <c r="D170" s="290" t="s">
        <v>683</v>
      </c>
      <c r="E170" s="117" t="s">
        <v>428</v>
      </c>
      <c r="F170" s="92">
        <v>12.5</v>
      </c>
      <c r="G170" s="127"/>
      <c r="H170" s="31">
        <f t="shared" si="6"/>
        <v>12.5</v>
      </c>
      <c r="I170" s="23">
        <f t="shared" si="7"/>
        <v>2</v>
      </c>
      <c r="J170" s="169" t="s">
        <v>485</v>
      </c>
      <c r="K170" s="129">
        <f t="shared" si="8"/>
        <v>1</v>
      </c>
      <c r="M170" s="187">
        <v>12</v>
      </c>
      <c r="N170" s="188">
        <v>9</v>
      </c>
    </row>
    <row r="171" spans="1:14" ht="13.5" customHeight="1">
      <c r="A171" s="23">
        <v>159</v>
      </c>
      <c r="B171" s="279">
        <v>1433010476</v>
      </c>
      <c r="C171" s="101" t="s">
        <v>158</v>
      </c>
      <c r="D171" s="101" t="s">
        <v>124</v>
      </c>
      <c r="E171" s="117" t="s">
        <v>434</v>
      </c>
      <c r="F171" s="49">
        <v>15.477777777777778</v>
      </c>
      <c r="G171" s="127"/>
      <c r="H171" s="31">
        <f t="shared" si="6"/>
        <v>15.477777777777778</v>
      </c>
      <c r="I171" s="23">
        <f t="shared" si="7"/>
        <v>2</v>
      </c>
      <c r="J171" s="169" t="s">
        <v>485</v>
      </c>
      <c r="K171" s="129">
        <f t="shared" si="8"/>
        <v>1</v>
      </c>
      <c r="L171" s="72" t="s">
        <v>483</v>
      </c>
      <c r="M171" s="7">
        <v>18</v>
      </c>
      <c r="N171" s="167">
        <v>9</v>
      </c>
    </row>
    <row r="172" spans="1:14" ht="13.5" customHeight="1">
      <c r="A172" s="23">
        <v>160</v>
      </c>
      <c r="B172" s="289">
        <v>123009039</v>
      </c>
      <c r="C172" s="47" t="s">
        <v>158</v>
      </c>
      <c r="D172" s="47" t="s">
        <v>67</v>
      </c>
      <c r="E172" s="117" t="s">
        <v>434</v>
      </c>
      <c r="F172" s="92">
        <v>15</v>
      </c>
      <c r="G172" s="127"/>
      <c r="H172" s="31">
        <f t="shared" si="6"/>
        <v>15</v>
      </c>
      <c r="I172" s="23">
        <f t="shared" si="7"/>
        <v>2</v>
      </c>
      <c r="J172" s="169" t="s">
        <v>484</v>
      </c>
      <c r="K172" s="129">
        <f t="shared" si="8"/>
        <v>1</v>
      </c>
      <c r="L172" s="72" t="s">
        <v>483</v>
      </c>
      <c r="M172" s="7">
        <v>30</v>
      </c>
      <c r="N172" s="167">
        <v>9</v>
      </c>
    </row>
    <row r="173" spans="1:14" ht="13.5" customHeight="1">
      <c r="A173" s="23">
        <v>161</v>
      </c>
      <c r="B173" s="175">
        <v>1533010444</v>
      </c>
      <c r="C173" s="275" t="s">
        <v>558</v>
      </c>
      <c r="D173" s="275" t="s">
        <v>64</v>
      </c>
      <c r="E173" s="117" t="s">
        <v>1676</v>
      </c>
      <c r="F173" s="92">
        <v>14.41</v>
      </c>
      <c r="G173" s="127"/>
      <c r="H173" s="31">
        <f t="shared" si="6"/>
        <v>14.41</v>
      </c>
      <c r="I173" s="23">
        <f t="shared" si="7"/>
        <v>2</v>
      </c>
      <c r="J173" s="169" t="s">
        <v>486</v>
      </c>
      <c r="K173" s="129">
        <f t="shared" si="8"/>
        <v>1</v>
      </c>
      <c r="M173" s="187">
        <v>14</v>
      </c>
      <c r="N173" s="188">
        <v>5</v>
      </c>
    </row>
    <row r="174" spans="1:14" ht="13.5" customHeight="1">
      <c r="A174" s="23">
        <v>162</v>
      </c>
      <c r="B174" s="279">
        <v>1333009403</v>
      </c>
      <c r="C174" s="101" t="s">
        <v>330</v>
      </c>
      <c r="D174" s="101" t="s">
        <v>331</v>
      </c>
      <c r="E174" s="118" t="s">
        <v>433</v>
      </c>
      <c r="F174" s="49">
        <v>11.05</v>
      </c>
      <c r="G174" s="127"/>
      <c r="H174" s="31">
        <f t="shared" si="6"/>
        <v>11.05</v>
      </c>
      <c r="I174" s="23">
        <f t="shared" si="7"/>
        <v>2</v>
      </c>
      <c r="J174" s="169" t="s">
        <v>484</v>
      </c>
      <c r="K174" s="129">
        <f t="shared" si="8"/>
        <v>1</v>
      </c>
      <c r="L174" s="72" t="s">
        <v>483</v>
      </c>
      <c r="M174" s="7">
        <v>30</v>
      </c>
      <c r="N174" s="167">
        <v>9</v>
      </c>
    </row>
    <row r="175" spans="1:14" ht="13.5" customHeight="1">
      <c r="A175" s="23">
        <v>163</v>
      </c>
      <c r="B175" s="289">
        <v>123003419</v>
      </c>
      <c r="C175" s="47" t="s">
        <v>159</v>
      </c>
      <c r="D175" s="47" t="s">
        <v>92</v>
      </c>
      <c r="E175" s="118" t="s">
        <v>433</v>
      </c>
      <c r="F175" s="92">
        <v>9.92</v>
      </c>
      <c r="G175" s="127"/>
      <c r="H175" s="31">
        <f t="shared" si="6"/>
        <v>9.92</v>
      </c>
      <c r="I175" s="23">
        <f t="shared" si="7"/>
        <v>0</v>
      </c>
      <c r="J175" s="169" t="s">
        <v>485</v>
      </c>
      <c r="K175" s="129">
        <f t="shared" si="8"/>
        <v>1</v>
      </c>
      <c r="L175" s="72" t="s">
        <v>483</v>
      </c>
      <c r="M175" s="7">
        <v>18</v>
      </c>
      <c r="N175" s="167">
        <v>9</v>
      </c>
    </row>
    <row r="176" spans="1:14" ht="13.5" customHeight="1">
      <c r="A176" s="23">
        <v>164</v>
      </c>
      <c r="B176" s="279">
        <v>1333007545</v>
      </c>
      <c r="C176" s="101" t="s">
        <v>332</v>
      </c>
      <c r="D176" s="101" t="s">
        <v>228</v>
      </c>
      <c r="E176" s="118" t="s">
        <v>433</v>
      </c>
      <c r="F176" s="49">
        <v>12.83</v>
      </c>
      <c r="G176" s="127"/>
      <c r="H176" s="31">
        <f t="shared" si="6"/>
        <v>12.83</v>
      </c>
      <c r="I176" s="23">
        <f t="shared" si="7"/>
        <v>2</v>
      </c>
      <c r="J176" s="169" t="s">
        <v>485</v>
      </c>
      <c r="K176" s="129">
        <f t="shared" si="8"/>
        <v>1</v>
      </c>
      <c r="L176" s="72" t="s">
        <v>483</v>
      </c>
      <c r="M176" s="7">
        <v>18</v>
      </c>
      <c r="N176" s="167">
        <v>9</v>
      </c>
    </row>
    <row r="177" spans="1:14" ht="13.5" customHeight="1">
      <c r="A177" s="23">
        <v>165</v>
      </c>
      <c r="B177" s="294">
        <v>123006162</v>
      </c>
      <c r="C177" s="200" t="s">
        <v>747</v>
      </c>
      <c r="D177" s="200" t="s">
        <v>135</v>
      </c>
      <c r="E177" s="247" t="s">
        <v>1678</v>
      </c>
      <c r="F177" s="194">
        <v>12.66</v>
      </c>
      <c r="G177" s="261"/>
      <c r="H177" s="249">
        <f t="shared" si="6"/>
        <v>12.66</v>
      </c>
      <c r="I177" s="250">
        <f t="shared" si="7"/>
        <v>2</v>
      </c>
      <c r="J177" s="251" t="str">
        <f>IF(I177=2,"acquise"," ")</f>
        <v>acquise</v>
      </c>
      <c r="K177" s="222">
        <f t="shared" si="8"/>
        <v>1</v>
      </c>
    </row>
    <row r="178" spans="1:14" ht="13.5" customHeight="1">
      <c r="A178" s="23">
        <v>166</v>
      </c>
      <c r="B178" s="175">
        <v>1533003446</v>
      </c>
      <c r="C178" s="275" t="s">
        <v>333</v>
      </c>
      <c r="D178" s="275" t="s">
        <v>523</v>
      </c>
      <c r="E178" s="117" t="s">
        <v>428</v>
      </c>
      <c r="F178" s="49">
        <v>14.583333333333334</v>
      </c>
      <c r="G178" s="127"/>
      <c r="H178" s="31">
        <f t="shared" si="6"/>
        <v>14.583333333333334</v>
      </c>
      <c r="I178" s="23">
        <f t="shared" si="7"/>
        <v>2</v>
      </c>
      <c r="J178" s="169" t="s">
        <v>485</v>
      </c>
      <c r="K178" s="129">
        <f t="shared" si="8"/>
        <v>1</v>
      </c>
      <c r="M178" s="187">
        <v>12</v>
      </c>
      <c r="N178" s="188">
        <v>9</v>
      </c>
    </row>
    <row r="179" spans="1:14" ht="13.5" customHeight="1">
      <c r="A179" s="23">
        <v>167</v>
      </c>
      <c r="B179" s="279">
        <v>1433005511</v>
      </c>
      <c r="C179" s="101" t="s">
        <v>333</v>
      </c>
      <c r="D179" s="101" t="s">
        <v>209</v>
      </c>
      <c r="E179" s="118" t="s">
        <v>428</v>
      </c>
      <c r="F179" s="49">
        <v>11</v>
      </c>
      <c r="G179" s="127"/>
      <c r="H179" s="31">
        <f t="shared" si="6"/>
        <v>11</v>
      </c>
      <c r="I179" s="23">
        <f t="shared" si="7"/>
        <v>2</v>
      </c>
      <c r="J179" s="169" t="s">
        <v>485</v>
      </c>
      <c r="K179" s="129">
        <f t="shared" si="8"/>
        <v>1</v>
      </c>
      <c r="L179" s="72" t="s">
        <v>483</v>
      </c>
      <c r="M179" s="7">
        <v>18</v>
      </c>
      <c r="N179" s="167">
        <v>9</v>
      </c>
    </row>
    <row r="180" spans="1:14" ht="13.5" customHeight="1">
      <c r="A180" s="23">
        <v>168</v>
      </c>
      <c r="B180" s="289">
        <v>123011453</v>
      </c>
      <c r="C180" s="47" t="s">
        <v>162</v>
      </c>
      <c r="D180" s="47" t="s">
        <v>163</v>
      </c>
      <c r="E180" s="121" t="s">
        <v>431</v>
      </c>
      <c r="F180" s="92">
        <v>12</v>
      </c>
      <c r="G180" s="127"/>
      <c r="H180" s="31">
        <f t="shared" si="6"/>
        <v>12</v>
      </c>
      <c r="I180" s="23">
        <f t="shared" si="7"/>
        <v>2</v>
      </c>
      <c r="J180" s="169" t="s">
        <v>485</v>
      </c>
      <c r="K180" s="129">
        <f t="shared" si="8"/>
        <v>1</v>
      </c>
      <c r="L180" s="72" t="s">
        <v>483</v>
      </c>
      <c r="M180" s="7">
        <v>18</v>
      </c>
      <c r="N180" s="167">
        <v>9</v>
      </c>
    </row>
    <row r="181" spans="1:14" ht="13.5" customHeight="1">
      <c r="A181" s="23">
        <v>169</v>
      </c>
      <c r="B181" s="289">
        <v>123011613</v>
      </c>
      <c r="C181" s="47" t="s">
        <v>162</v>
      </c>
      <c r="D181" s="47" t="s">
        <v>164</v>
      </c>
      <c r="E181" s="118" t="s">
        <v>428</v>
      </c>
      <c r="F181" s="92">
        <v>13</v>
      </c>
      <c r="G181" s="127"/>
      <c r="H181" s="31">
        <f t="shared" si="6"/>
        <v>13</v>
      </c>
      <c r="I181" s="23">
        <f t="shared" si="7"/>
        <v>2</v>
      </c>
      <c r="J181" s="169" t="s">
        <v>485</v>
      </c>
      <c r="K181" s="129">
        <f t="shared" si="8"/>
        <v>1</v>
      </c>
      <c r="L181" s="72" t="s">
        <v>483</v>
      </c>
      <c r="M181" s="7">
        <v>18</v>
      </c>
      <c r="N181" s="167">
        <v>9</v>
      </c>
    </row>
    <row r="182" spans="1:14" ht="13.5" customHeight="1">
      <c r="A182" s="23">
        <v>170</v>
      </c>
      <c r="B182" s="175">
        <v>1533009246</v>
      </c>
      <c r="C182" s="275" t="s">
        <v>604</v>
      </c>
      <c r="D182" s="275" t="s">
        <v>184</v>
      </c>
      <c r="E182" s="117" t="s">
        <v>1677</v>
      </c>
      <c r="F182" s="92">
        <v>14.363333333333333</v>
      </c>
      <c r="G182" s="127"/>
      <c r="H182" s="31">
        <f t="shared" si="6"/>
        <v>14.363333333333333</v>
      </c>
      <c r="I182" s="23">
        <f t="shared" si="7"/>
        <v>2</v>
      </c>
      <c r="J182" s="169" t="s">
        <v>484</v>
      </c>
      <c r="K182" s="129">
        <f t="shared" si="8"/>
        <v>1</v>
      </c>
      <c r="M182" s="187">
        <v>30</v>
      </c>
      <c r="N182" s="188">
        <v>9</v>
      </c>
    </row>
    <row r="183" spans="1:14" ht="13.5" customHeight="1">
      <c r="A183" s="23">
        <v>171</v>
      </c>
      <c r="B183" s="279">
        <v>1333003392</v>
      </c>
      <c r="C183" s="101" t="s">
        <v>394</v>
      </c>
      <c r="D183" s="101" t="s">
        <v>247</v>
      </c>
      <c r="E183" s="117" t="s">
        <v>434</v>
      </c>
      <c r="F183" s="49">
        <v>14.67</v>
      </c>
      <c r="G183" s="127"/>
      <c r="H183" s="31">
        <f t="shared" si="6"/>
        <v>14.67</v>
      </c>
      <c r="I183" s="23">
        <f t="shared" si="7"/>
        <v>2</v>
      </c>
      <c r="J183" s="169" t="s">
        <v>485</v>
      </c>
      <c r="K183" s="129">
        <f t="shared" si="8"/>
        <v>1</v>
      </c>
      <c r="L183" s="72" t="s">
        <v>483</v>
      </c>
      <c r="M183" s="7">
        <v>18</v>
      </c>
      <c r="N183" s="167">
        <v>9</v>
      </c>
    </row>
    <row r="184" spans="1:14" ht="13.5" customHeight="1">
      <c r="A184" s="23">
        <v>172</v>
      </c>
      <c r="B184" s="279" t="s">
        <v>395</v>
      </c>
      <c r="C184" s="101" t="s">
        <v>396</v>
      </c>
      <c r="D184" s="101" t="s">
        <v>397</v>
      </c>
      <c r="E184" s="118" t="s">
        <v>428</v>
      </c>
      <c r="F184" s="49">
        <v>13.66</v>
      </c>
      <c r="G184" s="127"/>
      <c r="H184" s="31">
        <f t="shared" si="6"/>
        <v>13.66</v>
      </c>
      <c r="I184" s="23">
        <f t="shared" si="7"/>
        <v>2</v>
      </c>
      <c r="J184" s="169" t="s">
        <v>486</v>
      </c>
      <c r="K184" s="129">
        <f t="shared" si="8"/>
        <v>1</v>
      </c>
      <c r="L184" s="72" t="s">
        <v>483</v>
      </c>
      <c r="M184" s="7">
        <v>12</v>
      </c>
      <c r="N184" s="167">
        <v>3</v>
      </c>
    </row>
    <row r="185" spans="1:14" ht="13.5" customHeight="1">
      <c r="A185" s="23">
        <v>173</v>
      </c>
      <c r="B185" s="175">
        <v>1533008501</v>
      </c>
      <c r="C185" s="275" t="s">
        <v>510</v>
      </c>
      <c r="D185" s="275" t="s">
        <v>511</v>
      </c>
      <c r="E185" s="117" t="s">
        <v>428</v>
      </c>
      <c r="F185" s="49">
        <v>12</v>
      </c>
      <c r="G185" s="127"/>
      <c r="H185" s="31">
        <f t="shared" si="6"/>
        <v>12</v>
      </c>
      <c r="I185" s="23">
        <f t="shared" si="7"/>
        <v>2</v>
      </c>
      <c r="J185" s="169" t="s">
        <v>485</v>
      </c>
      <c r="K185" s="129">
        <f t="shared" si="8"/>
        <v>1</v>
      </c>
      <c r="M185" s="187">
        <v>18</v>
      </c>
      <c r="N185" s="188">
        <v>9</v>
      </c>
    </row>
    <row r="186" spans="1:14" ht="13.5" customHeight="1">
      <c r="A186" s="23">
        <v>174</v>
      </c>
      <c r="B186" s="175">
        <v>1533003209</v>
      </c>
      <c r="C186" s="275" t="s">
        <v>647</v>
      </c>
      <c r="D186" s="275" t="s">
        <v>648</v>
      </c>
      <c r="E186" s="117" t="s">
        <v>1676</v>
      </c>
      <c r="F186" s="92">
        <v>14.33</v>
      </c>
      <c r="G186" s="127"/>
      <c r="H186" s="31">
        <f t="shared" si="6"/>
        <v>14.33</v>
      </c>
      <c r="I186" s="23">
        <f t="shared" si="7"/>
        <v>2</v>
      </c>
      <c r="J186" s="169" t="s">
        <v>485</v>
      </c>
      <c r="K186" s="129">
        <f t="shared" si="8"/>
        <v>1</v>
      </c>
      <c r="M186" s="187">
        <v>18</v>
      </c>
      <c r="N186" s="188">
        <v>9</v>
      </c>
    </row>
    <row r="187" spans="1:14" ht="13.5" customHeight="1">
      <c r="A187" s="23">
        <v>175</v>
      </c>
      <c r="B187" s="181">
        <v>1333020295</v>
      </c>
      <c r="C187" s="290" t="s">
        <v>693</v>
      </c>
      <c r="D187" s="290" t="s">
        <v>694</v>
      </c>
      <c r="E187" s="117" t="s">
        <v>428</v>
      </c>
      <c r="F187" s="92">
        <v>12</v>
      </c>
      <c r="G187" s="127"/>
      <c r="H187" s="31">
        <f t="shared" si="6"/>
        <v>12</v>
      </c>
      <c r="I187" s="23">
        <f t="shared" si="7"/>
        <v>2</v>
      </c>
      <c r="J187" s="169" t="s">
        <v>485</v>
      </c>
      <c r="K187" s="129">
        <f t="shared" si="8"/>
        <v>1</v>
      </c>
      <c r="M187" s="187">
        <v>17</v>
      </c>
      <c r="N187" s="188">
        <v>9</v>
      </c>
    </row>
    <row r="188" spans="1:14" ht="12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12.8</v>
      </c>
      <c r="G188" s="127"/>
      <c r="H188" s="31">
        <f t="shared" si="6"/>
        <v>12.8</v>
      </c>
      <c r="I188" s="23">
        <f t="shared" si="7"/>
        <v>2</v>
      </c>
      <c r="J188" s="169" t="s">
        <v>484</v>
      </c>
      <c r="K188" s="129">
        <f t="shared" si="8"/>
        <v>1</v>
      </c>
      <c r="L188" s="72" t="s">
        <v>483</v>
      </c>
      <c r="M188" s="7">
        <v>30</v>
      </c>
      <c r="N188" s="167">
        <v>9</v>
      </c>
    </row>
    <row r="189" spans="1:14" ht="12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2">
        <v>14.16</v>
      </c>
      <c r="G189" s="127"/>
      <c r="H189" s="31">
        <f t="shared" si="6"/>
        <v>14.16</v>
      </c>
      <c r="I189" s="23">
        <f t="shared" si="7"/>
        <v>2</v>
      </c>
      <c r="J189" s="169" t="s">
        <v>486</v>
      </c>
      <c r="K189" s="129">
        <f t="shared" si="8"/>
        <v>1</v>
      </c>
      <c r="L189" s="72" t="s">
        <v>483</v>
      </c>
      <c r="M189" s="7">
        <v>19</v>
      </c>
      <c r="N189" s="167">
        <v>5</v>
      </c>
    </row>
    <row r="190" spans="1:14" ht="12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13.6</v>
      </c>
      <c r="G190" s="127"/>
      <c r="H190" s="31">
        <f t="shared" si="6"/>
        <v>13.6</v>
      </c>
      <c r="I190" s="23">
        <f t="shared" si="7"/>
        <v>2</v>
      </c>
      <c r="J190" s="169" t="s">
        <v>485</v>
      </c>
      <c r="K190" s="129">
        <f t="shared" si="8"/>
        <v>1</v>
      </c>
      <c r="L190" s="72" t="s">
        <v>483</v>
      </c>
      <c r="M190" s="7">
        <v>18</v>
      </c>
      <c r="N190" s="167">
        <v>9</v>
      </c>
    </row>
    <row r="191" spans="1:14" ht="15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92">
        <v>12.16</v>
      </c>
      <c r="G191" s="127"/>
      <c r="H191" s="31">
        <f t="shared" si="6"/>
        <v>12.16</v>
      </c>
      <c r="I191" s="23">
        <f t="shared" si="7"/>
        <v>2</v>
      </c>
      <c r="J191" s="169" t="s">
        <v>486</v>
      </c>
      <c r="K191" s="129">
        <f t="shared" si="8"/>
        <v>1</v>
      </c>
      <c r="M191" s="187">
        <v>20</v>
      </c>
      <c r="N191" s="188">
        <v>5</v>
      </c>
    </row>
    <row r="192" spans="1:14" ht="12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92">
        <v>11.92</v>
      </c>
      <c r="G192" s="127"/>
      <c r="H192" s="31">
        <f t="shared" si="6"/>
        <v>11.92</v>
      </c>
      <c r="I192" s="23">
        <f t="shared" si="7"/>
        <v>2</v>
      </c>
      <c r="J192" s="169" t="s">
        <v>485</v>
      </c>
      <c r="K192" s="129">
        <f t="shared" si="8"/>
        <v>1</v>
      </c>
      <c r="L192" s="72" t="s">
        <v>483</v>
      </c>
      <c r="M192" s="7">
        <v>12</v>
      </c>
      <c r="N192" s="167">
        <v>9</v>
      </c>
    </row>
    <row r="193" spans="1:14" ht="15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92">
        <v>11.166666666666666</v>
      </c>
      <c r="G193" s="127"/>
      <c r="H193" s="31">
        <f t="shared" si="6"/>
        <v>11.166666666666666</v>
      </c>
      <c r="I193" s="23">
        <f t="shared" si="7"/>
        <v>2</v>
      </c>
      <c r="J193" s="169" t="s">
        <v>486</v>
      </c>
      <c r="K193" s="129">
        <f t="shared" si="8"/>
        <v>1</v>
      </c>
      <c r="M193" s="187">
        <v>11</v>
      </c>
      <c r="N193" s="188">
        <v>2</v>
      </c>
    </row>
    <row r="194" spans="1:14" ht="12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92">
        <v>11.33</v>
      </c>
      <c r="G194" s="127"/>
      <c r="H194" s="31">
        <f t="shared" si="6"/>
        <v>11.33</v>
      </c>
      <c r="I194" s="23">
        <f t="shared" si="7"/>
        <v>2</v>
      </c>
      <c r="J194" s="169" t="s">
        <v>486</v>
      </c>
      <c r="K194" s="129">
        <f t="shared" si="8"/>
        <v>1</v>
      </c>
      <c r="L194" s="72" t="s">
        <v>483</v>
      </c>
      <c r="M194" s="7">
        <v>24</v>
      </c>
      <c r="N194" s="167">
        <v>4</v>
      </c>
    </row>
    <row r="195" spans="1:14" ht="12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14.66</v>
      </c>
      <c r="G195" s="127"/>
      <c r="H195" s="31">
        <f t="shared" si="6"/>
        <v>14.66</v>
      </c>
      <c r="I195" s="23">
        <f t="shared" si="7"/>
        <v>2</v>
      </c>
      <c r="J195" s="169" t="s">
        <v>485</v>
      </c>
      <c r="K195" s="129">
        <f t="shared" si="8"/>
        <v>1</v>
      </c>
      <c r="L195" s="72" t="s">
        <v>483</v>
      </c>
      <c r="M195" s="7">
        <v>12</v>
      </c>
      <c r="N195" s="167">
        <v>9</v>
      </c>
    </row>
    <row r="196" spans="1:14" ht="15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49">
        <v>10.75</v>
      </c>
      <c r="G196" s="127"/>
      <c r="H196" s="31">
        <f t="shared" si="6"/>
        <v>10.75</v>
      </c>
      <c r="I196" s="23">
        <f t="shared" si="7"/>
        <v>2</v>
      </c>
      <c r="J196" s="169" t="s">
        <v>486</v>
      </c>
      <c r="K196" s="129">
        <f t="shared" si="8"/>
        <v>1</v>
      </c>
      <c r="M196" s="187">
        <v>14</v>
      </c>
      <c r="N196" s="188">
        <v>5</v>
      </c>
    </row>
    <row r="197" spans="1:14" ht="12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92">
        <v>12.33</v>
      </c>
      <c r="G197" s="127"/>
      <c r="H197" s="31">
        <f t="shared" si="6"/>
        <v>12.33</v>
      </c>
      <c r="I197" s="23">
        <f t="shared" si="7"/>
        <v>2</v>
      </c>
      <c r="J197" s="169" t="s">
        <v>485</v>
      </c>
      <c r="K197" s="129">
        <f t="shared" si="8"/>
        <v>1</v>
      </c>
      <c r="L197" s="72" t="s">
        <v>483</v>
      </c>
      <c r="M197" s="7">
        <v>24</v>
      </c>
      <c r="N197" s="167">
        <v>9</v>
      </c>
    </row>
    <row r="198" spans="1:14" ht="12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49">
        <v>10</v>
      </c>
      <c r="G198" s="127"/>
      <c r="H198" s="31">
        <f t="shared" si="6"/>
        <v>10</v>
      </c>
      <c r="I198" s="23">
        <f t="shared" si="7"/>
        <v>2</v>
      </c>
      <c r="J198" s="169" t="s">
        <v>485</v>
      </c>
      <c r="K198" s="129">
        <f t="shared" si="8"/>
        <v>1</v>
      </c>
      <c r="L198" s="72" t="s">
        <v>483</v>
      </c>
      <c r="M198" s="7">
        <v>24</v>
      </c>
      <c r="N198" s="167">
        <v>9</v>
      </c>
    </row>
    <row r="199" spans="1:14" ht="12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2">
        <v>14.25</v>
      </c>
      <c r="G199" s="127"/>
      <c r="H199" s="31">
        <f t="shared" si="6"/>
        <v>14.25</v>
      </c>
      <c r="I199" s="23">
        <f t="shared" si="7"/>
        <v>2</v>
      </c>
      <c r="J199" s="169" t="s">
        <v>485</v>
      </c>
      <c r="K199" s="129">
        <f t="shared" si="8"/>
        <v>1</v>
      </c>
      <c r="L199" s="72" t="s">
        <v>483</v>
      </c>
      <c r="M199" s="7">
        <v>18</v>
      </c>
      <c r="N199" s="167">
        <v>9</v>
      </c>
    </row>
    <row r="200" spans="1:14" ht="12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11</v>
      </c>
      <c r="G200" s="127"/>
      <c r="H200" s="31">
        <f t="shared" si="6"/>
        <v>11</v>
      </c>
      <c r="I200" s="23">
        <f t="shared" si="7"/>
        <v>2</v>
      </c>
      <c r="J200" s="169" t="s">
        <v>486</v>
      </c>
      <c r="K200" s="129">
        <f t="shared" si="8"/>
        <v>1</v>
      </c>
      <c r="L200" s="72" t="s">
        <v>483</v>
      </c>
      <c r="M200" s="7">
        <v>23</v>
      </c>
      <c r="N200" s="167">
        <v>4</v>
      </c>
    </row>
    <row r="201" spans="1:14" ht="12">
      <c r="A201" s="23">
        <v>189</v>
      </c>
      <c r="B201" s="282" t="s">
        <v>748</v>
      </c>
      <c r="C201" s="305" t="s">
        <v>749</v>
      </c>
      <c r="D201" s="306" t="s">
        <v>145</v>
      </c>
      <c r="E201" s="247" t="s">
        <v>1678</v>
      </c>
      <c r="F201" s="194">
        <v>10</v>
      </c>
      <c r="G201" s="261"/>
      <c r="H201" s="249">
        <f t="shared" si="6"/>
        <v>10</v>
      </c>
      <c r="I201" s="250">
        <f t="shared" si="7"/>
        <v>2</v>
      </c>
      <c r="J201" s="251" t="str">
        <f>IF(I201=2,"acquise"," ")</f>
        <v>acquise</v>
      </c>
      <c r="K201" s="222">
        <f t="shared" si="8"/>
        <v>1</v>
      </c>
    </row>
    <row r="202" spans="1:14" ht="15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92">
        <v>10</v>
      </c>
      <c r="G202" s="127"/>
      <c r="H202" s="31">
        <f t="shared" si="6"/>
        <v>10</v>
      </c>
      <c r="I202" s="23">
        <f t="shared" si="7"/>
        <v>2</v>
      </c>
      <c r="J202" s="169" t="s">
        <v>486</v>
      </c>
      <c r="K202" s="129">
        <f t="shared" si="8"/>
        <v>1</v>
      </c>
      <c r="M202" s="187">
        <v>15</v>
      </c>
      <c r="N202" s="188">
        <v>6</v>
      </c>
    </row>
    <row r="203" spans="1:14" ht="12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92">
        <v>11.041666666666666</v>
      </c>
      <c r="G203" s="127"/>
      <c r="H203" s="31">
        <f t="shared" si="6"/>
        <v>11.041666666666666</v>
      </c>
      <c r="I203" s="23">
        <f t="shared" si="7"/>
        <v>2</v>
      </c>
      <c r="J203" s="169" t="s">
        <v>485</v>
      </c>
      <c r="K203" s="129">
        <f t="shared" si="8"/>
        <v>1</v>
      </c>
      <c r="L203" s="72" t="s">
        <v>483</v>
      </c>
      <c r="M203" s="7">
        <v>18</v>
      </c>
      <c r="N203" s="167">
        <v>9</v>
      </c>
    </row>
    <row r="204" spans="1:14" ht="15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92">
        <v>12.5</v>
      </c>
      <c r="G204" s="127"/>
      <c r="H204" s="31">
        <f t="shared" si="6"/>
        <v>12.5</v>
      </c>
      <c r="I204" s="23">
        <f t="shared" si="7"/>
        <v>2</v>
      </c>
      <c r="J204" s="169" t="s">
        <v>486</v>
      </c>
      <c r="K204" s="129">
        <f t="shared" si="8"/>
        <v>1</v>
      </c>
      <c r="M204" s="187">
        <v>12</v>
      </c>
      <c r="N204" s="188">
        <v>3</v>
      </c>
    </row>
    <row r="205" spans="1:14" ht="15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49">
        <v>12.5</v>
      </c>
      <c r="G205" s="127"/>
      <c r="H205" s="31">
        <f t="shared" ref="H205:H268" si="9">MAX(F205,G205)</f>
        <v>12.5</v>
      </c>
      <c r="I205" s="23">
        <f t="shared" ref="I205:I268" si="10">IF(H205&gt;=10,2,0)</f>
        <v>2</v>
      </c>
      <c r="J205" s="169" t="s">
        <v>485</v>
      </c>
      <c r="K205" s="129">
        <f t="shared" ref="K205:K268" si="11">IF(G205&lt;&gt;"",2,1)</f>
        <v>1</v>
      </c>
      <c r="M205" s="187">
        <v>11</v>
      </c>
      <c r="N205" s="188">
        <v>9</v>
      </c>
    </row>
    <row r="206" spans="1:14" ht="12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92">
        <v>13</v>
      </c>
      <c r="G206" s="127"/>
      <c r="H206" s="31">
        <f t="shared" si="9"/>
        <v>13</v>
      </c>
      <c r="I206" s="23">
        <f t="shared" si="10"/>
        <v>2</v>
      </c>
      <c r="J206" s="169" t="s">
        <v>485</v>
      </c>
      <c r="K206" s="129">
        <f t="shared" si="11"/>
        <v>1</v>
      </c>
      <c r="L206" s="72" t="s">
        <v>483</v>
      </c>
      <c r="M206" s="7">
        <v>18</v>
      </c>
      <c r="N206" s="167">
        <v>9</v>
      </c>
    </row>
    <row r="207" spans="1:14" ht="12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49">
        <v>14.83</v>
      </c>
      <c r="G207" s="127"/>
      <c r="H207" s="31">
        <f t="shared" si="9"/>
        <v>14.83</v>
      </c>
      <c r="I207" s="23">
        <f t="shared" si="10"/>
        <v>2</v>
      </c>
      <c r="J207" s="169" t="s">
        <v>485</v>
      </c>
      <c r="K207" s="129">
        <f t="shared" si="11"/>
        <v>1</v>
      </c>
      <c r="L207" s="72" t="s">
        <v>483</v>
      </c>
      <c r="M207" s="7">
        <v>18</v>
      </c>
      <c r="N207" s="167">
        <v>9</v>
      </c>
    </row>
    <row r="208" spans="1:14" ht="12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49">
        <v>14.5</v>
      </c>
      <c r="G208" s="127"/>
      <c r="H208" s="31">
        <f t="shared" si="9"/>
        <v>14.5</v>
      </c>
      <c r="I208" s="23">
        <f t="shared" si="10"/>
        <v>2</v>
      </c>
      <c r="J208" s="169" t="s">
        <v>485</v>
      </c>
      <c r="K208" s="129">
        <f t="shared" si="11"/>
        <v>1</v>
      </c>
      <c r="L208" s="72" t="s">
        <v>483</v>
      </c>
      <c r="M208" s="7">
        <v>18</v>
      </c>
      <c r="N208" s="167">
        <v>9</v>
      </c>
    </row>
    <row r="209" spans="1:14" ht="12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14.5</v>
      </c>
      <c r="G209" s="127"/>
      <c r="H209" s="31">
        <f t="shared" si="9"/>
        <v>14.5</v>
      </c>
      <c r="I209" s="23">
        <f t="shared" si="10"/>
        <v>2</v>
      </c>
      <c r="J209" s="169" t="s">
        <v>484</v>
      </c>
      <c r="K209" s="129">
        <f t="shared" si="11"/>
        <v>1</v>
      </c>
      <c r="L209" s="72" t="s">
        <v>483</v>
      </c>
      <c r="M209" s="7">
        <v>30</v>
      </c>
      <c r="N209" s="167">
        <v>9</v>
      </c>
    </row>
    <row r="210" spans="1:14" ht="12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13</v>
      </c>
      <c r="G210" s="127"/>
      <c r="H210" s="31">
        <f t="shared" si="9"/>
        <v>13</v>
      </c>
      <c r="I210" s="23">
        <f t="shared" si="10"/>
        <v>2</v>
      </c>
      <c r="J210" s="169" t="s">
        <v>485</v>
      </c>
      <c r="K210" s="129">
        <f t="shared" si="11"/>
        <v>1</v>
      </c>
      <c r="L210" s="72" t="s">
        <v>483</v>
      </c>
      <c r="M210" s="7">
        <v>23</v>
      </c>
      <c r="N210" s="167">
        <v>9</v>
      </c>
    </row>
    <row r="211" spans="1:14" ht="15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92">
        <v>16.079999999999998</v>
      </c>
      <c r="G211" s="127"/>
      <c r="H211" s="31">
        <f t="shared" si="9"/>
        <v>16.079999999999998</v>
      </c>
      <c r="I211" s="23">
        <f t="shared" si="10"/>
        <v>2</v>
      </c>
      <c r="J211" s="169" t="s">
        <v>485</v>
      </c>
      <c r="K211" s="129">
        <f t="shared" si="11"/>
        <v>1</v>
      </c>
      <c r="M211" s="187">
        <v>23</v>
      </c>
      <c r="N211" s="188">
        <v>9</v>
      </c>
    </row>
    <row r="212" spans="1:14" ht="12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194">
        <v>14.66</v>
      </c>
      <c r="G212" s="261"/>
      <c r="H212" s="249">
        <f t="shared" si="9"/>
        <v>14.66</v>
      </c>
      <c r="I212" s="250">
        <f t="shared" si="10"/>
        <v>2</v>
      </c>
      <c r="J212" s="251" t="str">
        <f>IF(I212=2,"acquise"," ")</f>
        <v>acquise</v>
      </c>
      <c r="K212" s="222">
        <f t="shared" si="11"/>
        <v>1</v>
      </c>
    </row>
    <row r="213" spans="1:14" ht="12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14.82</v>
      </c>
      <c r="G213" s="127"/>
      <c r="H213" s="31">
        <f t="shared" si="9"/>
        <v>14.82</v>
      </c>
      <c r="I213" s="23">
        <f t="shared" si="10"/>
        <v>2</v>
      </c>
      <c r="J213" s="169" t="s">
        <v>485</v>
      </c>
      <c r="K213" s="129">
        <f t="shared" si="11"/>
        <v>1</v>
      </c>
      <c r="L213" s="72" t="s">
        <v>483</v>
      </c>
      <c r="M213" s="7">
        <v>18</v>
      </c>
      <c r="N213" s="167">
        <v>9</v>
      </c>
    </row>
    <row r="214" spans="1:14" ht="12">
      <c r="A214" s="23">
        <v>202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194">
        <v>12.16</v>
      </c>
      <c r="G214" s="261"/>
      <c r="H214" s="249">
        <f t="shared" si="9"/>
        <v>12.16</v>
      </c>
      <c r="I214" s="250">
        <f t="shared" si="10"/>
        <v>2</v>
      </c>
      <c r="J214" s="251" t="str">
        <f>IF(I214=2,"acquise"," ")</f>
        <v>acquise</v>
      </c>
      <c r="K214" s="222">
        <f t="shared" si="11"/>
        <v>1</v>
      </c>
    </row>
    <row r="215" spans="1:14" ht="15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49">
        <v>13.83</v>
      </c>
      <c r="G215" s="127"/>
      <c r="H215" s="31">
        <f t="shared" si="9"/>
        <v>13.83</v>
      </c>
      <c r="I215" s="23">
        <f t="shared" si="10"/>
        <v>2</v>
      </c>
      <c r="J215" s="169" t="s">
        <v>486</v>
      </c>
      <c r="K215" s="129">
        <f t="shared" si="11"/>
        <v>1</v>
      </c>
      <c r="M215" s="187">
        <v>13</v>
      </c>
      <c r="N215" s="188">
        <v>5</v>
      </c>
    </row>
    <row r="216" spans="1:14" ht="12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2">
        <v>15</v>
      </c>
      <c r="G216" s="127"/>
      <c r="H216" s="31">
        <f t="shared" si="9"/>
        <v>15</v>
      </c>
      <c r="I216" s="23">
        <f t="shared" si="10"/>
        <v>2</v>
      </c>
      <c r="J216" s="169" t="s">
        <v>485</v>
      </c>
      <c r="K216" s="129">
        <f t="shared" si="11"/>
        <v>1</v>
      </c>
      <c r="L216" s="72" t="s">
        <v>483</v>
      </c>
      <c r="M216" s="7">
        <v>18</v>
      </c>
      <c r="N216" s="167">
        <v>9</v>
      </c>
    </row>
    <row r="217" spans="1:14" ht="12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14.46</v>
      </c>
      <c r="G217" s="127"/>
      <c r="H217" s="31">
        <f t="shared" si="9"/>
        <v>14.46</v>
      </c>
      <c r="I217" s="23">
        <f t="shared" si="10"/>
        <v>2</v>
      </c>
      <c r="J217" s="169" t="s">
        <v>485</v>
      </c>
      <c r="K217" s="129">
        <f t="shared" si="11"/>
        <v>1</v>
      </c>
      <c r="L217" s="72" t="s">
        <v>483</v>
      </c>
      <c r="M217" s="7">
        <v>18</v>
      </c>
      <c r="N217" s="167">
        <v>9</v>
      </c>
    </row>
    <row r="218" spans="1:14" ht="12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49">
        <v>10.75</v>
      </c>
      <c r="G218" s="127"/>
      <c r="H218" s="31">
        <f t="shared" si="9"/>
        <v>10.75</v>
      </c>
      <c r="I218" s="23">
        <f t="shared" si="10"/>
        <v>2</v>
      </c>
      <c r="J218" s="169" t="s">
        <v>485</v>
      </c>
      <c r="K218" s="129">
        <f t="shared" si="11"/>
        <v>1</v>
      </c>
      <c r="L218" s="72" t="s">
        <v>483</v>
      </c>
      <c r="M218" s="7">
        <v>18</v>
      </c>
      <c r="N218" s="167">
        <v>9</v>
      </c>
    </row>
    <row r="219" spans="1:14" ht="12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194">
        <v>12.25</v>
      </c>
      <c r="G219" s="261"/>
      <c r="H219" s="249">
        <f t="shared" si="9"/>
        <v>12.25</v>
      </c>
      <c r="I219" s="250">
        <f t="shared" si="10"/>
        <v>2</v>
      </c>
      <c r="J219" s="251" t="str">
        <f>IF(I219=2,"acquise"," ")</f>
        <v>acquise</v>
      </c>
      <c r="K219" s="222">
        <f t="shared" si="11"/>
        <v>1</v>
      </c>
    </row>
    <row r="220" spans="1:14" ht="15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92">
        <v>13.16</v>
      </c>
      <c r="G220" s="127"/>
      <c r="H220" s="31">
        <f t="shared" si="9"/>
        <v>13.16</v>
      </c>
      <c r="I220" s="23">
        <f t="shared" si="10"/>
        <v>2</v>
      </c>
      <c r="J220" s="169" t="s">
        <v>485</v>
      </c>
      <c r="K220" s="129">
        <f t="shared" si="11"/>
        <v>1</v>
      </c>
      <c r="M220" s="187">
        <v>17</v>
      </c>
      <c r="N220" s="188">
        <v>9</v>
      </c>
    </row>
    <row r="221" spans="1:14" ht="15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49">
        <v>15</v>
      </c>
      <c r="G221" s="127"/>
      <c r="H221" s="31">
        <f t="shared" si="9"/>
        <v>15</v>
      </c>
      <c r="I221" s="23">
        <f t="shared" si="10"/>
        <v>2</v>
      </c>
      <c r="J221" s="169" t="s">
        <v>486</v>
      </c>
      <c r="K221" s="129">
        <f t="shared" si="11"/>
        <v>1</v>
      </c>
      <c r="M221" s="187">
        <v>11</v>
      </c>
      <c r="N221" s="188">
        <v>3</v>
      </c>
    </row>
    <row r="222" spans="1:14" ht="12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194">
        <v>11.8</v>
      </c>
      <c r="G222" s="261"/>
      <c r="H222" s="249">
        <f t="shared" si="9"/>
        <v>11.8</v>
      </c>
      <c r="I222" s="250">
        <f t="shared" si="10"/>
        <v>2</v>
      </c>
      <c r="J222" s="251" t="str">
        <f>IF(I222=2,"acquise"," ")</f>
        <v>acquise</v>
      </c>
      <c r="K222" s="222">
        <f t="shared" si="11"/>
        <v>1</v>
      </c>
    </row>
    <row r="223" spans="1:14" ht="12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194">
        <v>14.41</v>
      </c>
      <c r="G223" s="261"/>
      <c r="H223" s="249">
        <f t="shared" si="9"/>
        <v>14.41</v>
      </c>
      <c r="I223" s="250">
        <f t="shared" si="10"/>
        <v>2</v>
      </c>
      <c r="J223" s="251" t="str">
        <f>IF(I223=2,"acquise"," ")</f>
        <v>acquise</v>
      </c>
      <c r="K223" s="222">
        <f t="shared" si="11"/>
        <v>1</v>
      </c>
    </row>
    <row r="224" spans="1:14" ht="12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49">
        <v>11.66</v>
      </c>
      <c r="G224" s="127"/>
      <c r="H224" s="31">
        <f t="shared" si="9"/>
        <v>11.66</v>
      </c>
      <c r="I224" s="23">
        <f t="shared" si="10"/>
        <v>2</v>
      </c>
      <c r="J224" s="169" t="s">
        <v>486</v>
      </c>
      <c r="K224" s="129">
        <f t="shared" si="11"/>
        <v>1</v>
      </c>
      <c r="L224" s="72" t="s">
        <v>483</v>
      </c>
      <c r="M224" s="7">
        <v>23</v>
      </c>
      <c r="N224" s="167">
        <v>3</v>
      </c>
    </row>
    <row r="225" spans="1:14" ht="15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92">
        <v>13.41</v>
      </c>
      <c r="G225" s="127"/>
      <c r="H225" s="31">
        <f t="shared" si="9"/>
        <v>13.41</v>
      </c>
      <c r="I225" s="23">
        <f t="shared" si="10"/>
        <v>2</v>
      </c>
      <c r="J225" s="169" t="s">
        <v>486</v>
      </c>
      <c r="K225" s="129">
        <f t="shared" si="11"/>
        <v>1</v>
      </c>
      <c r="M225" s="187">
        <v>18</v>
      </c>
      <c r="N225" s="188">
        <v>3</v>
      </c>
    </row>
    <row r="226" spans="1:14" ht="15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92">
        <v>13.33</v>
      </c>
      <c r="G226" s="127"/>
      <c r="H226" s="31">
        <f t="shared" si="9"/>
        <v>13.33</v>
      </c>
      <c r="I226" s="23">
        <f t="shared" si="10"/>
        <v>2</v>
      </c>
      <c r="J226" s="169" t="s">
        <v>486</v>
      </c>
      <c r="K226" s="129">
        <f t="shared" si="11"/>
        <v>1</v>
      </c>
      <c r="M226" s="187">
        <v>14</v>
      </c>
      <c r="N226" s="188">
        <v>5</v>
      </c>
    </row>
    <row r="227" spans="1:14" ht="12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92">
        <v>12.91</v>
      </c>
      <c r="G227" s="127"/>
      <c r="H227" s="31">
        <f t="shared" si="9"/>
        <v>12.91</v>
      </c>
      <c r="I227" s="23">
        <f t="shared" si="10"/>
        <v>2</v>
      </c>
      <c r="J227" s="169" t="s">
        <v>486</v>
      </c>
      <c r="K227" s="129">
        <f t="shared" si="11"/>
        <v>1</v>
      </c>
      <c r="L227" s="72" t="s">
        <v>483</v>
      </c>
      <c r="M227" s="7">
        <v>14</v>
      </c>
      <c r="N227" s="167">
        <v>5</v>
      </c>
    </row>
    <row r="228" spans="1:14" ht="12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49">
        <v>13</v>
      </c>
      <c r="G228" s="127"/>
      <c r="H228" s="31">
        <f t="shared" si="9"/>
        <v>13</v>
      </c>
      <c r="I228" s="23">
        <f t="shared" si="10"/>
        <v>2</v>
      </c>
      <c r="J228" s="169" t="s">
        <v>485</v>
      </c>
      <c r="K228" s="129">
        <f t="shared" si="11"/>
        <v>1</v>
      </c>
      <c r="L228" s="72" t="s">
        <v>483</v>
      </c>
      <c r="M228" s="7">
        <v>18</v>
      </c>
      <c r="N228" s="167">
        <v>9</v>
      </c>
    </row>
    <row r="229" spans="1:14" ht="15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49">
        <v>11.66</v>
      </c>
      <c r="G229" s="127"/>
      <c r="H229" s="31">
        <f t="shared" si="9"/>
        <v>11.66</v>
      </c>
      <c r="I229" s="23">
        <f t="shared" si="10"/>
        <v>2</v>
      </c>
      <c r="J229" s="169" t="s">
        <v>485</v>
      </c>
      <c r="K229" s="129">
        <f t="shared" si="11"/>
        <v>1</v>
      </c>
      <c r="M229" s="187">
        <v>18</v>
      </c>
      <c r="N229" s="188">
        <v>9</v>
      </c>
    </row>
    <row r="230" spans="1:14" ht="15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49">
        <v>10.666666666666668</v>
      </c>
      <c r="G230" s="127"/>
      <c r="H230" s="31">
        <f t="shared" si="9"/>
        <v>10.666666666666668</v>
      </c>
      <c r="I230" s="23">
        <f t="shared" si="10"/>
        <v>2</v>
      </c>
      <c r="J230" s="169" t="s">
        <v>486</v>
      </c>
      <c r="K230" s="129">
        <f t="shared" si="11"/>
        <v>1</v>
      </c>
      <c r="M230" s="187">
        <v>11</v>
      </c>
      <c r="N230" s="188">
        <v>3</v>
      </c>
    </row>
    <row r="231" spans="1:14" ht="12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92">
        <v>13.83</v>
      </c>
      <c r="G231" s="127"/>
      <c r="H231" s="31">
        <f t="shared" si="9"/>
        <v>13.83</v>
      </c>
      <c r="I231" s="23">
        <f t="shared" si="10"/>
        <v>2</v>
      </c>
      <c r="J231" s="169" t="s">
        <v>486</v>
      </c>
      <c r="K231" s="129">
        <f t="shared" si="11"/>
        <v>1</v>
      </c>
      <c r="L231" s="72" t="s">
        <v>483</v>
      </c>
      <c r="M231" s="7">
        <v>12</v>
      </c>
      <c r="N231" s="167">
        <v>3</v>
      </c>
    </row>
    <row r="232" spans="1:14" ht="12">
      <c r="A232" s="23">
        <v>220</v>
      </c>
      <c r="B232" s="294">
        <v>123011492</v>
      </c>
      <c r="C232" s="305" t="s">
        <v>757</v>
      </c>
      <c r="D232" s="306" t="s">
        <v>100</v>
      </c>
      <c r="E232" s="246" t="s">
        <v>434</v>
      </c>
      <c r="F232" s="194">
        <v>15.1</v>
      </c>
      <c r="G232" s="261"/>
      <c r="H232" s="249">
        <f t="shared" si="9"/>
        <v>15.1</v>
      </c>
      <c r="I232" s="250">
        <f t="shared" si="10"/>
        <v>2</v>
      </c>
      <c r="J232" s="251" t="str">
        <f>IF(I232=2,"acquise"," ")</f>
        <v>acquise</v>
      </c>
      <c r="K232" s="222">
        <f t="shared" si="11"/>
        <v>1</v>
      </c>
    </row>
    <row r="233" spans="1:14" ht="12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2">
        <v>13.08</v>
      </c>
      <c r="G233" s="127"/>
      <c r="H233" s="31">
        <f t="shared" si="9"/>
        <v>13.08</v>
      </c>
      <c r="I233" s="23">
        <f t="shared" si="10"/>
        <v>2</v>
      </c>
      <c r="J233" s="169" t="s">
        <v>485</v>
      </c>
      <c r="K233" s="129">
        <f t="shared" si="11"/>
        <v>1</v>
      </c>
      <c r="L233" s="72" t="s">
        <v>483</v>
      </c>
      <c r="M233" s="7">
        <v>24</v>
      </c>
      <c r="N233" s="167">
        <v>9</v>
      </c>
    </row>
    <row r="234" spans="1:14" ht="12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92">
        <v>11.5</v>
      </c>
      <c r="G234" s="127"/>
      <c r="H234" s="31">
        <f t="shared" si="9"/>
        <v>11.5</v>
      </c>
      <c r="I234" s="23">
        <f t="shared" si="10"/>
        <v>2</v>
      </c>
      <c r="J234" s="169" t="s">
        <v>486</v>
      </c>
      <c r="K234" s="129">
        <f t="shared" si="11"/>
        <v>1</v>
      </c>
      <c r="L234" s="72" t="s">
        <v>483</v>
      </c>
      <c r="M234" s="7">
        <v>20</v>
      </c>
      <c r="N234" s="167">
        <v>5</v>
      </c>
    </row>
    <row r="235" spans="1:14" ht="15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92">
        <v>15</v>
      </c>
      <c r="G235" s="127"/>
      <c r="H235" s="31">
        <f t="shared" si="9"/>
        <v>15</v>
      </c>
      <c r="I235" s="23">
        <f t="shared" si="10"/>
        <v>2</v>
      </c>
      <c r="J235" s="169" t="s">
        <v>485</v>
      </c>
      <c r="K235" s="129">
        <f t="shared" si="11"/>
        <v>1</v>
      </c>
      <c r="M235" s="187">
        <v>23</v>
      </c>
      <c r="N235" s="188">
        <v>9</v>
      </c>
    </row>
    <row r="236" spans="1:14" ht="12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49">
        <v>14.041</v>
      </c>
      <c r="G236" s="127"/>
      <c r="H236" s="31">
        <f t="shared" si="9"/>
        <v>14.041</v>
      </c>
      <c r="I236" s="23">
        <f t="shared" si="10"/>
        <v>2</v>
      </c>
      <c r="J236" s="169" t="s">
        <v>485</v>
      </c>
      <c r="K236" s="129">
        <f t="shared" si="11"/>
        <v>1</v>
      </c>
      <c r="L236" s="72" t="s">
        <v>483</v>
      </c>
      <c r="M236" s="7">
        <v>12</v>
      </c>
      <c r="N236" s="167">
        <v>9</v>
      </c>
    </row>
    <row r="237" spans="1:14" ht="12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92">
        <v>10.666666666666666</v>
      </c>
      <c r="G237" s="127"/>
      <c r="H237" s="31">
        <f t="shared" si="9"/>
        <v>10.666666666666666</v>
      </c>
      <c r="I237" s="23">
        <f t="shared" si="10"/>
        <v>2</v>
      </c>
      <c r="J237" s="169" t="s">
        <v>486</v>
      </c>
      <c r="K237" s="129">
        <f t="shared" si="11"/>
        <v>1</v>
      </c>
      <c r="L237" s="72" t="s">
        <v>483</v>
      </c>
      <c r="M237" s="7">
        <v>12</v>
      </c>
      <c r="N237" s="167">
        <v>3</v>
      </c>
    </row>
    <row r="238" spans="1:14" ht="12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49">
        <v>12</v>
      </c>
      <c r="G238" s="127"/>
      <c r="H238" s="31">
        <f t="shared" si="9"/>
        <v>12</v>
      </c>
      <c r="I238" s="23">
        <f t="shared" si="10"/>
        <v>2</v>
      </c>
      <c r="J238" s="169" t="s">
        <v>485</v>
      </c>
      <c r="K238" s="129">
        <f t="shared" si="11"/>
        <v>1</v>
      </c>
      <c r="L238" s="72" t="s">
        <v>483</v>
      </c>
      <c r="M238" s="7">
        <v>12</v>
      </c>
      <c r="N238" s="167">
        <v>9</v>
      </c>
    </row>
    <row r="239" spans="1:14" ht="15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92">
        <v>12.833333333333332</v>
      </c>
      <c r="G239" s="127"/>
      <c r="H239" s="31">
        <f t="shared" si="9"/>
        <v>12.833333333333332</v>
      </c>
      <c r="I239" s="23">
        <f t="shared" si="10"/>
        <v>2</v>
      </c>
      <c r="J239" s="169" t="s">
        <v>485</v>
      </c>
      <c r="K239" s="129">
        <f t="shared" si="11"/>
        <v>1</v>
      </c>
      <c r="M239" s="187">
        <v>11</v>
      </c>
      <c r="N239" s="188">
        <v>9</v>
      </c>
    </row>
    <row r="240" spans="1:14" ht="15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92">
        <v>10.583333333333334</v>
      </c>
      <c r="G240" s="127"/>
      <c r="H240" s="31">
        <f t="shared" si="9"/>
        <v>10.583333333333334</v>
      </c>
      <c r="I240" s="23">
        <f t="shared" si="10"/>
        <v>2</v>
      </c>
      <c r="J240" s="169" t="s">
        <v>486</v>
      </c>
      <c r="K240" s="129">
        <f t="shared" si="11"/>
        <v>1</v>
      </c>
      <c r="M240" s="187">
        <v>20</v>
      </c>
      <c r="N240" s="188">
        <v>5</v>
      </c>
    </row>
    <row r="241" spans="1:14" ht="15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92">
        <v>10.5</v>
      </c>
      <c r="G241" s="127"/>
      <c r="H241" s="31">
        <f t="shared" si="9"/>
        <v>10.5</v>
      </c>
      <c r="I241" s="23">
        <f t="shared" si="10"/>
        <v>2</v>
      </c>
      <c r="J241" s="169" t="s">
        <v>486</v>
      </c>
      <c r="K241" s="129">
        <f t="shared" si="11"/>
        <v>1</v>
      </c>
      <c r="M241" s="187">
        <v>13</v>
      </c>
      <c r="N241" s="188">
        <v>5</v>
      </c>
    </row>
    <row r="242" spans="1:14" ht="12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92">
        <v>10.33</v>
      </c>
      <c r="G242" s="127"/>
      <c r="H242" s="31">
        <f t="shared" si="9"/>
        <v>10.33</v>
      </c>
      <c r="I242" s="23">
        <f t="shared" si="10"/>
        <v>2</v>
      </c>
      <c r="J242" s="169" t="s">
        <v>485</v>
      </c>
      <c r="K242" s="129">
        <f t="shared" si="11"/>
        <v>1</v>
      </c>
      <c r="L242" s="72" t="s">
        <v>483</v>
      </c>
      <c r="M242" s="7">
        <v>18</v>
      </c>
      <c r="N242" s="167">
        <v>9</v>
      </c>
    </row>
    <row r="243" spans="1:14" ht="15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49">
        <v>15.3125</v>
      </c>
      <c r="G243" s="127"/>
      <c r="H243" s="31">
        <f t="shared" si="9"/>
        <v>15.3125</v>
      </c>
      <c r="I243" s="23">
        <f t="shared" si="10"/>
        <v>2</v>
      </c>
      <c r="J243" s="169" t="s">
        <v>485</v>
      </c>
      <c r="K243" s="129">
        <f t="shared" si="11"/>
        <v>1</v>
      </c>
      <c r="M243" s="187">
        <v>17</v>
      </c>
      <c r="N243" s="188">
        <v>9</v>
      </c>
    </row>
    <row r="244" spans="1:14" ht="12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13.66</v>
      </c>
      <c r="G244" s="127"/>
      <c r="H244" s="31">
        <f t="shared" si="9"/>
        <v>13.66</v>
      </c>
      <c r="I244" s="23">
        <f t="shared" si="10"/>
        <v>2</v>
      </c>
      <c r="J244" s="169" t="s">
        <v>486</v>
      </c>
      <c r="K244" s="129">
        <f t="shared" si="11"/>
        <v>1</v>
      </c>
      <c r="L244" s="72" t="s">
        <v>483</v>
      </c>
      <c r="M244" s="7">
        <v>18</v>
      </c>
      <c r="N244" s="167">
        <v>3</v>
      </c>
    </row>
    <row r="245" spans="1:14" ht="12">
      <c r="A245" s="23">
        <v>233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194">
        <v>13.16</v>
      </c>
      <c r="G245" s="261"/>
      <c r="H245" s="249">
        <f t="shared" si="9"/>
        <v>13.16</v>
      </c>
      <c r="I245" s="250">
        <f t="shared" si="10"/>
        <v>2</v>
      </c>
      <c r="J245" s="251" t="str">
        <f>IF(I245=2,"acquise"," ")</f>
        <v>acquise</v>
      </c>
      <c r="K245" s="222">
        <f t="shared" si="11"/>
        <v>1</v>
      </c>
    </row>
    <row r="246" spans="1:14" ht="12">
      <c r="A246" s="23">
        <v>234</v>
      </c>
      <c r="B246" s="294" t="s">
        <v>759</v>
      </c>
      <c r="C246" s="305" t="s">
        <v>760</v>
      </c>
      <c r="D246" s="306" t="s">
        <v>208</v>
      </c>
      <c r="E246" s="244" t="s">
        <v>428</v>
      </c>
      <c r="F246" s="194">
        <v>11.67</v>
      </c>
      <c r="G246" s="261"/>
      <c r="H246" s="249">
        <f t="shared" si="9"/>
        <v>11.67</v>
      </c>
      <c r="I246" s="250">
        <f t="shared" si="10"/>
        <v>2</v>
      </c>
      <c r="J246" s="251" t="str">
        <f>IF(I246=2,"acquise"," ")</f>
        <v>acquise</v>
      </c>
      <c r="K246" s="222">
        <f t="shared" si="11"/>
        <v>1</v>
      </c>
    </row>
    <row r="247" spans="1:14" ht="12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92">
        <v>13.92</v>
      </c>
      <c r="G247" s="127"/>
      <c r="H247" s="31">
        <f t="shared" si="9"/>
        <v>13.92</v>
      </c>
      <c r="I247" s="23">
        <f t="shared" si="10"/>
        <v>2</v>
      </c>
      <c r="J247" s="169" t="s">
        <v>485</v>
      </c>
      <c r="K247" s="129">
        <f t="shared" si="11"/>
        <v>1</v>
      </c>
      <c r="L247" s="72" t="s">
        <v>483</v>
      </c>
      <c r="M247" s="7">
        <v>12</v>
      </c>
      <c r="N247" s="167">
        <v>9</v>
      </c>
    </row>
    <row r="248" spans="1:14" ht="12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2">
        <v>16</v>
      </c>
      <c r="G248" s="127"/>
      <c r="H248" s="31">
        <f t="shared" si="9"/>
        <v>16</v>
      </c>
      <c r="I248" s="23">
        <f t="shared" si="10"/>
        <v>2</v>
      </c>
      <c r="J248" s="169" t="s">
        <v>484</v>
      </c>
      <c r="K248" s="129">
        <f t="shared" si="11"/>
        <v>1</v>
      </c>
      <c r="L248" s="72" t="s">
        <v>483</v>
      </c>
      <c r="M248" s="7">
        <v>30</v>
      </c>
      <c r="N248" s="167">
        <v>9</v>
      </c>
    </row>
    <row r="249" spans="1:14" ht="15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49">
        <v>15</v>
      </c>
      <c r="G249" s="127"/>
      <c r="H249" s="31">
        <f t="shared" si="9"/>
        <v>15</v>
      </c>
      <c r="I249" s="23">
        <f t="shared" si="10"/>
        <v>2</v>
      </c>
      <c r="J249" s="169" t="s">
        <v>485</v>
      </c>
      <c r="K249" s="129">
        <f t="shared" si="11"/>
        <v>1</v>
      </c>
      <c r="M249" s="187">
        <v>24</v>
      </c>
      <c r="N249" s="188">
        <v>9</v>
      </c>
    </row>
    <row r="250" spans="1:14" ht="12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49">
        <v>12.66</v>
      </c>
      <c r="G250" s="127"/>
      <c r="H250" s="31">
        <f t="shared" si="9"/>
        <v>12.66</v>
      </c>
      <c r="I250" s="23">
        <f t="shared" si="10"/>
        <v>2</v>
      </c>
      <c r="J250" s="169" t="s">
        <v>484</v>
      </c>
      <c r="K250" s="129">
        <f t="shared" si="11"/>
        <v>1</v>
      </c>
      <c r="L250" s="72" t="s">
        <v>483</v>
      </c>
      <c r="M250" s="7">
        <v>30</v>
      </c>
      <c r="N250" s="167">
        <v>9</v>
      </c>
    </row>
    <row r="251" spans="1:14" ht="15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49">
        <v>11.496666666666666</v>
      </c>
      <c r="G251" s="127"/>
      <c r="H251" s="31">
        <f t="shared" si="9"/>
        <v>11.496666666666666</v>
      </c>
      <c r="I251" s="23">
        <f t="shared" si="10"/>
        <v>2</v>
      </c>
      <c r="J251" s="169" t="s">
        <v>486</v>
      </c>
      <c r="K251" s="129">
        <f t="shared" si="11"/>
        <v>1</v>
      </c>
      <c r="M251" s="187">
        <v>16</v>
      </c>
      <c r="N251" s="188">
        <v>2</v>
      </c>
    </row>
    <row r="252" spans="1:14" ht="12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92">
        <v>16.75</v>
      </c>
      <c r="G252" s="127"/>
      <c r="H252" s="31">
        <f t="shared" si="9"/>
        <v>16.75</v>
      </c>
      <c r="I252" s="23">
        <f t="shared" si="10"/>
        <v>2</v>
      </c>
      <c r="J252" s="169"/>
      <c r="K252" s="129">
        <f t="shared" si="11"/>
        <v>1</v>
      </c>
    </row>
    <row r="253" spans="1:14" ht="12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194">
        <v>14</v>
      </c>
      <c r="G253" s="261"/>
      <c r="H253" s="249">
        <f t="shared" si="9"/>
        <v>14</v>
      </c>
      <c r="I253" s="250">
        <f t="shared" si="10"/>
        <v>2</v>
      </c>
      <c r="J253" s="251" t="str">
        <f>IF(I253=2,"acquise"," ")</f>
        <v>acquise</v>
      </c>
      <c r="K253" s="222">
        <f t="shared" si="11"/>
        <v>1</v>
      </c>
    </row>
    <row r="254" spans="1:14" ht="15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49">
        <v>16</v>
      </c>
      <c r="G254" s="127"/>
      <c r="H254" s="31">
        <f t="shared" si="9"/>
        <v>16</v>
      </c>
      <c r="I254" s="23">
        <f t="shared" si="10"/>
        <v>2</v>
      </c>
      <c r="J254" s="169" t="s">
        <v>485</v>
      </c>
      <c r="K254" s="129">
        <f t="shared" si="11"/>
        <v>1</v>
      </c>
      <c r="M254" s="187">
        <v>18</v>
      </c>
      <c r="N254" s="188">
        <v>9</v>
      </c>
    </row>
    <row r="255" spans="1:14" ht="15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92">
        <v>12.8</v>
      </c>
      <c r="G255" s="127"/>
      <c r="H255" s="31">
        <f t="shared" si="9"/>
        <v>12.8</v>
      </c>
      <c r="I255" s="23">
        <f t="shared" si="10"/>
        <v>2</v>
      </c>
      <c r="J255" s="169" t="s">
        <v>485</v>
      </c>
      <c r="K255" s="129">
        <f t="shared" si="11"/>
        <v>1</v>
      </c>
      <c r="M255" s="187">
        <v>12</v>
      </c>
      <c r="N255" s="188">
        <v>9</v>
      </c>
    </row>
    <row r="256" spans="1:14" ht="12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92">
        <v>13.25</v>
      </c>
      <c r="G256" s="127"/>
      <c r="H256" s="31">
        <f t="shared" si="9"/>
        <v>13.25</v>
      </c>
      <c r="I256" s="23">
        <f t="shared" si="10"/>
        <v>2</v>
      </c>
      <c r="J256" s="169" t="s">
        <v>485</v>
      </c>
      <c r="K256" s="129">
        <f t="shared" si="11"/>
        <v>1</v>
      </c>
      <c r="L256" s="72" t="s">
        <v>483</v>
      </c>
      <c r="M256" s="7">
        <v>18</v>
      </c>
      <c r="N256" s="167">
        <v>9</v>
      </c>
    </row>
    <row r="257" spans="1:14" ht="15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92">
        <v>11.5</v>
      </c>
      <c r="G257" s="127"/>
      <c r="H257" s="31">
        <f t="shared" si="9"/>
        <v>11.5</v>
      </c>
      <c r="I257" s="23">
        <f t="shared" si="10"/>
        <v>2</v>
      </c>
      <c r="J257" s="169" t="s">
        <v>485</v>
      </c>
      <c r="K257" s="129">
        <f t="shared" si="11"/>
        <v>1</v>
      </c>
      <c r="M257" s="187">
        <v>12</v>
      </c>
      <c r="N257" s="188">
        <v>9</v>
      </c>
    </row>
    <row r="258" spans="1:14" ht="15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92">
        <v>14.08</v>
      </c>
      <c r="G258" s="127"/>
      <c r="H258" s="31">
        <f t="shared" si="9"/>
        <v>14.08</v>
      </c>
      <c r="I258" s="23">
        <f t="shared" si="10"/>
        <v>2</v>
      </c>
      <c r="J258" s="169" t="s">
        <v>485</v>
      </c>
      <c r="K258" s="129">
        <f t="shared" si="11"/>
        <v>1</v>
      </c>
      <c r="M258" s="187">
        <v>17</v>
      </c>
      <c r="N258" s="188">
        <v>9</v>
      </c>
    </row>
    <row r="259" spans="1:14" ht="15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92">
        <v>12.16</v>
      </c>
      <c r="G259" s="127"/>
      <c r="H259" s="31">
        <f t="shared" si="9"/>
        <v>12.16</v>
      </c>
      <c r="I259" s="23">
        <f t="shared" si="10"/>
        <v>2</v>
      </c>
      <c r="J259" s="169" t="s">
        <v>486</v>
      </c>
      <c r="K259" s="129">
        <f t="shared" si="11"/>
        <v>1</v>
      </c>
      <c r="M259" s="187">
        <v>17</v>
      </c>
      <c r="N259" s="188">
        <v>4</v>
      </c>
    </row>
    <row r="260" spans="1:14" ht="15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92">
        <v>13.33</v>
      </c>
      <c r="G260" s="127"/>
      <c r="H260" s="31">
        <f t="shared" si="9"/>
        <v>13.33</v>
      </c>
      <c r="I260" s="23">
        <f t="shared" si="10"/>
        <v>2</v>
      </c>
      <c r="J260" s="169" t="s">
        <v>485</v>
      </c>
      <c r="K260" s="129">
        <f t="shared" si="11"/>
        <v>1</v>
      </c>
      <c r="M260" s="187">
        <v>17</v>
      </c>
      <c r="N260" s="188">
        <v>9</v>
      </c>
    </row>
    <row r="261" spans="1:14" ht="12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2">
        <v>14.5</v>
      </c>
      <c r="G261" s="127"/>
      <c r="H261" s="31">
        <f t="shared" si="9"/>
        <v>14.5</v>
      </c>
      <c r="I261" s="23">
        <f t="shared" si="10"/>
        <v>2</v>
      </c>
      <c r="J261" s="169" t="s">
        <v>486</v>
      </c>
      <c r="K261" s="129">
        <f t="shared" si="11"/>
        <v>1</v>
      </c>
      <c r="L261" s="72" t="s">
        <v>483</v>
      </c>
      <c r="M261" s="7">
        <v>19</v>
      </c>
      <c r="N261" s="167">
        <v>5</v>
      </c>
    </row>
    <row r="262" spans="1:14" ht="15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92">
        <v>13.361111111111109</v>
      </c>
      <c r="G262" s="127"/>
      <c r="H262" s="31">
        <f t="shared" si="9"/>
        <v>13.361111111111109</v>
      </c>
      <c r="I262" s="23">
        <f t="shared" si="10"/>
        <v>2</v>
      </c>
      <c r="J262" s="169" t="s">
        <v>486</v>
      </c>
      <c r="K262" s="129">
        <f t="shared" si="11"/>
        <v>1</v>
      </c>
      <c r="M262" s="187">
        <v>13</v>
      </c>
      <c r="N262" s="188">
        <v>4</v>
      </c>
    </row>
    <row r="263" spans="1:14" ht="12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2">
        <v>10.916666666666668</v>
      </c>
      <c r="G263" s="127"/>
      <c r="H263" s="31">
        <f t="shared" si="9"/>
        <v>10.916666666666668</v>
      </c>
      <c r="I263" s="23">
        <f t="shared" si="10"/>
        <v>2</v>
      </c>
      <c r="J263" s="169" t="s">
        <v>486</v>
      </c>
      <c r="K263" s="129">
        <f t="shared" si="11"/>
        <v>1</v>
      </c>
      <c r="L263" s="72" t="s">
        <v>483</v>
      </c>
      <c r="M263" s="7">
        <v>14</v>
      </c>
      <c r="N263" s="167">
        <v>5</v>
      </c>
    </row>
    <row r="264" spans="1:14" ht="12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194">
        <v>13.5</v>
      </c>
      <c r="G264" s="261"/>
      <c r="H264" s="249">
        <f t="shared" si="9"/>
        <v>13.5</v>
      </c>
      <c r="I264" s="250">
        <f t="shared" si="10"/>
        <v>2</v>
      </c>
      <c r="J264" s="251" t="str">
        <f>IF(I264=2,"acquise"," ")</f>
        <v>acquise</v>
      </c>
      <c r="K264" s="222">
        <f t="shared" si="11"/>
        <v>1</v>
      </c>
    </row>
    <row r="265" spans="1:14" ht="15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92">
        <v>13</v>
      </c>
      <c r="G265" s="127"/>
      <c r="H265" s="31">
        <f t="shared" si="9"/>
        <v>13</v>
      </c>
      <c r="I265" s="23">
        <f t="shared" si="10"/>
        <v>2</v>
      </c>
      <c r="J265" s="169" t="s">
        <v>485</v>
      </c>
      <c r="K265" s="129">
        <f t="shared" si="11"/>
        <v>1</v>
      </c>
      <c r="M265" s="187">
        <v>16</v>
      </c>
      <c r="N265" s="188">
        <v>9</v>
      </c>
    </row>
    <row r="266" spans="1:14" ht="12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49">
        <v>13.16</v>
      </c>
      <c r="G266" s="127"/>
      <c r="H266" s="31">
        <f t="shared" si="9"/>
        <v>13.16</v>
      </c>
      <c r="I266" s="23">
        <f t="shared" si="10"/>
        <v>2</v>
      </c>
      <c r="J266" s="169" t="s">
        <v>485</v>
      </c>
      <c r="K266" s="129">
        <f t="shared" si="11"/>
        <v>1</v>
      </c>
      <c r="L266" s="72" t="s">
        <v>483</v>
      </c>
      <c r="M266" s="7">
        <v>18</v>
      </c>
      <c r="N266" s="167">
        <v>9</v>
      </c>
    </row>
    <row r="267" spans="1:14" ht="12">
      <c r="A267" s="23">
        <v>255</v>
      </c>
      <c r="B267" s="364" t="s">
        <v>766</v>
      </c>
      <c r="C267" s="364" t="s">
        <v>352</v>
      </c>
      <c r="D267" s="366" t="s">
        <v>100</v>
      </c>
      <c r="E267" s="204" t="s">
        <v>436</v>
      </c>
      <c r="F267" s="194">
        <v>13</v>
      </c>
      <c r="G267" s="261"/>
      <c r="H267" s="249">
        <f t="shared" si="9"/>
        <v>13</v>
      </c>
      <c r="I267" s="250">
        <f t="shared" si="10"/>
        <v>2</v>
      </c>
      <c r="J267" s="251" t="str">
        <f>IF(I267=2,"acquise"," ")</f>
        <v>acquise</v>
      </c>
      <c r="K267" s="222">
        <f t="shared" si="11"/>
        <v>1</v>
      </c>
    </row>
    <row r="268" spans="1:14" ht="12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49">
        <v>11.83</v>
      </c>
      <c r="G268" s="127"/>
      <c r="H268" s="31">
        <f t="shared" si="9"/>
        <v>11.83</v>
      </c>
      <c r="I268" s="23">
        <f t="shared" si="10"/>
        <v>2</v>
      </c>
      <c r="J268" s="169" t="s">
        <v>485</v>
      </c>
      <c r="K268" s="129">
        <f t="shared" si="11"/>
        <v>1</v>
      </c>
      <c r="L268" s="72" t="s">
        <v>483</v>
      </c>
      <c r="M268" s="7">
        <v>12</v>
      </c>
      <c r="N268" s="167">
        <v>9</v>
      </c>
    </row>
    <row r="269" spans="1:14" ht="15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92">
        <v>11</v>
      </c>
      <c r="G269" s="127"/>
      <c r="H269" s="31">
        <f t="shared" ref="H269:H332" si="12">MAX(F269,G269)</f>
        <v>11</v>
      </c>
      <c r="I269" s="23">
        <f t="shared" ref="I269:I332" si="13">IF(H269&gt;=10,2,0)</f>
        <v>2</v>
      </c>
      <c r="J269" s="169" t="s">
        <v>486</v>
      </c>
      <c r="K269" s="129">
        <f t="shared" ref="K269:K332" si="14">IF(G269&lt;&gt;"",2,1)</f>
        <v>1</v>
      </c>
      <c r="M269" s="187">
        <v>18</v>
      </c>
      <c r="N269" s="188">
        <v>4</v>
      </c>
    </row>
    <row r="270" spans="1:14" ht="12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2">
        <v>11.666666666666666</v>
      </c>
      <c r="G270" s="127"/>
      <c r="H270" s="31">
        <f t="shared" si="12"/>
        <v>11.666666666666666</v>
      </c>
      <c r="I270" s="23">
        <f t="shared" si="13"/>
        <v>2</v>
      </c>
      <c r="J270" s="169" t="s">
        <v>485</v>
      </c>
      <c r="K270" s="129">
        <f t="shared" si="14"/>
        <v>1</v>
      </c>
      <c r="L270" s="72" t="s">
        <v>483</v>
      </c>
      <c r="M270" s="7">
        <v>18</v>
      </c>
      <c r="N270" s="167">
        <v>9</v>
      </c>
    </row>
    <row r="271" spans="1:14" ht="12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10</v>
      </c>
      <c r="G271" s="127"/>
      <c r="H271" s="31">
        <f t="shared" si="12"/>
        <v>10</v>
      </c>
      <c r="I271" s="23">
        <f t="shared" si="13"/>
        <v>2</v>
      </c>
      <c r="J271" s="169" t="s">
        <v>486</v>
      </c>
      <c r="K271" s="129">
        <f t="shared" si="14"/>
        <v>1</v>
      </c>
      <c r="L271" s="72" t="s">
        <v>483</v>
      </c>
      <c r="M271" s="7">
        <v>25</v>
      </c>
      <c r="N271" s="167">
        <v>4</v>
      </c>
    </row>
    <row r="272" spans="1:14" ht="12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2">
        <v>12.166666666666668</v>
      </c>
      <c r="G272" s="127"/>
      <c r="H272" s="31">
        <f t="shared" si="12"/>
        <v>12.166666666666668</v>
      </c>
      <c r="I272" s="23">
        <f t="shared" si="13"/>
        <v>2</v>
      </c>
      <c r="J272" s="169" t="s">
        <v>485</v>
      </c>
      <c r="K272" s="129">
        <f t="shared" si="14"/>
        <v>1</v>
      </c>
      <c r="L272" s="72" t="s">
        <v>483</v>
      </c>
      <c r="M272" s="7">
        <v>12</v>
      </c>
      <c r="N272" s="167">
        <v>9</v>
      </c>
    </row>
    <row r="273" spans="1:14" ht="15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92">
        <v>14.5</v>
      </c>
      <c r="G273" s="127"/>
      <c r="H273" s="31">
        <f t="shared" si="12"/>
        <v>14.5</v>
      </c>
      <c r="I273" s="23">
        <f t="shared" si="13"/>
        <v>2</v>
      </c>
      <c r="J273" s="169" t="s">
        <v>485</v>
      </c>
      <c r="K273" s="129">
        <f t="shared" si="14"/>
        <v>1</v>
      </c>
      <c r="M273" s="187">
        <v>24</v>
      </c>
      <c r="N273" s="188">
        <v>9</v>
      </c>
    </row>
    <row r="274" spans="1:14" ht="15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49">
        <v>12.402777777777777</v>
      </c>
      <c r="G274" s="127"/>
      <c r="H274" s="31">
        <f t="shared" si="12"/>
        <v>12.402777777777777</v>
      </c>
      <c r="I274" s="23">
        <f t="shared" si="13"/>
        <v>2</v>
      </c>
      <c r="J274" s="169" t="s">
        <v>486</v>
      </c>
      <c r="K274" s="129">
        <f t="shared" si="14"/>
        <v>1</v>
      </c>
      <c r="M274" s="187">
        <v>14</v>
      </c>
      <c r="N274" s="188">
        <v>5</v>
      </c>
    </row>
    <row r="275" spans="1:14" ht="15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49">
        <v>13.25</v>
      </c>
      <c r="G275" s="127"/>
      <c r="H275" s="31">
        <f t="shared" si="12"/>
        <v>13.25</v>
      </c>
      <c r="I275" s="23">
        <f t="shared" si="13"/>
        <v>2</v>
      </c>
      <c r="J275" s="169" t="s">
        <v>485</v>
      </c>
      <c r="K275" s="129">
        <f t="shared" si="14"/>
        <v>1</v>
      </c>
      <c r="M275" s="187">
        <v>18</v>
      </c>
      <c r="N275" s="188">
        <v>9</v>
      </c>
    </row>
    <row r="276" spans="1:14" ht="15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92">
        <v>12.944444444444443</v>
      </c>
      <c r="G276" s="127"/>
      <c r="H276" s="31">
        <f t="shared" si="12"/>
        <v>12.944444444444443</v>
      </c>
      <c r="I276" s="23">
        <f t="shared" si="13"/>
        <v>2</v>
      </c>
      <c r="J276" s="169" t="s">
        <v>485</v>
      </c>
      <c r="K276" s="129">
        <f t="shared" si="14"/>
        <v>1</v>
      </c>
      <c r="M276" s="187">
        <v>18</v>
      </c>
      <c r="N276" s="188">
        <v>9</v>
      </c>
    </row>
    <row r="277" spans="1:14" ht="12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49">
        <v>13.66</v>
      </c>
      <c r="G277" s="127"/>
      <c r="H277" s="31">
        <f t="shared" si="12"/>
        <v>13.66</v>
      </c>
      <c r="I277" s="23">
        <f t="shared" si="13"/>
        <v>2</v>
      </c>
      <c r="J277" s="169" t="s">
        <v>485</v>
      </c>
      <c r="K277" s="129">
        <f t="shared" si="14"/>
        <v>1</v>
      </c>
      <c r="L277" s="72" t="s">
        <v>483</v>
      </c>
      <c r="M277" s="7">
        <v>18</v>
      </c>
      <c r="N277" s="167">
        <v>9</v>
      </c>
    </row>
    <row r="278" spans="1:14" ht="12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194">
        <v>12</v>
      </c>
      <c r="G278" s="261"/>
      <c r="H278" s="249">
        <f t="shared" si="12"/>
        <v>12</v>
      </c>
      <c r="I278" s="250">
        <f t="shared" si="13"/>
        <v>2</v>
      </c>
      <c r="J278" s="251" t="str">
        <f>IF(I278=2,"acquise"," ")</f>
        <v>acquise</v>
      </c>
      <c r="K278" s="222">
        <f t="shared" si="14"/>
        <v>1</v>
      </c>
    </row>
    <row r="279" spans="1:14" ht="12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2">
        <v>11.66</v>
      </c>
      <c r="G279" s="127"/>
      <c r="H279" s="31">
        <f t="shared" si="12"/>
        <v>11.66</v>
      </c>
      <c r="I279" s="23">
        <f t="shared" si="13"/>
        <v>2</v>
      </c>
      <c r="J279" s="169" t="s">
        <v>486</v>
      </c>
      <c r="K279" s="129">
        <f t="shared" si="14"/>
        <v>1</v>
      </c>
      <c r="L279" s="72" t="s">
        <v>483</v>
      </c>
      <c r="M279" s="7">
        <v>26</v>
      </c>
      <c r="N279" s="167">
        <v>5</v>
      </c>
    </row>
    <row r="280" spans="1:14" ht="12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92">
        <v>12.17</v>
      </c>
      <c r="G280" s="127"/>
      <c r="H280" s="31">
        <f t="shared" si="12"/>
        <v>12.17</v>
      </c>
      <c r="I280" s="23">
        <f t="shared" si="13"/>
        <v>2</v>
      </c>
      <c r="J280" s="169" t="s">
        <v>486</v>
      </c>
      <c r="K280" s="129">
        <f t="shared" si="14"/>
        <v>1</v>
      </c>
      <c r="L280" s="72" t="s">
        <v>483</v>
      </c>
      <c r="M280" s="7">
        <v>20</v>
      </c>
      <c r="N280" s="167">
        <v>5</v>
      </c>
    </row>
    <row r="281" spans="1:14" ht="12">
      <c r="A281" s="23">
        <v>269</v>
      </c>
      <c r="B281" s="363" t="s">
        <v>768</v>
      </c>
      <c r="C281" s="363" t="s">
        <v>402</v>
      </c>
      <c r="D281" s="365" t="s">
        <v>769</v>
      </c>
      <c r="E281" s="244" t="s">
        <v>428</v>
      </c>
      <c r="F281" s="194">
        <v>15.5</v>
      </c>
      <c r="G281" s="261"/>
      <c r="H281" s="249">
        <f t="shared" si="12"/>
        <v>15.5</v>
      </c>
      <c r="I281" s="250">
        <f t="shared" si="13"/>
        <v>2</v>
      </c>
      <c r="J281" s="251" t="str">
        <f>IF(I281=2,"acquise"," ")</f>
        <v>acquise</v>
      </c>
      <c r="K281" s="222">
        <f t="shared" si="14"/>
        <v>1</v>
      </c>
    </row>
    <row r="282" spans="1:14" ht="12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14.666666666666666</v>
      </c>
      <c r="G282" s="127"/>
      <c r="H282" s="31">
        <f t="shared" si="12"/>
        <v>14.666666666666666</v>
      </c>
      <c r="I282" s="23">
        <f t="shared" si="13"/>
        <v>2</v>
      </c>
      <c r="J282" s="169" t="s">
        <v>485</v>
      </c>
      <c r="K282" s="129">
        <f t="shared" si="14"/>
        <v>1</v>
      </c>
      <c r="L282" s="72" t="s">
        <v>483</v>
      </c>
      <c r="M282" s="7">
        <v>18</v>
      </c>
      <c r="N282" s="167">
        <v>9</v>
      </c>
    </row>
    <row r="283" spans="1:14" ht="15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92">
        <v>12.75</v>
      </c>
      <c r="G283" s="127"/>
      <c r="H283" s="31">
        <f t="shared" si="12"/>
        <v>12.75</v>
      </c>
      <c r="I283" s="23">
        <f t="shared" si="13"/>
        <v>2</v>
      </c>
      <c r="J283" s="169" t="s">
        <v>485</v>
      </c>
      <c r="K283" s="129">
        <f t="shared" si="14"/>
        <v>1</v>
      </c>
      <c r="M283" s="187">
        <v>12</v>
      </c>
      <c r="N283" s="188">
        <v>9</v>
      </c>
    </row>
    <row r="284" spans="1:14" ht="15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92">
        <v>13.16</v>
      </c>
      <c r="G284" s="127"/>
      <c r="H284" s="31">
        <f t="shared" si="12"/>
        <v>13.16</v>
      </c>
      <c r="I284" s="23">
        <f t="shared" si="13"/>
        <v>2</v>
      </c>
      <c r="J284" s="169" t="s">
        <v>485</v>
      </c>
      <c r="K284" s="129">
        <f t="shared" si="14"/>
        <v>1</v>
      </c>
      <c r="M284" s="187">
        <v>15</v>
      </c>
      <c r="N284" s="188">
        <v>9</v>
      </c>
    </row>
    <row r="285" spans="1:14" ht="15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92">
        <v>13</v>
      </c>
      <c r="G285" s="127"/>
      <c r="H285" s="31">
        <f t="shared" si="12"/>
        <v>13</v>
      </c>
      <c r="I285" s="23">
        <f t="shared" si="13"/>
        <v>2</v>
      </c>
      <c r="J285" s="169" t="s">
        <v>485</v>
      </c>
      <c r="K285" s="129">
        <f t="shared" si="14"/>
        <v>1</v>
      </c>
      <c r="M285" s="187">
        <v>18</v>
      </c>
      <c r="N285" s="188">
        <v>9</v>
      </c>
    </row>
    <row r="286" spans="1:14" ht="12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2">
        <v>11.16</v>
      </c>
      <c r="G286" s="127"/>
      <c r="H286" s="31">
        <f t="shared" si="12"/>
        <v>11.16</v>
      </c>
      <c r="I286" s="23">
        <f t="shared" si="13"/>
        <v>2</v>
      </c>
      <c r="J286" s="169" t="s">
        <v>485</v>
      </c>
      <c r="K286" s="129">
        <f t="shared" si="14"/>
        <v>1</v>
      </c>
      <c r="L286" s="72" t="s">
        <v>483</v>
      </c>
      <c r="M286" s="7">
        <v>18</v>
      </c>
      <c r="N286" s="167">
        <v>9</v>
      </c>
    </row>
    <row r="287" spans="1:14" ht="12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14</v>
      </c>
      <c r="G287" s="127"/>
      <c r="H287" s="31">
        <f t="shared" si="12"/>
        <v>14</v>
      </c>
      <c r="I287" s="23">
        <f t="shared" si="13"/>
        <v>2</v>
      </c>
      <c r="J287" s="169" t="s">
        <v>485</v>
      </c>
      <c r="K287" s="129">
        <f t="shared" si="14"/>
        <v>1</v>
      </c>
      <c r="L287" s="72" t="s">
        <v>483</v>
      </c>
      <c r="M287" s="7">
        <v>18</v>
      </c>
      <c r="N287" s="167">
        <v>9</v>
      </c>
    </row>
    <row r="288" spans="1:14" ht="15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92">
        <v>15.16</v>
      </c>
      <c r="G288" s="127"/>
      <c r="H288" s="31">
        <f t="shared" si="12"/>
        <v>15.16</v>
      </c>
      <c r="I288" s="23">
        <f t="shared" si="13"/>
        <v>2</v>
      </c>
      <c r="J288" s="169" t="s">
        <v>486</v>
      </c>
      <c r="K288" s="129">
        <f t="shared" si="14"/>
        <v>1</v>
      </c>
      <c r="M288" s="187">
        <v>22</v>
      </c>
      <c r="N288" s="188">
        <v>2</v>
      </c>
    </row>
    <row r="289" spans="1:14" ht="12">
      <c r="A289" s="23">
        <v>277</v>
      </c>
      <c r="B289" s="363" t="s">
        <v>770</v>
      </c>
      <c r="C289" s="363" t="s">
        <v>224</v>
      </c>
      <c r="D289" s="365" t="s">
        <v>99</v>
      </c>
      <c r="E289" s="247" t="s">
        <v>1678</v>
      </c>
      <c r="F289" s="194">
        <v>13.25</v>
      </c>
      <c r="G289" s="261"/>
      <c r="H289" s="249">
        <f t="shared" si="12"/>
        <v>13.25</v>
      </c>
      <c r="I289" s="250">
        <f t="shared" si="13"/>
        <v>2</v>
      </c>
      <c r="J289" s="251" t="str">
        <f>IF(I289=2,"acquise"," ")</f>
        <v>acquise</v>
      </c>
      <c r="K289" s="222">
        <f t="shared" si="14"/>
        <v>1</v>
      </c>
    </row>
    <row r="290" spans="1:14" ht="15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49">
        <v>12</v>
      </c>
      <c r="G290" s="127"/>
      <c r="H290" s="31">
        <f t="shared" si="12"/>
        <v>12</v>
      </c>
      <c r="I290" s="23">
        <f t="shared" si="13"/>
        <v>2</v>
      </c>
      <c r="J290" s="169" t="s">
        <v>485</v>
      </c>
      <c r="K290" s="129">
        <f t="shared" si="14"/>
        <v>1</v>
      </c>
      <c r="M290" s="187">
        <v>11</v>
      </c>
      <c r="N290" s="188">
        <v>9</v>
      </c>
    </row>
    <row r="291" spans="1:14" ht="12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49">
        <v>12.916</v>
      </c>
      <c r="G291" s="127"/>
      <c r="H291" s="31">
        <f t="shared" si="12"/>
        <v>12.916</v>
      </c>
      <c r="I291" s="23">
        <f t="shared" si="13"/>
        <v>2</v>
      </c>
      <c r="J291" s="169" t="s">
        <v>485</v>
      </c>
      <c r="K291" s="129">
        <f t="shared" si="14"/>
        <v>1</v>
      </c>
      <c r="L291" s="72" t="s">
        <v>483</v>
      </c>
      <c r="M291" s="7">
        <v>18</v>
      </c>
      <c r="N291" s="167">
        <v>9</v>
      </c>
    </row>
    <row r="292" spans="1:14" ht="12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92">
        <v>12.17</v>
      </c>
      <c r="G292" s="127"/>
      <c r="H292" s="31">
        <f t="shared" si="12"/>
        <v>12.17</v>
      </c>
      <c r="I292" s="23">
        <f t="shared" si="13"/>
        <v>2</v>
      </c>
      <c r="J292" s="169" t="s">
        <v>486</v>
      </c>
      <c r="K292" s="129">
        <f t="shared" si="14"/>
        <v>1</v>
      </c>
      <c r="L292" s="72" t="s">
        <v>483</v>
      </c>
      <c r="M292" s="7">
        <v>20</v>
      </c>
      <c r="N292" s="167">
        <v>5</v>
      </c>
    </row>
    <row r="293" spans="1:14" ht="15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49">
        <v>12.888888888888891</v>
      </c>
      <c r="G293" s="127"/>
      <c r="H293" s="31">
        <f t="shared" si="12"/>
        <v>12.888888888888891</v>
      </c>
      <c r="I293" s="23">
        <f t="shared" si="13"/>
        <v>2</v>
      </c>
      <c r="J293" s="169" t="s">
        <v>485</v>
      </c>
      <c r="K293" s="129">
        <f t="shared" si="14"/>
        <v>1</v>
      </c>
      <c r="M293" s="187">
        <v>18</v>
      </c>
      <c r="N293" s="188">
        <v>9</v>
      </c>
    </row>
    <row r="294" spans="1:14" ht="15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49">
        <v>12.33</v>
      </c>
      <c r="G294" s="127"/>
      <c r="H294" s="31">
        <f t="shared" si="12"/>
        <v>12.33</v>
      </c>
      <c r="I294" s="23">
        <f t="shared" si="13"/>
        <v>2</v>
      </c>
      <c r="J294" s="169" t="s">
        <v>485</v>
      </c>
      <c r="K294" s="129">
        <f t="shared" si="14"/>
        <v>1</v>
      </c>
      <c r="M294" s="187">
        <v>18</v>
      </c>
      <c r="N294" s="188">
        <v>9</v>
      </c>
    </row>
    <row r="295" spans="1:14" ht="12">
      <c r="A295" s="23">
        <v>283</v>
      </c>
      <c r="B295" s="363" t="s">
        <v>771</v>
      </c>
      <c r="C295" s="363" t="s">
        <v>772</v>
      </c>
      <c r="D295" s="365" t="s">
        <v>278</v>
      </c>
      <c r="E295" s="239" t="s">
        <v>1681</v>
      </c>
      <c r="F295" s="194">
        <v>12.85</v>
      </c>
      <c r="G295" s="261"/>
      <c r="H295" s="249">
        <f t="shared" si="12"/>
        <v>12.85</v>
      </c>
      <c r="I295" s="250">
        <f t="shared" si="13"/>
        <v>2</v>
      </c>
      <c r="J295" s="251" t="str">
        <f>IF(I295=2,"acquise"," ")</f>
        <v>acquise</v>
      </c>
      <c r="K295" s="222">
        <f t="shared" si="14"/>
        <v>1</v>
      </c>
    </row>
    <row r="296" spans="1:14" ht="12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2">
        <v>12.91</v>
      </c>
      <c r="G296" s="127"/>
      <c r="H296" s="31">
        <f t="shared" si="12"/>
        <v>12.91</v>
      </c>
      <c r="I296" s="23">
        <f t="shared" si="13"/>
        <v>2</v>
      </c>
      <c r="J296" s="169" t="s">
        <v>485</v>
      </c>
      <c r="K296" s="129">
        <f t="shared" si="14"/>
        <v>1</v>
      </c>
      <c r="L296" s="72" t="s">
        <v>483</v>
      </c>
      <c r="M296" s="7">
        <v>18</v>
      </c>
      <c r="N296" s="167">
        <v>9</v>
      </c>
    </row>
    <row r="297" spans="1:14" ht="15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92">
        <v>11.583333333333332</v>
      </c>
      <c r="G297" s="127"/>
      <c r="H297" s="31">
        <f t="shared" si="12"/>
        <v>11.583333333333332</v>
      </c>
      <c r="I297" s="23">
        <f t="shared" si="13"/>
        <v>2</v>
      </c>
      <c r="J297" s="169" t="s">
        <v>486</v>
      </c>
      <c r="K297" s="129">
        <f t="shared" si="14"/>
        <v>1</v>
      </c>
      <c r="M297" s="187">
        <v>10</v>
      </c>
      <c r="N297" s="188">
        <v>2</v>
      </c>
    </row>
    <row r="298" spans="1:14" ht="12">
      <c r="A298" s="23">
        <v>286</v>
      </c>
      <c r="B298" s="282" t="s">
        <v>773</v>
      </c>
      <c r="C298" s="305" t="s">
        <v>774</v>
      </c>
      <c r="D298" s="306" t="s">
        <v>111</v>
      </c>
      <c r="E298" s="247" t="s">
        <v>1677</v>
      </c>
      <c r="F298" s="194">
        <v>13.166666666666668</v>
      </c>
      <c r="G298" s="261"/>
      <c r="H298" s="249">
        <f t="shared" si="12"/>
        <v>13.166666666666668</v>
      </c>
      <c r="I298" s="250">
        <f t="shared" si="13"/>
        <v>2</v>
      </c>
      <c r="J298" s="251" t="str">
        <f>IF(I298=2,"acquise"," ")</f>
        <v>acquise</v>
      </c>
      <c r="K298" s="222">
        <f t="shared" si="14"/>
        <v>1</v>
      </c>
    </row>
    <row r="299" spans="1:14" ht="12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49">
        <v>13.8</v>
      </c>
      <c r="G299" s="127"/>
      <c r="H299" s="31">
        <f t="shared" si="12"/>
        <v>13.8</v>
      </c>
      <c r="I299" s="23">
        <f t="shared" si="13"/>
        <v>2</v>
      </c>
      <c r="J299" s="169" t="s">
        <v>484</v>
      </c>
      <c r="K299" s="129">
        <f t="shared" si="14"/>
        <v>1</v>
      </c>
      <c r="L299" s="72" t="s">
        <v>483</v>
      </c>
      <c r="M299" s="7">
        <v>30</v>
      </c>
      <c r="N299" s="167">
        <v>9</v>
      </c>
    </row>
    <row r="300" spans="1:14" ht="12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12.5</v>
      </c>
      <c r="G300" s="127"/>
      <c r="H300" s="31">
        <f t="shared" si="12"/>
        <v>12.5</v>
      </c>
      <c r="I300" s="23">
        <f t="shared" si="13"/>
        <v>2</v>
      </c>
      <c r="J300" s="169" t="s">
        <v>485</v>
      </c>
      <c r="K300" s="129">
        <f t="shared" si="14"/>
        <v>1</v>
      </c>
      <c r="L300" s="72" t="s">
        <v>483</v>
      </c>
      <c r="M300" s="7">
        <v>18</v>
      </c>
      <c r="N300" s="167">
        <v>9</v>
      </c>
    </row>
    <row r="301" spans="1:14" ht="12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92">
        <v>11</v>
      </c>
      <c r="G301" s="127"/>
      <c r="H301" s="31">
        <f t="shared" si="12"/>
        <v>11</v>
      </c>
      <c r="I301" s="23">
        <f t="shared" si="13"/>
        <v>2</v>
      </c>
      <c r="J301" s="169" t="s">
        <v>485</v>
      </c>
      <c r="K301" s="129">
        <f t="shared" si="14"/>
        <v>1</v>
      </c>
      <c r="L301" s="72" t="s">
        <v>483</v>
      </c>
      <c r="M301" s="7">
        <v>18</v>
      </c>
      <c r="N301" s="167">
        <v>9</v>
      </c>
    </row>
    <row r="302" spans="1:14" ht="12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49">
        <v>14.75</v>
      </c>
      <c r="G302" s="127"/>
      <c r="H302" s="31">
        <f t="shared" si="12"/>
        <v>14.75</v>
      </c>
      <c r="I302" s="23">
        <f t="shared" si="13"/>
        <v>2</v>
      </c>
      <c r="J302" s="169" t="s">
        <v>485</v>
      </c>
      <c r="K302" s="129">
        <f t="shared" si="14"/>
        <v>1</v>
      </c>
      <c r="L302" s="72" t="s">
        <v>483</v>
      </c>
      <c r="M302" s="7">
        <v>12</v>
      </c>
      <c r="N302" s="167">
        <v>9</v>
      </c>
    </row>
    <row r="303" spans="1:14" ht="12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49">
        <v>10</v>
      </c>
      <c r="G303" s="127"/>
      <c r="H303" s="31">
        <f t="shared" si="12"/>
        <v>10</v>
      </c>
      <c r="I303" s="23">
        <f t="shared" si="13"/>
        <v>2</v>
      </c>
      <c r="J303" s="169" t="s">
        <v>485</v>
      </c>
      <c r="K303" s="129">
        <f t="shared" si="14"/>
        <v>1</v>
      </c>
      <c r="L303" s="72" t="s">
        <v>483</v>
      </c>
      <c r="M303" s="7">
        <v>18</v>
      </c>
      <c r="N303" s="167">
        <v>9</v>
      </c>
    </row>
    <row r="304" spans="1:14" ht="12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49">
        <v>13.5</v>
      </c>
      <c r="G304" s="127"/>
      <c r="H304" s="31">
        <f t="shared" si="12"/>
        <v>13.5</v>
      </c>
      <c r="I304" s="23">
        <f t="shared" si="13"/>
        <v>2</v>
      </c>
      <c r="J304" s="169" t="s">
        <v>484</v>
      </c>
      <c r="K304" s="129">
        <f t="shared" si="14"/>
        <v>1</v>
      </c>
      <c r="L304" s="72" t="s">
        <v>483</v>
      </c>
      <c r="M304" s="7">
        <v>30</v>
      </c>
      <c r="N304" s="167">
        <v>9</v>
      </c>
    </row>
    <row r="305" spans="1:14" ht="15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92">
        <v>15.5</v>
      </c>
      <c r="G305" s="127"/>
      <c r="H305" s="31">
        <f t="shared" si="12"/>
        <v>15.5</v>
      </c>
      <c r="I305" s="23">
        <f t="shared" si="13"/>
        <v>2</v>
      </c>
      <c r="J305" s="169" t="s">
        <v>485</v>
      </c>
      <c r="K305" s="129">
        <f t="shared" si="14"/>
        <v>1</v>
      </c>
      <c r="M305" s="187">
        <v>17</v>
      </c>
      <c r="N305" s="188">
        <v>9</v>
      </c>
    </row>
    <row r="306" spans="1:14" ht="15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49">
        <v>11.66</v>
      </c>
      <c r="G306" s="127"/>
      <c r="H306" s="31">
        <f t="shared" si="12"/>
        <v>11.66</v>
      </c>
      <c r="I306" s="23">
        <f t="shared" si="13"/>
        <v>2</v>
      </c>
      <c r="J306" s="169" t="s">
        <v>485</v>
      </c>
      <c r="K306" s="129">
        <f t="shared" si="14"/>
        <v>1</v>
      </c>
      <c r="M306" s="187">
        <v>12</v>
      </c>
      <c r="N306" s="188">
        <v>9</v>
      </c>
    </row>
    <row r="307" spans="1:14" ht="15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92">
        <v>11.29</v>
      </c>
      <c r="G307" s="127"/>
      <c r="H307" s="31">
        <f t="shared" si="12"/>
        <v>11.29</v>
      </c>
      <c r="I307" s="23">
        <f t="shared" si="13"/>
        <v>2</v>
      </c>
      <c r="J307" s="169" t="s">
        <v>486</v>
      </c>
      <c r="K307" s="129">
        <f t="shared" si="14"/>
        <v>1</v>
      </c>
      <c r="M307" s="187">
        <v>15</v>
      </c>
      <c r="N307" s="188">
        <v>8</v>
      </c>
    </row>
    <row r="308" spans="1:14" ht="12">
      <c r="A308" s="23">
        <v>296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194">
        <v>12.91</v>
      </c>
      <c r="G308" s="261"/>
      <c r="H308" s="249">
        <f t="shared" si="12"/>
        <v>12.91</v>
      </c>
      <c r="I308" s="250">
        <f t="shared" si="13"/>
        <v>2</v>
      </c>
      <c r="J308" s="251" t="str">
        <f>IF(I308=2,"acquise"," ")</f>
        <v>acquise</v>
      </c>
      <c r="K308" s="222">
        <f t="shared" si="14"/>
        <v>1</v>
      </c>
    </row>
    <row r="309" spans="1:14" ht="15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49">
        <v>12.33</v>
      </c>
      <c r="G309" s="127"/>
      <c r="H309" s="31">
        <f t="shared" si="12"/>
        <v>12.33</v>
      </c>
      <c r="I309" s="23">
        <f t="shared" si="13"/>
        <v>2</v>
      </c>
      <c r="J309" s="169" t="s">
        <v>485</v>
      </c>
      <c r="K309" s="129">
        <f t="shared" si="14"/>
        <v>1</v>
      </c>
      <c r="M309" s="187">
        <v>12</v>
      </c>
      <c r="N309" s="188">
        <v>9</v>
      </c>
    </row>
    <row r="310" spans="1:14" ht="15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92">
        <v>11.402777777777777</v>
      </c>
      <c r="G310" s="127"/>
      <c r="H310" s="31">
        <f t="shared" si="12"/>
        <v>11.402777777777777</v>
      </c>
      <c r="I310" s="23">
        <f t="shared" si="13"/>
        <v>2</v>
      </c>
      <c r="J310" s="169" t="s">
        <v>486</v>
      </c>
      <c r="K310" s="129">
        <f t="shared" si="14"/>
        <v>1</v>
      </c>
      <c r="M310" s="187">
        <v>12</v>
      </c>
      <c r="N310" s="188">
        <v>4</v>
      </c>
    </row>
    <row r="311" spans="1:14" ht="12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194">
        <v>14.666666666666666</v>
      </c>
      <c r="G311" s="261"/>
      <c r="H311" s="249">
        <f t="shared" si="12"/>
        <v>14.666666666666666</v>
      </c>
      <c r="I311" s="250">
        <f t="shared" si="13"/>
        <v>2</v>
      </c>
      <c r="J311" s="251" t="str">
        <f>IF(I311=2,"acquise"," ")</f>
        <v>acquise</v>
      </c>
      <c r="K311" s="222">
        <f t="shared" si="14"/>
        <v>1</v>
      </c>
    </row>
    <row r="312" spans="1:14" ht="15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49">
        <v>13.42</v>
      </c>
      <c r="G312" s="127"/>
      <c r="H312" s="31">
        <f t="shared" si="12"/>
        <v>13.42</v>
      </c>
      <c r="I312" s="23">
        <f t="shared" si="13"/>
        <v>2</v>
      </c>
      <c r="J312" s="169" t="s">
        <v>484</v>
      </c>
      <c r="K312" s="129">
        <f t="shared" si="14"/>
        <v>1</v>
      </c>
      <c r="M312" s="187">
        <v>30</v>
      </c>
      <c r="N312" s="188">
        <v>9</v>
      </c>
    </row>
    <row r="313" spans="1:14" ht="15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92">
        <v>14.16</v>
      </c>
      <c r="G313" s="127"/>
      <c r="H313" s="31">
        <f t="shared" si="12"/>
        <v>14.16</v>
      </c>
      <c r="I313" s="23">
        <f t="shared" si="13"/>
        <v>2</v>
      </c>
      <c r="J313" s="169" t="s">
        <v>485</v>
      </c>
      <c r="K313" s="129">
        <f t="shared" si="14"/>
        <v>1</v>
      </c>
      <c r="M313" s="187">
        <v>11</v>
      </c>
      <c r="N313" s="188">
        <v>9</v>
      </c>
    </row>
    <row r="314" spans="1:14" ht="15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92">
        <v>10.370000000000001</v>
      </c>
      <c r="G314" s="127"/>
      <c r="H314" s="31">
        <f t="shared" si="12"/>
        <v>10.370000000000001</v>
      </c>
      <c r="I314" s="23">
        <f t="shared" si="13"/>
        <v>2</v>
      </c>
      <c r="J314" s="169" t="s">
        <v>486</v>
      </c>
      <c r="K314" s="129">
        <f t="shared" si="14"/>
        <v>1</v>
      </c>
      <c r="M314" s="187">
        <v>18</v>
      </c>
      <c r="N314" s="188">
        <v>3</v>
      </c>
    </row>
    <row r="315" spans="1:14" ht="15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92">
        <v>11.83</v>
      </c>
      <c r="G315" s="127"/>
      <c r="H315" s="31">
        <f t="shared" si="12"/>
        <v>11.83</v>
      </c>
      <c r="I315" s="23">
        <f t="shared" si="13"/>
        <v>2</v>
      </c>
      <c r="J315" s="169" t="s">
        <v>486</v>
      </c>
      <c r="K315" s="129">
        <f t="shared" si="14"/>
        <v>1</v>
      </c>
      <c r="M315" s="187">
        <v>19</v>
      </c>
      <c r="N315" s="188">
        <v>6</v>
      </c>
    </row>
    <row r="316" spans="1:14" ht="12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49">
        <v>13.83</v>
      </c>
      <c r="G316" s="127"/>
      <c r="H316" s="31">
        <f t="shared" si="12"/>
        <v>13.83</v>
      </c>
      <c r="I316" s="23">
        <f t="shared" si="13"/>
        <v>2</v>
      </c>
      <c r="J316" s="169" t="s">
        <v>485</v>
      </c>
      <c r="K316" s="129">
        <f t="shared" si="14"/>
        <v>1</v>
      </c>
      <c r="L316" s="72" t="s">
        <v>483</v>
      </c>
      <c r="M316" s="7">
        <v>18</v>
      </c>
      <c r="N316" s="167">
        <v>9</v>
      </c>
    </row>
    <row r="317" spans="1:14" ht="12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92">
        <v>10.25</v>
      </c>
      <c r="G317" s="127"/>
      <c r="H317" s="31">
        <f t="shared" si="12"/>
        <v>10.25</v>
      </c>
      <c r="I317" s="23">
        <f t="shared" si="13"/>
        <v>2</v>
      </c>
      <c r="J317" s="169" t="s">
        <v>485</v>
      </c>
      <c r="K317" s="129">
        <f t="shared" si="14"/>
        <v>1</v>
      </c>
      <c r="L317" s="72" t="s">
        <v>483</v>
      </c>
      <c r="M317" s="7">
        <v>18</v>
      </c>
      <c r="N317" s="167">
        <v>9</v>
      </c>
    </row>
    <row r="318" spans="1:14" ht="15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92">
        <v>13.83</v>
      </c>
      <c r="G318" s="127"/>
      <c r="H318" s="31">
        <f t="shared" si="12"/>
        <v>13.83</v>
      </c>
      <c r="I318" s="23">
        <f t="shared" si="13"/>
        <v>2</v>
      </c>
      <c r="J318" s="169" t="s">
        <v>485</v>
      </c>
      <c r="K318" s="129">
        <f t="shared" si="14"/>
        <v>1</v>
      </c>
      <c r="M318" s="187">
        <v>18</v>
      </c>
      <c r="N318" s="188">
        <v>9</v>
      </c>
    </row>
    <row r="319" spans="1:14" ht="12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2">
        <v>12.91</v>
      </c>
      <c r="G319" s="127"/>
      <c r="H319" s="31">
        <f t="shared" si="12"/>
        <v>12.91</v>
      </c>
      <c r="I319" s="23">
        <f t="shared" si="13"/>
        <v>2</v>
      </c>
      <c r="J319" s="169" t="s">
        <v>485</v>
      </c>
      <c r="K319" s="129">
        <f t="shared" si="14"/>
        <v>1</v>
      </c>
      <c r="L319" s="72" t="s">
        <v>483</v>
      </c>
      <c r="M319" s="7">
        <v>18</v>
      </c>
      <c r="N319" s="167">
        <v>9</v>
      </c>
    </row>
    <row r="320" spans="1:14" ht="15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92">
        <v>12.916666666666666</v>
      </c>
      <c r="G320" s="127"/>
      <c r="H320" s="31">
        <f t="shared" si="12"/>
        <v>12.916666666666666</v>
      </c>
      <c r="I320" s="23">
        <f t="shared" si="13"/>
        <v>2</v>
      </c>
      <c r="J320" s="169" t="s">
        <v>485</v>
      </c>
      <c r="K320" s="129">
        <f t="shared" si="14"/>
        <v>1</v>
      </c>
      <c r="M320" s="187">
        <v>12</v>
      </c>
      <c r="N320" s="188">
        <v>9</v>
      </c>
    </row>
    <row r="321" spans="1:14" ht="12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13.25</v>
      </c>
      <c r="G321" s="127"/>
      <c r="H321" s="31">
        <f t="shared" si="12"/>
        <v>13.25</v>
      </c>
      <c r="I321" s="23">
        <f t="shared" si="13"/>
        <v>2</v>
      </c>
      <c r="J321" s="169" t="s">
        <v>485</v>
      </c>
      <c r="K321" s="129">
        <f t="shared" si="14"/>
        <v>1</v>
      </c>
      <c r="L321" s="72" t="s">
        <v>483</v>
      </c>
      <c r="M321" s="7">
        <v>12</v>
      </c>
      <c r="N321" s="167">
        <v>9</v>
      </c>
    </row>
    <row r="322" spans="1:14" ht="12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194">
        <v>10.166666666666668</v>
      </c>
      <c r="G322" s="261"/>
      <c r="H322" s="249">
        <f t="shared" si="12"/>
        <v>10.166666666666668</v>
      </c>
      <c r="I322" s="250">
        <f t="shared" si="13"/>
        <v>2</v>
      </c>
      <c r="J322" s="251" t="str">
        <f>IF(I322=2,"acquise"," ")</f>
        <v>acquise</v>
      </c>
      <c r="K322" s="222">
        <f t="shared" si="14"/>
        <v>1</v>
      </c>
    </row>
    <row r="323" spans="1:14" ht="15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49">
        <v>12.496666666666666</v>
      </c>
      <c r="G323" s="127"/>
      <c r="H323" s="31">
        <f t="shared" si="12"/>
        <v>12.496666666666666</v>
      </c>
      <c r="I323" s="23">
        <f t="shared" si="13"/>
        <v>2</v>
      </c>
      <c r="J323" s="169" t="s">
        <v>486</v>
      </c>
      <c r="K323" s="129">
        <f t="shared" si="14"/>
        <v>1</v>
      </c>
      <c r="M323" s="187">
        <v>16</v>
      </c>
      <c r="N323" s="188">
        <v>2</v>
      </c>
    </row>
    <row r="324" spans="1:14" ht="12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2">
        <v>12.67</v>
      </c>
      <c r="G324" s="127"/>
      <c r="H324" s="31">
        <f t="shared" si="12"/>
        <v>12.67</v>
      </c>
      <c r="I324" s="23">
        <f t="shared" si="13"/>
        <v>2</v>
      </c>
      <c r="J324" s="169" t="s">
        <v>486</v>
      </c>
      <c r="K324" s="129">
        <f t="shared" si="14"/>
        <v>1</v>
      </c>
      <c r="L324" s="72" t="s">
        <v>483</v>
      </c>
      <c r="M324" s="7">
        <v>13</v>
      </c>
      <c r="N324" s="167">
        <v>5</v>
      </c>
    </row>
    <row r="325" spans="1:14" ht="12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194">
        <v>15.41</v>
      </c>
      <c r="G325" s="261"/>
      <c r="H325" s="249">
        <f t="shared" si="12"/>
        <v>15.41</v>
      </c>
      <c r="I325" s="250">
        <f t="shared" si="13"/>
        <v>2</v>
      </c>
      <c r="J325" s="251" t="str">
        <f>IF(I325=2,"acquise"," ")</f>
        <v>acquise</v>
      </c>
      <c r="K325" s="222">
        <f t="shared" si="14"/>
        <v>1</v>
      </c>
    </row>
    <row r="326" spans="1:14" ht="12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92">
        <v>13</v>
      </c>
      <c r="G326" s="127"/>
      <c r="H326" s="31">
        <f t="shared" si="12"/>
        <v>13</v>
      </c>
      <c r="I326" s="23">
        <f t="shared" si="13"/>
        <v>2</v>
      </c>
      <c r="J326" s="169" t="s">
        <v>486</v>
      </c>
      <c r="K326" s="129">
        <f t="shared" si="14"/>
        <v>1</v>
      </c>
      <c r="L326" s="72" t="s">
        <v>483</v>
      </c>
      <c r="M326" s="7">
        <v>20</v>
      </c>
      <c r="N326" s="167">
        <v>5</v>
      </c>
    </row>
    <row r="327" spans="1:14" ht="12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92">
        <v>13.33</v>
      </c>
      <c r="G327" s="127"/>
      <c r="H327" s="31">
        <f t="shared" si="12"/>
        <v>13.33</v>
      </c>
      <c r="I327" s="23">
        <f t="shared" si="13"/>
        <v>2</v>
      </c>
      <c r="J327" s="169" t="s">
        <v>485</v>
      </c>
      <c r="K327" s="129">
        <f t="shared" si="14"/>
        <v>1</v>
      </c>
      <c r="L327" s="72" t="s">
        <v>483</v>
      </c>
      <c r="M327" s="7">
        <v>24</v>
      </c>
      <c r="N327" s="167">
        <v>9</v>
      </c>
    </row>
    <row r="328" spans="1:14" ht="15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49">
        <v>10.75</v>
      </c>
      <c r="G328" s="127"/>
      <c r="H328" s="31">
        <f t="shared" si="12"/>
        <v>10.75</v>
      </c>
      <c r="I328" s="23">
        <f t="shared" si="13"/>
        <v>2</v>
      </c>
      <c r="J328" s="169" t="s">
        <v>485</v>
      </c>
      <c r="K328" s="129">
        <f t="shared" si="14"/>
        <v>1</v>
      </c>
      <c r="M328" s="187">
        <v>17</v>
      </c>
      <c r="N328" s="188">
        <v>9</v>
      </c>
    </row>
    <row r="329" spans="1:14" ht="12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49">
        <v>12</v>
      </c>
      <c r="G329" s="127"/>
      <c r="H329" s="31">
        <f t="shared" si="12"/>
        <v>12</v>
      </c>
      <c r="I329" s="23">
        <f t="shared" si="13"/>
        <v>2</v>
      </c>
      <c r="J329" s="169" t="s">
        <v>485</v>
      </c>
      <c r="K329" s="129">
        <f t="shared" si="14"/>
        <v>1</v>
      </c>
      <c r="L329" s="72" t="s">
        <v>483</v>
      </c>
      <c r="M329" s="7">
        <v>18</v>
      </c>
      <c r="N329" s="167">
        <v>9</v>
      </c>
    </row>
    <row r="330" spans="1:14" ht="15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92">
        <v>13.75</v>
      </c>
      <c r="G330" s="127"/>
      <c r="H330" s="31">
        <f t="shared" si="12"/>
        <v>13.75</v>
      </c>
      <c r="I330" s="23">
        <f t="shared" si="13"/>
        <v>2</v>
      </c>
      <c r="J330" s="169" t="s">
        <v>485</v>
      </c>
      <c r="K330" s="129">
        <f t="shared" si="14"/>
        <v>1</v>
      </c>
      <c r="M330" s="187">
        <v>18</v>
      </c>
      <c r="N330" s="188">
        <v>9</v>
      </c>
    </row>
    <row r="331" spans="1:14" ht="15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92">
        <v>12.66</v>
      </c>
      <c r="G331" s="127"/>
      <c r="H331" s="31">
        <f t="shared" si="12"/>
        <v>12.66</v>
      </c>
      <c r="I331" s="23">
        <f t="shared" si="13"/>
        <v>2</v>
      </c>
      <c r="J331" s="169" t="s">
        <v>485</v>
      </c>
      <c r="K331" s="129">
        <f t="shared" si="14"/>
        <v>1</v>
      </c>
      <c r="M331" s="187">
        <v>29</v>
      </c>
      <c r="N331" s="188">
        <v>9</v>
      </c>
    </row>
    <row r="332" spans="1:14" ht="12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2">
        <v>11.666666666666666</v>
      </c>
      <c r="G332" s="127"/>
      <c r="H332" s="31">
        <f t="shared" si="12"/>
        <v>11.666666666666666</v>
      </c>
      <c r="I332" s="23">
        <f t="shared" si="13"/>
        <v>2</v>
      </c>
      <c r="J332" s="169" t="s">
        <v>486</v>
      </c>
      <c r="K332" s="129">
        <f t="shared" si="14"/>
        <v>1</v>
      </c>
      <c r="L332" s="72" t="s">
        <v>483</v>
      </c>
      <c r="M332" s="7">
        <v>20</v>
      </c>
      <c r="N332" s="167">
        <v>5</v>
      </c>
    </row>
    <row r="333" spans="1:14" ht="12">
      <c r="A333" s="23">
        <v>321</v>
      </c>
      <c r="B333" s="294">
        <v>123007577</v>
      </c>
      <c r="C333" s="305" t="s">
        <v>245</v>
      </c>
      <c r="D333" s="306" t="s">
        <v>781</v>
      </c>
      <c r="E333" s="247" t="s">
        <v>1677</v>
      </c>
      <c r="F333" s="194">
        <v>10.83</v>
      </c>
      <c r="G333" s="261"/>
      <c r="H333" s="249">
        <f t="shared" ref="H333:H396" si="15">MAX(F333,G333)</f>
        <v>10.83</v>
      </c>
      <c r="I333" s="250">
        <f t="shared" ref="I333:I396" si="16">IF(H333&gt;=10,2,0)</f>
        <v>2</v>
      </c>
      <c r="J333" s="251" t="str">
        <f>IF(I333=2,"acquise"," ")</f>
        <v>acquise</v>
      </c>
      <c r="K333" s="222">
        <f t="shared" ref="K333:K396" si="17">IF(G333&lt;&gt;"",2,1)</f>
        <v>1</v>
      </c>
    </row>
    <row r="334" spans="1:14" ht="15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92">
        <v>13.652777777777777</v>
      </c>
      <c r="G334" s="127"/>
      <c r="H334" s="31">
        <f t="shared" si="15"/>
        <v>13.652777777777777</v>
      </c>
      <c r="I334" s="23">
        <f t="shared" si="16"/>
        <v>2</v>
      </c>
      <c r="J334" s="169" t="s">
        <v>486</v>
      </c>
      <c r="K334" s="129">
        <f t="shared" si="17"/>
        <v>1</v>
      </c>
      <c r="M334" s="187">
        <v>11</v>
      </c>
      <c r="N334" s="188">
        <v>4</v>
      </c>
    </row>
    <row r="335" spans="1:14" ht="15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49">
        <v>13.75</v>
      </c>
      <c r="G335" s="127"/>
      <c r="H335" s="31">
        <f t="shared" si="15"/>
        <v>13.75</v>
      </c>
      <c r="I335" s="23">
        <f t="shared" si="16"/>
        <v>2</v>
      </c>
      <c r="J335" s="169" t="s">
        <v>486</v>
      </c>
      <c r="K335" s="129">
        <f t="shared" si="17"/>
        <v>1</v>
      </c>
      <c r="M335" s="187">
        <v>16</v>
      </c>
      <c r="N335" s="188">
        <v>2</v>
      </c>
    </row>
    <row r="336" spans="1:14" ht="15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92">
        <v>14.163333333333334</v>
      </c>
      <c r="G336" s="127"/>
      <c r="H336" s="31">
        <f t="shared" si="15"/>
        <v>14.163333333333334</v>
      </c>
      <c r="I336" s="23">
        <f t="shared" si="16"/>
        <v>2</v>
      </c>
      <c r="J336" s="169" t="s">
        <v>485</v>
      </c>
      <c r="K336" s="129">
        <f t="shared" si="17"/>
        <v>1</v>
      </c>
      <c r="M336" s="187">
        <v>24</v>
      </c>
      <c r="N336" s="188">
        <v>9</v>
      </c>
    </row>
    <row r="337" spans="1:14" ht="12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194">
        <v>14.25</v>
      </c>
      <c r="G337" s="261"/>
      <c r="H337" s="249">
        <f t="shared" si="15"/>
        <v>14.25</v>
      </c>
      <c r="I337" s="250">
        <f t="shared" si="16"/>
        <v>2</v>
      </c>
      <c r="J337" s="251" t="str">
        <f>IF(I337=2,"acquise"," ")</f>
        <v>acquise</v>
      </c>
      <c r="K337" s="222">
        <f t="shared" si="17"/>
        <v>1</v>
      </c>
    </row>
    <row r="338" spans="1:14" ht="15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49">
        <v>10</v>
      </c>
      <c r="G338" s="127"/>
      <c r="H338" s="31">
        <f t="shared" si="15"/>
        <v>10</v>
      </c>
      <c r="I338" s="23">
        <f t="shared" si="16"/>
        <v>2</v>
      </c>
      <c r="J338" s="169" t="s">
        <v>486</v>
      </c>
      <c r="K338" s="129">
        <f t="shared" si="17"/>
        <v>1</v>
      </c>
      <c r="M338" s="187">
        <v>24</v>
      </c>
      <c r="N338" s="188">
        <v>3</v>
      </c>
    </row>
    <row r="339" spans="1:14" ht="12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2">
        <v>15.66</v>
      </c>
      <c r="G339" s="127"/>
      <c r="H339" s="31">
        <f t="shared" si="15"/>
        <v>15.66</v>
      </c>
      <c r="I339" s="23">
        <f t="shared" si="16"/>
        <v>2</v>
      </c>
      <c r="J339" s="169" t="s">
        <v>484</v>
      </c>
      <c r="K339" s="129">
        <f t="shared" si="17"/>
        <v>1</v>
      </c>
      <c r="L339" s="72" t="s">
        <v>483</v>
      </c>
      <c r="M339" s="7">
        <v>30</v>
      </c>
      <c r="N339" s="167">
        <v>9</v>
      </c>
    </row>
    <row r="340" spans="1:14" ht="12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194">
        <v>14.66</v>
      </c>
      <c r="G340" s="261"/>
      <c r="H340" s="249">
        <f t="shared" si="15"/>
        <v>14.66</v>
      </c>
      <c r="I340" s="250">
        <f t="shared" si="16"/>
        <v>2</v>
      </c>
      <c r="J340" s="251" t="str">
        <f>IF(I340=2,"acquise"," ")</f>
        <v>acquise</v>
      </c>
      <c r="K340" s="222">
        <f t="shared" si="17"/>
        <v>1</v>
      </c>
    </row>
    <row r="341" spans="1:14" ht="15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49">
        <v>13.91</v>
      </c>
      <c r="G341" s="127"/>
      <c r="H341" s="31">
        <f t="shared" si="15"/>
        <v>13.91</v>
      </c>
      <c r="I341" s="23">
        <f t="shared" si="16"/>
        <v>2</v>
      </c>
      <c r="J341" s="169" t="s">
        <v>485</v>
      </c>
      <c r="K341" s="129">
        <f t="shared" si="17"/>
        <v>1</v>
      </c>
      <c r="M341" s="187">
        <v>12</v>
      </c>
      <c r="N341" s="188">
        <v>9</v>
      </c>
    </row>
    <row r="342" spans="1:14" ht="12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92">
        <v>11</v>
      </c>
      <c r="G342" s="127"/>
      <c r="H342" s="31">
        <f t="shared" si="15"/>
        <v>11</v>
      </c>
      <c r="I342" s="23">
        <f t="shared" si="16"/>
        <v>2</v>
      </c>
      <c r="J342" s="169" t="s">
        <v>485</v>
      </c>
      <c r="K342" s="129">
        <f t="shared" si="17"/>
        <v>1</v>
      </c>
      <c r="L342" s="72" t="s">
        <v>483</v>
      </c>
      <c r="M342" s="7">
        <v>18</v>
      </c>
      <c r="N342" s="167">
        <v>9</v>
      </c>
    </row>
    <row r="343" spans="1:14" ht="15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92">
        <v>13</v>
      </c>
      <c r="G343" s="127"/>
      <c r="H343" s="31">
        <f t="shared" si="15"/>
        <v>13</v>
      </c>
      <c r="I343" s="23">
        <f t="shared" si="16"/>
        <v>2</v>
      </c>
      <c r="J343" s="169" t="s">
        <v>485</v>
      </c>
      <c r="K343" s="129">
        <f t="shared" si="17"/>
        <v>1</v>
      </c>
      <c r="M343" s="187">
        <v>18</v>
      </c>
      <c r="N343" s="188">
        <v>9</v>
      </c>
    </row>
    <row r="344" spans="1:14" ht="12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2">
        <v>12.08</v>
      </c>
      <c r="G344" s="127"/>
      <c r="H344" s="31">
        <f t="shared" si="15"/>
        <v>12.08</v>
      </c>
      <c r="I344" s="23">
        <f t="shared" si="16"/>
        <v>2</v>
      </c>
      <c r="J344" s="169" t="s">
        <v>486</v>
      </c>
      <c r="K344" s="129">
        <f t="shared" si="17"/>
        <v>1</v>
      </c>
      <c r="L344" s="72" t="s">
        <v>483</v>
      </c>
      <c r="M344" s="7">
        <v>18</v>
      </c>
      <c r="N344" s="167">
        <v>3</v>
      </c>
    </row>
    <row r="345" spans="1:14" ht="12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15.5</v>
      </c>
      <c r="G345" s="127"/>
      <c r="H345" s="31">
        <f t="shared" si="15"/>
        <v>15.5</v>
      </c>
      <c r="I345" s="23">
        <f t="shared" si="16"/>
        <v>2</v>
      </c>
      <c r="J345" s="169" t="s">
        <v>485</v>
      </c>
      <c r="K345" s="129">
        <f t="shared" si="17"/>
        <v>1</v>
      </c>
      <c r="L345" s="72" t="s">
        <v>483</v>
      </c>
      <c r="M345" s="7">
        <v>18</v>
      </c>
      <c r="N345" s="167">
        <v>9</v>
      </c>
    </row>
    <row r="346" spans="1:14" ht="15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92">
        <v>15</v>
      </c>
      <c r="G346" s="127"/>
      <c r="H346" s="31">
        <f t="shared" si="15"/>
        <v>15</v>
      </c>
      <c r="I346" s="23">
        <f t="shared" si="16"/>
        <v>2</v>
      </c>
      <c r="J346" s="169" t="s">
        <v>485</v>
      </c>
      <c r="K346" s="129">
        <f t="shared" si="17"/>
        <v>1</v>
      </c>
      <c r="M346" s="187">
        <v>11</v>
      </c>
      <c r="N346" s="188">
        <v>9</v>
      </c>
    </row>
    <row r="347" spans="1:14" ht="15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92">
        <v>10.75</v>
      </c>
      <c r="G347" s="127"/>
      <c r="H347" s="31">
        <f t="shared" si="15"/>
        <v>10.75</v>
      </c>
      <c r="I347" s="23">
        <f t="shared" si="16"/>
        <v>2</v>
      </c>
      <c r="J347" s="169" t="s">
        <v>486</v>
      </c>
      <c r="K347" s="129">
        <f t="shared" si="17"/>
        <v>1</v>
      </c>
      <c r="M347" s="187">
        <v>14</v>
      </c>
      <c r="N347" s="188">
        <v>5</v>
      </c>
    </row>
    <row r="348" spans="1:14" ht="15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92">
        <v>10.4</v>
      </c>
      <c r="G348" s="127"/>
      <c r="H348" s="31">
        <f t="shared" si="15"/>
        <v>10.4</v>
      </c>
      <c r="I348" s="23">
        <f t="shared" si="16"/>
        <v>2</v>
      </c>
      <c r="J348" s="169" t="s">
        <v>486</v>
      </c>
      <c r="K348" s="129">
        <f t="shared" si="17"/>
        <v>1</v>
      </c>
      <c r="M348" s="187">
        <v>18</v>
      </c>
      <c r="N348" s="188">
        <v>3</v>
      </c>
    </row>
    <row r="349" spans="1:14" ht="12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14.5</v>
      </c>
      <c r="G349" s="127"/>
      <c r="H349" s="31">
        <f t="shared" si="15"/>
        <v>14.5</v>
      </c>
      <c r="I349" s="23">
        <f t="shared" si="16"/>
        <v>2</v>
      </c>
      <c r="J349" s="169" t="s">
        <v>485</v>
      </c>
      <c r="K349" s="129">
        <f t="shared" si="17"/>
        <v>1</v>
      </c>
      <c r="L349" s="72" t="s">
        <v>483</v>
      </c>
      <c r="M349" s="7">
        <v>15</v>
      </c>
      <c r="N349" s="167">
        <v>9</v>
      </c>
    </row>
    <row r="350" spans="1:14" ht="12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49">
        <v>14.33</v>
      </c>
      <c r="G350" s="127"/>
      <c r="H350" s="31">
        <f t="shared" si="15"/>
        <v>14.33</v>
      </c>
      <c r="I350" s="23">
        <f t="shared" si="16"/>
        <v>2</v>
      </c>
      <c r="J350" s="169" t="s">
        <v>486</v>
      </c>
      <c r="K350" s="129">
        <f t="shared" si="17"/>
        <v>1</v>
      </c>
      <c r="L350" s="72" t="s">
        <v>483</v>
      </c>
      <c r="M350" s="7">
        <v>12</v>
      </c>
      <c r="N350" s="167">
        <v>3</v>
      </c>
    </row>
    <row r="351" spans="1:14" ht="12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49">
        <v>14.25</v>
      </c>
      <c r="G351" s="127"/>
      <c r="H351" s="31">
        <f t="shared" si="15"/>
        <v>14.25</v>
      </c>
      <c r="I351" s="23">
        <f t="shared" si="16"/>
        <v>2</v>
      </c>
      <c r="J351" s="169" t="s">
        <v>486</v>
      </c>
      <c r="K351" s="129">
        <f t="shared" si="17"/>
        <v>1</v>
      </c>
      <c r="L351" s="72" t="s">
        <v>483</v>
      </c>
      <c r="M351" s="7">
        <v>19</v>
      </c>
      <c r="N351" s="167">
        <v>4</v>
      </c>
    </row>
    <row r="352" spans="1:14" ht="12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194">
        <v>11.583333333333332</v>
      </c>
      <c r="G352" s="261"/>
      <c r="H352" s="249">
        <f t="shared" si="15"/>
        <v>11.583333333333332</v>
      </c>
      <c r="I352" s="250">
        <f t="shared" si="16"/>
        <v>2</v>
      </c>
      <c r="J352" s="251" t="str">
        <f>IF(I352=2,"acquise"," ")</f>
        <v>acquise</v>
      </c>
      <c r="K352" s="222">
        <f t="shared" si="17"/>
        <v>1</v>
      </c>
    </row>
    <row r="353" spans="1:14" ht="12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14.75</v>
      </c>
      <c r="G353" s="127"/>
      <c r="H353" s="31">
        <f t="shared" si="15"/>
        <v>14.75</v>
      </c>
      <c r="I353" s="23">
        <f t="shared" si="16"/>
        <v>2</v>
      </c>
      <c r="J353" s="169" t="s">
        <v>485</v>
      </c>
      <c r="K353" s="129">
        <f t="shared" si="17"/>
        <v>1</v>
      </c>
      <c r="L353" s="72" t="s">
        <v>483</v>
      </c>
      <c r="M353" s="7">
        <v>18</v>
      </c>
      <c r="N353" s="167">
        <v>9</v>
      </c>
    </row>
    <row r="354" spans="1:14" ht="15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49">
        <v>12.222222222222223</v>
      </c>
      <c r="G354" s="127"/>
      <c r="H354" s="31">
        <f t="shared" si="15"/>
        <v>12.222222222222223</v>
      </c>
      <c r="I354" s="23">
        <f t="shared" si="16"/>
        <v>2</v>
      </c>
      <c r="J354" s="169" t="s">
        <v>485</v>
      </c>
      <c r="K354" s="129">
        <f t="shared" si="17"/>
        <v>1</v>
      </c>
      <c r="M354" s="187">
        <v>11</v>
      </c>
      <c r="N354" s="188">
        <v>9</v>
      </c>
    </row>
    <row r="355" spans="1:14" ht="15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92">
        <v>12.16</v>
      </c>
      <c r="G355" s="127"/>
      <c r="H355" s="31">
        <f t="shared" si="15"/>
        <v>12.16</v>
      </c>
      <c r="I355" s="23">
        <f t="shared" si="16"/>
        <v>2</v>
      </c>
      <c r="J355" s="169" t="s">
        <v>486</v>
      </c>
      <c r="K355" s="129">
        <f t="shared" si="17"/>
        <v>1</v>
      </c>
      <c r="M355" s="187">
        <v>14</v>
      </c>
      <c r="N355" s="188">
        <v>5</v>
      </c>
    </row>
    <row r="356" spans="1:14" ht="15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92">
        <v>10.32</v>
      </c>
      <c r="G356" s="127"/>
      <c r="H356" s="31">
        <f t="shared" si="15"/>
        <v>10.32</v>
      </c>
      <c r="I356" s="23">
        <f t="shared" si="16"/>
        <v>2</v>
      </c>
      <c r="J356" s="169" t="s">
        <v>486</v>
      </c>
      <c r="K356" s="129">
        <f t="shared" si="17"/>
        <v>1</v>
      </c>
      <c r="M356" s="187">
        <v>17</v>
      </c>
      <c r="N356" s="188">
        <v>4</v>
      </c>
    </row>
    <row r="357" spans="1:14" ht="15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92">
        <v>13</v>
      </c>
      <c r="G357" s="127"/>
      <c r="H357" s="31">
        <f t="shared" si="15"/>
        <v>13</v>
      </c>
      <c r="I357" s="23">
        <f t="shared" si="16"/>
        <v>2</v>
      </c>
      <c r="J357" s="169" t="s">
        <v>486</v>
      </c>
      <c r="K357" s="129">
        <f t="shared" si="17"/>
        <v>1</v>
      </c>
      <c r="M357" s="187">
        <v>13</v>
      </c>
      <c r="N357" s="188">
        <v>5</v>
      </c>
    </row>
    <row r="358" spans="1:14" ht="12">
      <c r="A358" s="23">
        <v>346</v>
      </c>
      <c r="B358" s="363" t="s">
        <v>785</v>
      </c>
      <c r="C358" s="363" t="s">
        <v>786</v>
      </c>
      <c r="D358" s="365" t="s">
        <v>354</v>
      </c>
      <c r="E358" s="204" t="s">
        <v>436</v>
      </c>
      <c r="F358" s="194">
        <v>10.33</v>
      </c>
      <c r="G358" s="261"/>
      <c r="H358" s="249">
        <f t="shared" si="15"/>
        <v>10.33</v>
      </c>
      <c r="I358" s="250">
        <f t="shared" si="16"/>
        <v>2</v>
      </c>
      <c r="J358" s="251" t="str">
        <f>IF(I358=2,"acquise"," ")</f>
        <v>acquise</v>
      </c>
      <c r="K358" s="222">
        <f t="shared" si="17"/>
        <v>1</v>
      </c>
    </row>
    <row r="359" spans="1:14" ht="12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2">
        <v>10.083333333333332</v>
      </c>
      <c r="G359" s="127"/>
      <c r="H359" s="31">
        <f t="shared" si="15"/>
        <v>10.083333333333332</v>
      </c>
      <c r="I359" s="23">
        <f t="shared" si="16"/>
        <v>2</v>
      </c>
      <c r="J359" s="169" t="s">
        <v>486</v>
      </c>
      <c r="K359" s="129">
        <f t="shared" si="17"/>
        <v>1</v>
      </c>
      <c r="L359" s="72" t="s">
        <v>483</v>
      </c>
      <c r="M359" s="7">
        <v>13</v>
      </c>
      <c r="N359" s="167">
        <v>5</v>
      </c>
    </row>
    <row r="360" spans="1:14" ht="12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10</v>
      </c>
      <c r="G360" s="126"/>
      <c r="H360" s="31">
        <f t="shared" si="15"/>
        <v>10</v>
      </c>
      <c r="I360" s="23">
        <f t="shared" si="16"/>
        <v>2</v>
      </c>
      <c r="J360" s="169" t="s">
        <v>485</v>
      </c>
      <c r="K360" s="129">
        <f t="shared" si="17"/>
        <v>1</v>
      </c>
      <c r="L360" s="72" t="s">
        <v>483</v>
      </c>
      <c r="M360" s="7">
        <v>18</v>
      </c>
      <c r="N360" s="167">
        <v>9</v>
      </c>
    </row>
    <row r="361" spans="1:14" ht="12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92">
        <v>12.6</v>
      </c>
      <c r="G361" s="126"/>
      <c r="H361" s="31">
        <f t="shared" si="15"/>
        <v>12.6</v>
      </c>
      <c r="I361" s="23">
        <f t="shared" si="16"/>
        <v>2</v>
      </c>
      <c r="J361" s="169" t="s">
        <v>486</v>
      </c>
      <c r="K361" s="129">
        <f t="shared" si="17"/>
        <v>1</v>
      </c>
      <c r="L361" s="72" t="s">
        <v>483</v>
      </c>
      <c r="M361" s="7">
        <v>20</v>
      </c>
      <c r="N361" s="167">
        <v>2</v>
      </c>
    </row>
    <row r="362" spans="1:14" ht="15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49">
        <v>14.16</v>
      </c>
      <c r="G362" s="126"/>
      <c r="H362" s="31">
        <f t="shared" si="15"/>
        <v>14.16</v>
      </c>
      <c r="I362" s="23">
        <f t="shared" si="16"/>
        <v>2</v>
      </c>
      <c r="J362" s="169" t="s">
        <v>485</v>
      </c>
      <c r="K362" s="129">
        <f t="shared" si="17"/>
        <v>1</v>
      </c>
      <c r="M362" s="187">
        <v>12</v>
      </c>
      <c r="N362" s="188">
        <v>9</v>
      </c>
    </row>
    <row r="363" spans="1:14" ht="15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49">
        <v>11.5</v>
      </c>
      <c r="G363" s="126"/>
      <c r="H363" s="31">
        <f t="shared" si="15"/>
        <v>11.5</v>
      </c>
      <c r="I363" s="23">
        <f t="shared" si="16"/>
        <v>2</v>
      </c>
      <c r="J363" s="169" t="s">
        <v>486</v>
      </c>
      <c r="K363" s="129">
        <f t="shared" si="17"/>
        <v>1</v>
      </c>
      <c r="M363" s="187">
        <v>13</v>
      </c>
      <c r="N363" s="188">
        <v>4</v>
      </c>
    </row>
    <row r="364" spans="1:14" ht="12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13.33</v>
      </c>
      <c r="G364" s="126"/>
      <c r="H364" s="31">
        <f t="shared" si="15"/>
        <v>13.33</v>
      </c>
      <c r="I364" s="23">
        <f t="shared" si="16"/>
        <v>2</v>
      </c>
      <c r="J364" s="169" t="s">
        <v>486</v>
      </c>
      <c r="K364" s="129">
        <f t="shared" si="17"/>
        <v>1</v>
      </c>
      <c r="L364" s="72" t="s">
        <v>483</v>
      </c>
      <c r="M364" s="7">
        <v>25</v>
      </c>
      <c r="N364" s="167">
        <v>4</v>
      </c>
    </row>
    <row r="365" spans="1:14" ht="15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92">
        <v>15</v>
      </c>
      <c r="G365" s="126"/>
      <c r="H365" s="31">
        <f t="shared" si="15"/>
        <v>15</v>
      </c>
      <c r="I365" s="23">
        <f t="shared" si="16"/>
        <v>2</v>
      </c>
      <c r="J365" s="169" t="s">
        <v>485</v>
      </c>
      <c r="K365" s="129">
        <f t="shared" si="17"/>
        <v>1</v>
      </c>
      <c r="M365" s="187">
        <v>18</v>
      </c>
      <c r="N365" s="188">
        <v>9</v>
      </c>
    </row>
    <row r="366" spans="1:14" ht="12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49">
        <v>13.42</v>
      </c>
      <c r="G366" s="126"/>
      <c r="H366" s="31">
        <f t="shared" si="15"/>
        <v>13.42</v>
      </c>
      <c r="I366" s="23">
        <f t="shared" si="16"/>
        <v>2</v>
      </c>
      <c r="J366" s="169" t="s">
        <v>485</v>
      </c>
      <c r="K366" s="129">
        <f t="shared" si="17"/>
        <v>1</v>
      </c>
      <c r="L366" s="72" t="s">
        <v>483</v>
      </c>
      <c r="M366" s="7">
        <v>11</v>
      </c>
      <c r="N366" s="167">
        <v>9</v>
      </c>
    </row>
    <row r="367" spans="1:14" ht="15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92">
        <v>12.916666666666668</v>
      </c>
      <c r="G367" s="126"/>
      <c r="H367" s="31">
        <f t="shared" si="15"/>
        <v>12.916666666666668</v>
      </c>
      <c r="I367" s="23">
        <f t="shared" si="16"/>
        <v>2</v>
      </c>
      <c r="J367" s="169" t="s">
        <v>485</v>
      </c>
      <c r="K367" s="129">
        <f t="shared" si="17"/>
        <v>1</v>
      </c>
      <c r="M367" s="187">
        <v>11</v>
      </c>
      <c r="N367" s="188">
        <v>9</v>
      </c>
    </row>
    <row r="368" spans="1:14" ht="12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12</v>
      </c>
      <c r="G368" s="126"/>
      <c r="H368" s="31">
        <f t="shared" si="15"/>
        <v>12</v>
      </c>
      <c r="I368" s="23">
        <f t="shared" si="16"/>
        <v>2</v>
      </c>
      <c r="J368" s="169" t="s">
        <v>486</v>
      </c>
      <c r="K368" s="129">
        <f t="shared" si="17"/>
        <v>1</v>
      </c>
      <c r="L368" s="72" t="s">
        <v>483</v>
      </c>
      <c r="M368" s="7">
        <v>14</v>
      </c>
      <c r="N368" s="167">
        <v>5</v>
      </c>
    </row>
    <row r="369" spans="1:14" ht="12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2">
        <v>11.083333333333332</v>
      </c>
      <c r="G369" s="126"/>
      <c r="H369" s="31">
        <f t="shared" si="15"/>
        <v>11.083333333333332</v>
      </c>
      <c r="I369" s="23">
        <f t="shared" si="16"/>
        <v>2</v>
      </c>
      <c r="J369" s="169" t="s">
        <v>485</v>
      </c>
      <c r="K369" s="129">
        <f t="shared" si="17"/>
        <v>1</v>
      </c>
      <c r="L369" s="72" t="s">
        <v>483</v>
      </c>
      <c r="M369" s="7">
        <v>18</v>
      </c>
      <c r="N369" s="167">
        <v>9</v>
      </c>
    </row>
    <row r="370" spans="1:14" ht="12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2">
        <v>10</v>
      </c>
      <c r="G370" s="126"/>
      <c r="H370" s="31">
        <f t="shared" si="15"/>
        <v>10</v>
      </c>
      <c r="I370" s="23">
        <f t="shared" si="16"/>
        <v>2</v>
      </c>
      <c r="J370" s="169" t="s">
        <v>486</v>
      </c>
      <c r="K370" s="129">
        <f t="shared" si="17"/>
        <v>1</v>
      </c>
      <c r="L370" s="72" t="s">
        <v>483</v>
      </c>
      <c r="M370" s="7">
        <v>14</v>
      </c>
      <c r="N370" s="167">
        <v>5</v>
      </c>
    </row>
    <row r="371" spans="1:14" ht="12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49">
        <v>14.25</v>
      </c>
      <c r="G371" s="126"/>
      <c r="H371" s="31">
        <f t="shared" si="15"/>
        <v>14.25</v>
      </c>
      <c r="I371" s="23">
        <f t="shared" si="16"/>
        <v>2</v>
      </c>
      <c r="J371" s="169" t="s">
        <v>485</v>
      </c>
      <c r="K371" s="129">
        <f t="shared" si="17"/>
        <v>1</v>
      </c>
      <c r="L371" s="72" t="s">
        <v>483</v>
      </c>
      <c r="M371" s="7">
        <v>18</v>
      </c>
      <c r="N371" s="167">
        <v>9</v>
      </c>
    </row>
    <row r="372" spans="1:14" ht="15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92">
        <v>11.111111111111112</v>
      </c>
      <c r="G372" s="126"/>
      <c r="H372" s="31">
        <f t="shared" si="15"/>
        <v>11.111111111111112</v>
      </c>
      <c r="I372" s="23">
        <f t="shared" si="16"/>
        <v>2</v>
      </c>
      <c r="J372" s="169" t="s">
        <v>486</v>
      </c>
      <c r="K372" s="129">
        <f t="shared" si="17"/>
        <v>1</v>
      </c>
      <c r="M372" s="187">
        <v>11</v>
      </c>
      <c r="N372" s="188">
        <v>3</v>
      </c>
    </row>
    <row r="373" spans="1:14" ht="12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2">
        <v>14.58</v>
      </c>
      <c r="G373" s="126"/>
      <c r="H373" s="31">
        <f t="shared" si="15"/>
        <v>14.58</v>
      </c>
      <c r="I373" s="23">
        <f t="shared" si="16"/>
        <v>2</v>
      </c>
      <c r="J373" s="169" t="s">
        <v>485</v>
      </c>
      <c r="K373" s="129">
        <f t="shared" si="17"/>
        <v>1</v>
      </c>
      <c r="L373" s="72" t="s">
        <v>483</v>
      </c>
      <c r="M373" s="7">
        <v>18</v>
      </c>
      <c r="N373" s="167">
        <v>9</v>
      </c>
    </row>
    <row r="374" spans="1:14" ht="15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92">
        <v>9.9966666666666661</v>
      </c>
      <c r="G374" s="126"/>
      <c r="H374" s="31">
        <f t="shared" si="15"/>
        <v>9.9966666666666661</v>
      </c>
      <c r="I374" s="23">
        <f t="shared" si="16"/>
        <v>0</v>
      </c>
      <c r="J374" s="169" t="s">
        <v>485</v>
      </c>
      <c r="K374" s="129">
        <f t="shared" si="17"/>
        <v>1</v>
      </c>
      <c r="M374" s="187">
        <v>11</v>
      </c>
      <c r="N374" s="188">
        <v>9</v>
      </c>
    </row>
    <row r="375" spans="1:14" ht="15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92">
        <v>9.9966666666666661</v>
      </c>
      <c r="G375" s="126"/>
      <c r="H375" s="252">
        <f t="shared" si="15"/>
        <v>9.9966666666666661</v>
      </c>
      <c r="I375" s="253">
        <f t="shared" si="16"/>
        <v>0</v>
      </c>
      <c r="J375" s="44" t="str">
        <f>IF(I375=2,"acquise"," ")</f>
        <v xml:space="preserve"> </v>
      </c>
      <c r="K375" s="129">
        <f t="shared" si="17"/>
        <v>1</v>
      </c>
      <c r="M375" s="187">
        <v>16</v>
      </c>
      <c r="N375" s="188">
        <v>1</v>
      </c>
    </row>
    <row r="376" spans="1:14" ht="15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92">
        <v>10</v>
      </c>
      <c r="G376" s="126"/>
      <c r="H376" s="31">
        <f t="shared" si="15"/>
        <v>10</v>
      </c>
      <c r="I376" s="23">
        <f t="shared" si="16"/>
        <v>2</v>
      </c>
      <c r="J376" s="169" t="s">
        <v>486</v>
      </c>
      <c r="K376" s="129">
        <f t="shared" si="17"/>
        <v>1</v>
      </c>
      <c r="M376" s="187">
        <v>14</v>
      </c>
      <c r="N376" s="188">
        <v>5</v>
      </c>
    </row>
    <row r="377" spans="1:14" ht="15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49">
        <v>11</v>
      </c>
      <c r="G377" s="126"/>
      <c r="H377" s="31">
        <f t="shared" si="15"/>
        <v>11</v>
      </c>
      <c r="I377" s="23">
        <f t="shared" si="16"/>
        <v>2</v>
      </c>
      <c r="J377" s="169" t="s">
        <v>486</v>
      </c>
      <c r="K377" s="129">
        <f t="shared" si="17"/>
        <v>1</v>
      </c>
      <c r="M377" s="187">
        <v>15</v>
      </c>
      <c r="N377" s="188">
        <v>6</v>
      </c>
    </row>
    <row r="378" spans="1:14" ht="12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49">
        <v>15.66</v>
      </c>
      <c r="G378" s="126"/>
      <c r="H378" s="31">
        <f t="shared" si="15"/>
        <v>15.66</v>
      </c>
      <c r="I378" s="23">
        <f t="shared" si="16"/>
        <v>2</v>
      </c>
      <c r="J378" s="169" t="s">
        <v>485</v>
      </c>
      <c r="K378" s="129">
        <f t="shared" si="17"/>
        <v>1</v>
      </c>
      <c r="L378" s="72" t="s">
        <v>483</v>
      </c>
      <c r="M378" s="7">
        <v>12</v>
      </c>
      <c r="N378" s="167">
        <v>9</v>
      </c>
    </row>
    <row r="379" spans="1:14" ht="12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2">
        <v>16.41</v>
      </c>
      <c r="G379" s="126"/>
      <c r="H379" s="31">
        <f t="shared" si="15"/>
        <v>16.41</v>
      </c>
      <c r="I379" s="23">
        <f t="shared" si="16"/>
        <v>2</v>
      </c>
      <c r="J379" s="169" t="s">
        <v>484</v>
      </c>
      <c r="K379" s="129">
        <f t="shared" si="17"/>
        <v>1</v>
      </c>
      <c r="L379" s="72" t="s">
        <v>483</v>
      </c>
      <c r="M379" s="7">
        <v>30</v>
      </c>
      <c r="N379" s="167">
        <v>9</v>
      </c>
    </row>
    <row r="380" spans="1:14" ht="15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92">
        <v>14.916666666666666</v>
      </c>
      <c r="G380" s="126"/>
      <c r="H380" s="31">
        <f t="shared" si="15"/>
        <v>14.916666666666666</v>
      </c>
      <c r="I380" s="23">
        <f t="shared" si="16"/>
        <v>2</v>
      </c>
      <c r="J380" s="169" t="s">
        <v>485</v>
      </c>
      <c r="K380" s="129">
        <f t="shared" si="17"/>
        <v>1</v>
      </c>
      <c r="M380" s="187">
        <v>18</v>
      </c>
      <c r="N380" s="188">
        <v>9</v>
      </c>
    </row>
    <row r="381" spans="1:14" ht="12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49">
        <v>15.5</v>
      </c>
      <c r="G381" s="126"/>
      <c r="H381" s="31">
        <f t="shared" si="15"/>
        <v>15.5</v>
      </c>
      <c r="I381" s="23">
        <f t="shared" si="16"/>
        <v>2</v>
      </c>
      <c r="J381" s="169" t="s">
        <v>485</v>
      </c>
      <c r="K381" s="129">
        <f t="shared" si="17"/>
        <v>1</v>
      </c>
      <c r="L381" s="72" t="s">
        <v>483</v>
      </c>
      <c r="M381" s="7">
        <v>18</v>
      </c>
      <c r="N381" s="167">
        <v>9</v>
      </c>
    </row>
    <row r="382" spans="1:14" ht="12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2">
        <v>13.66</v>
      </c>
      <c r="G382" s="126"/>
      <c r="H382" s="31">
        <f t="shared" si="15"/>
        <v>13.66</v>
      </c>
      <c r="I382" s="23">
        <f t="shared" si="16"/>
        <v>2</v>
      </c>
      <c r="J382" s="169" t="s">
        <v>485</v>
      </c>
      <c r="K382" s="129">
        <f t="shared" si="17"/>
        <v>1</v>
      </c>
      <c r="L382" s="72" t="s">
        <v>483</v>
      </c>
      <c r="M382" s="7">
        <v>24</v>
      </c>
      <c r="N382" s="167">
        <v>9</v>
      </c>
    </row>
    <row r="383" spans="1:14" ht="12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194">
        <v>12.25</v>
      </c>
      <c r="G383" s="240"/>
      <c r="H383" s="249">
        <f t="shared" si="15"/>
        <v>12.25</v>
      </c>
      <c r="I383" s="250">
        <f t="shared" si="16"/>
        <v>2</v>
      </c>
      <c r="J383" s="251" t="str">
        <f>IF(I383=2,"acquise"," ")</f>
        <v>acquise</v>
      </c>
      <c r="K383" s="222">
        <f t="shared" si="17"/>
        <v>1</v>
      </c>
    </row>
    <row r="384" spans="1:14" ht="15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92">
        <v>14.25</v>
      </c>
      <c r="G384" s="126"/>
      <c r="H384" s="31">
        <f t="shared" si="15"/>
        <v>14.25</v>
      </c>
      <c r="I384" s="23">
        <f t="shared" si="16"/>
        <v>2</v>
      </c>
      <c r="J384" s="169" t="s">
        <v>485</v>
      </c>
      <c r="K384" s="129">
        <f t="shared" si="17"/>
        <v>1</v>
      </c>
      <c r="M384" s="187">
        <v>12</v>
      </c>
      <c r="N384" s="188">
        <v>9</v>
      </c>
    </row>
    <row r="385" spans="1:14" ht="15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49">
        <v>10.583333333333334</v>
      </c>
      <c r="G385" s="126"/>
      <c r="H385" s="31">
        <f t="shared" si="15"/>
        <v>10.583333333333334</v>
      </c>
      <c r="I385" s="23">
        <f t="shared" si="16"/>
        <v>2</v>
      </c>
      <c r="J385" s="169" t="s">
        <v>485</v>
      </c>
      <c r="K385" s="129">
        <f t="shared" si="17"/>
        <v>1</v>
      </c>
      <c r="M385" s="187">
        <v>24</v>
      </c>
      <c r="N385" s="188">
        <v>9</v>
      </c>
    </row>
    <row r="386" spans="1:14" ht="12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194">
        <v>13.583333333333332</v>
      </c>
      <c r="G386" s="240"/>
      <c r="H386" s="249">
        <f t="shared" si="15"/>
        <v>13.583333333333332</v>
      </c>
      <c r="I386" s="250">
        <f t="shared" si="16"/>
        <v>2</v>
      </c>
      <c r="J386" s="251" t="str">
        <f>IF(I386=2,"acquise"," ")</f>
        <v>acquise</v>
      </c>
      <c r="K386" s="222">
        <f t="shared" si="17"/>
        <v>1</v>
      </c>
    </row>
    <row r="387" spans="1:14" ht="12">
      <c r="A387" s="23">
        <v>375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194">
        <v>10.5</v>
      </c>
      <c r="G387" s="240"/>
      <c r="H387" s="249">
        <f t="shared" si="15"/>
        <v>10.5</v>
      </c>
      <c r="I387" s="250">
        <f t="shared" si="16"/>
        <v>2</v>
      </c>
      <c r="J387" s="251" t="str">
        <f>IF(I387=2,"acquise"," ")</f>
        <v>acquise</v>
      </c>
      <c r="K387" s="222">
        <f t="shared" si="17"/>
        <v>1</v>
      </c>
    </row>
    <row r="388" spans="1:14" ht="15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49">
        <v>15.08</v>
      </c>
      <c r="G388" s="126"/>
      <c r="H388" s="31">
        <f t="shared" si="15"/>
        <v>15.08</v>
      </c>
      <c r="I388" s="23">
        <f t="shared" si="16"/>
        <v>2</v>
      </c>
      <c r="J388" s="169" t="s">
        <v>485</v>
      </c>
      <c r="K388" s="129">
        <f t="shared" si="17"/>
        <v>1</v>
      </c>
      <c r="M388" s="187">
        <v>18</v>
      </c>
      <c r="N388" s="188">
        <v>9</v>
      </c>
    </row>
    <row r="389" spans="1:14" ht="15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49">
        <v>11.583333333333332</v>
      </c>
      <c r="G389" s="126"/>
      <c r="H389" s="31">
        <f t="shared" si="15"/>
        <v>11.583333333333332</v>
      </c>
      <c r="I389" s="23">
        <f t="shared" si="16"/>
        <v>2</v>
      </c>
      <c r="J389" s="169" t="s">
        <v>485</v>
      </c>
      <c r="K389" s="129">
        <f t="shared" si="17"/>
        <v>1</v>
      </c>
      <c r="M389" s="187">
        <v>17</v>
      </c>
      <c r="N389" s="188">
        <v>9</v>
      </c>
    </row>
    <row r="390" spans="1:14" ht="15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49">
        <v>13.66</v>
      </c>
      <c r="G390" s="126"/>
      <c r="H390" s="31">
        <f t="shared" si="15"/>
        <v>13.66</v>
      </c>
      <c r="I390" s="23">
        <f t="shared" si="16"/>
        <v>2</v>
      </c>
      <c r="J390" s="169" t="s">
        <v>485</v>
      </c>
      <c r="K390" s="129">
        <f t="shared" si="17"/>
        <v>1</v>
      </c>
      <c r="M390" s="187">
        <v>16</v>
      </c>
      <c r="N390" s="188">
        <v>9</v>
      </c>
    </row>
    <row r="391" spans="1:14" ht="12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194">
        <v>15.33</v>
      </c>
      <c r="G391" s="240"/>
      <c r="H391" s="249">
        <f t="shared" si="15"/>
        <v>15.33</v>
      </c>
      <c r="I391" s="250">
        <f t="shared" si="16"/>
        <v>2</v>
      </c>
      <c r="J391" s="251" t="str">
        <f>IF(I391=2,"acquise"," ")</f>
        <v>acquise</v>
      </c>
      <c r="K391" s="222">
        <f t="shared" si="17"/>
        <v>1</v>
      </c>
    </row>
    <row r="392" spans="1:14" ht="12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92">
        <v>10.8</v>
      </c>
      <c r="G392" s="126"/>
      <c r="H392" s="31">
        <f t="shared" si="15"/>
        <v>10.8</v>
      </c>
      <c r="I392" s="23">
        <f t="shared" si="16"/>
        <v>2</v>
      </c>
      <c r="J392" s="169" t="s">
        <v>486</v>
      </c>
      <c r="K392" s="129">
        <f t="shared" si="17"/>
        <v>1</v>
      </c>
      <c r="L392" s="72" t="s">
        <v>483</v>
      </c>
      <c r="M392" s="7">
        <v>12</v>
      </c>
      <c r="N392" s="167">
        <v>3</v>
      </c>
    </row>
    <row r="393" spans="1:14" ht="12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12.91</v>
      </c>
      <c r="G393" s="126"/>
      <c r="H393" s="31">
        <f t="shared" si="15"/>
        <v>12.91</v>
      </c>
      <c r="I393" s="23">
        <f t="shared" si="16"/>
        <v>2</v>
      </c>
      <c r="J393" s="169" t="s">
        <v>484</v>
      </c>
      <c r="K393" s="129">
        <f t="shared" si="17"/>
        <v>1</v>
      </c>
      <c r="L393" s="72" t="s">
        <v>483</v>
      </c>
      <c r="M393" s="7">
        <v>30</v>
      </c>
      <c r="N393" s="167">
        <v>9</v>
      </c>
    </row>
    <row r="394" spans="1:14" ht="12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14.33</v>
      </c>
      <c r="G394" s="126"/>
      <c r="H394" s="31">
        <f t="shared" si="15"/>
        <v>14.33</v>
      </c>
      <c r="I394" s="23">
        <f t="shared" si="16"/>
        <v>2</v>
      </c>
      <c r="J394" s="169" t="s">
        <v>486</v>
      </c>
      <c r="K394" s="129">
        <f t="shared" si="17"/>
        <v>1</v>
      </c>
      <c r="L394" s="72" t="s">
        <v>483</v>
      </c>
      <c r="M394" s="7">
        <v>20</v>
      </c>
      <c r="N394" s="167">
        <v>5</v>
      </c>
    </row>
    <row r="395" spans="1:14" ht="12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92">
        <v>12.17</v>
      </c>
      <c r="G395" s="126"/>
      <c r="H395" s="31">
        <f t="shared" si="15"/>
        <v>12.17</v>
      </c>
      <c r="I395" s="23">
        <f t="shared" si="16"/>
        <v>2</v>
      </c>
      <c r="J395" s="169" t="s">
        <v>485</v>
      </c>
      <c r="K395" s="129">
        <f t="shared" si="17"/>
        <v>1</v>
      </c>
      <c r="L395" s="72" t="s">
        <v>483</v>
      </c>
      <c r="M395" s="7">
        <v>18</v>
      </c>
      <c r="N395" s="167">
        <v>9</v>
      </c>
    </row>
    <row r="396" spans="1:14" ht="15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92">
        <v>16</v>
      </c>
      <c r="G396" s="126"/>
      <c r="H396" s="31">
        <f t="shared" si="15"/>
        <v>16</v>
      </c>
      <c r="I396" s="23">
        <f t="shared" si="16"/>
        <v>2</v>
      </c>
      <c r="J396" s="169" t="s">
        <v>485</v>
      </c>
      <c r="K396" s="129">
        <f t="shared" si="17"/>
        <v>1</v>
      </c>
      <c r="M396" s="187">
        <v>18</v>
      </c>
      <c r="N396" s="188">
        <v>9</v>
      </c>
    </row>
    <row r="397" spans="1:14" ht="12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49">
        <v>12.5</v>
      </c>
      <c r="G397" s="126"/>
      <c r="H397" s="31">
        <f t="shared" ref="H397:H420" si="18">MAX(F397,G397)</f>
        <v>12.5</v>
      </c>
      <c r="I397" s="23">
        <f t="shared" ref="I397:I420" si="19">IF(H397&gt;=10,2,0)</f>
        <v>2</v>
      </c>
      <c r="J397" s="169" t="s">
        <v>485</v>
      </c>
      <c r="K397" s="129">
        <f t="shared" ref="K397:K420" si="20">IF(G397&lt;&gt;"",2,1)</f>
        <v>1</v>
      </c>
      <c r="L397" s="72" t="s">
        <v>483</v>
      </c>
      <c r="M397" s="7">
        <v>12</v>
      </c>
      <c r="N397" s="167">
        <v>9</v>
      </c>
    </row>
    <row r="398" spans="1:14" ht="15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92">
        <v>11.17</v>
      </c>
      <c r="G398" s="126"/>
      <c r="H398" s="31">
        <f t="shared" si="18"/>
        <v>11.17</v>
      </c>
      <c r="I398" s="23">
        <f t="shared" si="19"/>
        <v>2</v>
      </c>
      <c r="J398" s="169" t="s">
        <v>485</v>
      </c>
      <c r="K398" s="129">
        <f t="shared" si="20"/>
        <v>1</v>
      </c>
      <c r="M398" s="187">
        <v>12</v>
      </c>
      <c r="N398" s="188">
        <v>9</v>
      </c>
    </row>
    <row r="399" spans="1:14" ht="12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92">
        <v>13.5</v>
      </c>
      <c r="G399" s="126"/>
      <c r="H399" s="31">
        <f t="shared" si="18"/>
        <v>13.5</v>
      </c>
      <c r="I399" s="23">
        <f t="shared" si="19"/>
        <v>2</v>
      </c>
      <c r="J399" s="169" t="s">
        <v>485</v>
      </c>
      <c r="K399" s="129">
        <f t="shared" si="20"/>
        <v>1</v>
      </c>
      <c r="L399" s="72" t="s">
        <v>483</v>
      </c>
      <c r="M399" s="7">
        <v>24</v>
      </c>
      <c r="N399" s="167">
        <v>9</v>
      </c>
    </row>
    <row r="400" spans="1:14" ht="15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49">
        <v>11.5</v>
      </c>
      <c r="G400" s="126"/>
      <c r="H400" s="31">
        <f t="shared" si="18"/>
        <v>11.5</v>
      </c>
      <c r="I400" s="23">
        <f t="shared" si="19"/>
        <v>2</v>
      </c>
      <c r="J400" s="169" t="s">
        <v>486</v>
      </c>
      <c r="K400" s="129">
        <f t="shared" si="20"/>
        <v>1</v>
      </c>
      <c r="M400" s="187">
        <v>14</v>
      </c>
      <c r="N400" s="188">
        <v>5</v>
      </c>
    </row>
    <row r="401" spans="1:14" ht="15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92">
        <v>12</v>
      </c>
      <c r="G401" s="126"/>
      <c r="H401" s="31">
        <f t="shared" si="18"/>
        <v>12</v>
      </c>
      <c r="I401" s="23">
        <f t="shared" si="19"/>
        <v>2</v>
      </c>
      <c r="J401" s="169" t="s">
        <v>484</v>
      </c>
      <c r="K401" s="129">
        <f t="shared" si="20"/>
        <v>1</v>
      </c>
      <c r="M401" s="187">
        <v>30</v>
      </c>
      <c r="N401" s="188">
        <v>4</v>
      </c>
    </row>
    <row r="402" spans="1:14" ht="12">
      <c r="A402" s="23">
        <v>390</v>
      </c>
      <c r="B402" s="294" t="s">
        <v>801</v>
      </c>
      <c r="C402" s="200" t="s">
        <v>277</v>
      </c>
      <c r="D402" s="200" t="s">
        <v>83</v>
      </c>
      <c r="E402" s="247" t="s">
        <v>1677</v>
      </c>
      <c r="F402" s="194">
        <v>10.25</v>
      </c>
      <c r="G402" s="240"/>
      <c r="H402" s="249">
        <f t="shared" si="18"/>
        <v>10.25</v>
      </c>
      <c r="I402" s="250">
        <f t="shared" si="19"/>
        <v>2</v>
      </c>
      <c r="J402" s="251" t="str">
        <f>IF(I402=2,"acquise"," ")</f>
        <v>acquise</v>
      </c>
      <c r="K402" s="222">
        <f t="shared" si="20"/>
        <v>1</v>
      </c>
    </row>
    <row r="403" spans="1:14" ht="12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2">
        <v>14</v>
      </c>
      <c r="G403" s="126"/>
      <c r="H403" s="31">
        <f t="shared" si="18"/>
        <v>14</v>
      </c>
      <c r="I403" s="23">
        <f t="shared" si="19"/>
        <v>2</v>
      </c>
      <c r="J403" s="169" t="s">
        <v>485</v>
      </c>
      <c r="K403" s="129">
        <f t="shared" si="20"/>
        <v>1</v>
      </c>
      <c r="L403" s="72" t="s">
        <v>483</v>
      </c>
      <c r="M403" s="7">
        <v>24</v>
      </c>
      <c r="N403" s="167">
        <v>9</v>
      </c>
    </row>
    <row r="404" spans="1:14" ht="15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92">
        <v>12</v>
      </c>
      <c r="G404" s="126"/>
      <c r="H404" s="31">
        <f t="shared" si="18"/>
        <v>12</v>
      </c>
      <c r="I404" s="23">
        <f t="shared" si="19"/>
        <v>2</v>
      </c>
      <c r="J404" s="169" t="s">
        <v>486</v>
      </c>
      <c r="K404" s="129">
        <f t="shared" si="20"/>
        <v>1</v>
      </c>
      <c r="M404" s="187">
        <v>20</v>
      </c>
      <c r="N404" s="188">
        <v>5</v>
      </c>
    </row>
    <row r="405" spans="1:14" ht="15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49">
        <v>14.83</v>
      </c>
      <c r="G405" s="126"/>
      <c r="H405" s="31">
        <f t="shared" si="18"/>
        <v>14.83</v>
      </c>
      <c r="I405" s="23">
        <f t="shared" si="19"/>
        <v>2</v>
      </c>
      <c r="J405" s="169" t="s">
        <v>485</v>
      </c>
      <c r="K405" s="129">
        <f t="shared" si="20"/>
        <v>1</v>
      </c>
      <c r="M405" s="187">
        <v>12</v>
      </c>
      <c r="N405" s="188">
        <v>9</v>
      </c>
    </row>
    <row r="406" spans="1:14" ht="12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2">
        <v>10</v>
      </c>
      <c r="G406" s="126"/>
      <c r="H406" s="31">
        <f t="shared" si="18"/>
        <v>10</v>
      </c>
      <c r="I406" s="23">
        <f t="shared" si="19"/>
        <v>2</v>
      </c>
      <c r="J406" s="169" t="s">
        <v>485</v>
      </c>
      <c r="K406" s="129">
        <f t="shared" si="20"/>
        <v>1</v>
      </c>
      <c r="L406" s="72" t="s">
        <v>483</v>
      </c>
      <c r="M406" s="7">
        <v>18</v>
      </c>
      <c r="N406" s="167">
        <v>9</v>
      </c>
    </row>
    <row r="407" spans="1:14" ht="15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49">
        <v>10.66</v>
      </c>
      <c r="G407" s="126"/>
      <c r="H407" s="31">
        <f t="shared" si="18"/>
        <v>10.66</v>
      </c>
      <c r="I407" s="23">
        <f t="shared" si="19"/>
        <v>2</v>
      </c>
      <c r="J407" s="169" t="s">
        <v>486</v>
      </c>
      <c r="K407" s="129">
        <f t="shared" si="20"/>
        <v>1</v>
      </c>
      <c r="M407" s="187">
        <v>14</v>
      </c>
      <c r="N407" s="188">
        <v>6</v>
      </c>
    </row>
    <row r="408" spans="1:14" ht="15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92">
        <v>13.5</v>
      </c>
      <c r="G408" s="126"/>
      <c r="H408" s="31">
        <f t="shared" si="18"/>
        <v>13.5</v>
      </c>
      <c r="I408" s="23">
        <f t="shared" si="19"/>
        <v>2</v>
      </c>
      <c r="J408" s="169" t="s">
        <v>485</v>
      </c>
      <c r="K408" s="129">
        <f t="shared" si="20"/>
        <v>1</v>
      </c>
      <c r="M408" s="187">
        <v>24</v>
      </c>
      <c r="N408" s="188">
        <v>9</v>
      </c>
    </row>
    <row r="409" spans="1:14" ht="15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92">
        <v>11.67</v>
      </c>
      <c r="G409" s="126"/>
      <c r="H409" s="31">
        <f t="shared" si="18"/>
        <v>11.67</v>
      </c>
      <c r="I409" s="23">
        <f t="shared" si="19"/>
        <v>2</v>
      </c>
      <c r="J409" s="169" t="s">
        <v>486</v>
      </c>
      <c r="K409" s="129">
        <f t="shared" si="20"/>
        <v>1</v>
      </c>
      <c r="M409" s="187">
        <v>19</v>
      </c>
      <c r="N409" s="188">
        <v>5</v>
      </c>
    </row>
    <row r="410" spans="1:14" ht="15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92">
        <v>14.91</v>
      </c>
      <c r="G410" s="126"/>
      <c r="H410" s="31">
        <f t="shared" si="18"/>
        <v>14.91</v>
      </c>
      <c r="I410" s="23">
        <f t="shared" si="19"/>
        <v>2</v>
      </c>
      <c r="J410" s="169" t="s">
        <v>485</v>
      </c>
      <c r="K410" s="129">
        <f t="shared" si="20"/>
        <v>1</v>
      </c>
      <c r="M410" s="187">
        <v>24</v>
      </c>
      <c r="N410" s="188">
        <v>9</v>
      </c>
    </row>
    <row r="411" spans="1:14" ht="15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49">
        <v>12</v>
      </c>
      <c r="G411" s="126"/>
      <c r="H411" s="31">
        <f t="shared" si="18"/>
        <v>12</v>
      </c>
      <c r="I411" s="23">
        <f t="shared" si="19"/>
        <v>2</v>
      </c>
      <c r="J411" s="169" t="s">
        <v>485</v>
      </c>
      <c r="K411" s="129">
        <f t="shared" si="20"/>
        <v>1</v>
      </c>
      <c r="M411" s="187">
        <v>17</v>
      </c>
      <c r="N411" s="188">
        <v>9</v>
      </c>
    </row>
    <row r="412" spans="1:14" ht="12">
      <c r="A412" s="23">
        <v>400</v>
      </c>
      <c r="B412" s="363" t="s">
        <v>802</v>
      </c>
      <c r="C412" s="241" t="s">
        <v>579</v>
      </c>
      <c r="D412" s="241" t="s">
        <v>803</v>
      </c>
      <c r="E412" s="247" t="s">
        <v>1678</v>
      </c>
      <c r="F412" s="194">
        <v>13.83</v>
      </c>
      <c r="G412" s="240"/>
      <c r="H412" s="249">
        <f t="shared" si="18"/>
        <v>13.83</v>
      </c>
      <c r="I412" s="250">
        <f t="shared" si="19"/>
        <v>2</v>
      </c>
      <c r="J412" s="251" t="str">
        <f>IF(I412=2,"acquise"," ")</f>
        <v>acquise</v>
      </c>
      <c r="K412" s="222">
        <f t="shared" si="20"/>
        <v>1</v>
      </c>
    </row>
    <row r="413" spans="1:14" ht="15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49">
        <v>7.416666666666667</v>
      </c>
      <c r="G413" s="126"/>
      <c r="H413" s="31">
        <f t="shared" si="18"/>
        <v>7.416666666666667</v>
      </c>
      <c r="I413" s="23">
        <f t="shared" si="19"/>
        <v>0</v>
      </c>
      <c r="J413" s="169" t="s">
        <v>485</v>
      </c>
      <c r="K413" s="129">
        <f t="shared" si="20"/>
        <v>1</v>
      </c>
      <c r="M413" s="187">
        <v>18</v>
      </c>
      <c r="N413" s="188">
        <v>9</v>
      </c>
    </row>
    <row r="414" spans="1:14" ht="12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2">
        <v>13.833333333333334</v>
      </c>
      <c r="G414" s="126"/>
      <c r="H414" s="31">
        <f t="shared" si="18"/>
        <v>13.833333333333334</v>
      </c>
      <c r="I414" s="23">
        <f t="shared" si="19"/>
        <v>2</v>
      </c>
      <c r="J414" s="169" t="s">
        <v>485</v>
      </c>
      <c r="K414" s="129">
        <f t="shared" si="20"/>
        <v>1</v>
      </c>
      <c r="L414" s="72" t="s">
        <v>483</v>
      </c>
      <c r="M414" s="7">
        <v>18</v>
      </c>
      <c r="N414" s="167">
        <v>9</v>
      </c>
    </row>
    <row r="415" spans="1:14" ht="12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92">
        <v>10</v>
      </c>
      <c r="G415" s="126"/>
      <c r="H415" s="31">
        <f t="shared" si="18"/>
        <v>10</v>
      </c>
      <c r="I415" s="23">
        <f t="shared" si="19"/>
        <v>2</v>
      </c>
      <c r="J415" s="169" t="s">
        <v>485</v>
      </c>
      <c r="K415" s="129">
        <f t="shared" si="20"/>
        <v>1</v>
      </c>
      <c r="L415" s="72" t="s">
        <v>483</v>
      </c>
      <c r="M415" s="7">
        <v>12</v>
      </c>
      <c r="N415" s="167">
        <v>9</v>
      </c>
    </row>
    <row r="416" spans="1:14" ht="15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92">
        <v>14.58</v>
      </c>
      <c r="G416" s="126"/>
      <c r="H416" s="31">
        <f t="shared" si="18"/>
        <v>14.58</v>
      </c>
      <c r="I416" s="23">
        <f t="shared" si="19"/>
        <v>2</v>
      </c>
      <c r="J416" s="169" t="s">
        <v>485</v>
      </c>
      <c r="K416" s="129">
        <f t="shared" si="20"/>
        <v>1</v>
      </c>
      <c r="M416" s="187">
        <v>12</v>
      </c>
      <c r="N416" s="188">
        <v>9</v>
      </c>
    </row>
    <row r="417" spans="1:14" ht="12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2">
        <v>10.6</v>
      </c>
      <c r="G417" s="126"/>
      <c r="H417" s="31">
        <f t="shared" si="18"/>
        <v>10.6</v>
      </c>
      <c r="I417" s="23">
        <f t="shared" si="19"/>
        <v>2</v>
      </c>
      <c r="J417" s="169" t="s">
        <v>485</v>
      </c>
      <c r="K417" s="129">
        <f t="shared" si="20"/>
        <v>1</v>
      </c>
      <c r="L417" s="72" t="s">
        <v>483</v>
      </c>
      <c r="M417" s="7">
        <v>18</v>
      </c>
      <c r="N417" s="167">
        <v>9</v>
      </c>
    </row>
    <row r="418" spans="1:14" ht="15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92">
        <v>13</v>
      </c>
      <c r="G418" s="126"/>
      <c r="H418" s="31">
        <f t="shared" si="18"/>
        <v>13</v>
      </c>
      <c r="I418" s="23">
        <f t="shared" si="19"/>
        <v>2</v>
      </c>
      <c r="J418" s="169" t="s">
        <v>485</v>
      </c>
      <c r="K418" s="129">
        <f t="shared" si="20"/>
        <v>1</v>
      </c>
      <c r="M418" s="187">
        <v>12</v>
      </c>
      <c r="N418" s="188">
        <v>9</v>
      </c>
    </row>
    <row r="419" spans="1:14" ht="12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2">
        <v>14.33</v>
      </c>
      <c r="G419" s="126"/>
      <c r="H419" s="31">
        <f t="shared" si="18"/>
        <v>14.33</v>
      </c>
      <c r="I419" s="23">
        <f t="shared" si="19"/>
        <v>2</v>
      </c>
      <c r="J419" s="169" t="s">
        <v>485</v>
      </c>
      <c r="K419" s="129">
        <f t="shared" si="20"/>
        <v>1</v>
      </c>
      <c r="L419" s="72" t="s">
        <v>483</v>
      </c>
      <c r="M419" s="7">
        <v>18</v>
      </c>
      <c r="N419" s="167">
        <v>9</v>
      </c>
    </row>
    <row r="420" spans="1:14" ht="15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F420" s="92">
        <v>13.036666666666667</v>
      </c>
      <c r="G420" s="126"/>
      <c r="H420" s="31">
        <f t="shared" si="18"/>
        <v>13.036666666666667</v>
      </c>
      <c r="I420" s="23">
        <f t="shared" si="19"/>
        <v>2</v>
      </c>
      <c r="J420" s="169" t="s">
        <v>485</v>
      </c>
      <c r="K420" s="129">
        <f t="shared" si="20"/>
        <v>1</v>
      </c>
      <c r="M420" s="187">
        <v>11</v>
      </c>
      <c r="N420" s="188">
        <v>9</v>
      </c>
    </row>
    <row r="421" spans="1:14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F421" s="92">
        <v>12.66</v>
      </c>
      <c r="G421" s="126"/>
      <c r="H421" s="31">
        <f t="shared" ref="H421" si="21">MAX(F421,G421)</f>
        <v>12.66</v>
      </c>
      <c r="I421" s="23">
        <f t="shared" ref="I421" si="22">IF(H421&gt;=10,2,0)</f>
        <v>2</v>
      </c>
      <c r="J421" s="169" t="s">
        <v>1688</v>
      </c>
      <c r="K421" s="129">
        <f t="shared" ref="K421" si="23">IF(G421&lt;&gt;"",2,1)</f>
        <v>1</v>
      </c>
    </row>
    <row r="422" spans="1:14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F422" s="92">
        <v>14.25</v>
      </c>
      <c r="G422" s="126"/>
      <c r="H422" s="31">
        <f t="shared" ref="H422:H424" si="24">MAX(F422,G422)</f>
        <v>14.25</v>
      </c>
      <c r="I422" s="23">
        <f t="shared" ref="I422:I424" si="25">IF(H422&gt;=10,2,0)</f>
        <v>2</v>
      </c>
      <c r="J422" s="169"/>
      <c r="K422" s="129">
        <f t="shared" ref="K422:K424" si="26">IF(G422&lt;&gt;"",2,1)</f>
        <v>1</v>
      </c>
    </row>
    <row r="423" spans="1:14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F423" s="92">
        <v>14</v>
      </c>
      <c r="G423" s="126"/>
      <c r="H423" s="31">
        <f t="shared" si="24"/>
        <v>14</v>
      </c>
      <c r="I423" s="23">
        <f t="shared" si="25"/>
        <v>2</v>
      </c>
      <c r="J423" s="169"/>
      <c r="K423" s="129">
        <f t="shared" si="26"/>
        <v>1</v>
      </c>
    </row>
    <row r="424" spans="1:14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F424" s="92">
        <v>16</v>
      </c>
      <c r="G424" s="126"/>
      <c r="H424" s="31">
        <f t="shared" si="24"/>
        <v>16</v>
      </c>
      <c r="I424" s="23">
        <f t="shared" si="25"/>
        <v>2</v>
      </c>
      <c r="J424" s="169"/>
      <c r="K424" s="129">
        <f t="shared" si="26"/>
        <v>1</v>
      </c>
    </row>
  </sheetData>
  <autoFilter ref="A12:K419"/>
  <sortState ref="B13:N420">
    <sortCondition ref="C13:C420"/>
    <sortCondition ref="D13:D420"/>
  </sortState>
  <mergeCells count="4">
    <mergeCell ref="F8:I8"/>
    <mergeCell ref="D10:I10"/>
    <mergeCell ref="C8:D8"/>
    <mergeCell ref="C6:I6"/>
  </mergeCells>
  <pageMargins left="0.19685039370078741" right="0.19685039370078741" top="0.59055118110236227" bottom="0.59055118110236227" header="0.11811023622047245" footer="0.31496062992125984"/>
  <pageSetup paperSize="9" orientation="portrait" horizontalDpi="300" verticalDpi="300" r:id="rId1"/>
  <headerFooter alignWithMargins="0">
    <oddFooter>&amp;C&amp;8&amp;P&amp;R&amp;"Arial,Italique"&amp;8PVJMDNP-TP de Chimie2-S2-1516-Session Normale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424"/>
  <sheetViews>
    <sheetView topLeftCell="A383" workbookViewId="0">
      <selection activeCell="B424" sqref="B424"/>
    </sheetView>
  </sheetViews>
  <sheetFormatPr baseColWidth="10" defaultColWidth="11.42578125" defaultRowHeight="11.25"/>
  <cols>
    <col min="1" max="1" width="4.7109375" style="7" customWidth="1"/>
    <col min="2" max="2" width="14.7109375" style="360" customWidth="1"/>
    <col min="3" max="3" width="17.140625" style="7" customWidth="1"/>
    <col min="4" max="4" width="15.7109375" style="7" customWidth="1"/>
    <col min="5" max="5" width="8.7109375" style="7" customWidth="1"/>
    <col min="6" max="7" width="5.7109375" style="7" customWidth="1"/>
    <col min="8" max="8" width="6.140625" style="7" customWidth="1"/>
    <col min="9" max="9" width="6.42578125" style="7" customWidth="1"/>
    <col min="10" max="10" width="6.7109375" style="7" customWidth="1"/>
    <col min="11" max="11" width="5.28515625" style="7" customWidth="1"/>
    <col min="12" max="12" width="10.7109375" style="7" customWidth="1"/>
    <col min="13" max="16384" width="11.42578125" style="7"/>
  </cols>
  <sheetData>
    <row r="1" spans="1:16" s="4" customFormat="1" ht="12.75" customHeight="1">
      <c r="A1" s="3" t="s">
        <v>0</v>
      </c>
      <c r="B1" s="352"/>
      <c r="I1" s="3"/>
      <c r="L1" s="5" t="s">
        <v>698</v>
      </c>
    </row>
    <row r="2" spans="1:16" s="4" customFormat="1" ht="12.75" customHeight="1">
      <c r="A2" s="1" t="s">
        <v>1</v>
      </c>
      <c r="B2" s="352"/>
    </row>
    <row r="3" spans="1:16" s="4" customFormat="1" ht="12.75" customHeight="1">
      <c r="A3" s="1" t="s">
        <v>2</v>
      </c>
      <c r="B3" s="352"/>
    </row>
    <row r="4" spans="1:16" s="4" customFormat="1" ht="18" customHeight="1">
      <c r="A4" s="2" t="s">
        <v>3</v>
      </c>
      <c r="B4" s="353"/>
      <c r="C4" s="6"/>
    </row>
    <row r="5" spans="1:16" s="4" customFormat="1" ht="12.75" customHeight="1">
      <c r="A5" s="2"/>
      <c r="B5" s="353"/>
      <c r="C5" s="6"/>
    </row>
    <row r="6" spans="1:16" s="4" customFormat="1" ht="24" customHeight="1">
      <c r="B6" s="352"/>
      <c r="C6" s="434" t="s">
        <v>15</v>
      </c>
      <c r="D6" s="435"/>
      <c r="E6" s="435"/>
      <c r="F6" s="435"/>
      <c r="G6" s="435"/>
      <c r="H6" s="435"/>
      <c r="I6" s="435"/>
      <c r="J6" s="435"/>
      <c r="K6" s="436"/>
    </row>
    <row r="7" spans="1:16" ht="12.75" customHeight="1">
      <c r="A7" s="4"/>
      <c r="B7" s="352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6" s="10" customFormat="1" ht="18" customHeight="1">
      <c r="A8" s="8"/>
      <c r="B8" s="354"/>
      <c r="C8" s="430" t="s">
        <v>16</v>
      </c>
      <c r="D8" s="432"/>
      <c r="E8" s="9"/>
      <c r="F8" s="430" t="s">
        <v>699</v>
      </c>
      <c r="G8" s="431"/>
      <c r="H8" s="431"/>
      <c r="I8" s="431"/>
      <c r="J8" s="431"/>
      <c r="K8" s="432"/>
      <c r="L8" s="8"/>
    </row>
    <row r="9" spans="1:16" ht="12.75" customHeight="1">
      <c r="A9" s="4"/>
      <c r="B9" s="352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6" ht="18" customHeight="1">
      <c r="A10" s="4"/>
      <c r="B10" s="352"/>
      <c r="C10" s="4"/>
      <c r="D10" s="433" t="s">
        <v>25</v>
      </c>
      <c r="E10" s="433"/>
      <c r="F10" s="433"/>
      <c r="G10" s="433"/>
      <c r="H10" s="433"/>
      <c r="I10" s="433"/>
      <c r="J10" s="433"/>
      <c r="K10" s="433"/>
      <c r="L10" s="4"/>
    </row>
    <row r="11" spans="1:16" ht="12.75" customHeight="1">
      <c r="A11" s="4"/>
      <c r="B11" s="352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6" s="22" customFormat="1" ht="24" customHeight="1">
      <c r="A12" s="14" t="s">
        <v>4</v>
      </c>
      <c r="B12" s="355" t="s">
        <v>5</v>
      </c>
      <c r="C12" s="16" t="s">
        <v>6</v>
      </c>
      <c r="D12" s="17" t="s">
        <v>7</v>
      </c>
      <c r="E12" s="18" t="s">
        <v>8</v>
      </c>
      <c r="F12" s="19" t="s">
        <v>701</v>
      </c>
      <c r="G12" s="19" t="s">
        <v>488</v>
      </c>
      <c r="H12" s="20" t="s">
        <v>703</v>
      </c>
      <c r="I12" s="124" t="s">
        <v>439</v>
      </c>
      <c r="J12" s="21" t="s">
        <v>10</v>
      </c>
      <c r="K12" s="21" t="s">
        <v>12</v>
      </c>
      <c r="L12" s="21" t="s">
        <v>9</v>
      </c>
      <c r="M12" s="128" t="s">
        <v>440</v>
      </c>
    </row>
    <row r="13" spans="1:16" ht="13.5" customHeight="1">
      <c r="A13" s="23">
        <v>1</v>
      </c>
      <c r="B13" s="178">
        <v>1433017018</v>
      </c>
      <c r="C13" s="272" t="s">
        <v>666</v>
      </c>
      <c r="D13" s="272" t="s">
        <v>192</v>
      </c>
      <c r="E13" s="117" t="s">
        <v>428</v>
      </c>
      <c r="F13" s="92">
        <v>7.2</v>
      </c>
      <c r="G13" s="192"/>
      <c r="H13" s="54">
        <v>13.5</v>
      </c>
      <c r="I13" s="126"/>
      <c r="J13" s="24">
        <f t="shared" ref="J13:J76" si="0">IF(AND(H13&gt;G13,H13&gt;I13),MAX(F13,(H13*2+G13*3)/5,(H13*2+I13*3)/5),MAX(F13,G13,I13))</f>
        <v>7.2</v>
      </c>
      <c r="K13" s="23">
        <f t="shared" ref="K13:K76" si="1">IF(J13&gt;=9.995,4,0)</f>
        <v>0</v>
      </c>
      <c r="L13" s="44" t="str">
        <f>IF(K13=5,"acquise"," ")</f>
        <v xml:space="preserve"> </v>
      </c>
      <c r="M13" s="129">
        <f t="shared" ref="M13:M76" si="2">IF(I13&lt;&gt;"",2,1)</f>
        <v>1</v>
      </c>
      <c r="O13" s="187">
        <v>11</v>
      </c>
      <c r="P13" s="188">
        <v>4</v>
      </c>
    </row>
    <row r="14" spans="1:16" ht="13.5" customHeight="1">
      <c r="A14" s="23">
        <v>2</v>
      </c>
      <c r="B14" s="175">
        <v>1533006763</v>
      </c>
      <c r="C14" s="275" t="s">
        <v>491</v>
      </c>
      <c r="D14" s="275" t="s">
        <v>492</v>
      </c>
      <c r="E14" s="117" t="s">
        <v>1676</v>
      </c>
      <c r="F14" s="92">
        <v>5.0999999999999996</v>
      </c>
      <c r="G14" s="192"/>
      <c r="H14" s="54">
        <v>11.25</v>
      </c>
      <c r="I14" s="126"/>
      <c r="J14" s="24">
        <f t="shared" si="0"/>
        <v>5.0999999999999996</v>
      </c>
      <c r="K14" s="23">
        <f t="shared" si="1"/>
        <v>0</v>
      </c>
      <c r="L14" s="44" t="str">
        <f>IF(K14=5,"acquise"," ")</f>
        <v xml:space="preserve"> </v>
      </c>
      <c r="M14" s="129">
        <f t="shared" si="2"/>
        <v>1</v>
      </c>
      <c r="O14" s="187">
        <v>14</v>
      </c>
      <c r="P14" s="188">
        <v>5</v>
      </c>
    </row>
    <row r="15" spans="1:16" ht="13.5" customHeight="1">
      <c r="A15" s="23">
        <v>3</v>
      </c>
      <c r="B15" s="277" t="s">
        <v>58</v>
      </c>
      <c r="C15" s="47" t="s">
        <v>59</v>
      </c>
      <c r="D15" s="47" t="s">
        <v>60</v>
      </c>
      <c r="E15" s="117" t="s">
        <v>434</v>
      </c>
      <c r="F15" s="92">
        <v>10.166666666666666</v>
      </c>
      <c r="G15" s="192"/>
      <c r="H15" s="93"/>
      <c r="I15" s="126"/>
      <c r="J15" s="24">
        <f t="shared" si="0"/>
        <v>10.166666666666666</v>
      </c>
      <c r="K15" s="23">
        <f t="shared" si="1"/>
        <v>4</v>
      </c>
      <c r="L15" s="169" t="s">
        <v>484</v>
      </c>
      <c r="M15" s="129">
        <f t="shared" si="2"/>
        <v>1</v>
      </c>
      <c r="N15" s="72" t="s">
        <v>483</v>
      </c>
      <c r="O15" s="7">
        <v>30</v>
      </c>
      <c r="P15" s="167">
        <v>9</v>
      </c>
    </row>
    <row r="16" spans="1:16" ht="13.5" customHeight="1">
      <c r="A16" s="23">
        <v>4</v>
      </c>
      <c r="B16" s="279">
        <v>1433000807</v>
      </c>
      <c r="C16" s="101" t="s">
        <v>371</v>
      </c>
      <c r="D16" s="101" t="s">
        <v>372</v>
      </c>
      <c r="E16" s="118" t="s">
        <v>433</v>
      </c>
      <c r="F16" s="49">
        <v>6.9</v>
      </c>
      <c r="G16" s="157"/>
      <c r="H16" s="103"/>
      <c r="I16" s="126"/>
      <c r="J16" s="24">
        <f t="shared" si="0"/>
        <v>6.9</v>
      </c>
      <c r="K16" s="23">
        <f t="shared" si="1"/>
        <v>0</v>
      </c>
      <c r="L16" s="169" t="s">
        <v>485</v>
      </c>
      <c r="M16" s="129">
        <f t="shared" si="2"/>
        <v>1</v>
      </c>
      <c r="N16" s="72" t="s">
        <v>483</v>
      </c>
      <c r="O16" s="7">
        <v>18</v>
      </c>
      <c r="P16" s="167">
        <v>9</v>
      </c>
    </row>
    <row r="17" spans="1:16" ht="13.5" customHeight="1">
      <c r="A17" s="23">
        <v>5</v>
      </c>
      <c r="B17" s="279">
        <v>1433005614</v>
      </c>
      <c r="C17" s="101" t="s">
        <v>288</v>
      </c>
      <c r="D17" s="101" t="s">
        <v>289</v>
      </c>
      <c r="E17" s="118" t="s">
        <v>433</v>
      </c>
      <c r="F17" s="49">
        <v>10.8</v>
      </c>
      <c r="G17" s="157"/>
      <c r="H17" s="103"/>
      <c r="I17" s="126"/>
      <c r="J17" s="24">
        <f t="shared" si="0"/>
        <v>10.8</v>
      </c>
      <c r="K17" s="23">
        <f t="shared" si="1"/>
        <v>4</v>
      </c>
      <c r="L17" s="169" t="s">
        <v>485</v>
      </c>
      <c r="M17" s="129">
        <f t="shared" si="2"/>
        <v>1</v>
      </c>
      <c r="N17" s="72" t="s">
        <v>483</v>
      </c>
      <c r="O17" s="7">
        <v>18</v>
      </c>
      <c r="P17" s="167">
        <v>9</v>
      </c>
    </row>
    <row r="18" spans="1:16" ht="13.5" customHeight="1">
      <c r="A18" s="23">
        <v>6</v>
      </c>
      <c r="B18" s="178">
        <v>1433017739</v>
      </c>
      <c r="C18" s="272" t="s">
        <v>633</v>
      </c>
      <c r="D18" s="272" t="s">
        <v>177</v>
      </c>
      <c r="E18" s="117" t="s">
        <v>428</v>
      </c>
      <c r="F18" s="92">
        <v>0.6</v>
      </c>
      <c r="G18" s="192"/>
      <c r="H18" s="54"/>
      <c r="I18" s="126"/>
      <c r="J18" s="24">
        <f t="shared" si="0"/>
        <v>0.6</v>
      </c>
      <c r="K18" s="23">
        <f t="shared" si="1"/>
        <v>0</v>
      </c>
      <c r="L18" s="44" t="str">
        <f>IF(K18=5,"acquise"," ")</f>
        <v xml:space="preserve"> </v>
      </c>
      <c r="M18" s="129">
        <f t="shared" si="2"/>
        <v>1</v>
      </c>
      <c r="O18" s="187">
        <v>12</v>
      </c>
      <c r="P18" s="188">
        <v>3</v>
      </c>
    </row>
    <row r="19" spans="1:16" ht="13.5" customHeight="1">
      <c r="A19" s="23">
        <v>7</v>
      </c>
      <c r="B19" s="279">
        <v>1334054874</v>
      </c>
      <c r="C19" s="101" t="s">
        <v>290</v>
      </c>
      <c r="D19" s="101" t="s">
        <v>68</v>
      </c>
      <c r="E19" s="117" t="s">
        <v>429</v>
      </c>
      <c r="F19" s="49">
        <v>7.7</v>
      </c>
      <c r="G19" s="157"/>
      <c r="H19" s="103"/>
      <c r="I19" s="126"/>
      <c r="J19" s="24">
        <f t="shared" si="0"/>
        <v>7.7</v>
      </c>
      <c r="K19" s="23">
        <f t="shared" si="1"/>
        <v>0</v>
      </c>
      <c r="L19" s="169" t="s">
        <v>485</v>
      </c>
      <c r="M19" s="129">
        <f t="shared" si="2"/>
        <v>1</v>
      </c>
      <c r="N19" s="72" t="s">
        <v>483</v>
      </c>
      <c r="O19" s="7">
        <v>18</v>
      </c>
      <c r="P19" s="167">
        <v>9</v>
      </c>
    </row>
    <row r="20" spans="1:16" ht="13.5" customHeight="1">
      <c r="A20" s="23">
        <v>8</v>
      </c>
      <c r="B20" s="178">
        <v>123011242</v>
      </c>
      <c r="C20" s="272" t="s">
        <v>639</v>
      </c>
      <c r="D20" s="272" t="s">
        <v>640</v>
      </c>
      <c r="E20" s="117" t="s">
        <v>428</v>
      </c>
      <c r="F20" s="92">
        <v>10.25</v>
      </c>
      <c r="G20" s="192"/>
      <c r="H20" s="54"/>
      <c r="I20" s="126"/>
      <c r="J20" s="24">
        <f t="shared" si="0"/>
        <v>10.25</v>
      </c>
      <c r="K20" s="23">
        <f t="shared" si="1"/>
        <v>4</v>
      </c>
      <c r="L20" s="169" t="s">
        <v>485</v>
      </c>
      <c r="M20" s="129">
        <f t="shared" si="2"/>
        <v>1</v>
      </c>
      <c r="O20" s="187">
        <v>18</v>
      </c>
      <c r="P20" s="188">
        <v>9</v>
      </c>
    </row>
    <row r="21" spans="1:16" ht="13.5" customHeight="1">
      <c r="A21" s="23">
        <v>9</v>
      </c>
      <c r="B21" s="279">
        <v>1333016516</v>
      </c>
      <c r="C21" s="47" t="s">
        <v>62</v>
      </c>
      <c r="D21" s="47" t="s">
        <v>63</v>
      </c>
      <c r="E21" s="119" t="s">
        <v>433</v>
      </c>
      <c r="F21" s="92">
        <v>10</v>
      </c>
      <c r="G21" s="192"/>
      <c r="H21" s="93"/>
      <c r="I21" s="126"/>
      <c r="J21" s="24">
        <f t="shared" si="0"/>
        <v>10</v>
      </c>
      <c r="K21" s="23">
        <f t="shared" si="1"/>
        <v>4</v>
      </c>
      <c r="L21" s="169" t="s">
        <v>485</v>
      </c>
      <c r="M21" s="129">
        <f t="shared" si="2"/>
        <v>1</v>
      </c>
      <c r="N21" s="72" t="s">
        <v>483</v>
      </c>
      <c r="O21" s="7">
        <v>18</v>
      </c>
      <c r="P21" s="167">
        <v>9</v>
      </c>
    </row>
    <row r="22" spans="1:16" ht="13.5" customHeight="1">
      <c r="A22" s="23">
        <v>10</v>
      </c>
      <c r="B22" s="279">
        <v>1333000881</v>
      </c>
      <c r="C22" s="101" t="s">
        <v>291</v>
      </c>
      <c r="D22" s="101" t="s">
        <v>292</v>
      </c>
      <c r="E22" s="117" t="s">
        <v>434</v>
      </c>
      <c r="F22" s="49">
        <v>5.5</v>
      </c>
      <c r="G22" s="157">
        <v>0</v>
      </c>
      <c r="H22" s="103">
        <v>10</v>
      </c>
      <c r="I22" s="126"/>
      <c r="J22" s="24">
        <f t="shared" si="0"/>
        <v>5.5</v>
      </c>
      <c r="K22" s="23">
        <f t="shared" si="1"/>
        <v>0</v>
      </c>
      <c r="L22" s="43" t="str">
        <f>IF(K22=5,"acquise"," ")</f>
        <v xml:space="preserve"> </v>
      </c>
      <c r="M22" s="129">
        <f t="shared" si="2"/>
        <v>1</v>
      </c>
      <c r="N22" s="72" t="s">
        <v>483</v>
      </c>
      <c r="O22" s="7">
        <v>12</v>
      </c>
      <c r="P22" s="167">
        <v>3</v>
      </c>
    </row>
    <row r="23" spans="1:16" ht="13.5" customHeight="1">
      <c r="A23" s="23">
        <v>11</v>
      </c>
      <c r="B23" s="175">
        <v>1433018125</v>
      </c>
      <c r="C23" s="275" t="s">
        <v>594</v>
      </c>
      <c r="D23" s="275" t="s">
        <v>595</v>
      </c>
      <c r="E23" s="117" t="s">
        <v>428</v>
      </c>
      <c r="F23" s="92">
        <v>8.8000000000000007</v>
      </c>
      <c r="G23" s="192"/>
      <c r="H23" s="54">
        <v>7</v>
      </c>
      <c r="I23" s="126"/>
      <c r="J23" s="24">
        <f t="shared" si="0"/>
        <v>8.8000000000000007</v>
      </c>
      <c r="K23" s="23">
        <f t="shared" si="1"/>
        <v>0</v>
      </c>
      <c r="L23" s="44" t="str">
        <f>IF(K23=5,"acquise"," ")</f>
        <v xml:space="preserve"> </v>
      </c>
      <c r="M23" s="129">
        <f t="shared" si="2"/>
        <v>1</v>
      </c>
      <c r="O23" s="187">
        <v>13</v>
      </c>
      <c r="P23" s="188">
        <v>4</v>
      </c>
    </row>
    <row r="24" spans="1:16" ht="13.5" customHeight="1">
      <c r="A24" s="23">
        <v>12</v>
      </c>
      <c r="B24" s="175">
        <v>1533012510</v>
      </c>
      <c r="C24" s="275" t="s">
        <v>667</v>
      </c>
      <c r="D24" s="275" t="s">
        <v>668</v>
      </c>
      <c r="E24" s="117" t="s">
        <v>428</v>
      </c>
      <c r="F24" s="92">
        <v>7.9</v>
      </c>
      <c r="G24" s="192">
        <v>10</v>
      </c>
      <c r="H24" s="54">
        <v>11.5</v>
      </c>
      <c r="I24" s="126"/>
      <c r="J24" s="24">
        <f t="shared" si="0"/>
        <v>10.6</v>
      </c>
      <c r="K24" s="23">
        <f t="shared" si="1"/>
        <v>4</v>
      </c>
      <c r="L24" s="44" t="str">
        <f>IF(K24=5,"acquise"," ")</f>
        <v xml:space="preserve"> </v>
      </c>
      <c r="M24" s="129">
        <f t="shared" si="2"/>
        <v>1</v>
      </c>
      <c r="O24" s="187">
        <v>22</v>
      </c>
      <c r="P24" s="188">
        <v>4</v>
      </c>
    </row>
    <row r="25" spans="1:16" ht="13.5" customHeight="1">
      <c r="A25" s="23">
        <v>13</v>
      </c>
      <c r="B25" s="388">
        <v>123004012</v>
      </c>
      <c r="C25" s="193" t="s">
        <v>66</v>
      </c>
      <c r="D25" s="193" t="s">
        <v>557</v>
      </c>
      <c r="E25" s="239" t="s">
        <v>431</v>
      </c>
      <c r="F25" s="194">
        <v>9.875</v>
      </c>
      <c r="G25" s="380"/>
      <c r="H25" s="381"/>
      <c r="I25" s="236"/>
      <c r="J25" s="219">
        <f t="shared" si="0"/>
        <v>9.875</v>
      </c>
      <c r="K25" s="250">
        <f t="shared" si="1"/>
        <v>0</v>
      </c>
      <c r="L25" s="251" t="str">
        <f>IF(K25=5,"acquise"," ")</f>
        <v xml:space="preserve"> </v>
      </c>
      <c r="M25" s="222">
        <f t="shared" si="2"/>
        <v>1</v>
      </c>
    </row>
    <row r="26" spans="1:16" ht="13.5" customHeight="1">
      <c r="A26" s="23">
        <v>14</v>
      </c>
      <c r="B26" s="175">
        <v>1533019464</v>
      </c>
      <c r="C26" s="275" t="s">
        <v>600</v>
      </c>
      <c r="D26" s="275" t="s">
        <v>199</v>
      </c>
      <c r="E26" s="117" t="s">
        <v>429</v>
      </c>
      <c r="F26" s="92">
        <v>7.6</v>
      </c>
      <c r="G26" s="192"/>
      <c r="H26" s="54"/>
      <c r="I26" s="126"/>
      <c r="J26" s="24">
        <f t="shared" si="0"/>
        <v>7.6</v>
      </c>
      <c r="K26" s="23">
        <f t="shared" si="1"/>
        <v>0</v>
      </c>
      <c r="L26" s="169" t="s">
        <v>484</v>
      </c>
      <c r="M26" s="129">
        <f t="shared" si="2"/>
        <v>1</v>
      </c>
      <c r="O26" s="187">
        <v>30</v>
      </c>
      <c r="P26" s="188">
        <v>4</v>
      </c>
    </row>
    <row r="27" spans="1:16" ht="13.5" customHeight="1">
      <c r="A27" s="23">
        <v>15</v>
      </c>
      <c r="B27" s="175">
        <v>1533012539</v>
      </c>
      <c r="C27" s="275" t="s">
        <v>538</v>
      </c>
      <c r="D27" s="275" t="s">
        <v>317</v>
      </c>
      <c r="E27" s="117" t="s">
        <v>429</v>
      </c>
      <c r="F27" s="92">
        <v>10.8</v>
      </c>
      <c r="G27" s="192"/>
      <c r="H27" s="54"/>
      <c r="I27" s="126"/>
      <c r="J27" s="24">
        <f t="shared" si="0"/>
        <v>10.8</v>
      </c>
      <c r="K27" s="23">
        <f t="shared" si="1"/>
        <v>4</v>
      </c>
      <c r="L27" s="169" t="s">
        <v>485</v>
      </c>
      <c r="M27" s="129">
        <f t="shared" si="2"/>
        <v>1</v>
      </c>
      <c r="O27" s="187">
        <v>18</v>
      </c>
      <c r="P27" s="188">
        <v>9</v>
      </c>
    </row>
    <row r="28" spans="1:16" ht="13.5" customHeight="1">
      <c r="A28" s="23">
        <v>16</v>
      </c>
      <c r="B28" s="279">
        <v>1333015719</v>
      </c>
      <c r="C28" s="101" t="s">
        <v>293</v>
      </c>
      <c r="D28" s="101" t="s">
        <v>138</v>
      </c>
      <c r="E28" s="117" t="s">
        <v>434</v>
      </c>
      <c r="F28" s="49">
        <v>10</v>
      </c>
      <c r="G28" s="157"/>
      <c r="H28" s="103"/>
      <c r="I28" s="126"/>
      <c r="J28" s="24">
        <f t="shared" si="0"/>
        <v>10</v>
      </c>
      <c r="K28" s="23">
        <f t="shared" si="1"/>
        <v>4</v>
      </c>
      <c r="L28" s="169" t="s">
        <v>485</v>
      </c>
      <c r="M28" s="129">
        <f t="shared" si="2"/>
        <v>1</v>
      </c>
      <c r="N28" s="72" t="s">
        <v>483</v>
      </c>
      <c r="O28" s="7">
        <v>28</v>
      </c>
      <c r="P28" s="167">
        <v>9</v>
      </c>
    </row>
    <row r="29" spans="1:16" ht="13.5" customHeight="1">
      <c r="A29" s="23">
        <v>17</v>
      </c>
      <c r="B29" s="389" t="s">
        <v>706</v>
      </c>
      <c r="C29" s="196" t="s">
        <v>707</v>
      </c>
      <c r="D29" s="196" t="s">
        <v>79</v>
      </c>
      <c r="E29" s="204" t="s">
        <v>436</v>
      </c>
      <c r="F29" s="194">
        <v>7.5</v>
      </c>
      <c r="G29" s="380"/>
      <c r="H29" s="382"/>
      <c r="I29" s="236"/>
      <c r="J29" s="219">
        <f t="shared" si="0"/>
        <v>7.5</v>
      </c>
      <c r="K29" s="250">
        <f t="shared" si="1"/>
        <v>0</v>
      </c>
      <c r="L29" s="251" t="str">
        <f>IF(K29=5,"acquise"," ")</f>
        <v xml:space="preserve"> </v>
      </c>
      <c r="M29" s="222">
        <f t="shared" si="2"/>
        <v>1</v>
      </c>
    </row>
    <row r="30" spans="1:16" ht="13.5" customHeight="1">
      <c r="A30" s="23">
        <v>18</v>
      </c>
      <c r="B30" s="289">
        <v>123003488</v>
      </c>
      <c r="C30" s="47" t="s">
        <v>71</v>
      </c>
      <c r="D30" s="47" t="s">
        <v>72</v>
      </c>
      <c r="E30" s="118" t="s">
        <v>433</v>
      </c>
      <c r="F30" s="92">
        <v>10.166666666666666</v>
      </c>
      <c r="G30" s="192"/>
      <c r="H30" s="93"/>
      <c r="I30" s="126"/>
      <c r="J30" s="24">
        <f t="shared" si="0"/>
        <v>10.166666666666666</v>
      </c>
      <c r="K30" s="23">
        <f t="shared" si="1"/>
        <v>4</v>
      </c>
      <c r="L30" s="169" t="s">
        <v>485</v>
      </c>
      <c r="M30" s="129">
        <f t="shared" si="2"/>
        <v>1</v>
      </c>
      <c r="N30" s="72" t="s">
        <v>483</v>
      </c>
      <c r="O30" s="7">
        <v>18</v>
      </c>
      <c r="P30" s="167">
        <v>9</v>
      </c>
    </row>
    <row r="31" spans="1:16" ht="13.5" customHeight="1">
      <c r="A31" s="23">
        <v>19</v>
      </c>
      <c r="B31" s="277" t="s">
        <v>73</v>
      </c>
      <c r="C31" s="47" t="s">
        <v>74</v>
      </c>
      <c r="D31" s="47" t="s">
        <v>75</v>
      </c>
      <c r="E31" s="117" t="s">
        <v>429</v>
      </c>
      <c r="F31" s="92">
        <v>10.561666666666667</v>
      </c>
      <c r="G31" s="192"/>
      <c r="H31" s="93"/>
      <c r="I31" s="126"/>
      <c r="J31" s="24">
        <f t="shared" si="0"/>
        <v>10.561666666666667</v>
      </c>
      <c r="K31" s="23">
        <f t="shared" si="1"/>
        <v>4</v>
      </c>
      <c r="L31" s="172" t="s">
        <v>486</v>
      </c>
      <c r="M31" s="129">
        <f t="shared" si="2"/>
        <v>1</v>
      </c>
      <c r="N31" s="72" t="s">
        <v>483</v>
      </c>
      <c r="O31" s="7">
        <v>22</v>
      </c>
      <c r="P31" s="167">
        <v>7</v>
      </c>
    </row>
    <row r="32" spans="1:16" ht="13.5" customHeight="1">
      <c r="A32" s="23">
        <v>20</v>
      </c>
      <c r="B32" s="181">
        <v>1333016483</v>
      </c>
      <c r="C32" s="290" t="s">
        <v>550</v>
      </c>
      <c r="D32" s="290" t="s">
        <v>373</v>
      </c>
      <c r="E32" s="117" t="s">
        <v>1676</v>
      </c>
      <c r="F32" s="92">
        <v>10.8</v>
      </c>
      <c r="G32" s="192"/>
      <c r="H32" s="54"/>
      <c r="I32" s="126"/>
      <c r="J32" s="24">
        <f t="shared" si="0"/>
        <v>10.8</v>
      </c>
      <c r="K32" s="23">
        <f t="shared" si="1"/>
        <v>4</v>
      </c>
      <c r="L32" s="169" t="s">
        <v>484</v>
      </c>
      <c r="M32" s="129">
        <f t="shared" si="2"/>
        <v>1</v>
      </c>
      <c r="O32" s="187">
        <v>30</v>
      </c>
      <c r="P32" s="188">
        <v>9</v>
      </c>
    </row>
    <row r="33" spans="1:16" ht="13.5" customHeight="1">
      <c r="A33" s="23">
        <v>21</v>
      </c>
      <c r="B33" s="373" t="s">
        <v>708</v>
      </c>
      <c r="C33" s="237" t="s">
        <v>709</v>
      </c>
      <c r="D33" s="237" t="s">
        <v>64</v>
      </c>
      <c r="E33" s="242" t="s">
        <v>432</v>
      </c>
      <c r="F33" s="194">
        <v>13</v>
      </c>
      <c r="G33" s="380"/>
      <c r="H33" s="384"/>
      <c r="I33" s="236"/>
      <c r="J33" s="219">
        <f t="shared" si="0"/>
        <v>13</v>
      </c>
      <c r="K33" s="250">
        <f t="shared" si="1"/>
        <v>4</v>
      </c>
      <c r="L33" s="251" t="str">
        <f>IF(K33=5,"acquise"," ")</f>
        <v xml:space="preserve"> </v>
      </c>
      <c r="M33" s="222">
        <f t="shared" si="2"/>
        <v>1</v>
      </c>
    </row>
    <row r="34" spans="1:16" ht="13.5" customHeight="1">
      <c r="A34" s="23">
        <v>22</v>
      </c>
      <c r="B34" s="289">
        <v>123003378</v>
      </c>
      <c r="C34" s="47" t="s">
        <v>78</v>
      </c>
      <c r="D34" s="47" t="s">
        <v>79</v>
      </c>
      <c r="E34" s="117" t="s">
        <v>429</v>
      </c>
      <c r="F34" s="92">
        <v>10</v>
      </c>
      <c r="G34" s="192"/>
      <c r="H34" s="93"/>
      <c r="I34" s="126"/>
      <c r="J34" s="24">
        <f t="shared" si="0"/>
        <v>10</v>
      </c>
      <c r="K34" s="23">
        <f t="shared" si="1"/>
        <v>4</v>
      </c>
      <c r="L34" s="169" t="s">
        <v>485</v>
      </c>
      <c r="M34" s="129">
        <f t="shared" si="2"/>
        <v>1</v>
      </c>
      <c r="N34" s="72" t="s">
        <v>483</v>
      </c>
      <c r="O34" s="7">
        <v>17</v>
      </c>
      <c r="P34" s="167">
        <v>9</v>
      </c>
    </row>
    <row r="35" spans="1:16" ht="13.5" customHeight="1">
      <c r="A35" s="23">
        <v>23</v>
      </c>
      <c r="B35" s="186">
        <v>123002925</v>
      </c>
      <c r="C35" s="290" t="s">
        <v>78</v>
      </c>
      <c r="D35" s="290" t="s">
        <v>212</v>
      </c>
      <c r="E35" s="117" t="s">
        <v>428</v>
      </c>
      <c r="F35" s="92">
        <v>6</v>
      </c>
      <c r="G35" s="192"/>
      <c r="H35" s="54"/>
      <c r="I35" s="126"/>
      <c r="J35" s="24">
        <f t="shared" si="0"/>
        <v>6</v>
      </c>
      <c r="K35" s="23">
        <f t="shared" si="1"/>
        <v>0</v>
      </c>
      <c r="L35" s="169" t="s">
        <v>485</v>
      </c>
      <c r="M35" s="129">
        <f t="shared" si="2"/>
        <v>1</v>
      </c>
      <c r="O35" s="187">
        <v>12</v>
      </c>
      <c r="P35" s="188">
        <v>9</v>
      </c>
    </row>
    <row r="36" spans="1:16" ht="13.5" customHeight="1">
      <c r="A36" s="23">
        <v>24</v>
      </c>
      <c r="B36" s="175">
        <v>1533005854</v>
      </c>
      <c r="C36" s="275" t="s">
        <v>688</v>
      </c>
      <c r="D36" s="275" t="s">
        <v>299</v>
      </c>
      <c r="E36" s="117" t="s">
        <v>1676</v>
      </c>
      <c r="F36" s="92">
        <v>7.5</v>
      </c>
      <c r="G36" s="192">
        <v>0</v>
      </c>
      <c r="H36" s="54">
        <v>16.5</v>
      </c>
      <c r="I36" s="126"/>
      <c r="J36" s="24">
        <f t="shared" si="0"/>
        <v>7.5</v>
      </c>
      <c r="K36" s="23">
        <f t="shared" si="1"/>
        <v>0</v>
      </c>
      <c r="L36" s="44" t="str">
        <f>IF(K36=5,"acquise"," ")</f>
        <v xml:space="preserve"> </v>
      </c>
      <c r="M36" s="129">
        <f t="shared" si="2"/>
        <v>1</v>
      </c>
      <c r="O36" s="187">
        <v>13</v>
      </c>
      <c r="P36" s="188">
        <v>5</v>
      </c>
    </row>
    <row r="37" spans="1:16" ht="13.5" customHeight="1">
      <c r="A37" s="23">
        <v>25</v>
      </c>
      <c r="B37" s="388" t="s">
        <v>710</v>
      </c>
      <c r="C37" s="193" t="s">
        <v>711</v>
      </c>
      <c r="D37" s="193" t="s">
        <v>221</v>
      </c>
      <c r="E37" s="243" t="s">
        <v>429</v>
      </c>
      <c r="F37" s="194">
        <v>9.125</v>
      </c>
      <c r="G37" s="380"/>
      <c r="H37" s="381"/>
      <c r="I37" s="236"/>
      <c r="J37" s="219">
        <f t="shared" si="0"/>
        <v>9.125</v>
      </c>
      <c r="K37" s="250">
        <f t="shared" si="1"/>
        <v>0</v>
      </c>
      <c r="L37" s="251" t="str">
        <f>IF(K37=5,"acquise"," ")</f>
        <v xml:space="preserve"> </v>
      </c>
      <c r="M37" s="222">
        <f t="shared" si="2"/>
        <v>1</v>
      </c>
    </row>
    <row r="38" spans="1:16" ht="13.5" customHeight="1">
      <c r="A38" s="23">
        <v>26</v>
      </c>
      <c r="B38" s="373" t="s">
        <v>712</v>
      </c>
      <c r="C38" s="237" t="s">
        <v>713</v>
      </c>
      <c r="D38" s="237" t="s">
        <v>198</v>
      </c>
      <c r="E38" s="244" t="s">
        <v>433</v>
      </c>
      <c r="F38" s="194">
        <v>8.08</v>
      </c>
      <c r="G38" s="379"/>
      <c r="H38" s="384"/>
      <c r="I38" s="236"/>
      <c r="J38" s="219">
        <f t="shared" si="0"/>
        <v>8.08</v>
      </c>
      <c r="K38" s="250">
        <f t="shared" si="1"/>
        <v>0</v>
      </c>
      <c r="L38" s="251" t="str">
        <f>IF(K38=5,"acquise"," ")</f>
        <v xml:space="preserve"> </v>
      </c>
      <c r="M38" s="222">
        <f t="shared" si="2"/>
        <v>1</v>
      </c>
    </row>
    <row r="39" spans="1:16" ht="13.5" customHeight="1">
      <c r="A39" s="23">
        <v>27</v>
      </c>
      <c r="B39" s="175">
        <v>1533012525</v>
      </c>
      <c r="C39" s="275" t="s">
        <v>631</v>
      </c>
      <c r="D39" s="275" t="s">
        <v>632</v>
      </c>
      <c r="E39" s="117" t="s">
        <v>428</v>
      </c>
      <c r="F39" s="92">
        <v>10.001999999999999</v>
      </c>
      <c r="G39" s="192"/>
      <c r="H39" s="54"/>
      <c r="I39" s="126"/>
      <c r="J39" s="24">
        <f t="shared" si="0"/>
        <v>10.001999999999999</v>
      </c>
      <c r="K39" s="23">
        <f t="shared" si="1"/>
        <v>4</v>
      </c>
      <c r="L39" s="169" t="s">
        <v>485</v>
      </c>
      <c r="M39" s="129">
        <f t="shared" si="2"/>
        <v>1</v>
      </c>
      <c r="O39" s="187">
        <v>17</v>
      </c>
      <c r="P39" s="188">
        <v>9</v>
      </c>
    </row>
    <row r="40" spans="1:16" ht="13.5" customHeight="1">
      <c r="A40" s="23">
        <v>28</v>
      </c>
      <c r="B40" s="279">
        <v>1333011568</v>
      </c>
      <c r="C40" s="101" t="s">
        <v>374</v>
      </c>
      <c r="D40" s="101" t="s">
        <v>375</v>
      </c>
      <c r="E40" s="117" t="s">
        <v>434</v>
      </c>
      <c r="F40" s="49">
        <v>7.1</v>
      </c>
      <c r="G40" s="157"/>
      <c r="H40" s="54"/>
      <c r="I40" s="126"/>
      <c r="J40" s="24">
        <f t="shared" si="0"/>
        <v>7.1</v>
      </c>
      <c r="K40" s="23">
        <f t="shared" si="1"/>
        <v>0</v>
      </c>
      <c r="L40" s="169" t="s">
        <v>485</v>
      </c>
      <c r="M40" s="129">
        <f t="shared" si="2"/>
        <v>1</v>
      </c>
      <c r="N40" s="72" t="s">
        <v>483</v>
      </c>
      <c r="O40" s="7">
        <v>18</v>
      </c>
      <c r="P40" s="167">
        <v>9</v>
      </c>
    </row>
    <row r="41" spans="1:16" ht="13.5" customHeight="1">
      <c r="A41" s="23">
        <v>29</v>
      </c>
      <c r="B41" s="175">
        <v>1533014031</v>
      </c>
      <c r="C41" s="275" t="s">
        <v>374</v>
      </c>
      <c r="D41" s="275" t="s">
        <v>92</v>
      </c>
      <c r="E41" s="117" t="s">
        <v>429</v>
      </c>
      <c r="F41" s="92">
        <v>7.2</v>
      </c>
      <c r="G41" s="192"/>
      <c r="H41" s="54">
        <v>7.5</v>
      </c>
      <c r="I41" s="126"/>
      <c r="J41" s="24">
        <f t="shared" si="0"/>
        <v>7.2</v>
      </c>
      <c r="K41" s="23">
        <f t="shared" si="1"/>
        <v>0</v>
      </c>
      <c r="L41" s="44" t="str">
        <f>IF(K41=5,"acquise"," ")</f>
        <v xml:space="preserve"> </v>
      </c>
      <c r="M41" s="129">
        <f t="shared" si="2"/>
        <v>1</v>
      </c>
      <c r="O41" s="187">
        <v>14</v>
      </c>
      <c r="P41" s="188">
        <v>5</v>
      </c>
    </row>
    <row r="42" spans="1:16" ht="13.5" customHeight="1">
      <c r="A42" s="23">
        <v>30</v>
      </c>
      <c r="B42" s="175">
        <v>1533012543</v>
      </c>
      <c r="C42" s="275" t="s">
        <v>641</v>
      </c>
      <c r="D42" s="275" t="s">
        <v>642</v>
      </c>
      <c r="E42" s="117" t="s">
        <v>428</v>
      </c>
      <c r="F42" s="92">
        <v>3.6</v>
      </c>
      <c r="G42" s="192"/>
      <c r="H42" s="54">
        <v>9</v>
      </c>
      <c r="I42" s="126"/>
      <c r="J42" s="24">
        <f t="shared" si="0"/>
        <v>3.6</v>
      </c>
      <c r="K42" s="23">
        <f t="shared" si="1"/>
        <v>0</v>
      </c>
      <c r="L42" s="44" t="str">
        <f>IF(K42=5,"acquise"," ")</f>
        <v xml:space="preserve"> </v>
      </c>
      <c r="M42" s="129">
        <f t="shared" si="2"/>
        <v>1</v>
      </c>
      <c r="O42" s="187">
        <v>12</v>
      </c>
      <c r="P42" s="188">
        <v>3</v>
      </c>
    </row>
    <row r="43" spans="1:16" ht="13.5" customHeight="1">
      <c r="A43" s="23">
        <v>31</v>
      </c>
      <c r="B43" s="289">
        <v>1333006646</v>
      </c>
      <c r="C43" s="47" t="s">
        <v>81</v>
      </c>
      <c r="D43" s="47" t="s">
        <v>82</v>
      </c>
      <c r="E43" s="120" t="s">
        <v>434</v>
      </c>
      <c r="F43" s="92">
        <v>11</v>
      </c>
      <c r="G43" s="192"/>
      <c r="H43" s="93"/>
      <c r="I43" s="126"/>
      <c r="J43" s="24">
        <f t="shared" si="0"/>
        <v>11</v>
      </c>
      <c r="K43" s="23">
        <f t="shared" si="1"/>
        <v>4</v>
      </c>
      <c r="L43" s="169" t="s">
        <v>485</v>
      </c>
      <c r="M43" s="129">
        <f t="shared" si="2"/>
        <v>1</v>
      </c>
      <c r="N43" s="72" t="s">
        <v>483</v>
      </c>
      <c r="O43" s="7">
        <v>12</v>
      </c>
      <c r="P43" s="167">
        <v>9</v>
      </c>
    </row>
    <row r="44" spans="1:16" ht="13.5" customHeight="1">
      <c r="A44" s="23">
        <v>32</v>
      </c>
      <c r="B44" s="279">
        <v>1433007175</v>
      </c>
      <c r="C44" s="101" t="s">
        <v>376</v>
      </c>
      <c r="D44" s="101" t="s">
        <v>377</v>
      </c>
      <c r="E44" s="117" t="s">
        <v>434</v>
      </c>
      <c r="F44" s="49">
        <v>6.2080000000000002</v>
      </c>
      <c r="G44" s="157"/>
      <c r="H44" s="103"/>
      <c r="I44" s="126"/>
      <c r="J44" s="24">
        <f t="shared" si="0"/>
        <v>6.2080000000000002</v>
      </c>
      <c r="K44" s="23">
        <f t="shared" si="1"/>
        <v>0</v>
      </c>
      <c r="L44" s="169" t="s">
        <v>485</v>
      </c>
      <c r="M44" s="129">
        <f t="shared" si="2"/>
        <v>1</v>
      </c>
      <c r="N44" s="72" t="s">
        <v>483</v>
      </c>
      <c r="O44" s="7">
        <v>11</v>
      </c>
      <c r="P44" s="167">
        <v>9</v>
      </c>
    </row>
    <row r="45" spans="1:16" ht="13.5" customHeight="1">
      <c r="A45" s="23">
        <v>33</v>
      </c>
      <c r="B45" s="289">
        <v>123000712</v>
      </c>
      <c r="C45" s="47" t="s">
        <v>84</v>
      </c>
      <c r="D45" s="47" t="s">
        <v>85</v>
      </c>
      <c r="E45" s="117" t="s">
        <v>434</v>
      </c>
      <c r="F45" s="92">
        <v>5.5</v>
      </c>
      <c r="G45" s="192"/>
      <c r="H45" s="93">
        <v>13.5</v>
      </c>
      <c r="I45" s="126"/>
      <c r="J45" s="24">
        <f t="shared" si="0"/>
        <v>5.5</v>
      </c>
      <c r="K45" s="23">
        <f t="shared" si="1"/>
        <v>0</v>
      </c>
      <c r="L45" s="44" t="str">
        <f>IF(K45=5,"acquise"," ")</f>
        <v xml:space="preserve"> </v>
      </c>
      <c r="M45" s="129">
        <f t="shared" si="2"/>
        <v>1</v>
      </c>
      <c r="N45" s="72" t="s">
        <v>483</v>
      </c>
      <c r="O45" s="7">
        <v>13</v>
      </c>
      <c r="P45" s="167">
        <v>5</v>
      </c>
    </row>
    <row r="46" spans="1:16" ht="13.5" customHeight="1">
      <c r="A46" s="23">
        <v>34</v>
      </c>
      <c r="B46" s="279">
        <v>1333004753</v>
      </c>
      <c r="C46" s="101" t="s">
        <v>294</v>
      </c>
      <c r="D46" s="101" t="s">
        <v>295</v>
      </c>
      <c r="E46" s="118" t="s">
        <v>433</v>
      </c>
      <c r="F46" s="49">
        <v>6.666666666666667</v>
      </c>
      <c r="G46" s="157"/>
      <c r="H46" s="103"/>
      <c r="I46" s="126"/>
      <c r="J46" s="24">
        <f t="shared" si="0"/>
        <v>6.666666666666667</v>
      </c>
      <c r="K46" s="23">
        <f t="shared" si="1"/>
        <v>0</v>
      </c>
      <c r="L46" s="169" t="s">
        <v>485</v>
      </c>
      <c r="M46" s="129">
        <f t="shared" si="2"/>
        <v>1</v>
      </c>
      <c r="N46" s="72" t="s">
        <v>483</v>
      </c>
      <c r="O46" s="7">
        <v>18</v>
      </c>
      <c r="P46" s="167">
        <v>9</v>
      </c>
    </row>
    <row r="47" spans="1:16" ht="13.5" customHeight="1">
      <c r="A47" s="23">
        <v>35</v>
      </c>
      <c r="B47" s="175">
        <v>1533011550</v>
      </c>
      <c r="C47" s="275" t="s">
        <v>525</v>
      </c>
      <c r="D47" s="275" t="s">
        <v>526</v>
      </c>
      <c r="E47" s="117" t="s">
        <v>428</v>
      </c>
      <c r="F47" s="92">
        <v>10.001999999999999</v>
      </c>
      <c r="G47" s="192"/>
      <c r="H47" s="54"/>
      <c r="I47" s="126"/>
      <c r="J47" s="24">
        <f t="shared" si="0"/>
        <v>10.001999999999999</v>
      </c>
      <c r="K47" s="23">
        <f t="shared" si="1"/>
        <v>4</v>
      </c>
      <c r="L47" s="169" t="s">
        <v>485</v>
      </c>
      <c r="M47" s="129">
        <f t="shared" si="2"/>
        <v>1</v>
      </c>
      <c r="O47" s="187">
        <v>18</v>
      </c>
      <c r="P47" s="188">
        <v>9</v>
      </c>
    </row>
    <row r="48" spans="1:16" ht="13.5" customHeight="1">
      <c r="A48" s="23">
        <v>36</v>
      </c>
      <c r="B48" s="279">
        <v>1333006010</v>
      </c>
      <c r="C48" s="101" t="s">
        <v>296</v>
      </c>
      <c r="D48" s="101" t="s">
        <v>378</v>
      </c>
      <c r="E48" s="117" t="s">
        <v>429</v>
      </c>
      <c r="F48" s="49">
        <v>10.666666666666666</v>
      </c>
      <c r="G48" s="157"/>
      <c r="H48" s="103"/>
      <c r="I48" s="126"/>
      <c r="J48" s="24">
        <f t="shared" si="0"/>
        <v>10.666666666666666</v>
      </c>
      <c r="K48" s="23">
        <f t="shared" si="1"/>
        <v>4</v>
      </c>
      <c r="L48" s="169" t="s">
        <v>485</v>
      </c>
      <c r="M48" s="129">
        <f t="shared" si="2"/>
        <v>1</v>
      </c>
      <c r="N48" s="72" t="s">
        <v>483</v>
      </c>
      <c r="O48" s="7">
        <v>12</v>
      </c>
      <c r="P48" s="167">
        <v>9</v>
      </c>
    </row>
    <row r="49" spans="1:16" ht="13.5" customHeight="1">
      <c r="A49" s="23">
        <v>37</v>
      </c>
      <c r="B49" s="175">
        <v>1533004202</v>
      </c>
      <c r="C49" s="275" t="s">
        <v>654</v>
      </c>
      <c r="D49" s="275" t="s">
        <v>655</v>
      </c>
      <c r="E49" s="117" t="s">
        <v>1676</v>
      </c>
      <c r="F49" s="92">
        <v>5</v>
      </c>
      <c r="G49" s="192"/>
      <c r="H49" s="54">
        <v>9.5</v>
      </c>
      <c r="I49" s="126"/>
      <c r="J49" s="24">
        <f t="shared" si="0"/>
        <v>5</v>
      </c>
      <c r="K49" s="23">
        <f t="shared" si="1"/>
        <v>0</v>
      </c>
      <c r="L49" s="44" t="str">
        <f>IF(K49=5,"acquise"," ")</f>
        <v xml:space="preserve"> </v>
      </c>
      <c r="M49" s="129">
        <f t="shared" si="2"/>
        <v>1</v>
      </c>
      <c r="O49" s="187">
        <v>14</v>
      </c>
      <c r="P49" s="188">
        <v>5</v>
      </c>
    </row>
    <row r="50" spans="1:16" ht="13.5" customHeight="1">
      <c r="A50" s="23">
        <v>38</v>
      </c>
      <c r="B50" s="289">
        <v>1333011714</v>
      </c>
      <c r="C50" s="47" t="s">
        <v>87</v>
      </c>
      <c r="D50" s="47" t="s">
        <v>88</v>
      </c>
      <c r="E50" s="118" t="s">
        <v>433</v>
      </c>
      <c r="F50" s="92">
        <v>7.9600000000000009</v>
      </c>
      <c r="G50" s="192"/>
      <c r="H50" s="93"/>
      <c r="I50" s="126"/>
      <c r="J50" s="24">
        <f t="shared" si="0"/>
        <v>7.9600000000000009</v>
      </c>
      <c r="K50" s="23">
        <f t="shared" si="1"/>
        <v>0</v>
      </c>
      <c r="L50" s="169" t="s">
        <v>485</v>
      </c>
      <c r="M50" s="129">
        <f t="shared" si="2"/>
        <v>1</v>
      </c>
      <c r="N50" s="72" t="s">
        <v>483</v>
      </c>
      <c r="O50" s="7">
        <v>18</v>
      </c>
      <c r="P50" s="167">
        <v>9</v>
      </c>
    </row>
    <row r="51" spans="1:16" ht="13.5" customHeight="1">
      <c r="A51" s="23">
        <v>39</v>
      </c>
      <c r="B51" s="390" t="s">
        <v>714</v>
      </c>
      <c r="C51" s="238" t="s">
        <v>715</v>
      </c>
      <c r="D51" s="238" t="s">
        <v>60</v>
      </c>
      <c r="E51" s="246" t="s">
        <v>434</v>
      </c>
      <c r="F51" s="194">
        <v>8.2349999999999994</v>
      </c>
      <c r="G51" s="379"/>
      <c r="H51" s="384"/>
      <c r="I51" s="236"/>
      <c r="J51" s="219">
        <f t="shared" si="0"/>
        <v>8.2349999999999994</v>
      </c>
      <c r="K51" s="250">
        <f t="shared" si="1"/>
        <v>0</v>
      </c>
      <c r="L51" s="251" t="str">
        <f>IF(K51=5,"acquise"," ")</f>
        <v xml:space="preserve"> </v>
      </c>
      <c r="M51" s="222">
        <f t="shared" si="2"/>
        <v>1</v>
      </c>
    </row>
    <row r="52" spans="1:16" ht="13.5" customHeight="1">
      <c r="A52" s="23">
        <v>40</v>
      </c>
      <c r="B52" s="391" t="s">
        <v>716</v>
      </c>
      <c r="C52" s="193" t="s">
        <v>717</v>
      </c>
      <c r="D52" s="193" t="s">
        <v>138</v>
      </c>
      <c r="E52" s="247" t="s">
        <v>1677</v>
      </c>
      <c r="F52" s="194">
        <v>8.125</v>
      </c>
      <c r="G52" s="380"/>
      <c r="H52" s="381">
        <v>11</v>
      </c>
      <c r="I52" s="236"/>
      <c r="J52" s="219">
        <f t="shared" si="0"/>
        <v>8.125</v>
      </c>
      <c r="K52" s="250">
        <f t="shared" si="1"/>
        <v>0</v>
      </c>
      <c r="L52" s="251" t="str">
        <f>IF(K52=5,"acquise"," ")</f>
        <v xml:space="preserve"> </v>
      </c>
      <c r="M52" s="222">
        <f t="shared" si="2"/>
        <v>1</v>
      </c>
    </row>
    <row r="53" spans="1:16" ht="13.5" customHeight="1">
      <c r="A53" s="23">
        <v>41</v>
      </c>
      <c r="B53" s="279">
        <v>1333026522</v>
      </c>
      <c r="C53" s="101" t="s">
        <v>379</v>
      </c>
      <c r="D53" s="101" t="s">
        <v>380</v>
      </c>
      <c r="E53" s="117" t="s">
        <v>429</v>
      </c>
      <c r="F53" s="49">
        <v>10</v>
      </c>
      <c r="G53" s="157"/>
      <c r="H53" s="103"/>
      <c r="I53" s="126"/>
      <c r="J53" s="24">
        <f t="shared" si="0"/>
        <v>10</v>
      </c>
      <c r="K53" s="23">
        <f t="shared" si="1"/>
        <v>4</v>
      </c>
      <c r="L53" s="169" t="s">
        <v>485</v>
      </c>
      <c r="M53" s="129">
        <f t="shared" si="2"/>
        <v>1</v>
      </c>
      <c r="N53" s="72" t="s">
        <v>483</v>
      </c>
      <c r="O53" s="7">
        <v>18</v>
      </c>
      <c r="P53" s="167">
        <v>9</v>
      </c>
    </row>
    <row r="54" spans="1:16" ht="13.5" customHeight="1">
      <c r="A54" s="23">
        <v>42</v>
      </c>
      <c r="B54" s="175">
        <v>1533015821</v>
      </c>
      <c r="C54" s="275" t="s">
        <v>576</v>
      </c>
      <c r="D54" s="275" t="s">
        <v>357</v>
      </c>
      <c r="E54" s="117" t="s">
        <v>428</v>
      </c>
      <c r="F54" s="92">
        <v>7.3</v>
      </c>
      <c r="G54" s="192">
        <v>10</v>
      </c>
      <c r="H54" s="54">
        <v>11.5</v>
      </c>
      <c r="I54" s="126"/>
      <c r="J54" s="24">
        <f t="shared" si="0"/>
        <v>10.6</v>
      </c>
      <c r="K54" s="23">
        <f t="shared" si="1"/>
        <v>4</v>
      </c>
      <c r="L54" s="44" t="str">
        <f>IF(K54=5,"acquise"," ")</f>
        <v xml:space="preserve"> </v>
      </c>
      <c r="M54" s="129">
        <f t="shared" si="2"/>
        <v>1</v>
      </c>
      <c r="O54" s="187">
        <v>22</v>
      </c>
      <c r="P54" s="188">
        <v>3</v>
      </c>
    </row>
    <row r="55" spans="1:16" ht="13.5" customHeight="1">
      <c r="A55" s="23">
        <v>43</v>
      </c>
      <c r="B55" s="388" t="s">
        <v>718</v>
      </c>
      <c r="C55" s="193" t="s">
        <v>90</v>
      </c>
      <c r="D55" s="193" t="s">
        <v>373</v>
      </c>
      <c r="E55" s="246" t="s">
        <v>434</v>
      </c>
      <c r="F55" s="194">
        <v>12.625</v>
      </c>
      <c r="G55" s="379"/>
      <c r="H55" s="381"/>
      <c r="I55" s="236"/>
      <c r="J55" s="219">
        <f t="shared" si="0"/>
        <v>12.625</v>
      </c>
      <c r="K55" s="250">
        <f t="shared" si="1"/>
        <v>4</v>
      </c>
      <c r="L55" s="251" t="str">
        <f>IF(K55=5,"acquise"," ")</f>
        <v xml:space="preserve"> </v>
      </c>
      <c r="M55" s="222">
        <f t="shared" si="2"/>
        <v>1</v>
      </c>
    </row>
    <row r="56" spans="1:16" ht="13.5" customHeight="1">
      <c r="A56" s="23">
        <v>44</v>
      </c>
      <c r="B56" s="279">
        <v>1433010412</v>
      </c>
      <c r="C56" s="101" t="s">
        <v>381</v>
      </c>
      <c r="D56" s="101" t="s">
        <v>382</v>
      </c>
      <c r="E56" s="117" t="s">
        <v>429</v>
      </c>
      <c r="F56" s="49">
        <v>8.35</v>
      </c>
      <c r="G56" s="157"/>
      <c r="H56" s="54"/>
      <c r="I56" s="126"/>
      <c r="J56" s="24">
        <f t="shared" si="0"/>
        <v>8.35</v>
      </c>
      <c r="K56" s="23">
        <f t="shared" si="1"/>
        <v>0</v>
      </c>
      <c r="L56" s="169" t="s">
        <v>485</v>
      </c>
      <c r="M56" s="129">
        <f t="shared" si="2"/>
        <v>1</v>
      </c>
      <c r="N56" s="72" t="s">
        <v>483</v>
      </c>
      <c r="O56" s="7">
        <v>18</v>
      </c>
      <c r="P56" s="167">
        <v>9</v>
      </c>
    </row>
    <row r="57" spans="1:16" ht="13.5" customHeight="1">
      <c r="A57" s="23">
        <v>45</v>
      </c>
      <c r="B57" s="391" t="s">
        <v>719</v>
      </c>
      <c r="C57" s="193" t="s">
        <v>381</v>
      </c>
      <c r="D57" s="193" t="s">
        <v>72</v>
      </c>
      <c r="E57" s="247" t="s">
        <v>1678</v>
      </c>
      <c r="F57" s="194">
        <v>9.0350000000000001</v>
      </c>
      <c r="G57" s="379"/>
      <c r="H57" s="381"/>
      <c r="I57" s="236"/>
      <c r="J57" s="219">
        <f t="shared" si="0"/>
        <v>9.0350000000000001</v>
      </c>
      <c r="K57" s="250">
        <f t="shared" si="1"/>
        <v>0</v>
      </c>
      <c r="L57" s="251" t="str">
        <f>IF(K57=5,"acquise"," ")</f>
        <v xml:space="preserve"> </v>
      </c>
      <c r="M57" s="222">
        <f t="shared" si="2"/>
        <v>1</v>
      </c>
    </row>
    <row r="58" spans="1:16" ht="13.5" customHeight="1">
      <c r="A58" s="23">
        <v>46</v>
      </c>
      <c r="B58" s="175">
        <v>1533009327</v>
      </c>
      <c r="C58" s="275" t="s">
        <v>626</v>
      </c>
      <c r="D58" s="275" t="s">
        <v>93</v>
      </c>
      <c r="E58" s="117" t="s">
        <v>428</v>
      </c>
      <c r="F58" s="92">
        <v>6.7</v>
      </c>
      <c r="G58" s="192"/>
      <c r="H58" s="54"/>
      <c r="I58" s="126"/>
      <c r="J58" s="24">
        <f t="shared" si="0"/>
        <v>6.7</v>
      </c>
      <c r="K58" s="23">
        <f t="shared" si="1"/>
        <v>0</v>
      </c>
      <c r="L58" s="169" t="s">
        <v>485</v>
      </c>
      <c r="M58" s="129">
        <f t="shared" si="2"/>
        <v>1</v>
      </c>
      <c r="O58" s="187">
        <v>11</v>
      </c>
      <c r="P58" s="188">
        <v>9</v>
      </c>
    </row>
    <row r="59" spans="1:16" ht="13.5" customHeight="1">
      <c r="A59" s="23">
        <v>47</v>
      </c>
      <c r="B59" s="388" t="s">
        <v>720</v>
      </c>
      <c r="C59" s="193" t="s">
        <v>721</v>
      </c>
      <c r="D59" s="193" t="s">
        <v>113</v>
      </c>
      <c r="E59" s="242" t="s">
        <v>432</v>
      </c>
      <c r="F59" s="194">
        <v>10.125</v>
      </c>
      <c r="G59" s="380"/>
      <c r="H59" s="381"/>
      <c r="I59" s="236"/>
      <c r="J59" s="219">
        <f t="shared" si="0"/>
        <v>10.125</v>
      </c>
      <c r="K59" s="250">
        <f t="shared" si="1"/>
        <v>4</v>
      </c>
      <c r="L59" s="251" t="str">
        <f>IF(K59=5,"acquise"," ")</f>
        <v xml:space="preserve"> </v>
      </c>
      <c r="M59" s="222">
        <f t="shared" si="2"/>
        <v>1</v>
      </c>
    </row>
    <row r="60" spans="1:16" ht="13.5" customHeight="1">
      <c r="A60" s="23">
        <v>48</v>
      </c>
      <c r="B60" s="178">
        <v>1433010258</v>
      </c>
      <c r="C60" s="272" t="s">
        <v>607</v>
      </c>
      <c r="D60" s="272" t="s">
        <v>225</v>
      </c>
      <c r="E60" s="117" t="s">
        <v>1676</v>
      </c>
      <c r="F60" s="92">
        <v>9</v>
      </c>
      <c r="G60" s="192"/>
      <c r="H60" s="54"/>
      <c r="I60" s="126"/>
      <c r="J60" s="24">
        <f t="shared" si="0"/>
        <v>9</v>
      </c>
      <c r="K60" s="23">
        <f t="shared" si="1"/>
        <v>0</v>
      </c>
      <c r="L60" s="169" t="s">
        <v>485</v>
      </c>
      <c r="M60" s="129">
        <f t="shared" si="2"/>
        <v>1</v>
      </c>
      <c r="O60" s="187">
        <v>12</v>
      </c>
      <c r="P60" s="188">
        <v>9</v>
      </c>
    </row>
    <row r="61" spans="1:16" ht="13.5" customHeight="1">
      <c r="A61" s="23">
        <v>49</v>
      </c>
      <c r="B61" s="175">
        <v>1533011503</v>
      </c>
      <c r="C61" s="275" t="s">
        <v>643</v>
      </c>
      <c r="D61" s="275" t="s">
        <v>555</v>
      </c>
      <c r="E61" s="117" t="s">
        <v>429</v>
      </c>
      <c r="F61" s="92">
        <v>6.8</v>
      </c>
      <c r="G61" s="192"/>
      <c r="H61" s="54"/>
      <c r="I61" s="126"/>
      <c r="J61" s="24">
        <f t="shared" si="0"/>
        <v>6.8</v>
      </c>
      <c r="K61" s="23">
        <f t="shared" si="1"/>
        <v>0</v>
      </c>
      <c r="L61" s="169" t="s">
        <v>485</v>
      </c>
      <c r="M61" s="129">
        <f t="shared" si="2"/>
        <v>1</v>
      </c>
      <c r="O61" s="187">
        <v>18</v>
      </c>
      <c r="P61" s="188">
        <v>9</v>
      </c>
    </row>
    <row r="62" spans="1:16" ht="13.5" customHeight="1">
      <c r="A62" s="23">
        <v>50</v>
      </c>
      <c r="B62" s="175">
        <v>1533019462</v>
      </c>
      <c r="C62" s="275" t="s">
        <v>531</v>
      </c>
      <c r="D62" s="275" t="s">
        <v>299</v>
      </c>
      <c r="E62" s="117" t="s">
        <v>429</v>
      </c>
      <c r="F62" s="92">
        <v>6.5</v>
      </c>
      <c r="G62" s="192">
        <v>10</v>
      </c>
      <c r="H62" s="54">
        <v>11</v>
      </c>
      <c r="I62" s="126"/>
      <c r="J62" s="24">
        <f t="shared" si="0"/>
        <v>10.4</v>
      </c>
      <c r="K62" s="23">
        <f t="shared" si="1"/>
        <v>4</v>
      </c>
      <c r="L62" s="44" t="str">
        <f>IF(K62=5,"acquise"," ")</f>
        <v xml:space="preserve"> </v>
      </c>
      <c r="M62" s="129">
        <f t="shared" si="2"/>
        <v>1</v>
      </c>
      <c r="O62" s="187">
        <v>14</v>
      </c>
      <c r="P62" s="188">
        <v>5</v>
      </c>
    </row>
    <row r="63" spans="1:16" ht="13.5" customHeight="1">
      <c r="A63" s="23">
        <v>51</v>
      </c>
      <c r="B63" s="175">
        <v>1533010439</v>
      </c>
      <c r="C63" s="275" t="s">
        <v>596</v>
      </c>
      <c r="D63" s="275" t="s">
        <v>597</v>
      </c>
      <c r="E63" s="117" t="s">
        <v>1676</v>
      </c>
      <c r="F63" s="92">
        <v>7.3</v>
      </c>
      <c r="G63" s="192">
        <v>6.5</v>
      </c>
      <c r="H63" s="54">
        <v>13</v>
      </c>
      <c r="I63" s="126"/>
      <c r="J63" s="24">
        <f t="shared" si="0"/>
        <v>9.1</v>
      </c>
      <c r="K63" s="23">
        <f t="shared" si="1"/>
        <v>0</v>
      </c>
      <c r="L63" s="44" t="str">
        <f>IF(K63=5,"acquise"," ")</f>
        <v xml:space="preserve"> </v>
      </c>
      <c r="M63" s="129">
        <f t="shared" si="2"/>
        <v>1</v>
      </c>
      <c r="O63" s="187">
        <v>14</v>
      </c>
      <c r="P63" s="188">
        <v>5</v>
      </c>
    </row>
    <row r="64" spans="1:16" ht="13.5" customHeight="1">
      <c r="A64" s="23">
        <v>52</v>
      </c>
      <c r="B64" s="175">
        <v>1533003693</v>
      </c>
      <c r="C64" s="275" t="s">
        <v>562</v>
      </c>
      <c r="D64" s="275" t="s">
        <v>327</v>
      </c>
      <c r="E64" s="117" t="s">
        <v>1676</v>
      </c>
      <c r="F64" s="92">
        <v>5.85</v>
      </c>
      <c r="G64" s="192"/>
      <c r="H64" s="54">
        <v>9</v>
      </c>
      <c r="I64" s="126"/>
      <c r="J64" s="24">
        <f t="shared" si="0"/>
        <v>5.85</v>
      </c>
      <c r="K64" s="23">
        <f t="shared" si="1"/>
        <v>0</v>
      </c>
      <c r="L64" s="44" t="str">
        <f>IF(K64=5,"acquise"," ")</f>
        <v xml:space="preserve"> </v>
      </c>
      <c r="M64" s="129">
        <f t="shared" si="2"/>
        <v>1</v>
      </c>
      <c r="O64" s="187">
        <v>14</v>
      </c>
      <c r="P64" s="188">
        <v>5</v>
      </c>
    </row>
    <row r="65" spans="1:16" ht="13.5" customHeight="1">
      <c r="A65" s="23">
        <v>53</v>
      </c>
      <c r="B65" s="175">
        <v>1533023336</v>
      </c>
      <c r="C65" s="275" t="s">
        <v>562</v>
      </c>
      <c r="D65" s="275" t="s">
        <v>331</v>
      </c>
      <c r="E65" s="117" t="s">
        <v>429</v>
      </c>
      <c r="F65" s="92">
        <v>7.1</v>
      </c>
      <c r="G65" s="192"/>
      <c r="H65" s="54"/>
      <c r="I65" s="126"/>
      <c r="J65" s="24">
        <f t="shared" si="0"/>
        <v>7.1</v>
      </c>
      <c r="K65" s="23">
        <f t="shared" si="1"/>
        <v>0</v>
      </c>
      <c r="L65" s="169" t="s">
        <v>485</v>
      </c>
      <c r="M65" s="129">
        <f t="shared" si="2"/>
        <v>1</v>
      </c>
      <c r="O65" s="187">
        <v>18</v>
      </c>
      <c r="P65" s="188">
        <v>9</v>
      </c>
    </row>
    <row r="66" spans="1:16" ht="13.5" customHeight="1">
      <c r="A66" s="23">
        <v>54</v>
      </c>
      <c r="B66" s="279">
        <v>1433011170</v>
      </c>
      <c r="C66" s="101" t="s">
        <v>383</v>
      </c>
      <c r="D66" s="101" t="s">
        <v>250</v>
      </c>
      <c r="E66" s="117" t="s">
        <v>434</v>
      </c>
      <c r="F66" s="49">
        <v>6.95</v>
      </c>
      <c r="G66" s="157"/>
      <c r="H66" s="103">
        <v>11</v>
      </c>
      <c r="I66" s="126"/>
      <c r="J66" s="24">
        <f t="shared" si="0"/>
        <v>6.95</v>
      </c>
      <c r="K66" s="23">
        <f t="shared" si="1"/>
        <v>0</v>
      </c>
      <c r="L66" s="43" t="str">
        <f>IF(K66=5,"acquise"," ")</f>
        <v xml:space="preserve"> </v>
      </c>
      <c r="M66" s="129">
        <f t="shared" si="2"/>
        <v>1</v>
      </c>
      <c r="N66" s="72" t="s">
        <v>483</v>
      </c>
      <c r="O66" s="7">
        <v>25</v>
      </c>
      <c r="P66" s="167">
        <v>4</v>
      </c>
    </row>
    <row r="67" spans="1:16" ht="13.5" customHeight="1">
      <c r="A67" s="23">
        <v>55</v>
      </c>
      <c r="B67" s="289">
        <v>123012584</v>
      </c>
      <c r="C67" s="47" t="s">
        <v>96</v>
      </c>
      <c r="D67" s="47" t="s">
        <v>77</v>
      </c>
      <c r="E67" s="118" t="s">
        <v>433</v>
      </c>
      <c r="F67" s="92">
        <v>5</v>
      </c>
      <c r="G67" s="192">
        <v>5</v>
      </c>
      <c r="H67" s="93">
        <v>8</v>
      </c>
      <c r="I67" s="126"/>
      <c r="J67" s="24">
        <f t="shared" si="0"/>
        <v>6.2</v>
      </c>
      <c r="K67" s="23">
        <f t="shared" si="1"/>
        <v>0</v>
      </c>
      <c r="L67" s="44" t="str">
        <f>IF(K67=5,"acquise"," ")</f>
        <v xml:space="preserve"> </v>
      </c>
      <c r="M67" s="129">
        <f t="shared" si="2"/>
        <v>1</v>
      </c>
      <c r="N67" s="72" t="s">
        <v>483</v>
      </c>
      <c r="O67" s="7">
        <v>20</v>
      </c>
      <c r="P67" s="167">
        <v>5</v>
      </c>
    </row>
    <row r="68" spans="1:16" ht="13.5" customHeight="1">
      <c r="A68" s="23">
        <v>56</v>
      </c>
      <c r="B68" s="175">
        <v>1533011473</v>
      </c>
      <c r="C68" s="275" t="s">
        <v>614</v>
      </c>
      <c r="D68" s="275" t="s">
        <v>76</v>
      </c>
      <c r="E68" s="117" t="s">
        <v>429</v>
      </c>
      <c r="F68" s="92">
        <v>10</v>
      </c>
      <c r="G68" s="192"/>
      <c r="H68" s="54"/>
      <c r="I68" s="126"/>
      <c r="J68" s="24">
        <f t="shared" si="0"/>
        <v>10</v>
      </c>
      <c r="K68" s="23">
        <f t="shared" si="1"/>
        <v>4</v>
      </c>
      <c r="L68" s="169" t="s">
        <v>485</v>
      </c>
      <c r="M68" s="129">
        <f t="shared" si="2"/>
        <v>1</v>
      </c>
      <c r="O68" s="187">
        <v>18</v>
      </c>
      <c r="P68" s="188">
        <v>9</v>
      </c>
    </row>
    <row r="69" spans="1:16" ht="13.5" customHeight="1">
      <c r="A69" s="23">
        <v>57</v>
      </c>
      <c r="B69" s="175">
        <v>1533011076</v>
      </c>
      <c r="C69" s="275" t="s">
        <v>656</v>
      </c>
      <c r="D69" s="275" t="s">
        <v>94</v>
      </c>
      <c r="E69" s="117" t="s">
        <v>429</v>
      </c>
      <c r="F69" s="92">
        <v>4.5999999999999996</v>
      </c>
      <c r="G69" s="192"/>
      <c r="H69" s="54">
        <v>10</v>
      </c>
      <c r="I69" s="126"/>
      <c r="J69" s="24">
        <f t="shared" si="0"/>
        <v>4.5999999999999996</v>
      </c>
      <c r="K69" s="23">
        <f t="shared" si="1"/>
        <v>0</v>
      </c>
      <c r="L69" s="44" t="str">
        <f>IF(K69=5,"acquise"," ")</f>
        <v xml:space="preserve"> </v>
      </c>
      <c r="M69" s="129">
        <f t="shared" si="2"/>
        <v>1</v>
      </c>
      <c r="O69" s="187">
        <v>20</v>
      </c>
      <c r="P69" s="188">
        <v>5</v>
      </c>
    </row>
    <row r="70" spans="1:16" ht="13.5" customHeight="1">
      <c r="A70" s="23">
        <v>58</v>
      </c>
      <c r="B70" s="279">
        <v>1433004654</v>
      </c>
      <c r="C70" s="101" t="s">
        <v>438</v>
      </c>
      <c r="D70" s="101" t="s">
        <v>131</v>
      </c>
      <c r="E70" s="121" t="s">
        <v>434</v>
      </c>
      <c r="F70" s="92">
        <v>8.6</v>
      </c>
      <c r="G70" s="192"/>
      <c r="H70" s="93"/>
      <c r="I70" s="126"/>
      <c r="J70" s="24">
        <f t="shared" si="0"/>
        <v>8.6</v>
      </c>
      <c r="K70" s="23">
        <f t="shared" si="1"/>
        <v>0</v>
      </c>
      <c r="L70" s="169" t="s">
        <v>485</v>
      </c>
      <c r="M70" s="129">
        <f t="shared" si="2"/>
        <v>1</v>
      </c>
      <c r="N70" s="72" t="s">
        <v>483</v>
      </c>
      <c r="O70" s="7">
        <v>18</v>
      </c>
      <c r="P70" s="167">
        <v>9</v>
      </c>
    </row>
    <row r="71" spans="1:16" ht="13.5" customHeight="1">
      <c r="A71" s="23">
        <v>59</v>
      </c>
      <c r="B71" s="175">
        <v>1533001044</v>
      </c>
      <c r="C71" s="275" t="s">
        <v>517</v>
      </c>
      <c r="D71" s="275" t="s">
        <v>518</v>
      </c>
      <c r="E71" s="117" t="s">
        <v>429</v>
      </c>
      <c r="F71" s="92">
        <v>10.001999999999999</v>
      </c>
      <c r="G71" s="192"/>
      <c r="H71" s="54"/>
      <c r="I71" s="126"/>
      <c r="J71" s="24">
        <f t="shared" si="0"/>
        <v>10.001999999999999</v>
      </c>
      <c r="K71" s="23">
        <f t="shared" si="1"/>
        <v>4</v>
      </c>
      <c r="L71" s="169" t="s">
        <v>485</v>
      </c>
      <c r="M71" s="129">
        <f t="shared" si="2"/>
        <v>1</v>
      </c>
      <c r="O71" s="187">
        <v>11</v>
      </c>
      <c r="P71" s="188">
        <v>9</v>
      </c>
    </row>
    <row r="72" spans="1:16" ht="13.5" customHeight="1">
      <c r="A72" s="23">
        <v>60</v>
      </c>
      <c r="B72" s="175">
        <v>1533004322</v>
      </c>
      <c r="C72" s="275" t="s">
        <v>623</v>
      </c>
      <c r="D72" s="275" t="s">
        <v>77</v>
      </c>
      <c r="E72" s="117" t="s">
        <v>428</v>
      </c>
      <c r="F72" s="92">
        <v>7.8</v>
      </c>
      <c r="G72" s="192">
        <v>5</v>
      </c>
      <c r="H72" s="54">
        <v>16.5</v>
      </c>
      <c r="I72" s="126"/>
      <c r="J72" s="24">
        <f t="shared" si="0"/>
        <v>9.6</v>
      </c>
      <c r="K72" s="23">
        <f t="shared" si="1"/>
        <v>0</v>
      </c>
      <c r="L72" s="44" t="str">
        <f>IF(K72=5,"acquise"," ")</f>
        <v xml:space="preserve"> </v>
      </c>
      <c r="M72" s="129">
        <f t="shared" si="2"/>
        <v>1</v>
      </c>
      <c r="O72" s="187">
        <v>14</v>
      </c>
      <c r="P72" s="188">
        <v>5</v>
      </c>
    </row>
    <row r="73" spans="1:16" ht="13.5" customHeight="1">
      <c r="A73" s="23">
        <v>61</v>
      </c>
      <c r="B73" s="175">
        <v>1533009697</v>
      </c>
      <c r="C73" s="275" t="s">
        <v>551</v>
      </c>
      <c r="D73" s="275" t="s">
        <v>552</v>
      </c>
      <c r="E73" s="117" t="s">
        <v>428</v>
      </c>
      <c r="F73" s="92">
        <v>10.4</v>
      </c>
      <c r="G73" s="192"/>
      <c r="H73" s="54"/>
      <c r="I73" s="126"/>
      <c r="J73" s="24">
        <f t="shared" si="0"/>
        <v>10.4</v>
      </c>
      <c r="K73" s="23">
        <f t="shared" si="1"/>
        <v>4</v>
      </c>
      <c r="L73" s="169" t="s">
        <v>485</v>
      </c>
      <c r="M73" s="129">
        <f t="shared" si="2"/>
        <v>1</v>
      </c>
      <c r="O73" s="187">
        <v>12</v>
      </c>
      <c r="P73" s="188">
        <v>9</v>
      </c>
    </row>
    <row r="74" spans="1:16" ht="13.5" customHeight="1">
      <c r="A74" s="23">
        <v>62</v>
      </c>
      <c r="B74" s="175">
        <v>1533009756</v>
      </c>
      <c r="C74" s="275" t="s">
        <v>621</v>
      </c>
      <c r="D74" s="275" t="s">
        <v>378</v>
      </c>
      <c r="E74" s="117" t="s">
        <v>429</v>
      </c>
      <c r="F74" s="92">
        <v>10.4</v>
      </c>
      <c r="G74" s="192"/>
      <c r="H74" s="54"/>
      <c r="I74" s="126"/>
      <c r="J74" s="24">
        <f t="shared" si="0"/>
        <v>10.4</v>
      </c>
      <c r="K74" s="23">
        <f t="shared" si="1"/>
        <v>4</v>
      </c>
      <c r="L74" s="169" t="s">
        <v>485</v>
      </c>
      <c r="M74" s="129">
        <f t="shared" si="2"/>
        <v>1</v>
      </c>
      <c r="O74" s="187">
        <v>18</v>
      </c>
      <c r="P74" s="188">
        <v>9</v>
      </c>
    </row>
    <row r="75" spans="1:16" ht="13.5" customHeight="1">
      <c r="A75" s="23">
        <v>63</v>
      </c>
      <c r="B75" s="279">
        <v>123011918</v>
      </c>
      <c r="C75" s="101" t="s">
        <v>298</v>
      </c>
      <c r="D75" s="101" t="s">
        <v>83</v>
      </c>
      <c r="E75" s="117" t="s">
        <v>429</v>
      </c>
      <c r="F75" s="49">
        <v>5.4</v>
      </c>
      <c r="G75" s="157"/>
      <c r="H75" s="103">
        <v>12</v>
      </c>
      <c r="I75" s="126"/>
      <c r="J75" s="24">
        <f t="shared" si="0"/>
        <v>5.4</v>
      </c>
      <c r="K75" s="23">
        <f t="shared" si="1"/>
        <v>0</v>
      </c>
      <c r="L75" s="43" t="str">
        <f>IF(K75=5,"acquise"," ")</f>
        <v xml:space="preserve"> </v>
      </c>
      <c r="M75" s="129">
        <f t="shared" si="2"/>
        <v>1</v>
      </c>
      <c r="N75" s="72" t="s">
        <v>483</v>
      </c>
      <c r="O75" s="7">
        <v>14</v>
      </c>
      <c r="P75" s="167">
        <v>5</v>
      </c>
    </row>
    <row r="76" spans="1:16" ht="13.5" customHeight="1">
      <c r="A76" s="23">
        <v>64</v>
      </c>
      <c r="B76" s="178">
        <v>1433006291</v>
      </c>
      <c r="C76" s="272" t="s">
        <v>386</v>
      </c>
      <c r="D76" s="272" t="s">
        <v>527</v>
      </c>
      <c r="E76" s="117" t="s">
        <v>429</v>
      </c>
      <c r="F76" s="92">
        <v>10</v>
      </c>
      <c r="G76" s="192"/>
      <c r="H76" s="54"/>
      <c r="I76" s="126"/>
      <c r="J76" s="24">
        <f t="shared" si="0"/>
        <v>10</v>
      </c>
      <c r="K76" s="23">
        <f t="shared" si="1"/>
        <v>4</v>
      </c>
      <c r="L76" s="169" t="s">
        <v>485</v>
      </c>
      <c r="M76" s="129">
        <f t="shared" si="2"/>
        <v>1</v>
      </c>
      <c r="O76" s="187">
        <v>18</v>
      </c>
      <c r="P76" s="188">
        <v>9</v>
      </c>
    </row>
    <row r="77" spans="1:16" ht="13.5" customHeight="1">
      <c r="A77" s="23">
        <v>65</v>
      </c>
      <c r="B77" s="178">
        <v>1433006412</v>
      </c>
      <c r="C77" s="272" t="s">
        <v>386</v>
      </c>
      <c r="D77" s="272" t="s">
        <v>519</v>
      </c>
      <c r="E77" s="117" t="s">
        <v>428</v>
      </c>
      <c r="F77" s="92">
        <v>6</v>
      </c>
      <c r="G77" s="192"/>
      <c r="H77" s="54"/>
      <c r="I77" s="126"/>
      <c r="J77" s="24">
        <f t="shared" ref="J77:J140" si="3">IF(AND(H77&gt;G77,H77&gt;I77),MAX(F77,(H77*2+G77*3)/5,(H77*2+I77*3)/5),MAX(F77,G77,I77))</f>
        <v>6</v>
      </c>
      <c r="K77" s="23">
        <f t="shared" ref="K77:K140" si="4">IF(J77&gt;=9.995,4,0)</f>
        <v>0</v>
      </c>
      <c r="L77" s="169" t="s">
        <v>485</v>
      </c>
      <c r="M77" s="129">
        <f t="shared" ref="M77:M140" si="5">IF(I77&lt;&gt;"",2,1)</f>
        <v>1</v>
      </c>
      <c r="O77" s="187">
        <v>12</v>
      </c>
      <c r="P77" s="188">
        <v>9</v>
      </c>
    </row>
    <row r="78" spans="1:16" ht="13.5" customHeight="1">
      <c r="A78" s="23">
        <v>66</v>
      </c>
      <c r="B78" s="279">
        <v>123008134</v>
      </c>
      <c r="C78" s="101" t="s">
        <v>300</v>
      </c>
      <c r="D78" s="101" t="s">
        <v>126</v>
      </c>
      <c r="E78" s="122" t="s">
        <v>428</v>
      </c>
      <c r="F78" s="49">
        <v>10.166666666666666</v>
      </c>
      <c r="G78" s="157"/>
      <c r="H78" s="103"/>
      <c r="I78" s="126"/>
      <c r="J78" s="24">
        <f t="shared" si="3"/>
        <v>10.166666666666666</v>
      </c>
      <c r="K78" s="23">
        <f t="shared" si="4"/>
        <v>4</v>
      </c>
      <c r="L78" s="169" t="s">
        <v>485</v>
      </c>
      <c r="M78" s="129">
        <f t="shared" si="5"/>
        <v>1</v>
      </c>
      <c r="N78" s="72" t="s">
        <v>483</v>
      </c>
      <c r="O78" s="7">
        <v>12</v>
      </c>
      <c r="P78" s="167">
        <v>9</v>
      </c>
    </row>
    <row r="79" spans="1:16" ht="13.5" customHeight="1">
      <c r="A79" s="23">
        <v>67</v>
      </c>
      <c r="B79" s="175">
        <v>1533006859</v>
      </c>
      <c r="C79" s="275" t="s">
        <v>651</v>
      </c>
      <c r="D79" s="275" t="s">
        <v>652</v>
      </c>
      <c r="E79" s="117" t="s">
        <v>1676</v>
      </c>
      <c r="F79" s="92">
        <v>5.5</v>
      </c>
      <c r="G79" s="192"/>
      <c r="H79" s="54">
        <v>10</v>
      </c>
      <c r="I79" s="126"/>
      <c r="J79" s="24">
        <f t="shared" si="3"/>
        <v>5.5</v>
      </c>
      <c r="K79" s="23">
        <f t="shared" si="4"/>
        <v>0</v>
      </c>
      <c r="L79" s="44" t="str">
        <f>IF(K79=5,"acquise"," ")</f>
        <v xml:space="preserve"> </v>
      </c>
      <c r="M79" s="129">
        <f t="shared" si="5"/>
        <v>1</v>
      </c>
      <c r="O79" s="187">
        <v>10</v>
      </c>
      <c r="P79" s="188">
        <v>2</v>
      </c>
    </row>
    <row r="80" spans="1:16" ht="13.5" customHeight="1">
      <c r="A80" s="23">
        <v>68</v>
      </c>
      <c r="B80" s="279">
        <v>1333003198</v>
      </c>
      <c r="C80" s="101" t="s">
        <v>301</v>
      </c>
      <c r="D80" s="101" t="s">
        <v>302</v>
      </c>
      <c r="E80" s="117" t="s">
        <v>429</v>
      </c>
      <c r="F80" s="49">
        <v>12</v>
      </c>
      <c r="G80" s="157"/>
      <c r="H80" s="54"/>
      <c r="I80" s="126"/>
      <c r="J80" s="24">
        <f t="shared" si="3"/>
        <v>12</v>
      </c>
      <c r="K80" s="23">
        <f t="shared" si="4"/>
        <v>4</v>
      </c>
      <c r="L80" s="169" t="s">
        <v>485</v>
      </c>
      <c r="M80" s="129">
        <f t="shared" si="5"/>
        <v>1</v>
      </c>
      <c r="N80" s="72" t="s">
        <v>483</v>
      </c>
      <c r="O80" s="22">
        <v>12</v>
      </c>
      <c r="P80" s="168">
        <v>9</v>
      </c>
    </row>
    <row r="81" spans="1:16" ht="13.5" customHeight="1">
      <c r="A81" s="23">
        <v>69</v>
      </c>
      <c r="B81" s="279">
        <v>1433003071</v>
      </c>
      <c r="C81" s="101" t="s">
        <v>387</v>
      </c>
      <c r="D81" s="101" t="s">
        <v>388</v>
      </c>
      <c r="E81" s="117" t="s">
        <v>434</v>
      </c>
      <c r="F81" s="49">
        <v>10.001999999999999</v>
      </c>
      <c r="G81" s="157"/>
      <c r="H81" s="54"/>
      <c r="I81" s="126"/>
      <c r="J81" s="24">
        <f t="shared" si="3"/>
        <v>10.001999999999999</v>
      </c>
      <c r="K81" s="23">
        <f t="shared" si="4"/>
        <v>4</v>
      </c>
      <c r="L81" s="172" t="s">
        <v>486</v>
      </c>
      <c r="M81" s="129">
        <f t="shared" si="5"/>
        <v>1</v>
      </c>
      <c r="N81" s="72" t="s">
        <v>483</v>
      </c>
      <c r="O81" s="7">
        <v>10</v>
      </c>
      <c r="P81" s="167">
        <v>7</v>
      </c>
    </row>
    <row r="82" spans="1:16" ht="13.5" customHeight="1">
      <c r="A82" s="23">
        <v>70</v>
      </c>
      <c r="B82" s="373" t="s">
        <v>722</v>
      </c>
      <c r="C82" s="237" t="s">
        <v>723</v>
      </c>
      <c r="D82" s="237" t="s">
        <v>128</v>
      </c>
      <c r="E82" s="246" t="s">
        <v>434</v>
      </c>
      <c r="F82" s="194">
        <v>9.46875</v>
      </c>
      <c r="G82" s="379"/>
      <c r="H82" s="384"/>
      <c r="I82" s="236"/>
      <c r="J82" s="219">
        <f t="shared" si="3"/>
        <v>9.46875</v>
      </c>
      <c r="K82" s="250">
        <f t="shared" si="4"/>
        <v>0</v>
      </c>
      <c r="L82" s="251" t="str">
        <f>IF(K82=5,"acquise"," ")</f>
        <v xml:space="preserve"> </v>
      </c>
      <c r="M82" s="222">
        <f t="shared" si="5"/>
        <v>1</v>
      </c>
    </row>
    <row r="83" spans="1:16" ht="13.5" customHeight="1">
      <c r="A83" s="23">
        <v>71</v>
      </c>
      <c r="B83" s="388">
        <v>123015012</v>
      </c>
      <c r="C83" s="193" t="s">
        <v>303</v>
      </c>
      <c r="D83" s="193" t="s">
        <v>163</v>
      </c>
      <c r="E83" s="239" t="s">
        <v>1679</v>
      </c>
      <c r="F83" s="194">
        <v>11.625</v>
      </c>
      <c r="G83" s="380"/>
      <c r="H83" s="381"/>
      <c r="I83" s="236"/>
      <c r="J83" s="219">
        <f t="shared" si="3"/>
        <v>11.625</v>
      </c>
      <c r="K83" s="250">
        <f t="shared" si="4"/>
        <v>4</v>
      </c>
      <c r="L83" s="251" t="str">
        <f>IF(K83=5,"acquise"," ")</f>
        <v xml:space="preserve"> </v>
      </c>
      <c r="M83" s="222">
        <f t="shared" si="5"/>
        <v>1</v>
      </c>
    </row>
    <row r="84" spans="1:16" ht="13.5" customHeight="1">
      <c r="A84" s="23">
        <v>72</v>
      </c>
      <c r="B84" s="279">
        <v>123014995</v>
      </c>
      <c r="C84" s="101" t="s">
        <v>303</v>
      </c>
      <c r="D84" s="101" t="s">
        <v>304</v>
      </c>
      <c r="E84" s="117" t="s">
        <v>429</v>
      </c>
      <c r="F84" s="49">
        <v>6.2</v>
      </c>
      <c r="G84" s="157"/>
      <c r="H84" s="103">
        <v>14.75</v>
      </c>
      <c r="I84" s="126"/>
      <c r="J84" s="24">
        <f t="shared" si="3"/>
        <v>6.2</v>
      </c>
      <c r="K84" s="23">
        <f t="shared" si="4"/>
        <v>0</v>
      </c>
      <c r="L84" s="43" t="str">
        <f>IF(K84=5,"acquise"," ")</f>
        <v xml:space="preserve"> </v>
      </c>
      <c r="M84" s="129">
        <f t="shared" si="5"/>
        <v>1</v>
      </c>
      <c r="N84" s="72" t="s">
        <v>483</v>
      </c>
      <c r="O84" s="7">
        <v>14</v>
      </c>
      <c r="P84" s="167">
        <v>5</v>
      </c>
    </row>
    <row r="85" spans="1:16" ht="13.5" customHeight="1">
      <c r="A85" s="23">
        <v>73</v>
      </c>
      <c r="B85" s="289">
        <v>123015349</v>
      </c>
      <c r="C85" s="47" t="s">
        <v>101</v>
      </c>
      <c r="D85" s="47" t="s">
        <v>102</v>
      </c>
      <c r="E85" s="117" t="s">
        <v>429</v>
      </c>
      <c r="F85" s="92">
        <v>7.75</v>
      </c>
      <c r="G85" s="192"/>
      <c r="H85" s="93">
        <v>11.75</v>
      </c>
      <c r="I85" s="126"/>
      <c r="J85" s="24">
        <f t="shared" si="3"/>
        <v>7.75</v>
      </c>
      <c r="K85" s="23">
        <f t="shared" si="4"/>
        <v>0</v>
      </c>
      <c r="L85" s="44" t="str">
        <f>IF(K85=5,"acquise"," ")</f>
        <v xml:space="preserve"> </v>
      </c>
      <c r="M85" s="129">
        <f t="shared" si="5"/>
        <v>1</v>
      </c>
      <c r="N85" s="72" t="s">
        <v>483</v>
      </c>
      <c r="O85" s="7">
        <v>14</v>
      </c>
      <c r="P85" s="167">
        <v>5</v>
      </c>
    </row>
    <row r="86" spans="1:16" ht="13.5" customHeight="1">
      <c r="A86" s="23">
        <v>74</v>
      </c>
      <c r="B86" s="388" t="s">
        <v>724</v>
      </c>
      <c r="C86" s="193" t="s">
        <v>725</v>
      </c>
      <c r="D86" s="193" t="s">
        <v>138</v>
      </c>
      <c r="E86" s="244" t="s">
        <v>433</v>
      </c>
      <c r="F86" s="194">
        <v>9.125</v>
      </c>
      <c r="G86" s="379"/>
      <c r="H86" s="381"/>
      <c r="I86" s="236"/>
      <c r="J86" s="219">
        <f t="shared" si="3"/>
        <v>9.125</v>
      </c>
      <c r="K86" s="250">
        <f t="shared" si="4"/>
        <v>0</v>
      </c>
      <c r="L86" s="251" t="str">
        <f>IF(K86=5,"acquise"," ")</f>
        <v xml:space="preserve"> </v>
      </c>
      <c r="M86" s="222">
        <f t="shared" si="5"/>
        <v>1</v>
      </c>
    </row>
    <row r="87" spans="1:16" ht="13.5" customHeight="1">
      <c r="A87" s="23">
        <v>75</v>
      </c>
      <c r="B87" s="175">
        <v>1533017936</v>
      </c>
      <c r="C87" s="275" t="s">
        <v>512</v>
      </c>
      <c r="D87" s="275" t="s">
        <v>513</v>
      </c>
      <c r="E87" s="117" t="s">
        <v>428</v>
      </c>
      <c r="F87" s="92">
        <v>8.1999999999999993</v>
      </c>
      <c r="G87" s="192"/>
      <c r="H87" s="54"/>
      <c r="I87" s="126"/>
      <c r="J87" s="24">
        <f t="shared" si="3"/>
        <v>8.1999999999999993</v>
      </c>
      <c r="K87" s="23">
        <f t="shared" si="4"/>
        <v>0</v>
      </c>
      <c r="L87" s="169" t="s">
        <v>484</v>
      </c>
      <c r="M87" s="129">
        <f t="shared" si="5"/>
        <v>1</v>
      </c>
      <c r="O87" s="187">
        <v>30</v>
      </c>
      <c r="P87" s="188">
        <v>9</v>
      </c>
    </row>
    <row r="88" spans="1:16" ht="13.5" customHeight="1">
      <c r="A88" s="23">
        <v>76</v>
      </c>
      <c r="B88" s="277" t="s">
        <v>105</v>
      </c>
      <c r="C88" s="47" t="s">
        <v>106</v>
      </c>
      <c r="D88" s="47" t="s">
        <v>107</v>
      </c>
      <c r="E88" s="118" t="s">
        <v>433</v>
      </c>
      <c r="F88" s="92">
        <v>6</v>
      </c>
      <c r="G88" s="192"/>
      <c r="H88" s="93">
        <v>10</v>
      </c>
      <c r="I88" s="126"/>
      <c r="J88" s="24">
        <f t="shared" si="3"/>
        <v>6</v>
      </c>
      <c r="K88" s="23">
        <f t="shared" si="4"/>
        <v>0</v>
      </c>
      <c r="L88" s="44" t="str">
        <f>IF(K88=5,"acquise"," ")</f>
        <v xml:space="preserve"> </v>
      </c>
      <c r="M88" s="129">
        <f t="shared" si="5"/>
        <v>1</v>
      </c>
      <c r="N88" s="72" t="s">
        <v>483</v>
      </c>
      <c r="O88" s="7">
        <v>20</v>
      </c>
      <c r="P88" s="167">
        <v>5</v>
      </c>
    </row>
    <row r="89" spans="1:16" ht="13.5" customHeight="1">
      <c r="A89" s="23">
        <v>77</v>
      </c>
      <c r="B89" s="175">
        <v>1533005921</v>
      </c>
      <c r="C89" s="275" t="s">
        <v>565</v>
      </c>
      <c r="D89" s="275" t="s">
        <v>566</v>
      </c>
      <c r="E89" s="117" t="s">
        <v>1676</v>
      </c>
      <c r="F89" s="92">
        <v>8.5</v>
      </c>
      <c r="G89" s="192"/>
      <c r="H89" s="54"/>
      <c r="I89" s="126"/>
      <c r="J89" s="24">
        <f t="shared" si="3"/>
        <v>8.5</v>
      </c>
      <c r="K89" s="23">
        <f t="shared" si="4"/>
        <v>0</v>
      </c>
      <c r="L89" s="169" t="s">
        <v>485</v>
      </c>
      <c r="M89" s="129">
        <f t="shared" si="5"/>
        <v>1</v>
      </c>
      <c r="O89" s="187">
        <v>12</v>
      </c>
      <c r="P89" s="188">
        <v>9</v>
      </c>
    </row>
    <row r="90" spans="1:16" ht="13.5" customHeight="1">
      <c r="A90" s="23">
        <v>78</v>
      </c>
      <c r="B90" s="178">
        <v>1433009353</v>
      </c>
      <c r="C90" s="272" t="s">
        <v>598</v>
      </c>
      <c r="D90" s="272" t="s">
        <v>124</v>
      </c>
      <c r="E90" s="117" t="s">
        <v>429</v>
      </c>
      <c r="F90" s="92">
        <v>8.5</v>
      </c>
      <c r="G90" s="192"/>
      <c r="H90" s="54"/>
      <c r="I90" s="126"/>
      <c r="J90" s="24">
        <f t="shared" si="3"/>
        <v>8.5</v>
      </c>
      <c r="K90" s="23">
        <f t="shared" si="4"/>
        <v>0</v>
      </c>
      <c r="L90" s="169" t="s">
        <v>485</v>
      </c>
      <c r="M90" s="129">
        <f t="shared" si="5"/>
        <v>1</v>
      </c>
      <c r="O90" s="187">
        <v>12</v>
      </c>
      <c r="P90" s="188">
        <v>9</v>
      </c>
    </row>
    <row r="91" spans="1:16" ht="13.5" customHeight="1">
      <c r="A91" s="23">
        <v>79</v>
      </c>
      <c r="B91" s="289">
        <v>123002486</v>
      </c>
      <c r="C91" s="47" t="s">
        <v>108</v>
      </c>
      <c r="D91" s="47" t="s">
        <v>77</v>
      </c>
      <c r="E91" s="48" t="s">
        <v>1680</v>
      </c>
      <c r="F91" s="92">
        <v>10.876666666666667</v>
      </c>
      <c r="G91" s="192"/>
      <c r="H91" s="93"/>
      <c r="I91" s="126"/>
      <c r="J91" s="24">
        <f t="shared" si="3"/>
        <v>10.876666666666667</v>
      </c>
      <c r="K91" s="23">
        <f t="shared" si="4"/>
        <v>4</v>
      </c>
      <c r="L91" s="169" t="s">
        <v>485</v>
      </c>
      <c r="M91" s="129">
        <f t="shared" si="5"/>
        <v>1</v>
      </c>
      <c r="N91" s="72" t="s">
        <v>483</v>
      </c>
      <c r="O91" s="7">
        <v>18</v>
      </c>
      <c r="P91" s="167">
        <v>9</v>
      </c>
    </row>
    <row r="92" spans="1:16" ht="13.5" customHeight="1">
      <c r="A92" s="23">
        <v>80</v>
      </c>
      <c r="B92" s="289">
        <v>123006121</v>
      </c>
      <c r="C92" s="47" t="s">
        <v>109</v>
      </c>
      <c r="D92" s="47" t="s">
        <v>110</v>
      </c>
      <c r="E92" s="117" t="s">
        <v>429</v>
      </c>
      <c r="F92" s="92">
        <v>10</v>
      </c>
      <c r="G92" s="192"/>
      <c r="H92" s="93"/>
      <c r="I92" s="126"/>
      <c r="J92" s="24">
        <f t="shared" si="3"/>
        <v>10</v>
      </c>
      <c r="K92" s="23">
        <f t="shared" si="4"/>
        <v>4</v>
      </c>
      <c r="L92" s="169" t="s">
        <v>485</v>
      </c>
      <c r="M92" s="129">
        <f t="shared" si="5"/>
        <v>1</v>
      </c>
      <c r="N92" s="72" t="s">
        <v>483</v>
      </c>
      <c r="O92" s="7">
        <v>12</v>
      </c>
      <c r="P92" s="167">
        <v>9</v>
      </c>
    </row>
    <row r="93" spans="1:16" ht="13.5" customHeight="1">
      <c r="A93" s="23">
        <v>81</v>
      </c>
      <c r="B93" s="289">
        <v>1333006122</v>
      </c>
      <c r="C93" s="47" t="s">
        <v>109</v>
      </c>
      <c r="D93" s="47" t="s">
        <v>92</v>
      </c>
      <c r="E93" s="121" t="s">
        <v>431</v>
      </c>
      <c r="F93" s="92">
        <v>6.5</v>
      </c>
      <c r="G93" s="192"/>
      <c r="H93" s="93"/>
      <c r="I93" s="126"/>
      <c r="J93" s="24">
        <f t="shared" si="3"/>
        <v>6.5</v>
      </c>
      <c r="K93" s="23">
        <f t="shared" si="4"/>
        <v>0</v>
      </c>
      <c r="L93" s="169" t="s">
        <v>485</v>
      </c>
      <c r="M93" s="129">
        <f t="shared" si="5"/>
        <v>1</v>
      </c>
      <c r="N93" s="72" t="s">
        <v>483</v>
      </c>
      <c r="O93" s="7">
        <v>17</v>
      </c>
      <c r="P93" s="167">
        <v>9</v>
      </c>
    </row>
    <row r="94" spans="1:16" ht="13.5" customHeight="1">
      <c r="A94" s="23">
        <v>82</v>
      </c>
      <c r="B94" s="279">
        <v>1333003996</v>
      </c>
      <c r="C94" s="101" t="s">
        <v>389</v>
      </c>
      <c r="D94" s="101" t="s">
        <v>97</v>
      </c>
      <c r="E94" s="118" t="s">
        <v>433</v>
      </c>
      <c r="F94" s="49">
        <v>10.603999999999999</v>
      </c>
      <c r="G94" s="157"/>
      <c r="H94" s="103"/>
      <c r="I94" s="126"/>
      <c r="J94" s="24">
        <f t="shared" si="3"/>
        <v>10.603999999999999</v>
      </c>
      <c r="K94" s="23">
        <f t="shared" si="4"/>
        <v>4</v>
      </c>
      <c r="L94" s="169" t="s">
        <v>485</v>
      </c>
      <c r="M94" s="129">
        <f t="shared" si="5"/>
        <v>1</v>
      </c>
      <c r="N94" s="72" t="s">
        <v>483</v>
      </c>
      <c r="O94" s="7">
        <v>18</v>
      </c>
      <c r="P94" s="167">
        <v>9</v>
      </c>
    </row>
    <row r="95" spans="1:16" ht="13.5" customHeight="1">
      <c r="A95" s="23">
        <v>83</v>
      </c>
      <c r="B95" s="373" t="s">
        <v>726</v>
      </c>
      <c r="C95" s="237" t="s">
        <v>727</v>
      </c>
      <c r="D95" s="237" t="s">
        <v>513</v>
      </c>
      <c r="E95" s="248" t="s">
        <v>433</v>
      </c>
      <c r="F95" s="194">
        <v>10.5</v>
      </c>
      <c r="G95" s="379"/>
      <c r="H95" s="384"/>
      <c r="I95" s="236"/>
      <c r="J95" s="219">
        <f t="shared" si="3"/>
        <v>10.5</v>
      </c>
      <c r="K95" s="250">
        <f t="shared" si="4"/>
        <v>4</v>
      </c>
      <c r="L95" s="251" t="str">
        <f>IF(K95=5,"acquise"," ")</f>
        <v xml:space="preserve"> </v>
      </c>
      <c r="M95" s="222">
        <f t="shared" si="5"/>
        <v>1</v>
      </c>
    </row>
    <row r="96" spans="1:16" ht="13.5" customHeight="1">
      <c r="A96" s="23">
        <v>84</v>
      </c>
      <c r="B96" s="175">
        <v>1533003442</v>
      </c>
      <c r="C96" s="275" t="s">
        <v>521</v>
      </c>
      <c r="D96" s="275" t="s">
        <v>522</v>
      </c>
      <c r="E96" s="117" t="s">
        <v>429</v>
      </c>
      <c r="F96" s="92">
        <v>7.05</v>
      </c>
      <c r="G96" s="192"/>
      <c r="H96" s="54"/>
      <c r="I96" s="126"/>
      <c r="J96" s="24">
        <f t="shared" si="3"/>
        <v>7.05</v>
      </c>
      <c r="K96" s="23">
        <f t="shared" si="4"/>
        <v>0</v>
      </c>
      <c r="L96" s="169" t="s">
        <v>485</v>
      </c>
      <c r="M96" s="129">
        <f t="shared" si="5"/>
        <v>1</v>
      </c>
      <c r="O96" s="187">
        <v>11</v>
      </c>
      <c r="P96" s="188">
        <v>9</v>
      </c>
    </row>
    <row r="97" spans="1:16" ht="13.5" customHeight="1">
      <c r="A97" s="23">
        <v>85</v>
      </c>
      <c r="B97" s="279">
        <v>1333008143</v>
      </c>
      <c r="C97" s="101" t="s">
        <v>305</v>
      </c>
      <c r="D97" s="101" t="s">
        <v>67</v>
      </c>
      <c r="E97" s="117" t="s">
        <v>434</v>
      </c>
      <c r="F97" s="49">
        <v>10</v>
      </c>
      <c r="G97" s="157"/>
      <c r="H97" s="103"/>
      <c r="I97" s="126"/>
      <c r="J97" s="24">
        <f t="shared" si="3"/>
        <v>10</v>
      </c>
      <c r="K97" s="23">
        <f t="shared" si="4"/>
        <v>4</v>
      </c>
      <c r="L97" s="169" t="s">
        <v>485</v>
      </c>
      <c r="M97" s="129">
        <f t="shared" si="5"/>
        <v>1</v>
      </c>
      <c r="N97" s="72" t="s">
        <v>483</v>
      </c>
      <c r="O97" s="7">
        <v>12</v>
      </c>
      <c r="P97" s="167">
        <v>9</v>
      </c>
    </row>
    <row r="98" spans="1:16" ht="13.5" customHeight="1">
      <c r="A98" s="23">
        <v>86</v>
      </c>
      <c r="B98" s="178">
        <v>1433008806</v>
      </c>
      <c r="C98" s="272" t="s">
        <v>549</v>
      </c>
      <c r="D98" s="272" t="s">
        <v>103</v>
      </c>
      <c r="E98" s="117" t="s">
        <v>428</v>
      </c>
      <c r="F98" s="92">
        <v>6.2</v>
      </c>
      <c r="G98" s="192"/>
      <c r="H98" s="54">
        <v>11</v>
      </c>
      <c r="I98" s="126"/>
      <c r="J98" s="24">
        <f t="shared" si="3"/>
        <v>6.2</v>
      </c>
      <c r="K98" s="23">
        <f t="shared" si="4"/>
        <v>0</v>
      </c>
      <c r="L98" s="44" t="str">
        <f>IF(K98=5,"acquise"," ")</f>
        <v xml:space="preserve"> </v>
      </c>
      <c r="M98" s="129">
        <f t="shared" si="5"/>
        <v>1</v>
      </c>
      <c r="O98" s="187">
        <v>14</v>
      </c>
      <c r="P98" s="188">
        <v>5</v>
      </c>
    </row>
    <row r="99" spans="1:16" ht="13.5" customHeight="1">
      <c r="A99" s="23">
        <v>87</v>
      </c>
      <c r="B99" s="175">
        <v>1533019171</v>
      </c>
      <c r="C99" s="275" t="s">
        <v>689</v>
      </c>
      <c r="D99" s="275" t="s">
        <v>690</v>
      </c>
      <c r="E99" s="117" t="s">
        <v>1676</v>
      </c>
      <c r="F99" s="92">
        <v>5.4</v>
      </c>
      <c r="G99" s="192"/>
      <c r="H99" s="54">
        <v>12</v>
      </c>
      <c r="I99" s="126"/>
      <c r="J99" s="24">
        <f t="shared" si="3"/>
        <v>5.4</v>
      </c>
      <c r="K99" s="23">
        <f t="shared" si="4"/>
        <v>0</v>
      </c>
      <c r="L99" s="44" t="str">
        <f>IF(K99=5,"acquise"," ")</f>
        <v xml:space="preserve"> </v>
      </c>
      <c r="M99" s="129">
        <f t="shared" si="5"/>
        <v>1</v>
      </c>
      <c r="O99" s="187">
        <v>12</v>
      </c>
      <c r="P99" s="188">
        <v>3</v>
      </c>
    </row>
    <row r="100" spans="1:16" ht="13.5" customHeight="1">
      <c r="A100" s="23">
        <v>88</v>
      </c>
      <c r="B100" s="391" t="s">
        <v>728</v>
      </c>
      <c r="C100" s="193" t="s">
        <v>112</v>
      </c>
      <c r="D100" s="193" t="s">
        <v>135</v>
      </c>
      <c r="E100" s="247" t="s">
        <v>1678</v>
      </c>
      <c r="F100" s="194">
        <v>11.375</v>
      </c>
      <c r="G100" s="379"/>
      <c r="H100" s="381"/>
      <c r="I100" s="236"/>
      <c r="J100" s="219">
        <f t="shared" si="3"/>
        <v>11.375</v>
      </c>
      <c r="K100" s="250">
        <f t="shared" si="4"/>
        <v>4</v>
      </c>
      <c r="L100" s="251" t="str">
        <f>IF(K100=5,"acquise"," ")</f>
        <v xml:space="preserve"> </v>
      </c>
      <c r="M100" s="222">
        <f t="shared" si="5"/>
        <v>1</v>
      </c>
    </row>
    <row r="101" spans="1:16" ht="13.5" customHeight="1">
      <c r="A101" s="23">
        <v>89</v>
      </c>
      <c r="B101" s="289">
        <v>123009941</v>
      </c>
      <c r="C101" s="47" t="s">
        <v>114</v>
      </c>
      <c r="D101" s="47" t="s">
        <v>115</v>
      </c>
      <c r="E101" s="118" t="s">
        <v>428</v>
      </c>
      <c r="F101" s="92">
        <v>10</v>
      </c>
      <c r="G101" s="192"/>
      <c r="H101" s="93"/>
      <c r="I101" s="126"/>
      <c r="J101" s="24">
        <f t="shared" si="3"/>
        <v>10</v>
      </c>
      <c r="K101" s="23">
        <f t="shared" si="4"/>
        <v>4</v>
      </c>
      <c r="L101" s="169" t="s">
        <v>485</v>
      </c>
      <c r="M101" s="129">
        <f t="shared" si="5"/>
        <v>1</v>
      </c>
      <c r="N101" s="72" t="s">
        <v>483</v>
      </c>
      <c r="O101" s="7">
        <v>18</v>
      </c>
      <c r="P101" s="167">
        <v>9</v>
      </c>
    </row>
    <row r="102" spans="1:16" ht="13.5" customHeight="1">
      <c r="A102" s="23">
        <v>90</v>
      </c>
      <c r="B102" s="289">
        <v>123005662</v>
      </c>
      <c r="C102" s="47" t="s">
        <v>116</v>
      </c>
      <c r="D102" s="47" t="s">
        <v>117</v>
      </c>
      <c r="E102" s="118" t="s">
        <v>433</v>
      </c>
      <c r="F102" s="92">
        <v>10</v>
      </c>
      <c r="G102" s="192"/>
      <c r="H102" s="93"/>
      <c r="I102" s="126"/>
      <c r="J102" s="24">
        <f t="shared" si="3"/>
        <v>10</v>
      </c>
      <c r="K102" s="23">
        <f t="shared" si="4"/>
        <v>4</v>
      </c>
      <c r="L102" s="169" t="s">
        <v>485</v>
      </c>
      <c r="M102" s="129">
        <f t="shared" si="5"/>
        <v>1</v>
      </c>
      <c r="N102" s="72" t="s">
        <v>483</v>
      </c>
      <c r="O102" s="7">
        <v>17</v>
      </c>
      <c r="P102" s="167">
        <v>9</v>
      </c>
    </row>
    <row r="103" spans="1:16" ht="13.5" customHeight="1">
      <c r="A103" s="23">
        <v>91</v>
      </c>
      <c r="B103" s="388">
        <v>123020144</v>
      </c>
      <c r="C103" s="193" t="s">
        <v>729</v>
      </c>
      <c r="D103" s="193" t="s">
        <v>595</v>
      </c>
      <c r="E103" s="247" t="s">
        <v>1678</v>
      </c>
      <c r="F103" s="194">
        <v>9</v>
      </c>
      <c r="G103" s="379"/>
      <c r="H103" s="381"/>
      <c r="I103" s="236"/>
      <c r="J103" s="219">
        <f t="shared" si="3"/>
        <v>9</v>
      </c>
      <c r="K103" s="250">
        <f t="shared" si="4"/>
        <v>0</v>
      </c>
      <c r="L103" s="251" t="str">
        <f>IF(K103=5,"acquise"," ")</f>
        <v xml:space="preserve"> </v>
      </c>
      <c r="M103" s="222">
        <f t="shared" si="5"/>
        <v>1</v>
      </c>
    </row>
    <row r="104" spans="1:16" ht="13.5" customHeight="1">
      <c r="A104" s="23">
        <v>92</v>
      </c>
      <c r="B104" s="175">
        <v>1533005287</v>
      </c>
      <c r="C104" s="275" t="s">
        <v>601</v>
      </c>
      <c r="D104" s="275" t="s">
        <v>602</v>
      </c>
      <c r="E104" s="117" t="s">
        <v>429</v>
      </c>
      <c r="F104" s="92">
        <v>10</v>
      </c>
      <c r="G104" s="192"/>
      <c r="H104" s="54"/>
      <c r="I104" s="126"/>
      <c r="J104" s="24">
        <f t="shared" si="3"/>
        <v>10</v>
      </c>
      <c r="K104" s="23">
        <f t="shared" si="4"/>
        <v>4</v>
      </c>
      <c r="L104" s="169" t="s">
        <v>485</v>
      </c>
      <c r="M104" s="129">
        <f t="shared" si="5"/>
        <v>1</v>
      </c>
      <c r="O104" s="187">
        <v>24</v>
      </c>
      <c r="P104" s="188">
        <v>9</v>
      </c>
    </row>
    <row r="105" spans="1:16" ht="13.5" customHeight="1">
      <c r="A105" s="23">
        <v>93</v>
      </c>
      <c r="B105" s="279">
        <v>123016442</v>
      </c>
      <c r="C105" s="101" t="s">
        <v>306</v>
      </c>
      <c r="D105" s="101" t="s">
        <v>297</v>
      </c>
      <c r="E105" s="117" t="s">
        <v>434</v>
      </c>
      <c r="F105" s="49">
        <v>10</v>
      </c>
      <c r="G105" s="157"/>
      <c r="H105" s="54"/>
      <c r="I105" s="126"/>
      <c r="J105" s="24">
        <f t="shared" si="3"/>
        <v>10</v>
      </c>
      <c r="K105" s="23">
        <f t="shared" si="4"/>
        <v>4</v>
      </c>
      <c r="L105" s="169" t="s">
        <v>485</v>
      </c>
      <c r="M105" s="129">
        <f t="shared" si="5"/>
        <v>1</v>
      </c>
      <c r="N105" s="72" t="s">
        <v>483</v>
      </c>
      <c r="O105" s="7">
        <v>12</v>
      </c>
      <c r="P105" s="167">
        <v>9</v>
      </c>
    </row>
    <row r="106" spans="1:16" ht="13.5" customHeight="1">
      <c r="A106" s="23">
        <v>94</v>
      </c>
      <c r="B106" s="175">
        <v>1531090856</v>
      </c>
      <c r="C106" s="275" t="s">
        <v>542</v>
      </c>
      <c r="D106" s="275" t="s">
        <v>608</v>
      </c>
      <c r="E106" s="117" t="s">
        <v>429</v>
      </c>
      <c r="F106" s="92">
        <v>10.001999999999999</v>
      </c>
      <c r="G106" s="192"/>
      <c r="H106" s="54"/>
      <c r="I106" s="126"/>
      <c r="J106" s="24">
        <f t="shared" si="3"/>
        <v>10.001999999999999</v>
      </c>
      <c r="K106" s="23">
        <f t="shared" si="4"/>
        <v>4</v>
      </c>
      <c r="L106" s="169" t="s">
        <v>485</v>
      </c>
      <c r="M106" s="129">
        <f t="shared" si="5"/>
        <v>1</v>
      </c>
      <c r="O106" s="187">
        <v>18</v>
      </c>
      <c r="P106" s="188">
        <v>9</v>
      </c>
    </row>
    <row r="107" spans="1:16" ht="13.5" customHeight="1">
      <c r="A107" s="23">
        <v>95</v>
      </c>
      <c r="B107" s="175">
        <v>1533003764</v>
      </c>
      <c r="C107" s="275" t="s">
        <v>542</v>
      </c>
      <c r="D107" s="275" t="s">
        <v>543</v>
      </c>
      <c r="E107" s="117" t="s">
        <v>429</v>
      </c>
      <c r="F107" s="92">
        <v>8.35</v>
      </c>
      <c r="G107" s="192"/>
      <c r="H107" s="54"/>
      <c r="I107" s="126"/>
      <c r="J107" s="24">
        <f t="shared" si="3"/>
        <v>8.35</v>
      </c>
      <c r="K107" s="23">
        <f t="shared" si="4"/>
        <v>0</v>
      </c>
      <c r="L107" s="169" t="s">
        <v>485</v>
      </c>
      <c r="M107" s="129">
        <f t="shared" si="5"/>
        <v>1</v>
      </c>
      <c r="O107" s="187">
        <v>18</v>
      </c>
      <c r="P107" s="188">
        <v>9</v>
      </c>
    </row>
    <row r="108" spans="1:16" ht="13.5" customHeight="1">
      <c r="A108" s="23">
        <v>96</v>
      </c>
      <c r="B108" s="178">
        <v>1433013964</v>
      </c>
      <c r="C108" s="272" t="s">
        <v>553</v>
      </c>
      <c r="D108" s="272" t="s">
        <v>201</v>
      </c>
      <c r="E108" s="117" t="s">
        <v>428</v>
      </c>
      <c r="F108" s="92">
        <v>6.5</v>
      </c>
      <c r="G108" s="192"/>
      <c r="H108" s="54">
        <v>13.25</v>
      </c>
      <c r="I108" s="126"/>
      <c r="J108" s="24">
        <f t="shared" si="3"/>
        <v>6.5</v>
      </c>
      <c r="K108" s="23">
        <f t="shared" si="4"/>
        <v>0</v>
      </c>
      <c r="L108" s="44" t="str">
        <f>IF(K108=5,"acquise"," ")</f>
        <v xml:space="preserve"> </v>
      </c>
      <c r="M108" s="129">
        <f t="shared" si="5"/>
        <v>1</v>
      </c>
      <c r="O108" s="187">
        <v>12</v>
      </c>
      <c r="P108" s="188">
        <v>3</v>
      </c>
    </row>
    <row r="109" spans="1:16" ht="13.5" customHeight="1">
      <c r="A109" s="23">
        <v>97</v>
      </c>
      <c r="B109" s="279">
        <v>1433009474</v>
      </c>
      <c r="C109" s="101" t="s">
        <v>307</v>
      </c>
      <c r="D109" s="101" t="s">
        <v>308</v>
      </c>
      <c r="E109" s="118" t="s">
        <v>428</v>
      </c>
      <c r="F109" s="49">
        <v>10.8</v>
      </c>
      <c r="G109" s="157"/>
      <c r="H109" s="54"/>
      <c r="I109" s="126"/>
      <c r="J109" s="24">
        <f t="shared" si="3"/>
        <v>10.8</v>
      </c>
      <c r="K109" s="23">
        <f t="shared" si="4"/>
        <v>4</v>
      </c>
      <c r="L109" s="169" t="s">
        <v>485</v>
      </c>
      <c r="M109" s="129">
        <f t="shared" si="5"/>
        <v>1</v>
      </c>
      <c r="N109" s="72" t="s">
        <v>483</v>
      </c>
      <c r="O109" s="7">
        <v>11</v>
      </c>
      <c r="P109" s="167">
        <v>9</v>
      </c>
    </row>
    <row r="110" spans="1:16" ht="13.5" customHeight="1">
      <c r="A110" s="23">
        <v>98</v>
      </c>
      <c r="B110" s="289">
        <v>1333004969</v>
      </c>
      <c r="C110" s="47" t="s">
        <v>119</v>
      </c>
      <c r="D110" s="47" t="s">
        <v>120</v>
      </c>
      <c r="E110" s="408" t="s">
        <v>434</v>
      </c>
      <c r="F110" s="92">
        <v>5</v>
      </c>
      <c r="G110" s="192"/>
      <c r="H110" s="93">
        <v>6</v>
      </c>
      <c r="I110" s="126"/>
      <c r="J110" s="24">
        <f t="shared" si="3"/>
        <v>5</v>
      </c>
      <c r="K110" s="23">
        <f t="shared" si="4"/>
        <v>0</v>
      </c>
      <c r="L110" s="44" t="str">
        <f>IF(K110=5,"acquise"," ")</f>
        <v xml:space="preserve"> </v>
      </c>
      <c r="M110" s="129">
        <f t="shared" si="5"/>
        <v>1</v>
      </c>
      <c r="N110" s="72" t="s">
        <v>483</v>
      </c>
      <c r="O110" s="7">
        <v>24</v>
      </c>
      <c r="P110" s="167">
        <v>3</v>
      </c>
    </row>
    <row r="111" spans="1:16" ht="13.5" customHeight="1">
      <c r="A111" s="23">
        <v>99</v>
      </c>
      <c r="B111" s="178">
        <v>1433007062</v>
      </c>
      <c r="C111" s="272" t="s">
        <v>119</v>
      </c>
      <c r="D111" s="272" t="s">
        <v>92</v>
      </c>
      <c r="E111" s="117" t="s">
        <v>429</v>
      </c>
      <c r="F111" s="92">
        <v>6.4</v>
      </c>
      <c r="G111" s="192"/>
      <c r="H111" s="54">
        <v>10</v>
      </c>
      <c r="I111" s="126"/>
      <c r="J111" s="24">
        <f t="shared" si="3"/>
        <v>6.4</v>
      </c>
      <c r="K111" s="23">
        <f t="shared" si="4"/>
        <v>0</v>
      </c>
      <c r="L111" s="44" t="str">
        <f>IF(K111=5,"acquise"," ")</f>
        <v xml:space="preserve"> </v>
      </c>
      <c r="M111" s="129">
        <f t="shared" si="5"/>
        <v>1</v>
      </c>
      <c r="O111" s="187">
        <v>14</v>
      </c>
      <c r="P111" s="188">
        <v>5</v>
      </c>
    </row>
    <row r="112" spans="1:16" ht="13.5" customHeight="1">
      <c r="A112" s="23">
        <v>100</v>
      </c>
      <c r="B112" s="392" t="s">
        <v>730</v>
      </c>
      <c r="C112" s="198" t="s">
        <v>309</v>
      </c>
      <c r="D112" s="198" t="s">
        <v>67</v>
      </c>
      <c r="E112" s="246" t="s">
        <v>1678</v>
      </c>
      <c r="F112" s="194">
        <v>9.625</v>
      </c>
      <c r="G112" s="379"/>
      <c r="H112" s="381"/>
      <c r="I112" s="236"/>
      <c r="J112" s="219">
        <f t="shared" si="3"/>
        <v>9.625</v>
      </c>
      <c r="K112" s="250">
        <f t="shared" si="4"/>
        <v>0</v>
      </c>
      <c r="L112" s="251" t="str">
        <f>IF(K112=5,"acquise"," ")</f>
        <v xml:space="preserve"> </v>
      </c>
      <c r="M112" s="222">
        <f t="shared" si="5"/>
        <v>1</v>
      </c>
    </row>
    <row r="113" spans="1:16" ht="13.5" customHeight="1">
      <c r="A113" s="23">
        <v>101</v>
      </c>
      <c r="B113" s="279">
        <v>1333007462</v>
      </c>
      <c r="C113" s="101" t="s">
        <v>309</v>
      </c>
      <c r="D113" s="101" t="s">
        <v>209</v>
      </c>
      <c r="E113" s="117" t="s">
        <v>434</v>
      </c>
      <c r="F113" s="49">
        <v>8.1666666666666661</v>
      </c>
      <c r="G113" s="157"/>
      <c r="H113" s="103"/>
      <c r="I113" s="126"/>
      <c r="J113" s="24">
        <f t="shared" si="3"/>
        <v>8.1666666666666661</v>
      </c>
      <c r="K113" s="23">
        <f t="shared" si="4"/>
        <v>0</v>
      </c>
      <c r="L113" s="169" t="s">
        <v>484</v>
      </c>
      <c r="M113" s="129">
        <f t="shared" si="5"/>
        <v>1</v>
      </c>
      <c r="N113" s="72" t="s">
        <v>483</v>
      </c>
      <c r="O113" s="7">
        <v>30</v>
      </c>
      <c r="P113" s="167">
        <v>9</v>
      </c>
    </row>
    <row r="114" spans="1:16" ht="13.5" customHeight="1">
      <c r="A114" s="23">
        <v>102</v>
      </c>
      <c r="B114" s="277" t="s">
        <v>121</v>
      </c>
      <c r="C114" s="47" t="s">
        <v>122</v>
      </c>
      <c r="D114" s="47" t="s">
        <v>123</v>
      </c>
      <c r="E114" s="118" t="s">
        <v>433</v>
      </c>
      <c r="F114" s="92">
        <v>5.833333333333333</v>
      </c>
      <c r="G114" s="192"/>
      <c r="H114" s="93">
        <v>12</v>
      </c>
      <c r="I114" s="126"/>
      <c r="J114" s="24">
        <f t="shared" si="3"/>
        <v>5.833333333333333</v>
      </c>
      <c r="K114" s="23">
        <f t="shared" si="4"/>
        <v>0</v>
      </c>
      <c r="L114" s="44" t="str">
        <f>IF(K114=5,"acquise"," ")</f>
        <v xml:space="preserve"> </v>
      </c>
      <c r="M114" s="129">
        <f t="shared" si="5"/>
        <v>1</v>
      </c>
      <c r="N114" s="72" t="s">
        <v>483</v>
      </c>
      <c r="O114" s="7">
        <v>19</v>
      </c>
      <c r="P114" s="167">
        <v>5</v>
      </c>
    </row>
    <row r="115" spans="1:16" ht="13.5" customHeight="1">
      <c r="A115" s="23">
        <v>103</v>
      </c>
      <c r="B115" s="391">
        <v>123012055</v>
      </c>
      <c r="C115" s="193" t="s">
        <v>731</v>
      </c>
      <c r="D115" s="193" t="s">
        <v>67</v>
      </c>
      <c r="E115" s="204" t="s">
        <v>436</v>
      </c>
      <c r="F115" s="194">
        <v>9</v>
      </c>
      <c r="G115" s="379"/>
      <c r="H115" s="381"/>
      <c r="I115" s="236"/>
      <c r="J115" s="219">
        <f t="shared" si="3"/>
        <v>9</v>
      </c>
      <c r="K115" s="250">
        <f t="shared" si="4"/>
        <v>0</v>
      </c>
      <c r="L115" s="251" t="str">
        <f>IF(K115=5,"acquise"," ")</f>
        <v xml:space="preserve"> </v>
      </c>
      <c r="M115" s="222">
        <f t="shared" si="5"/>
        <v>1</v>
      </c>
    </row>
    <row r="116" spans="1:16" ht="13.5" customHeight="1">
      <c r="A116" s="23">
        <v>104</v>
      </c>
      <c r="B116" s="178">
        <v>1433000987</v>
      </c>
      <c r="C116" s="272" t="s">
        <v>615</v>
      </c>
      <c r="D116" s="272" t="s">
        <v>616</v>
      </c>
      <c r="E116" s="117" t="s">
        <v>1676</v>
      </c>
      <c r="F116" s="92">
        <v>4.4000000000000004</v>
      </c>
      <c r="G116" s="192">
        <v>0</v>
      </c>
      <c r="H116" s="54">
        <v>11</v>
      </c>
      <c r="I116" s="126"/>
      <c r="J116" s="24">
        <f t="shared" si="3"/>
        <v>4.4000000000000004</v>
      </c>
      <c r="K116" s="23">
        <f t="shared" si="4"/>
        <v>0</v>
      </c>
      <c r="L116" s="44" t="str">
        <f>IF(K116=5,"acquise"," ")</f>
        <v xml:space="preserve"> </v>
      </c>
      <c r="M116" s="129">
        <f t="shared" si="5"/>
        <v>1</v>
      </c>
      <c r="O116" s="187">
        <v>14</v>
      </c>
      <c r="P116" s="188">
        <v>5</v>
      </c>
    </row>
    <row r="117" spans="1:16" ht="13.5" customHeight="1">
      <c r="A117" s="23">
        <v>105</v>
      </c>
      <c r="B117" s="279">
        <v>1433009252</v>
      </c>
      <c r="C117" s="101" t="s">
        <v>310</v>
      </c>
      <c r="D117" s="101" t="s">
        <v>311</v>
      </c>
      <c r="E117" s="117" t="s">
        <v>434</v>
      </c>
      <c r="F117" s="49">
        <v>6.3</v>
      </c>
      <c r="G117" s="157">
        <v>0</v>
      </c>
      <c r="H117" s="103">
        <v>12</v>
      </c>
      <c r="I117" s="126"/>
      <c r="J117" s="24">
        <f t="shared" si="3"/>
        <v>6.3</v>
      </c>
      <c r="K117" s="23">
        <f t="shared" si="4"/>
        <v>0</v>
      </c>
      <c r="L117" s="43" t="str">
        <f>IF(K117=5,"acquise"," ")</f>
        <v xml:space="preserve"> </v>
      </c>
      <c r="M117" s="129">
        <f t="shared" si="5"/>
        <v>1</v>
      </c>
      <c r="N117" s="72" t="s">
        <v>483</v>
      </c>
      <c r="O117" s="7">
        <v>23</v>
      </c>
      <c r="P117" s="167">
        <v>2</v>
      </c>
    </row>
    <row r="118" spans="1:16" ht="13.5" customHeight="1">
      <c r="A118" s="23">
        <v>106</v>
      </c>
      <c r="B118" s="289">
        <v>1333012941</v>
      </c>
      <c r="C118" s="47" t="s">
        <v>125</v>
      </c>
      <c r="D118" s="47" t="s">
        <v>126</v>
      </c>
      <c r="E118" s="118" t="s">
        <v>433</v>
      </c>
      <c r="F118" s="92">
        <v>8.1666666666666661</v>
      </c>
      <c r="G118" s="192"/>
      <c r="H118" s="93"/>
      <c r="I118" s="126"/>
      <c r="J118" s="24">
        <f t="shared" si="3"/>
        <v>8.1666666666666661</v>
      </c>
      <c r="K118" s="23">
        <f t="shared" si="4"/>
        <v>0</v>
      </c>
      <c r="L118" s="169" t="s">
        <v>485</v>
      </c>
      <c r="M118" s="129">
        <f t="shared" si="5"/>
        <v>1</v>
      </c>
      <c r="N118" s="72" t="s">
        <v>483</v>
      </c>
      <c r="O118" s="7">
        <v>18</v>
      </c>
      <c r="P118" s="167">
        <v>9</v>
      </c>
    </row>
    <row r="119" spans="1:16" ht="13.5" customHeight="1">
      <c r="A119" s="23">
        <v>107</v>
      </c>
      <c r="B119" s="279">
        <v>1433007023</v>
      </c>
      <c r="C119" s="101" t="s">
        <v>390</v>
      </c>
      <c r="D119" s="101" t="s">
        <v>327</v>
      </c>
      <c r="E119" s="118" t="s">
        <v>433</v>
      </c>
      <c r="F119" s="49">
        <v>7.3</v>
      </c>
      <c r="G119" s="157"/>
      <c r="H119" s="54"/>
      <c r="I119" s="126"/>
      <c r="J119" s="24">
        <f t="shared" si="3"/>
        <v>7.3</v>
      </c>
      <c r="K119" s="23">
        <f t="shared" si="4"/>
        <v>0</v>
      </c>
      <c r="L119" s="169" t="s">
        <v>484</v>
      </c>
      <c r="M119" s="129">
        <f t="shared" si="5"/>
        <v>1</v>
      </c>
      <c r="N119" s="72" t="s">
        <v>483</v>
      </c>
      <c r="O119" s="7">
        <v>30</v>
      </c>
      <c r="P119" s="167">
        <v>9</v>
      </c>
    </row>
    <row r="120" spans="1:16" ht="13.5" customHeight="1">
      <c r="A120" s="23">
        <v>108</v>
      </c>
      <c r="B120" s="175">
        <v>1533015363</v>
      </c>
      <c r="C120" s="275" t="s">
        <v>680</v>
      </c>
      <c r="D120" s="275" t="s">
        <v>681</v>
      </c>
      <c r="E120" s="117" t="s">
        <v>428</v>
      </c>
      <c r="F120" s="92">
        <v>8.1999999999999993</v>
      </c>
      <c r="G120" s="192"/>
      <c r="H120" s="54"/>
      <c r="I120" s="126"/>
      <c r="J120" s="24">
        <f t="shared" si="3"/>
        <v>8.1999999999999993</v>
      </c>
      <c r="K120" s="23">
        <f t="shared" si="4"/>
        <v>0</v>
      </c>
      <c r="L120" s="169" t="s">
        <v>485</v>
      </c>
      <c r="M120" s="129">
        <f t="shared" si="5"/>
        <v>1</v>
      </c>
      <c r="O120" s="187">
        <v>23</v>
      </c>
      <c r="P120" s="188">
        <v>9</v>
      </c>
    </row>
    <row r="121" spans="1:16" ht="13.5" customHeight="1">
      <c r="A121" s="23">
        <v>109</v>
      </c>
      <c r="B121" s="388">
        <v>123009823</v>
      </c>
      <c r="C121" s="193" t="s">
        <v>732</v>
      </c>
      <c r="D121" s="193" t="s">
        <v>733</v>
      </c>
      <c r="E121" s="243" t="s">
        <v>434</v>
      </c>
      <c r="F121" s="194">
        <v>8.75</v>
      </c>
      <c r="G121" s="379"/>
      <c r="H121" s="381"/>
      <c r="I121" s="236"/>
      <c r="J121" s="219">
        <f t="shared" si="3"/>
        <v>8.75</v>
      </c>
      <c r="K121" s="250">
        <f t="shared" si="4"/>
        <v>0</v>
      </c>
      <c r="L121" s="251" t="str">
        <f>IF(K121=5,"acquise"," ")</f>
        <v xml:space="preserve"> </v>
      </c>
      <c r="M121" s="222">
        <f t="shared" si="5"/>
        <v>1</v>
      </c>
    </row>
    <row r="122" spans="1:16" ht="13.5" customHeight="1">
      <c r="A122" s="23">
        <v>110</v>
      </c>
      <c r="B122" s="178">
        <v>1433004674</v>
      </c>
      <c r="C122" s="272" t="s">
        <v>580</v>
      </c>
      <c r="D122" s="272" t="s">
        <v>581</v>
      </c>
      <c r="E122" s="117" t="s">
        <v>428</v>
      </c>
      <c r="F122" s="92">
        <v>10.7</v>
      </c>
      <c r="G122" s="192"/>
      <c r="H122" s="54"/>
      <c r="I122" s="126"/>
      <c r="J122" s="24">
        <f t="shared" si="3"/>
        <v>10.7</v>
      </c>
      <c r="K122" s="23">
        <f t="shared" si="4"/>
        <v>4</v>
      </c>
      <c r="L122" s="169" t="s">
        <v>485</v>
      </c>
      <c r="M122" s="129">
        <f t="shared" si="5"/>
        <v>1</v>
      </c>
      <c r="O122" s="187">
        <v>18</v>
      </c>
      <c r="P122" s="188">
        <v>9</v>
      </c>
    </row>
    <row r="123" spans="1:16" ht="13.5" customHeight="1">
      <c r="A123" s="23">
        <v>111</v>
      </c>
      <c r="B123" s="175">
        <v>1533010441</v>
      </c>
      <c r="C123" s="275" t="s">
        <v>561</v>
      </c>
      <c r="D123" s="275" t="s">
        <v>76</v>
      </c>
      <c r="E123" s="117" t="s">
        <v>428</v>
      </c>
      <c r="F123" s="92">
        <v>10.001999999999999</v>
      </c>
      <c r="G123" s="192"/>
      <c r="H123" s="54"/>
      <c r="I123" s="126"/>
      <c r="J123" s="24">
        <f t="shared" si="3"/>
        <v>10.001999999999999</v>
      </c>
      <c r="K123" s="23">
        <f t="shared" si="4"/>
        <v>4</v>
      </c>
      <c r="L123" s="169" t="s">
        <v>486</v>
      </c>
      <c r="M123" s="129">
        <f t="shared" si="5"/>
        <v>1</v>
      </c>
      <c r="O123" s="187">
        <v>23</v>
      </c>
      <c r="P123" s="188">
        <v>8</v>
      </c>
    </row>
    <row r="124" spans="1:16" ht="13.5" customHeight="1">
      <c r="A124" s="23">
        <v>112</v>
      </c>
      <c r="B124" s="391" t="s">
        <v>734</v>
      </c>
      <c r="C124" s="193" t="s">
        <v>735</v>
      </c>
      <c r="D124" s="193" t="s">
        <v>80</v>
      </c>
      <c r="E124" s="247" t="s">
        <v>1678</v>
      </c>
      <c r="F124" s="194">
        <v>9.75</v>
      </c>
      <c r="G124" s="379"/>
      <c r="H124" s="381"/>
      <c r="I124" s="236"/>
      <c r="J124" s="219">
        <f t="shared" si="3"/>
        <v>9.75</v>
      </c>
      <c r="K124" s="250">
        <f t="shared" si="4"/>
        <v>0</v>
      </c>
      <c r="L124" s="251" t="str">
        <f>IF(K124=5,"acquise"," ")</f>
        <v xml:space="preserve"> </v>
      </c>
      <c r="M124" s="222">
        <f t="shared" si="5"/>
        <v>1</v>
      </c>
    </row>
    <row r="125" spans="1:16" ht="13.5" customHeight="1">
      <c r="A125" s="23">
        <v>113</v>
      </c>
      <c r="B125" s="175">
        <v>1533014512</v>
      </c>
      <c r="C125" s="275" t="s">
        <v>544</v>
      </c>
      <c r="D125" s="275" t="s">
        <v>412</v>
      </c>
      <c r="E125" s="117" t="s">
        <v>1676</v>
      </c>
      <c r="F125" s="92">
        <v>10.199999999999999</v>
      </c>
      <c r="G125" s="192"/>
      <c r="H125" s="54"/>
      <c r="I125" s="126"/>
      <c r="J125" s="24">
        <f t="shared" si="3"/>
        <v>10.199999999999999</v>
      </c>
      <c r="K125" s="23">
        <f t="shared" si="4"/>
        <v>4</v>
      </c>
      <c r="L125" s="169" t="s">
        <v>485</v>
      </c>
      <c r="M125" s="129">
        <f t="shared" si="5"/>
        <v>1</v>
      </c>
      <c r="O125" s="187">
        <v>18</v>
      </c>
      <c r="P125" s="188">
        <v>9</v>
      </c>
    </row>
    <row r="126" spans="1:16" ht="13.5" customHeight="1">
      <c r="A126" s="23">
        <v>114</v>
      </c>
      <c r="B126" s="277" t="s">
        <v>129</v>
      </c>
      <c r="C126" s="47" t="s">
        <v>130</v>
      </c>
      <c r="D126" s="47" t="s">
        <v>131</v>
      </c>
      <c r="E126" s="117" t="s">
        <v>429</v>
      </c>
      <c r="F126" s="92">
        <v>10</v>
      </c>
      <c r="G126" s="192"/>
      <c r="H126" s="93"/>
      <c r="I126" s="126"/>
      <c r="J126" s="24">
        <f t="shared" si="3"/>
        <v>10</v>
      </c>
      <c r="K126" s="23">
        <f t="shared" si="4"/>
        <v>4</v>
      </c>
      <c r="L126" s="169" t="s">
        <v>485</v>
      </c>
      <c r="M126" s="129">
        <f t="shared" si="5"/>
        <v>1</v>
      </c>
      <c r="N126" s="72" t="s">
        <v>483</v>
      </c>
      <c r="O126" s="7">
        <v>24</v>
      </c>
      <c r="P126" s="167">
        <v>9</v>
      </c>
    </row>
    <row r="127" spans="1:16" ht="13.5" customHeight="1">
      <c r="A127" s="23">
        <v>115</v>
      </c>
      <c r="B127" s="289">
        <v>123014723</v>
      </c>
      <c r="C127" s="47" t="s">
        <v>132</v>
      </c>
      <c r="D127" s="47" t="s">
        <v>133</v>
      </c>
      <c r="E127" s="117" t="s">
        <v>434</v>
      </c>
      <c r="F127" s="92">
        <v>7.666666666666667</v>
      </c>
      <c r="G127" s="192"/>
      <c r="H127" s="102"/>
      <c r="I127" s="126"/>
      <c r="J127" s="24">
        <f t="shared" si="3"/>
        <v>7.666666666666667</v>
      </c>
      <c r="K127" s="23">
        <f t="shared" si="4"/>
        <v>0</v>
      </c>
      <c r="L127" s="169" t="s">
        <v>485</v>
      </c>
      <c r="M127" s="129">
        <f t="shared" si="5"/>
        <v>1</v>
      </c>
      <c r="N127" s="72" t="s">
        <v>483</v>
      </c>
      <c r="O127" s="7">
        <v>18</v>
      </c>
      <c r="P127" s="167">
        <v>9</v>
      </c>
    </row>
    <row r="128" spans="1:16" ht="13.5" customHeight="1">
      <c r="A128" s="23">
        <v>116</v>
      </c>
      <c r="B128" s="279">
        <v>123000650</v>
      </c>
      <c r="C128" s="101" t="s">
        <v>132</v>
      </c>
      <c r="D128" s="101" t="s">
        <v>118</v>
      </c>
      <c r="E128" s="117" t="s">
        <v>429</v>
      </c>
      <c r="F128" s="49">
        <v>6.5</v>
      </c>
      <c r="G128" s="157"/>
      <c r="H128" s="103">
        <v>12.5</v>
      </c>
      <c r="I128" s="126"/>
      <c r="J128" s="24">
        <f t="shared" si="3"/>
        <v>6.5</v>
      </c>
      <c r="K128" s="23">
        <f t="shared" si="4"/>
        <v>0</v>
      </c>
      <c r="L128" s="43" t="str">
        <f>IF(K128=5,"acquise"," ")</f>
        <v xml:space="preserve"> </v>
      </c>
      <c r="M128" s="129">
        <f t="shared" si="5"/>
        <v>1</v>
      </c>
      <c r="N128" s="72" t="s">
        <v>483</v>
      </c>
      <c r="O128" s="7">
        <v>12</v>
      </c>
      <c r="P128" s="167">
        <v>3</v>
      </c>
    </row>
    <row r="129" spans="1:16" ht="13.5" customHeight="1">
      <c r="A129" s="23">
        <v>117</v>
      </c>
      <c r="B129" s="289">
        <v>1333014992</v>
      </c>
      <c r="C129" s="47" t="s">
        <v>134</v>
      </c>
      <c r="D129" s="47" t="s">
        <v>135</v>
      </c>
      <c r="E129" s="118" t="s">
        <v>428</v>
      </c>
      <c r="F129" s="92">
        <v>8.3333333333333339</v>
      </c>
      <c r="G129" s="192"/>
      <c r="H129" s="93"/>
      <c r="I129" s="126"/>
      <c r="J129" s="24">
        <f t="shared" si="3"/>
        <v>8.3333333333333339</v>
      </c>
      <c r="K129" s="23">
        <f t="shared" si="4"/>
        <v>0</v>
      </c>
      <c r="L129" s="169" t="s">
        <v>485</v>
      </c>
      <c r="M129" s="129">
        <f t="shared" si="5"/>
        <v>1</v>
      </c>
      <c r="N129" s="72" t="s">
        <v>483</v>
      </c>
      <c r="O129" s="7">
        <v>18</v>
      </c>
      <c r="P129" s="167">
        <v>9</v>
      </c>
    </row>
    <row r="130" spans="1:16" ht="13.5" customHeight="1">
      <c r="A130" s="23">
        <v>118</v>
      </c>
      <c r="B130" s="289">
        <v>1333009392</v>
      </c>
      <c r="C130" s="47" t="s">
        <v>136</v>
      </c>
      <c r="D130" s="47" t="s">
        <v>137</v>
      </c>
      <c r="E130" s="117" t="s">
        <v>434</v>
      </c>
      <c r="F130" s="92">
        <v>8.1233333333333331</v>
      </c>
      <c r="G130" s="192"/>
      <c r="H130" s="93"/>
      <c r="I130" s="126"/>
      <c r="J130" s="24">
        <f t="shared" si="3"/>
        <v>8.1233333333333331</v>
      </c>
      <c r="K130" s="23">
        <f t="shared" si="4"/>
        <v>0</v>
      </c>
      <c r="L130" s="169" t="s">
        <v>485</v>
      </c>
      <c r="M130" s="129">
        <f t="shared" si="5"/>
        <v>1</v>
      </c>
      <c r="N130" s="72" t="s">
        <v>483</v>
      </c>
      <c r="O130" s="7">
        <v>22</v>
      </c>
      <c r="P130" s="167">
        <v>9</v>
      </c>
    </row>
    <row r="131" spans="1:16" ht="13.5" customHeight="1">
      <c r="A131" s="23">
        <v>119</v>
      </c>
      <c r="B131" s="175">
        <v>1533014506</v>
      </c>
      <c r="C131" s="275" t="s">
        <v>556</v>
      </c>
      <c r="D131" s="275" t="s">
        <v>557</v>
      </c>
      <c r="E131" s="117" t="s">
        <v>429</v>
      </c>
      <c r="F131" s="92">
        <v>7.8</v>
      </c>
      <c r="G131" s="192"/>
      <c r="H131" s="54"/>
      <c r="I131" s="126"/>
      <c r="J131" s="24">
        <f t="shared" si="3"/>
        <v>7.8</v>
      </c>
      <c r="K131" s="23">
        <f t="shared" si="4"/>
        <v>0</v>
      </c>
      <c r="L131" s="169" t="s">
        <v>485</v>
      </c>
      <c r="M131" s="129">
        <f t="shared" si="5"/>
        <v>1</v>
      </c>
      <c r="O131" s="187">
        <v>18</v>
      </c>
      <c r="P131" s="188">
        <v>9</v>
      </c>
    </row>
    <row r="132" spans="1:16" ht="13.5" customHeight="1">
      <c r="A132" s="23">
        <v>120</v>
      </c>
      <c r="B132" s="388">
        <v>123000696</v>
      </c>
      <c r="C132" s="193" t="s">
        <v>736</v>
      </c>
      <c r="D132" s="193" t="s">
        <v>737</v>
      </c>
      <c r="E132" s="239" t="s">
        <v>1681</v>
      </c>
      <c r="F132" s="194">
        <v>7</v>
      </c>
      <c r="G132" s="380">
        <v>10</v>
      </c>
      <c r="H132" s="381">
        <v>10.25</v>
      </c>
      <c r="I132" s="236"/>
      <c r="J132" s="219">
        <f t="shared" si="3"/>
        <v>10.1</v>
      </c>
      <c r="K132" s="250">
        <f t="shared" si="4"/>
        <v>4</v>
      </c>
      <c r="L132" s="251" t="str">
        <f>IF(K132=5,"acquise"," ")</f>
        <v xml:space="preserve"> </v>
      </c>
      <c r="M132" s="222">
        <f t="shared" si="5"/>
        <v>1</v>
      </c>
    </row>
    <row r="133" spans="1:16" ht="13.5" customHeight="1">
      <c r="A133" s="23">
        <v>121</v>
      </c>
      <c r="B133" s="279">
        <v>1331076104</v>
      </c>
      <c r="C133" s="101" t="s">
        <v>315</v>
      </c>
      <c r="D133" s="101" t="s">
        <v>313</v>
      </c>
      <c r="E133" s="117" t="s">
        <v>434</v>
      </c>
      <c r="F133" s="49">
        <v>6.4</v>
      </c>
      <c r="G133" s="157"/>
      <c r="H133" s="103"/>
      <c r="I133" s="126"/>
      <c r="J133" s="24">
        <f t="shared" si="3"/>
        <v>6.4</v>
      </c>
      <c r="K133" s="23">
        <f t="shared" si="4"/>
        <v>0</v>
      </c>
      <c r="L133" s="169" t="s">
        <v>485</v>
      </c>
      <c r="M133" s="129">
        <f t="shared" si="5"/>
        <v>1</v>
      </c>
      <c r="N133" s="72" t="s">
        <v>483</v>
      </c>
      <c r="O133" s="7">
        <v>18</v>
      </c>
      <c r="P133" s="167">
        <v>9</v>
      </c>
    </row>
    <row r="134" spans="1:16" ht="13.5" customHeight="1">
      <c r="A134" s="23">
        <v>122</v>
      </c>
      <c r="B134" s="279">
        <v>1333005582</v>
      </c>
      <c r="C134" s="101" t="s">
        <v>316</v>
      </c>
      <c r="D134" s="101" t="s">
        <v>83</v>
      </c>
      <c r="E134" s="117" t="s">
        <v>434</v>
      </c>
      <c r="F134" s="49">
        <v>10</v>
      </c>
      <c r="G134" s="157"/>
      <c r="H134" s="103"/>
      <c r="I134" s="126"/>
      <c r="J134" s="24">
        <f t="shared" si="3"/>
        <v>10</v>
      </c>
      <c r="K134" s="23">
        <f t="shared" si="4"/>
        <v>4</v>
      </c>
      <c r="L134" s="169" t="s">
        <v>484</v>
      </c>
      <c r="M134" s="129">
        <f t="shared" si="5"/>
        <v>1</v>
      </c>
      <c r="N134" s="72" t="s">
        <v>483</v>
      </c>
      <c r="O134" s="7">
        <v>30</v>
      </c>
      <c r="P134" s="167">
        <v>9</v>
      </c>
    </row>
    <row r="135" spans="1:16" ht="13.5" customHeight="1">
      <c r="A135" s="23">
        <v>123</v>
      </c>
      <c r="B135" s="175">
        <v>1533001417</v>
      </c>
      <c r="C135" s="275" t="s">
        <v>500</v>
      </c>
      <c r="D135" s="275" t="s">
        <v>501</v>
      </c>
      <c r="E135" s="117" t="s">
        <v>428</v>
      </c>
      <c r="F135" s="92">
        <v>7.7</v>
      </c>
      <c r="G135" s="192"/>
      <c r="H135" s="54"/>
      <c r="I135" s="126"/>
      <c r="J135" s="24">
        <f t="shared" si="3"/>
        <v>7.7</v>
      </c>
      <c r="K135" s="23">
        <f t="shared" si="4"/>
        <v>0</v>
      </c>
      <c r="L135" s="169" t="s">
        <v>485</v>
      </c>
      <c r="M135" s="129">
        <f t="shared" si="5"/>
        <v>1</v>
      </c>
      <c r="O135" s="187">
        <v>24</v>
      </c>
      <c r="P135" s="188">
        <v>9</v>
      </c>
    </row>
    <row r="136" spans="1:16" ht="13.5" customHeight="1">
      <c r="A136" s="23">
        <v>124</v>
      </c>
      <c r="B136" s="175">
        <v>1533008068</v>
      </c>
      <c r="C136" s="275" t="s">
        <v>691</v>
      </c>
      <c r="D136" s="275" t="s">
        <v>692</v>
      </c>
      <c r="E136" s="117" t="s">
        <v>429</v>
      </c>
      <c r="F136" s="92">
        <v>4.9000000000000004</v>
      </c>
      <c r="G136" s="192"/>
      <c r="H136" s="54">
        <v>10</v>
      </c>
      <c r="I136" s="126"/>
      <c r="J136" s="24">
        <f t="shared" si="3"/>
        <v>4.9000000000000004</v>
      </c>
      <c r="K136" s="23">
        <f t="shared" si="4"/>
        <v>0</v>
      </c>
      <c r="L136" s="44" t="str">
        <f t="shared" ref="L136:L141" si="6">IF(K136=5,"acquise"," ")</f>
        <v xml:space="preserve"> </v>
      </c>
      <c r="M136" s="129">
        <f t="shared" si="5"/>
        <v>1</v>
      </c>
      <c r="O136" s="187">
        <v>10</v>
      </c>
      <c r="P136" s="188">
        <v>2</v>
      </c>
    </row>
    <row r="137" spans="1:16" ht="13.5" customHeight="1">
      <c r="A137" s="23">
        <v>125</v>
      </c>
      <c r="B137" s="175">
        <v>1533012502</v>
      </c>
      <c r="C137" s="275" t="s">
        <v>582</v>
      </c>
      <c r="D137" s="275" t="s">
        <v>583</v>
      </c>
      <c r="E137" s="117" t="s">
        <v>1676</v>
      </c>
      <c r="F137" s="92">
        <v>4.8</v>
      </c>
      <c r="G137" s="192">
        <v>4.5</v>
      </c>
      <c r="H137" s="54">
        <v>6</v>
      </c>
      <c r="I137" s="126"/>
      <c r="J137" s="24">
        <f t="shared" si="3"/>
        <v>5.0999999999999996</v>
      </c>
      <c r="K137" s="23">
        <f t="shared" si="4"/>
        <v>0</v>
      </c>
      <c r="L137" s="44" t="str">
        <f t="shared" si="6"/>
        <v xml:space="preserve"> </v>
      </c>
      <c r="M137" s="129">
        <f t="shared" si="5"/>
        <v>1</v>
      </c>
      <c r="O137" s="187">
        <v>12</v>
      </c>
      <c r="P137" s="188">
        <v>4</v>
      </c>
    </row>
    <row r="138" spans="1:16" ht="13.5" customHeight="1">
      <c r="A138" s="23">
        <v>126</v>
      </c>
      <c r="B138" s="175">
        <v>1533005852</v>
      </c>
      <c r="C138" s="275" t="s">
        <v>609</v>
      </c>
      <c r="D138" s="275" t="s">
        <v>610</v>
      </c>
      <c r="E138" s="117" t="s">
        <v>429</v>
      </c>
      <c r="F138" s="92">
        <v>6.8</v>
      </c>
      <c r="G138" s="192">
        <v>4.5</v>
      </c>
      <c r="H138" s="54">
        <v>11</v>
      </c>
      <c r="I138" s="126"/>
      <c r="J138" s="24">
        <f t="shared" si="3"/>
        <v>7.1</v>
      </c>
      <c r="K138" s="23">
        <f t="shared" si="4"/>
        <v>0</v>
      </c>
      <c r="L138" s="44" t="str">
        <f t="shared" si="6"/>
        <v xml:space="preserve"> </v>
      </c>
      <c r="M138" s="129">
        <f t="shared" si="5"/>
        <v>1</v>
      </c>
      <c r="O138" s="187">
        <v>12</v>
      </c>
      <c r="P138" s="188">
        <v>5</v>
      </c>
    </row>
    <row r="139" spans="1:16" ht="13.5" customHeight="1">
      <c r="A139" s="23">
        <v>127</v>
      </c>
      <c r="B139" s="178">
        <v>113010674</v>
      </c>
      <c r="C139" s="272" t="s">
        <v>685</v>
      </c>
      <c r="D139" s="272" t="s">
        <v>135</v>
      </c>
      <c r="E139" s="117" t="s">
        <v>1676</v>
      </c>
      <c r="F139" s="92">
        <v>5.3</v>
      </c>
      <c r="G139" s="192">
        <v>7.5</v>
      </c>
      <c r="H139" s="54">
        <v>11</v>
      </c>
      <c r="I139" s="126"/>
      <c r="J139" s="24">
        <f t="shared" si="3"/>
        <v>8.9</v>
      </c>
      <c r="K139" s="23">
        <f t="shared" si="4"/>
        <v>0</v>
      </c>
      <c r="L139" s="44" t="str">
        <f t="shared" si="6"/>
        <v xml:space="preserve"> </v>
      </c>
      <c r="M139" s="129">
        <f t="shared" si="5"/>
        <v>1</v>
      </c>
      <c r="O139" s="187">
        <v>20</v>
      </c>
      <c r="P139" s="188">
        <v>5</v>
      </c>
    </row>
    <row r="140" spans="1:16" ht="13.5" customHeight="1">
      <c r="A140" s="23">
        <v>128</v>
      </c>
      <c r="B140" s="175">
        <v>1533018365</v>
      </c>
      <c r="C140" s="275" t="s">
        <v>586</v>
      </c>
      <c r="D140" s="275" t="s">
        <v>269</v>
      </c>
      <c r="E140" s="117" t="s">
        <v>428</v>
      </c>
      <c r="F140" s="92">
        <v>2.2000000000000002</v>
      </c>
      <c r="G140" s="192"/>
      <c r="H140" s="54">
        <v>5.5</v>
      </c>
      <c r="I140" s="126"/>
      <c r="J140" s="24">
        <f t="shared" si="3"/>
        <v>2.2000000000000002</v>
      </c>
      <c r="K140" s="23">
        <f t="shared" si="4"/>
        <v>0</v>
      </c>
      <c r="L140" s="44" t="str">
        <f t="shared" si="6"/>
        <v xml:space="preserve"> </v>
      </c>
      <c r="M140" s="129">
        <f t="shared" si="5"/>
        <v>1</v>
      </c>
      <c r="O140" s="187">
        <v>12</v>
      </c>
      <c r="P140" s="188">
        <v>4</v>
      </c>
    </row>
    <row r="141" spans="1:16" ht="13.5" customHeight="1">
      <c r="A141" s="23">
        <v>129</v>
      </c>
      <c r="B141" s="178">
        <v>1433010325</v>
      </c>
      <c r="C141" s="272" t="s">
        <v>659</v>
      </c>
      <c r="D141" s="272" t="s">
        <v>660</v>
      </c>
      <c r="E141" s="117" t="s">
        <v>1676</v>
      </c>
      <c r="F141" s="92">
        <v>5.6</v>
      </c>
      <c r="G141" s="192"/>
      <c r="H141" s="54">
        <v>14</v>
      </c>
      <c r="I141" s="126"/>
      <c r="J141" s="24">
        <f t="shared" ref="J141:J204" si="7">IF(AND(H141&gt;G141,H141&gt;I141),MAX(F141,(H141*2+G141*3)/5,(H141*2+I141*3)/5),MAX(F141,G141,I141))</f>
        <v>5.6</v>
      </c>
      <c r="K141" s="23">
        <f t="shared" ref="K141:K204" si="8">IF(J141&gt;=9.995,4,0)</f>
        <v>0</v>
      </c>
      <c r="L141" s="44" t="str">
        <f t="shared" si="6"/>
        <v xml:space="preserve"> </v>
      </c>
      <c r="M141" s="129">
        <f t="shared" ref="M141:M204" si="9">IF(I141&lt;&gt;"",2,1)</f>
        <v>1</v>
      </c>
      <c r="O141" s="187">
        <v>13</v>
      </c>
      <c r="P141" s="188">
        <v>4</v>
      </c>
    </row>
    <row r="142" spans="1:16" ht="13.5" customHeight="1">
      <c r="A142" s="23">
        <v>130</v>
      </c>
      <c r="B142" s="289">
        <v>1333010273</v>
      </c>
      <c r="C142" s="47" t="s">
        <v>139</v>
      </c>
      <c r="D142" s="47" t="s">
        <v>140</v>
      </c>
      <c r="E142" s="119" t="s">
        <v>436</v>
      </c>
      <c r="F142" s="92">
        <v>10.666666666666666</v>
      </c>
      <c r="G142" s="192"/>
      <c r="H142" s="93"/>
      <c r="I142" s="126"/>
      <c r="J142" s="24">
        <f t="shared" si="7"/>
        <v>10.666666666666666</v>
      </c>
      <c r="K142" s="23">
        <f t="shared" si="8"/>
        <v>4</v>
      </c>
      <c r="L142" s="169" t="s">
        <v>484</v>
      </c>
      <c r="M142" s="129">
        <f t="shared" si="9"/>
        <v>1</v>
      </c>
      <c r="N142" s="72" t="s">
        <v>483</v>
      </c>
      <c r="O142" s="7">
        <v>30</v>
      </c>
      <c r="P142" s="167">
        <v>9</v>
      </c>
    </row>
    <row r="143" spans="1:16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92">
        <v>7.9600000000000009</v>
      </c>
      <c r="G143" s="192"/>
      <c r="H143" s="54"/>
      <c r="I143" s="126"/>
      <c r="J143" s="24">
        <f t="shared" si="7"/>
        <v>7.9600000000000009</v>
      </c>
      <c r="K143" s="23">
        <f t="shared" si="8"/>
        <v>0</v>
      </c>
      <c r="L143" s="169" t="s">
        <v>485</v>
      </c>
      <c r="M143" s="129">
        <f t="shared" si="9"/>
        <v>1</v>
      </c>
      <c r="O143" s="187">
        <v>18</v>
      </c>
      <c r="P143" s="188">
        <v>9</v>
      </c>
    </row>
    <row r="144" spans="1:16" ht="13.5" customHeight="1">
      <c r="A144" s="23">
        <v>132</v>
      </c>
      <c r="B144" s="175">
        <v>1533009575</v>
      </c>
      <c r="C144" s="275" t="s">
        <v>139</v>
      </c>
      <c r="D144" s="275" t="s">
        <v>644</v>
      </c>
      <c r="E144" s="117" t="s">
        <v>1676</v>
      </c>
      <c r="F144" s="92">
        <v>4.4000000000000004</v>
      </c>
      <c r="G144" s="192"/>
      <c r="H144" s="54">
        <v>9.5</v>
      </c>
      <c r="I144" s="126"/>
      <c r="J144" s="24">
        <f t="shared" si="7"/>
        <v>4.4000000000000004</v>
      </c>
      <c r="K144" s="23">
        <f t="shared" si="8"/>
        <v>0</v>
      </c>
      <c r="L144" s="44" t="str">
        <f>IF(K144=5,"acquise"," ")</f>
        <v xml:space="preserve"> </v>
      </c>
      <c r="M144" s="129">
        <f t="shared" si="9"/>
        <v>1</v>
      </c>
      <c r="O144" s="187">
        <v>18</v>
      </c>
      <c r="P144" s="188">
        <v>5</v>
      </c>
    </row>
    <row r="145" spans="1:16" ht="13.5" customHeight="1">
      <c r="A145" s="23">
        <v>133</v>
      </c>
      <c r="B145" s="279">
        <v>123022369</v>
      </c>
      <c r="C145" s="101" t="s">
        <v>139</v>
      </c>
      <c r="D145" s="101" t="s">
        <v>233</v>
      </c>
      <c r="E145" s="117" t="s">
        <v>429</v>
      </c>
      <c r="F145" s="49">
        <v>10</v>
      </c>
      <c r="G145" s="157"/>
      <c r="H145" s="103"/>
      <c r="I145" s="126"/>
      <c r="J145" s="24">
        <f t="shared" si="7"/>
        <v>10</v>
      </c>
      <c r="K145" s="23">
        <f t="shared" si="8"/>
        <v>4</v>
      </c>
      <c r="L145" s="169" t="s">
        <v>485</v>
      </c>
      <c r="M145" s="129">
        <f t="shared" si="9"/>
        <v>1</v>
      </c>
      <c r="N145" s="72" t="s">
        <v>483</v>
      </c>
      <c r="O145" s="7">
        <v>18</v>
      </c>
      <c r="P145" s="167">
        <v>9</v>
      </c>
    </row>
    <row r="146" spans="1:16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92">
        <v>8.5</v>
      </c>
      <c r="G146" s="192"/>
      <c r="H146" s="54"/>
      <c r="I146" s="126"/>
      <c r="J146" s="24">
        <f t="shared" si="7"/>
        <v>8.5</v>
      </c>
      <c r="K146" s="23">
        <f t="shared" si="8"/>
        <v>0</v>
      </c>
      <c r="L146" s="169" t="s">
        <v>485</v>
      </c>
      <c r="M146" s="129">
        <f t="shared" si="9"/>
        <v>1</v>
      </c>
      <c r="O146" s="187">
        <v>16</v>
      </c>
      <c r="P146" s="188">
        <v>9</v>
      </c>
    </row>
    <row r="147" spans="1:16" ht="13.5" customHeight="1">
      <c r="A147" s="23">
        <v>135</v>
      </c>
      <c r="B147" s="279">
        <v>1433002779</v>
      </c>
      <c r="C147" s="101" t="s">
        <v>318</v>
      </c>
      <c r="D147" s="101" t="s">
        <v>319</v>
      </c>
      <c r="E147" s="118" t="s">
        <v>428</v>
      </c>
      <c r="F147" s="49">
        <v>8.75</v>
      </c>
      <c r="G147" s="157"/>
      <c r="H147" s="54"/>
      <c r="I147" s="126"/>
      <c r="J147" s="24">
        <f t="shared" si="7"/>
        <v>8.75</v>
      </c>
      <c r="K147" s="23">
        <f t="shared" si="8"/>
        <v>0</v>
      </c>
      <c r="L147" s="169" t="s">
        <v>485</v>
      </c>
      <c r="M147" s="129">
        <f t="shared" si="9"/>
        <v>1</v>
      </c>
      <c r="N147" s="72" t="s">
        <v>483</v>
      </c>
      <c r="O147" s="7">
        <v>11</v>
      </c>
      <c r="P147" s="167">
        <v>9</v>
      </c>
    </row>
    <row r="148" spans="1:16" ht="13.5" customHeight="1">
      <c r="A148" s="23">
        <v>136</v>
      </c>
      <c r="B148" s="279">
        <v>1333009010</v>
      </c>
      <c r="C148" s="101" t="s">
        <v>320</v>
      </c>
      <c r="D148" s="101" t="s">
        <v>321</v>
      </c>
      <c r="E148" s="122" t="s">
        <v>430</v>
      </c>
      <c r="F148" s="49">
        <v>1</v>
      </c>
      <c r="G148" s="157"/>
      <c r="H148" s="54">
        <v>0</v>
      </c>
      <c r="I148" s="126"/>
      <c r="J148" s="24">
        <f t="shared" si="7"/>
        <v>1</v>
      </c>
      <c r="K148" s="23">
        <f t="shared" si="8"/>
        <v>0</v>
      </c>
      <c r="L148" s="43" t="str">
        <f>IF(K148=5,"acquise"," ")</f>
        <v xml:space="preserve"> </v>
      </c>
      <c r="M148" s="129">
        <f t="shared" si="9"/>
        <v>1</v>
      </c>
      <c r="N148" s="72" t="s">
        <v>483</v>
      </c>
      <c r="O148" s="7">
        <v>26</v>
      </c>
      <c r="P148" s="167">
        <v>5</v>
      </c>
    </row>
    <row r="149" spans="1:16" ht="13.5" customHeight="1">
      <c r="A149" s="23">
        <v>137</v>
      </c>
      <c r="B149" s="175">
        <v>1533024016</v>
      </c>
      <c r="C149" s="275" t="s">
        <v>320</v>
      </c>
      <c r="D149" s="275" t="s">
        <v>603</v>
      </c>
      <c r="E149" s="117" t="s">
        <v>428</v>
      </c>
      <c r="F149" s="92">
        <v>7.1</v>
      </c>
      <c r="G149" s="192"/>
      <c r="H149" s="54">
        <v>11</v>
      </c>
      <c r="I149" s="126"/>
      <c r="J149" s="24">
        <f t="shared" si="7"/>
        <v>7.1</v>
      </c>
      <c r="K149" s="23">
        <f t="shared" si="8"/>
        <v>0</v>
      </c>
      <c r="L149" s="44" t="str">
        <f>IF(K149=5,"acquise"," ")</f>
        <v xml:space="preserve"> </v>
      </c>
      <c r="M149" s="129">
        <f t="shared" si="9"/>
        <v>1</v>
      </c>
      <c r="O149" s="187">
        <v>16</v>
      </c>
      <c r="P149" s="188">
        <v>3</v>
      </c>
    </row>
    <row r="150" spans="1:16" ht="13.5" customHeight="1">
      <c r="A150" s="23">
        <v>138</v>
      </c>
      <c r="B150" s="277" t="s">
        <v>142</v>
      </c>
      <c r="C150" s="47" t="s">
        <v>143</v>
      </c>
      <c r="D150" s="47" t="s">
        <v>144</v>
      </c>
      <c r="E150" s="118" t="s">
        <v>433</v>
      </c>
      <c r="F150" s="92">
        <v>10</v>
      </c>
      <c r="G150" s="192"/>
      <c r="H150" s="54"/>
      <c r="I150" s="126"/>
      <c r="J150" s="24">
        <f t="shared" si="7"/>
        <v>10</v>
      </c>
      <c r="K150" s="23">
        <f t="shared" si="8"/>
        <v>4</v>
      </c>
      <c r="L150" s="169" t="s">
        <v>485</v>
      </c>
      <c r="M150" s="129">
        <f t="shared" si="9"/>
        <v>1</v>
      </c>
      <c r="N150" s="72" t="s">
        <v>483</v>
      </c>
      <c r="O150" s="7">
        <v>17</v>
      </c>
      <c r="P150" s="167">
        <v>9</v>
      </c>
    </row>
    <row r="151" spans="1:16" ht="13.5" customHeight="1">
      <c r="A151" s="23">
        <v>139</v>
      </c>
      <c r="B151" s="279">
        <v>1331011779</v>
      </c>
      <c r="C151" s="101" t="s">
        <v>322</v>
      </c>
      <c r="D151" s="101" t="s">
        <v>137</v>
      </c>
      <c r="E151" s="117" t="s">
        <v>429</v>
      </c>
      <c r="F151" s="49">
        <v>8.8000000000000007</v>
      </c>
      <c r="G151" s="157"/>
      <c r="H151" s="103"/>
      <c r="I151" s="126"/>
      <c r="J151" s="24">
        <f t="shared" si="7"/>
        <v>8.8000000000000007</v>
      </c>
      <c r="K151" s="23">
        <f t="shared" si="8"/>
        <v>0</v>
      </c>
      <c r="L151" s="169" t="s">
        <v>485</v>
      </c>
      <c r="M151" s="129">
        <f t="shared" si="9"/>
        <v>1</v>
      </c>
      <c r="N151" s="72" t="s">
        <v>483</v>
      </c>
      <c r="O151" s="7">
        <v>18</v>
      </c>
      <c r="P151" s="167">
        <v>9</v>
      </c>
    </row>
    <row r="152" spans="1:16" ht="13.5" customHeight="1">
      <c r="A152" s="23">
        <v>140</v>
      </c>
      <c r="B152" s="279">
        <v>123002858</v>
      </c>
      <c r="C152" s="101" t="s">
        <v>323</v>
      </c>
      <c r="D152" s="101" t="s">
        <v>82</v>
      </c>
      <c r="E152" s="117" t="s">
        <v>434</v>
      </c>
      <c r="F152" s="49">
        <v>7</v>
      </c>
      <c r="G152" s="157"/>
      <c r="H152" s="103"/>
      <c r="I152" s="126"/>
      <c r="J152" s="24">
        <f t="shared" si="7"/>
        <v>7</v>
      </c>
      <c r="K152" s="23">
        <f t="shared" si="8"/>
        <v>0</v>
      </c>
      <c r="L152" s="169" t="s">
        <v>485</v>
      </c>
      <c r="M152" s="129">
        <f t="shared" si="9"/>
        <v>1</v>
      </c>
      <c r="N152" s="87" t="s">
        <v>483</v>
      </c>
      <c r="O152" s="7">
        <v>18</v>
      </c>
      <c r="P152" s="167">
        <v>9</v>
      </c>
    </row>
    <row r="153" spans="1:16" ht="13.5" customHeight="1">
      <c r="A153" s="23">
        <v>141</v>
      </c>
      <c r="B153" s="181">
        <v>1333009336</v>
      </c>
      <c r="C153" s="290" t="s">
        <v>569</v>
      </c>
      <c r="D153" s="290" t="s">
        <v>357</v>
      </c>
      <c r="E153" s="117" t="s">
        <v>1676</v>
      </c>
      <c r="F153" s="92">
        <v>5.75</v>
      </c>
      <c r="G153" s="192"/>
      <c r="H153" s="54">
        <v>12.5</v>
      </c>
      <c r="I153" s="126"/>
      <c r="J153" s="24">
        <f t="shared" si="7"/>
        <v>5.75</v>
      </c>
      <c r="K153" s="23">
        <f t="shared" si="8"/>
        <v>0</v>
      </c>
      <c r="L153" s="44" t="str">
        <f>IF(K153=5,"acquise"," ")</f>
        <v xml:space="preserve"> </v>
      </c>
      <c r="M153" s="129">
        <f t="shared" si="9"/>
        <v>1</v>
      </c>
      <c r="O153" s="187">
        <v>14</v>
      </c>
      <c r="P153" s="188">
        <v>5</v>
      </c>
    </row>
    <row r="154" spans="1:16" ht="13.5" customHeight="1">
      <c r="A154" s="23">
        <v>142</v>
      </c>
      <c r="B154" s="175">
        <v>1533004234</v>
      </c>
      <c r="C154" s="275" t="s">
        <v>674</v>
      </c>
      <c r="D154" s="275" t="s">
        <v>138</v>
      </c>
      <c r="E154" s="117" t="s">
        <v>429</v>
      </c>
      <c r="F154" s="92">
        <v>8.5</v>
      </c>
      <c r="G154" s="192">
        <v>10</v>
      </c>
      <c r="H154" s="54">
        <v>13</v>
      </c>
      <c r="I154" s="126"/>
      <c r="J154" s="24">
        <f t="shared" si="7"/>
        <v>11.2</v>
      </c>
      <c r="K154" s="23">
        <f t="shared" si="8"/>
        <v>4</v>
      </c>
      <c r="L154" s="44" t="str">
        <f>IF(K154=5,"acquise"," ")</f>
        <v xml:space="preserve"> </v>
      </c>
      <c r="M154" s="129">
        <f t="shared" si="9"/>
        <v>1</v>
      </c>
      <c r="O154" s="187">
        <v>11</v>
      </c>
      <c r="P154" s="188">
        <v>2</v>
      </c>
    </row>
    <row r="155" spans="1:16" ht="13.5" customHeight="1">
      <c r="A155" s="23">
        <v>143</v>
      </c>
      <c r="B155" s="175">
        <v>1533010467</v>
      </c>
      <c r="C155" s="275" t="s">
        <v>686</v>
      </c>
      <c r="D155" s="275" t="s">
        <v>209</v>
      </c>
      <c r="E155" s="117" t="s">
        <v>428</v>
      </c>
      <c r="F155" s="92">
        <v>7.6</v>
      </c>
      <c r="G155" s="192"/>
      <c r="H155" s="54">
        <v>16</v>
      </c>
      <c r="I155" s="126"/>
      <c r="J155" s="24">
        <f t="shared" si="7"/>
        <v>7.6</v>
      </c>
      <c r="K155" s="23">
        <f t="shared" si="8"/>
        <v>0</v>
      </c>
      <c r="L155" s="44" t="str">
        <f>IF(K155=5,"acquise"," ")</f>
        <v xml:space="preserve"> </v>
      </c>
      <c r="M155" s="129">
        <f t="shared" si="9"/>
        <v>1</v>
      </c>
      <c r="O155" s="187">
        <v>18</v>
      </c>
      <c r="P155" s="188">
        <v>5</v>
      </c>
    </row>
    <row r="156" spans="1:16" ht="13.5" customHeight="1">
      <c r="A156" s="23">
        <v>144</v>
      </c>
      <c r="B156" s="289">
        <v>123000973</v>
      </c>
      <c r="C156" s="47" t="s">
        <v>147</v>
      </c>
      <c r="D156" s="47" t="s">
        <v>148</v>
      </c>
      <c r="E156" s="121" t="s">
        <v>431</v>
      </c>
      <c r="F156" s="92">
        <v>8.3766666666666669</v>
      </c>
      <c r="G156" s="192"/>
      <c r="H156" s="93"/>
      <c r="I156" s="126"/>
      <c r="J156" s="24">
        <f t="shared" si="7"/>
        <v>8.3766666666666669</v>
      </c>
      <c r="K156" s="23">
        <f t="shared" si="8"/>
        <v>0</v>
      </c>
      <c r="L156" s="169" t="s">
        <v>485</v>
      </c>
      <c r="M156" s="129">
        <f t="shared" si="9"/>
        <v>1</v>
      </c>
      <c r="N156" s="72" t="s">
        <v>483</v>
      </c>
      <c r="O156" s="7">
        <v>12</v>
      </c>
      <c r="P156" s="167">
        <v>9</v>
      </c>
    </row>
    <row r="157" spans="1:16" ht="13.5" customHeight="1">
      <c r="A157" s="23">
        <v>145</v>
      </c>
      <c r="B157" s="373" t="s">
        <v>738</v>
      </c>
      <c r="C157" s="237" t="s">
        <v>149</v>
      </c>
      <c r="D157" s="237" t="s">
        <v>739</v>
      </c>
      <c r="E157" s="244" t="s">
        <v>436</v>
      </c>
      <c r="F157" s="194">
        <v>10.5</v>
      </c>
      <c r="G157" s="380"/>
      <c r="H157" s="384"/>
      <c r="I157" s="236"/>
      <c r="J157" s="219">
        <f t="shared" si="7"/>
        <v>10.5</v>
      </c>
      <c r="K157" s="250">
        <f t="shared" si="8"/>
        <v>4</v>
      </c>
      <c r="L157" s="251" t="str">
        <f>IF(K157=5,"acquise"," ")</f>
        <v xml:space="preserve"> </v>
      </c>
      <c r="M157" s="222">
        <f t="shared" si="9"/>
        <v>1</v>
      </c>
    </row>
    <row r="158" spans="1:16" ht="13.5" customHeight="1">
      <c r="A158" s="23">
        <v>146</v>
      </c>
      <c r="B158" s="289">
        <v>123013689</v>
      </c>
      <c r="C158" s="47" t="s">
        <v>150</v>
      </c>
      <c r="D158" s="47" t="s">
        <v>151</v>
      </c>
      <c r="E158" s="118" t="s">
        <v>428</v>
      </c>
      <c r="F158" s="92">
        <v>0</v>
      </c>
      <c r="G158" s="192"/>
      <c r="H158" s="54">
        <v>0</v>
      </c>
      <c r="I158" s="126"/>
      <c r="J158" s="24">
        <f t="shared" si="7"/>
        <v>0</v>
      </c>
      <c r="K158" s="23">
        <f t="shared" si="8"/>
        <v>0</v>
      </c>
      <c r="L158" s="44" t="str">
        <f>IF(K158=5,"acquise"," ")</f>
        <v xml:space="preserve"> </v>
      </c>
      <c r="M158" s="129">
        <f t="shared" si="9"/>
        <v>1</v>
      </c>
      <c r="N158" s="72" t="s">
        <v>483</v>
      </c>
      <c r="O158" s="7">
        <v>14</v>
      </c>
      <c r="P158" s="167">
        <v>5</v>
      </c>
    </row>
    <row r="159" spans="1:16" ht="13.5" customHeight="1">
      <c r="A159" s="23">
        <v>147</v>
      </c>
      <c r="B159" s="279">
        <v>1333013058</v>
      </c>
      <c r="C159" s="101" t="s">
        <v>391</v>
      </c>
      <c r="D159" s="101" t="s">
        <v>392</v>
      </c>
      <c r="E159" s="117" t="s">
        <v>429</v>
      </c>
      <c r="F159" s="49">
        <v>10.833333333333334</v>
      </c>
      <c r="G159" s="157"/>
      <c r="H159" s="103"/>
      <c r="I159" s="126"/>
      <c r="J159" s="24">
        <f t="shared" si="7"/>
        <v>10.833333333333334</v>
      </c>
      <c r="K159" s="23">
        <f t="shared" si="8"/>
        <v>4</v>
      </c>
      <c r="L159" s="169" t="s">
        <v>485</v>
      </c>
      <c r="M159" s="129">
        <f t="shared" si="9"/>
        <v>1</v>
      </c>
      <c r="N159" s="72" t="s">
        <v>483</v>
      </c>
      <c r="O159" s="7">
        <v>18</v>
      </c>
      <c r="P159" s="167">
        <v>9</v>
      </c>
    </row>
    <row r="160" spans="1:16" ht="13.5" customHeight="1">
      <c r="A160" s="23">
        <v>148</v>
      </c>
      <c r="B160" s="373" t="s">
        <v>740</v>
      </c>
      <c r="C160" s="237" t="s">
        <v>152</v>
      </c>
      <c r="D160" s="237" t="s">
        <v>555</v>
      </c>
      <c r="E160" s="204" t="s">
        <v>436</v>
      </c>
      <c r="F160" s="194">
        <v>8.125</v>
      </c>
      <c r="G160" s="380"/>
      <c r="H160" s="384"/>
      <c r="I160" s="236"/>
      <c r="J160" s="219">
        <f t="shared" si="7"/>
        <v>8.125</v>
      </c>
      <c r="K160" s="250">
        <f t="shared" si="8"/>
        <v>0</v>
      </c>
      <c r="L160" s="251" t="str">
        <f>IF(K160=5,"acquise"," ")</f>
        <v xml:space="preserve"> </v>
      </c>
      <c r="M160" s="222">
        <f t="shared" si="9"/>
        <v>1</v>
      </c>
    </row>
    <row r="161" spans="1:16" ht="13.5" customHeight="1">
      <c r="A161" s="23">
        <v>149</v>
      </c>
      <c r="B161" s="373" t="s">
        <v>741</v>
      </c>
      <c r="C161" s="237" t="s">
        <v>742</v>
      </c>
      <c r="D161" s="237" t="s">
        <v>124</v>
      </c>
      <c r="E161" s="247" t="s">
        <v>1677</v>
      </c>
      <c r="F161" s="194">
        <v>9.25</v>
      </c>
      <c r="G161" s="379"/>
      <c r="H161" s="384"/>
      <c r="I161" s="236"/>
      <c r="J161" s="219">
        <f t="shared" si="7"/>
        <v>9.25</v>
      </c>
      <c r="K161" s="250">
        <f t="shared" si="8"/>
        <v>0</v>
      </c>
      <c r="L161" s="251" t="str">
        <f>IF(K161=5,"acquise"," ")</f>
        <v xml:space="preserve"> </v>
      </c>
      <c r="M161" s="222">
        <f t="shared" si="9"/>
        <v>1</v>
      </c>
    </row>
    <row r="162" spans="1:16" ht="13.5" customHeight="1">
      <c r="A162" s="23">
        <v>150</v>
      </c>
      <c r="B162" s="373" t="s">
        <v>743</v>
      </c>
      <c r="C162" s="237" t="s">
        <v>742</v>
      </c>
      <c r="D162" s="237" t="s">
        <v>314</v>
      </c>
      <c r="E162" s="244" t="s">
        <v>433</v>
      </c>
      <c r="F162" s="194">
        <v>8.75</v>
      </c>
      <c r="G162" s="380"/>
      <c r="H162" s="384"/>
      <c r="I162" s="236"/>
      <c r="J162" s="219">
        <f t="shared" si="7"/>
        <v>8.75</v>
      </c>
      <c r="K162" s="250">
        <f t="shared" si="8"/>
        <v>0</v>
      </c>
      <c r="L162" s="251" t="str">
        <f>IF(K162=5,"acquise"," ")</f>
        <v xml:space="preserve"> </v>
      </c>
      <c r="M162" s="222">
        <f t="shared" si="9"/>
        <v>1</v>
      </c>
    </row>
    <row r="163" spans="1:16" ht="13.5" customHeight="1">
      <c r="A163" s="23">
        <v>151</v>
      </c>
      <c r="B163" s="388" t="s">
        <v>744</v>
      </c>
      <c r="C163" s="193" t="s">
        <v>745</v>
      </c>
      <c r="D163" s="193" t="s">
        <v>746</v>
      </c>
      <c r="E163" s="247" t="s">
        <v>1677</v>
      </c>
      <c r="F163" s="194">
        <v>13.5</v>
      </c>
      <c r="G163" s="380"/>
      <c r="H163" s="381"/>
      <c r="I163" s="236"/>
      <c r="J163" s="219">
        <f t="shared" si="7"/>
        <v>13.5</v>
      </c>
      <c r="K163" s="250">
        <f t="shared" si="8"/>
        <v>4</v>
      </c>
      <c r="L163" s="251" t="str">
        <f>IF(K163=5,"acquise"," ")</f>
        <v xml:space="preserve"> </v>
      </c>
      <c r="M163" s="222">
        <f t="shared" si="9"/>
        <v>1</v>
      </c>
    </row>
    <row r="164" spans="1:16" ht="13.5" customHeight="1">
      <c r="A164" s="23">
        <v>152</v>
      </c>
      <c r="B164" s="181">
        <v>1333008955</v>
      </c>
      <c r="C164" s="290" t="s">
        <v>153</v>
      </c>
      <c r="D164" s="290" t="s">
        <v>622</v>
      </c>
      <c r="E164" s="117" t="s">
        <v>428</v>
      </c>
      <c r="F164" s="92">
        <v>7.25</v>
      </c>
      <c r="G164" s="192"/>
      <c r="H164" s="54"/>
      <c r="I164" s="126"/>
      <c r="J164" s="24">
        <f t="shared" si="7"/>
        <v>7.25</v>
      </c>
      <c r="K164" s="23">
        <f t="shared" si="8"/>
        <v>0</v>
      </c>
      <c r="L164" s="169" t="s">
        <v>485</v>
      </c>
      <c r="M164" s="129">
        <f t="shared" si="9"/>
        <v>1</v>
      </c>
      <c r="O164" s="187">
        <v>12</v>
      </c>
      <c r="P164" s="188">
        <v>9</v>
      </c>
    </row>
    <row r="165" spans="1:16" ht="13.5" customHeight="1">
      <c r="A165" s="23">
        <v>153</v>
      </c>
      <c r="B165" s="289">
        <v>1333008886</v>
      </c>
      <c r="C165" s="47" t="s">
        <v>153</v>
      </c>
      <c r="D165" s="47" t="s">
        <v>154</v>
      </c>
      <c r="E165" s="118" t="s">
        <v>433</v>
      </c>
      <c r="F165" s="92">
        <v>7.833333333333333</v>
      </c>
      <c r="G165" s="192"/>
      <c r="H165" s="93"/>
      <c r="I165" s="126"/>
      <c r="J165" s="24">
        <f t="shared" si="7"/>
        <v>7.833333333333333</v>
      </c>
      <c r="K165" s="23">
        <f t="shared" si="8"/>
        <v>0</v>
      </c>
      <c r="L165" s="169" t="s">
        <v>485</v>
      </c>
      <c r="M165" s="129">
        <f t="shared" si="9"/>
        <v>1</v>
      </c>
      <c r="N165" s="72" t="s">
        <v>483</v>
      </c>
      <c r="O165" s="7">
        <v>18</v>
      </c>
      <c r="P165" s="167">
        <v>9</v>
      </c>
    </row>
    <row r="166" spans="1:16" ht="13.5" customHeight="1">
      <c r="A166" s="23">
        <v>154</v>
      </c>
      <c r="B166" s="279">
        <v>123020341</v>
      </c>
      <c r="C166" s="101" t="s">
        <v>325</v>
      </c>
      <c r="D166" s="101" t="s">
        <v>326</v>
      </c>
      <c r="E166" s="118" t="s">
        <v>428</v>
      </c>
      <c r="F166" s="49">
        <v>11.8</v>
      </c>
      <c r="G166" s="157"/>
      <c r="H166" s="103"/>
      <c r="I166" s="126"/>
      <c r="J166" s="24">
        <f t="shared" si="7"/>
        <v>11.8</v>
      </c>
      <c r="K166" s="23">
        <f t="shared" si="8"/>
        <v>4</v>
      </c>
      <c r="L166" s="169" t="s">
        <v>485</v>
      </c>
      <c r="M166" s="129">
        <f t="shared" si="9"/>
        <v>1</v>
      </c>
      <c r="N166" s="72" t="s">
        <v>483</v>
      </c>
      <c r="O166" s="7">
        <v>18</v>
      </c>
      <c r="P166" s="167">
        <v>9</v>
      </c>
    </row>
    <row r="167" spans="1:16" ht="13.5" customHeight="1">
      <c r="A167" s="23">
        <v>155</v>
      </c>
      <c r="B167" s="279">
        <v>1433014926</v>
      </c>
      <c r="C167" s="101" t="s">
        <v>155</v>
      </c>
      <c r="D167" s="101" t="s">
        <v>393</v>
      </c>
      <c r="E167" s="118" t="s">
        <v>428</v>
      </c>
      <c r="F167" s="49">
        <v>8.85</v>
      </c>
      <c r="G167" s="157"/>
      <c r="H167" s="54"/>
      <c r="I167" s="126"/>
      <c r="J167" s="24">
        <f t="shared" si="7"/>
        <v>8.85</v>
      </c>
      <c r="K167" s="23">
        <f t="shared" si="8"/>
        <v>0</v>
      </c>
      <c r="L167" s="169" t="s">
        <v>485</v>
      </c>
      <c r="M167" s="129">
        <f t="shared" si="9"/>
        <v>1</v>
      </c>
      <c r="N167" s="72" t="s">
        <v>483</v>
      </c>
      <c r="O167" s="7">
        <v>18</v>
      </c>
      <c r="P167" s="167">
        <v>9</v>
      </c>
    </row>
    <row r="168" spans="1:16" ht="13.5" customHeight="1">
      <c r="A168" s="23">
        <v>156</v>
      </c>
      <c r="B168" s="175">
        <v>1533012503</v>
      </c>
      <c r="C168" s="275" t="s">
        <v>535</v>
      </c>
      <c r="D168" s="275" t="s">
        <v>313</v>
      </c>
      <c r="E168" s="117" t="s">
        <v>429</v>
      </c>
      <c r="F168" s="92">
        <v>6.7</v>
      </c>
      <c r="G168" s="192"/>
      <c r="H168" s="54">
        <v>10</v>
      </c>
      <c r="I168" s="126"/>
      <c r="J168" s="24">
        <f t="shared" si="7"/>
        <v>6.7</v>
      </c>
      <c r="K168" s="23">
        <f t="shared" si="8"/>
        <v>0</v>
      </c>
      <c r="L168" s="44" t="str">
        <f>IF(K168=5,"acquise"," ")</f>
        <v xml:space="preserve"> </v>
      </c>
      <c r="M168" s="129">
        <f t="shared" si="9"/>
        <v>1</v>
      </c>
      <c r="O168" s="187">
        <v>13</v>
      </c>
      <c r="P168" s="188">
        <v>4</v>
      </c>
    </row>
    <row r="169" spans="1:16" ht="13.5" customHeight="1">
      <c r="A169" s="23">
        <v>157</v>
      </c>
      <c r="B169" s="289">
        <v>123004901</v>
      </c>
      <c r="C169" s="47" t="s">
        <v>156</v>
      </c>
      <c r="D169" s="47" t="s">
        <v>157</v>
      </c>
      <c r="E169" s="118" t="s">
        <v>428</v>
      </c>
      <c r="F169" s="92">
        <v>7.626666666666666</v>
      </c>
      <c r="G169" s="192"/>
      <c r="H169" s="93"/>
      <c r="I169" s="126"/>
      <c r="J169" s="24">
        <f t="shared" si="7"/>
        <v>7.626666666666666</v>
      </c>
      <c r="K169" s="23">
        <f t="shared" si="8"/>
        <v>0</v>
      </c>
      <c r="L169" s="169" t="s">
        <v>485</v>
      </c>
      <c r="M169" s="129">
        <f t="shared" si="9"/>
        <v>1</v>
      </c>
      <c r="N169" s="72" t="s">
        <v>483</v>
      </c>
      <c r="O169" s="7">
        <v>24</v>
      </c>
      <c r="P169" s="167">
        <v>9</v>
      </c>
    </row>
    <row r="170" spans="1:16" ht="13.5" customHeight="1">
      <c r="A170" s="23">
        <v>158</v>
      </c>
      <c r="B170" s="181">
        <v>1333011470</v>
      </c>
      <c r="C170" s="290" t="s">
        <v>682</v>
      </c>
      <c r="D170" s="290" t="s">
        <v>683</v>
      </c>
      <c r="E170" s="117" t="s">
        <v>428</v>
      </c>
      <c r="F170" s="92">
        <v>9</v>
      </c>
      <c r="G170" s="192"/>
      <c r="H170" s="54"/>
      <c r="I170" s="126"/>
      <c r="J170" s="24">
        <f t="shared" si="7"/>
        <v>9</v>
      </c>
      <c r="K170" s="23">
        <f t="shared" si="8"/>
        <v>0</v>
      </c>
      <c r="L170" s="169" t="s">
        <v>485</v>
      </c>
      <c r="M170" s="129">
        <f t="shared" si="9"/>
        <v>1</v>
      </c>
      <c r="O170" s="187">
        <v>12</v>
      </c>
      <c r="P170" s="188">
        <v>9</v>
      </c>
    </row>
    <row r="171" spans="1:16" ht="13.5" customHeight="1">
      <c r="A171" s="23">
        <v>159</v>
      </c>
      <c r="B171" s="279">
        <v>1433010476</v>
      </c>
      <c r="C171" s="101" t="s">
        <v>158</v>
      </c>
      <c r="D171" s="101" t="s">
        <v>124</v>
      </c>
      <c r="E171" s="117" t="s">
        <v>434</v>
      </c>
      <c r="F171" s="49">
        <v>10</v>
      </c>
      <c r="G171" s="157"/>
      <c r="H171" s="103"/>
      <c r="I171" s="126"/>
      <c r="J171" s="24">
        <f t="shared" si="7"/>
        <v>10</v>
      </c>
      <c r="K171" s="23">
        <f t="shared" si="8"/>
        <v>4</v>
      </c>
      <c r="L171" s="169" t="s">
        <v>485</v>
      </c>
      <c r="M171" s="129">
        <f t="shared" si="9"/>
        <v>1</v>
      </c>
      <c r="N171" s="72" t="s">
        <v>483</v>
      </c>
      <c r="O171" s="7">
        <v>18</v>
      </c>
      <c r="P171" s="167">
        <v>9</v>
      </c>
    </row>
    <row r="172" spans="1:16" ht="13.5" customHeight="1">
      <c r="A172" s="23">
        <v>160</v>
      </c>
      <c r="B172" s="289">
        <v>123009039</v>
      </c>
      <c r="C172" s="47" t="s">
        <v>158</v>
      </c>
      <c r="D172" s="47" t="s">
        <v>67</v>
      </c>
      <c r="E172" s="117" t="s">
        <v>434</v>
      </c>
      <c r="F172" s="92">
        <v>8.3333333333333339</v>
      </c>
      <c r="G172" s="192"/>
      <c r="H172" s="93"/>
      <c r="I172" s="126"/>
      <c r="J172" s="24">
        <f t="shared" si="7"/>
        <v>8.3333333333333339</v>
      </c>
      <c r="K172" s="23">
        <f t="shared" si="8"/>
        <v>0</v>
      </c>
      <c r="L172" s="169" t="s">
        <v>484</v>
      </c>
      <c r="M172" s="129">
        <f t="shared" si="9"/>
        <v>1</v>
      </c>
      <c r="N172" s="72" t="s">
        <v>483</v>
      </c>
      <c r="O172" s="7">
        <v>30</v>
      </c>
      <c r="P172" s="167">
        <v>9</v>
      </c>
    </row>
    <row r="173" spans="1:16" ht="13.5" customHeight="1">
      <c r="A173" s="23">
        <v>161</v>
      </c>
      <c r="B173" s="175">
        <v>1533010444</v>
      </c>
      <c r="C173" s="275" t="s">
        <v>558</v>
      </c>
      <c r="D173" s="275" t="s">
        <v>64</v>
      </c>
      <c r="E173" s="117" t="s">
        <v>1676</v>
      </c>
      <c r="F173" s="92">
        <v>5.95</v>
      </c>
      <c r="G173" s="192">
        <v>10</v>
      </c>
      <c r="H173" s="54">
        <v>10</v>
      </c>
      <c r="I173" s="126"/>
      <c r="J173" s="24">
        <f t="shared" si="7"/>
        <v>10</v>
      </c>
      <c r="K173" s="23">
        <f t="shared" si="8"/>
        <v>4</v>
      </c>
      <c r="L173" s="44" t="str">
        <f>IF(K173=5,"acquise"," ")</f>
        <v xml:space="preserve"> </v>
      </c>
      <c r="M173" s="129">
        <f t="shared" si="9"/>
        <v>1</v>
      </c>
      <c r="O173" s="187">
        <v>14</v>
      </c>
      <c r="P173" s="188">
        <v>5</v>
      </c>
    </row>
    <row r="174" spans="1:16" ht="13.5" customHeight="1">
      <c r="A174" s="23">
        <v>162</v>
      </c>
      <c r="B174" s="279">
        <v>1333009403</v>
      </c>
      <c r="C174" s="101" t="s">
        <v>330</v>
      </c>
      <c r="D174" s="101" t="s">
        <v>331</v>
      </c>
      <c r="E174" s="118" t="s">
        <v>433</v>
      </c>
      <c r="F174" s="49">
        <v>6.6466666666666656</v>
      </c>
      <c r="G174" s="157"/>
      <c r="H174" s="103"/>
      <c r="I174" s="126"/>
      <c r="J174" s="24">
        <f t="shared" si="7"/>
        <v>6.6466666666666656</v>
      </c>
      <c r="K174" s="23">
        <f t="shared" si="8"/>
        <v>0</v>
      </c>
      <c r="L174" s="169" t="s">
        <v>484</v>
      </c>
      <c r="M174" s="129">
        <f t="shared" si="9"/>
        <v>1</v>
      </c>
      <c r="N174" s="72" t="s">
        <v>483</v>
      </c>
      <c r="O174" s="7">
        <v>30</v>
      </c>
      <c r="P174" s="167">
        <v>9</v>
      </c>
    </row>
    <row r="175" spans="1:16" ht="13.5" customHeight="1">
      <c r="A175" s="23">
        <v>163</v>
      </c>
      <c r="B175" s="289">
        <v>123003419</v>
      </c>
      <c r="C175" s="47" t="s">
        <v>159</v>
      </c>
      <c r="D175" s="47" t="s">
        <v>92</v>
      </c>
      <c r="E175" s="118" t="s">
        <v>433</v>
      </c>
      <c r="F175" s="92">
        <v>10.333333333333334</v>
      </c>
      <c r="G175" s="192"/>
      <c r="H175" s="93"/>
      <c r="I175" s="126"/>
      <c r="J175" s="24">
        <f t="shared" si="7"/>
        <v>10.333333333333334</v>
      </c>
      <c r="K175" s="23">
        <f t="shared" si="8"/>
        <v>4</v>
      </c>
      <c r="L175" s="169" t="s">
        <v>485</v>
      </c>
      <c r="M175" s="129">
        <f t="shared" si="9"/>
        <v>1</v>
      </c>
      <c r="N175" s="72" t="s">
        <v>483</v>
      </c>
      <c r="O175" s="7">
        <v>18</v>
      </c>
      <c r="P175" s="167">
        <v>9</v>
      </c>
    </row>
    <row r="176" spans="1:16" ht="13.5" customHeight="1">
      <c r="A176" s="23">
        <v>164</v>
      </c>
      <c r="B176" s="279">
        <v>1333007545</v>
      </c>
      <c r="C176" s="101" t="s">
        <v>332</v>
      </c>
      <c r="D176" s="101" t="s">
        <v>228</v>
      </c>
      <c r="E176" s="118" t="s">
        <v>433</v>
      </c>
      <c r="F176" s="49">
        <v>10</v>
      </c>
      <c r="G176" s="157"/>
      <c r="H176" s="103"/>
      <c r="I176" s="126"/>
      <c r="J176" s="24">
        <f t="shared" si="7"/>
        <v>10</v>
      </c>
      <c r="K176" s="23">
        <f t="shared" si="8"/>
        <v>4</v>
      </c>
      <c r="L176" s="169" t="s">
        <v>485</v>
      </c>
      <c r="M176" s="129">
        <f t="shared" si="9"/>
        <v>1</v>
      </c>
      <c r="N176" s="72" t="s">
        <v>483</v>
      </c>
      <c r="O176" s="7">
        <v>18</v>
      </c>
      <c r="P176" s="167">
        <v>9</v>
      </c>
    </row>
    <row r="177" spans="1:16" ht="13.5" customHeight="1">
      <c r="A177" s="23">
        <v>165</v>
      </c>
      <c r="B177" s="391">
        <v>123006162</v>
      </c>
      <c r="C177" s="193" t="s">
        <v>747</v>
      </c>
      <c r="D177" s="193" t="s">
        <v>135</v>
      </c>
      <c r="E177" s="247" t="s">
        <v>1678</v>
      </c>
      <c r="F177" s="194">
        <v>10.4375</v>
      </c>
      <c r="G177" s="379"/>
      <c r="H177" s="381"/>
      <c r="I177" s="236"/>
      <c r="J177" s="219">
        <f t="shared" si="7"/>
        <v>10.4375</v>
      </c>
      <c r="K177" s="250">
        <f t="shared" si="8"/>
        <v>4</v>
      </c>
      <c r="L177" s="251" t="str">
        <f>IF(K177=5,"acquise"," ")</f>
        <v xml:space="preserve"> </v>
      </c>
      <c r="M177" s="222">
        <f t="shared" si="9"/>
        <v>1</v>
      </c>
    </row>
    <row r="178" spans="1:16" ht="13.5" customHeight="1">
      <c r="A178" s="23">
        <v>166</v>
      </c>
      <c r="B178" s="175">
        <v>1533003446</v>
      </c>
      <c r="C178" s="275" t="s">
        <v>333</v>
      </c>
      <c r="D178" s="275" t="s">
        <v>523</v>
      </c>
      <c r="E178" s="117" t="s">
        <v>428</v>
      </c>
      <c r="F178" s="92">
        <v>10.9</v>
      </c>
      <c r="G178" s="192"/>
      <c r="H178" s="54"/>
      <c r="I178" s="126"/>
      <c r="J178" s="24">
        <f t="shared" si="7"/>
        <v>10.9</v>
      </c>
      <c r="K178" s="23">
        <f t="shared" si="8"/>
        <v>4</v>
      </c>
      <c r="L178" s="169" t="s">
        <v>485</v>
      </c>
      <c r="M178" s="129">
        <f t="shared" si="9"/>
        <v>1</v>
      </c>
      <c r="O178" s="187">
        <v>12</v>
      </c>
      <c r="P178" s="188">
        <v>9</v>
      </c>
    </row>
    <row r="179" spans="1:16" ht="13.5" customHeight="1">
      <c r="A179" s="23">
        <v>167</v>
      </c>
      <c r="B179" s="279">
        <v>1433005511</v>
      </c>
      <c r="C179" s="101" t="s">
        <v>333</v>
      </c>
      <c r="D179" s="101" t="s">
        <v>209</v>
      </c>
      <c r="E179" s="118" t="s">
        <v>428</v>
      </c>
      <c r="F179" s="49">
        <v>7.7</v>
      </c>
      <c r="G179" s="157"/>
      <c r="H179" s="54"/>
      <c r="I179" s="126"/>
      <c r="J179" s="24">
        <f t="shared" si="7"/>
        <v>7.7</v>
      </c>
      <c r="K179" s="23">
        <f t="shared" si="8"/>
        <v>0</v>
      </c>
      <c r="L179" s="169" t="s">
        <v>485</v>
      </c>
      <c r="M179" s="129">
        <f t="shared" si="9"/>
        <v>1</v>
      </c>
      <c r="N179" s="72" t="s">
        <v>483</v>
      </c>
      <c r="O179" s="7">
        <v>18</v>
      </c>
      <c r="P179" s="167">
        <v>9</v>
      </c>
    </row>
    <row r="180" spans="1:16" ht="13.5" customHeight="1">
      <c r="A180" s="23">
        <v>168</v>
      </c>
      <c r="B180" s="289">
        <v>123011453</v>
      </c>
      <c r="C180" s="47" t="s">
        <v>162</v>
      </c>
      <c r="D180" s="47" t="s">
        <v>163</v>
      </c>
      <c r="E180" s="121" t="s">
        <v>431</v>
      </c>
      <c r="F180" s="92">
        <v>10</v>
      </c>
      <c r="G180" s="192"/>
      <c r="H180" s="93"/>
      <c r="I180" s="126"/>
      <c r="J180" s="24">
        <f t="shared" si="7"/>
        <v>10</v>
      </c>
      <c r="K180" s="23">
        <f t="shared" si="8"/>
        <v>4</v>
      </c>
      <c r="L180" s="169" t="s">
        <v>485</v>
      </c>
      <c r="M180" s="129">
        <f t="shared" si="9"/>
        <v>1</v>
      </c>
      <c r="N180" s="72" t="s">
        <v>483</v>
      </c>
      <c r="O180" s="7">
        <v>18</v>
      </c>
      <c r="P180" s="167">
        <v>9</v>
      </c>
    </row>
    <row r="181" spans="1:16" ht="13.5" customHeight="1">
      <c r="A181" s="23">
        <v>169</v>
      </c>
      <c r="B181" s="289">
        <v>123011613</v>
      </c>
      <c r="C181" s="47" t="s">
        <v>162</v>
      </c>
      <c r="D181" s="47" t="s">
        <v>164</v>
      </c>
      <c r="E181" s="118" t="s">
        <v>428</v>
      </c>
      <c r="F181" s="92">
        <v>10.8125</v>
      </c>
      <c r="G181" s="192"/>
      <c r="H181" s="93"/>
      <c r="I181" s="126"/>
      <c r="J181" s="24">
        <f t="shared" si="7"/>
        <v>10.8125</v>
      </c>
      <c r="K181" s="23">
        <f t="shared" si="8"/>
        <v>4</v>
      </c>
      <c r="L181" s="169" t="s">
        <v>485</v>
      </c>
      <c r="M181" s="129">
        <f t="shared" si="9"/>
        <v>1</v>
      </c>
      <c r="N181" s="72" t="s">
        <v>483</v>
      </c>
      <c r="O181" s="7">
        <v>18</v>
      </c>
      <c r="P181" s="167">
        <v>9</v>
      </c>
    </row>
    <row r="182" spans="1:16" ht="13.5" customHeight="1">
      <c r="A182" s="23">
        <v>170</v>
      </c>
      <c r="B182" s="175">
        <v>1533009246</v>
      </c>
      <c r="C182" s="275" t="s">
        <v>604</v>
      </c>
      <c r="D182" s="275" t="s">
        <v>184</v>
      </c>
      <c r="E182" s="117" t="s">
        <v>1677</v>
      </c>
      <c r="F182" s="92">
        <v>10</v>
      </c>
      <c r="G182" s="192"/>
      <c r="H182" s="54"/>
      <c r="I182" s="126"/>
      <c r="J182" s="24">
        <f t="shared" si="7"/>
        <v>10</v>
      </c>
      <c r="K182" s="23">
        <f t="shared" si="8"/>
        <v>4</v>
      </c>
      <c r="L182" s="169" t="s">
        <v>484</v>
      </c>
      <c r="M182" s="129">
        <f t="shared" si="9"/>
        <v>1</v>
      </c>
      <c r="O182" s="187">
        <v>30</v>
      </c>
      <c r="P182" s="188">
        <v>9</v>
      </c>
    </row>
    <row r="183" spans="1:16" ht="13.5" customHeight="1">
      <c r="A183" s="23">
        <v>171</v>
      </c>
      <c r="B183" s="279">
        <v>1333003392</v>
      </c>
      <c r="C183" s="101" t="s">
        <v>394</v>
      </c>
      <c r="D183" s="101" t="s">
        <v>247</v>
      </c>
      <c r="E183" s="117" t="s">
        <v>434</v>
      </c>
      <c r="F183" s="49">
        <v>6</v>
      </c>
      <c r="G183" s="157"/>
      <c r="H183" s="103"/>
      <c r="I183" s="126"/>
      <c r="J183" s="24">
        <f t="shared" si="7"/>
        <v>6</v>
      </c>
      <c r="K183" s="23">
        <f t="shared" si="8"/>
        <v>0</v>
      </c>
      <c r="L183" s="169" t="s">
        <v>485</v>
      </c>
      <c r="M183" s="129">
        <f t="shared" si="9"/>
        <v>1</v>
      </c>
      <c r="N183" s="72" t="s">
        <v>483</v>
      </c>
      <c r="O183" s="7">
        <v>18</v>
      </c>
      <c r="P183" s="167">
        <v>9</v>
      </c>
    </row>
    <row r="184" spans="1:16" ht="13.5" customHeight="1">
      <c r="A184" s="23">
        <v>172</v>
      </c>
      <c r="B184" s="279" t="s">
        <v>395</v>
      </c>
      <c r="C184" s="101" t="s">
        <v>396</v>
      </c>
      <c r="D184" s="101" t="s">
        <v>397</v>
      </c>
      <c r="E184" s="118" t="s">
        <v>428</v>
      </c>
      <c r="F184" s="49">
        <v>0</v>
      </c>
      <c r="G184" s="157"/>
      <c r="H184" s="54">
        <v>0</v>
      </c>
      <c r="I184" s="126"/>
      <c r="J184" s="24">
        <f t="shared" si="7"/>
        <v>0</v>
      </c>
      <c r="K184" s="23">
        <f t="shared" si="8"/>
        <v>0</v>
      </c>
      <c r="L184" s="43" t="str">
        <f>IF(K184=5,"acquise"," ")</f>
        <v xml:space="preserve"> </v>
      </c>
      <c r="M184" s="129">
        <f t="shared" si="9"/>
        <v>1</v>
      </c>
      <c r="N184" s="72" t="s">
        <v>483</v>
      </c>
      <c r="O184" s="7">
        <v>12</v>
      </c>
      <c r="P184" s="167">
        <v>3</v>
      </c>
    </row>
    <row r="185" spans="1:16" ht="13.5" customHeight="1">
      <c r="A185" s="23">
        <v>173</v>
      </c>
      <c r="B185" s="175">
        <v>1533008501</v>
      </c>
      <c r="C185" s="275" t="s">
        <v>510</v>
      </c>
      <c r="D185" s="275" t="s">
        <v>511</v>
      </c>
      <c r="E185" s="117" t="s">
        <v>428</v>
      </c>
      <c r="F185" s="92">
        <v>7.2</v>
      </c>
      <c r="G185" s="192"/>
      <c r="H185" s="54"/>
      <c r="I185" s="126"/>
      <c r="J185" s="24">
        <f t="shared" si="7"/>
        <v>7.2</v>
      </c>
      <c r="K185" s="23">
        <f t="shared" si="8"/>
        <v>0</v>
      </c>
      <c r="L185" s="169" t="s">
        <v>485</v>
      </c>
      <c r="M185" s="129">
        <f t="shared" si="9"/>
        <v>1</v>
      </c>
      <c r="O185" s="187">
        <v>18</v>
      </c>
      <c r="P185" s="188">
        <v>9</v>
      </c>
    </row>
    <row r="186" spans="1:16" ht="13.5" customHeight="1">
      <c r="A186" s="23">
        <v>174</v>
      </c>
      <c r="B186" s="175">
        <v>1533003209</v>
      </c>
      <c r="C186" s="275" t="s">
        <v>647</v>
      </c>
      <c r="D186" s="275" t="s">
        <v>648</v>
      </c>
      <c r="E186" s="117" t="s">
        <v>1676</v>
      </c>
      <c r="F186" s="92">
        <v>7.4</v>
      </c>
      <c r="G186" s="192"/>
      <c r="H186" s="54"/>
      <c r="I186" s="126"/>
      <c r="J186" s="24">
        <f t="shared" si="7"/>
        <v>7.4</v>
      </c>
      <c r="K186" s="23">
        <f t="shared" si="8"/>
        <v>0</v>
      </c>
      <c r="L186" s="169" t="s">
        <v>485</v>
      </c>
      <c r="M186" s="129">
        <f t="shared" si="9"/>
        <v>1</v>
      </c>
      <c r="O186" s="187">
        <v>18</v>
      </c>
      <c r="P186" s="188">
        <v>9</v>
      </c>
    </row>
    <row r="187" spans="1:16" ht="13.5" customHeight="1">
      <c r="A187" s="23">
        <v>175</v>
      </c>
      <c r="B187" s="181">
        <v>1333020295</v>
      </c>
      <c r="C187" s="290" t="s">
        <v>693</v>
      </c>
      <c r="D187" s="290" t="s">
        <v>694</v>
      </c>
      <c r="E187" s="117" t="s">
        <v>428</v>
      </c>
      <c r="F187" s="92">
        <v>7.8</v>
      </c>
      <c r="G187" s="192"/>
      <c r="H187" s="54"/>
      <c r="I187" s="126"/>
      <c r="J187" s="24">
        <f t="shared" si="7"/>
        <v>7.8</v>
      </c>
      <c r="K187" s="23">
        <f t="shared" si="8"/>
        <v>0</v>
      </c>
      <c r="L187" s="169" t="s">
        <v>485</v>
      </c>
      <c r="M187" s="129">
        <f t="shared" si="9"/>
        <v>1</v>
      </c>
      <c r="O187" s="187">
        <v>17</v>
      </c>
      <c r="P187" s="188">
        <v>9</v>
      </c>
    </row>
    <row r="188" spans="1:16" ht="12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8.6</v>
      </c>
      <c r="G188" s="157"/>
      <c r="H188" s="103"/>
      <c r="I188" s="126"/>
      <c r="J188" s="24">
        <f t="shared" si="7"/>
        <v>8.6</v>
      </c>
      <c r="K188" s="23">
        <f t="shared" si="8"/>
        <v>0</v>
      </c>
      <c r="L188" s="169" t="s">
        <v>484</v>
      </c>
      <c r="M188" s="129">
        <f t="shared" si="9"/>
        <v>1</v>
      </c>
      <c r="N188" s="72" t="s">
        <v>483</v>
      </c>
      <c r="O188" s="7">
        <v>30</v>
      </c>
      <c r="P188" s="167">
        <v>9</v>
      </c>
    </row>
    <row r="189" spans="1:16" ht="12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2">
        <v>4.833333333333333</v>
      </c>
      <c r="G189" s="192"/>
      <c r="H189" s="93">
        <v>10.5</v>
      </c>
      <c r="I189" s="126"/>
      <c r="J189" s="24">
        <f t="shared" si="7"/>
        <v>4.833333333333333</v>
      </c>
      <c r="K189" s="23">
        <f t="shared" si="8"/>
        <v>0</v>
      </c>
      <c r="L189" s="44" t="str">
        <f>IF(K189=5,"acquise"," ")</f>
        <v xml:space="preserve"> </v>
      </c>
      <c r="M189" s="129">
        <f t="shared" si="9"/>
        <v>1</v>
      </c>
      <c r="N189" s="72" t="s">
        <v>483</v>
      </c>
      <c r="O189" s="7">
        <v>19</v>
      </c>
      <c r="P189" s="167">
        <v>5</v>
      </c>
    </row>
    <row r="190" spans="1:16" ht="12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7</v>
      </c>
      <c r="G190" s="157"/>
      <c r="H190" s="103"/>
      <c r="I190" s="126"/>
      <c r="J190" s="24">
        <f t="shared" si="7"/>
        <v>7</v>
      </c>
      <c r="K190" s="23">
        <f t="shared" si="8"/>
        <v>0</v>
      </c>
      <c r="L190" s="169" t="s">
        <v>485</v>
      </c>
      <c r="M190" s="129">
        <f t="shared" si="9"/>
        <v>1</v>
      </c>
      <c r="N190" s="72" t="s">
        <v>483</v>
      </c>
      <c r="O190" s="7">
        <v>18</v>
      </c>
      <c r="P190" s="167">
        <v>9</v>
      </c>
    </row>
    <row r="191" spans="1:16" ht="15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92">
        <v>6</v>
      </c>
      <c r="G191" s="192"/>
      <c r="H191" s="54">
        <v>13.5</v>
      </c>
      <c r="I191" s="126"/>
      <c r="J191" s="24">
        <f t="shared" si="7"/>
        <v>6</v>
      </c>
      <c r="K191" s="23">
        <f t="shared" si="8"/>
        <v>0</v>
      </c>
      <c r="L191" s="44" t="str">
        <f>IF(K191=5,"acquise"," ")</f>
        <v xml:space="preserve"> </v>
      </c>
      <c r="M191" s="129">
        <f t="shared" si="9"/>
        <v>1</v>
      </c>
      <c r="O191" s="187">
        <v>20</v>
      </c>
      <c r="P191" s="188">
        <v>5</v>
      </c>
    </row>
    <row r="192" spans="1:16" ht="12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92">
        <v>13</v>
      </c>
      <c r="G192" s="192"/>
      <c r="H192" s="93"/>
      <c r="I192" s="126"/>
      <c r="J192" s="24">
        <f t="shared" si="7"/>
        <v>13</v>
      </c>
      <c r="K192" s="23">
        <f t="shared" si="8"/>
        <v>4</v>
      </c>
      <c r="L192" s="169" t="s">
        <v>485</v>
      </c>
      <c r="M192" s="129">
        <f t="shared" si="9"/>
        <v>1</v>
      </c>
      <c r="N192" s="72" t="s">
        <v>483</v>
      </c>
      <c r="O192" s="7">
        <v>12</v>
      </c>
      <c r="P192" s="167">
        <v>9</v>
      </c>
    </row>
    <row r="193" spans="1:16" ht="15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92">
        <v>6.6</v>
      </c>
      <c r="G193" s="192">
        <v>10</v>
      </c>
      <c r="H193" s="54">
        <v>7.5</v>
      </c>
      <c r="I193" s="126"/>
      <c r="J193" s="24">
        <f t="shared" si="7"/>
        <v>10</v>
      </c>
      <c r="K193" s="23">
        <f t="shared" si="8"/>
        <v>4</v>
      </c>
      <c r="L193" s="44" t="str">
        <f>IF(K193=5,"acquise"," ")</f>
        <v xml:space="preserve"> </v>
      </c>
      <c r="M193" s="129">
        <f t="shared" si="9"/>
        <v>1</v>
      </c>
      <c r="O193" s="187">
        <v>11</v>
      </c>
      <c r="P193" s="188">
        <v>2</v>
      </c>
    </row>
    <row r="194" spans="1:16" ht="12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92">
        <v>5.5</v>
      </c>
      <c r="G194" s="192"/>
      <c r="H194" s="54">
        <v>12.5</v>
      </c>
      <c r="I194" s="126"/>
      <c r="J194" s="24">
        <f t="shared" si="7"/>
        <v>5.5</v>
      </c>
      <c r="K194" s="23">
        <f t="shared" si="8"/>
        <v>0</v>
      </c>
      <c r="L194" s="44" t="str">
        <f>IF(K194=5,"acquise"," ")</f>
        <v xml:space="preserve"> </v>
      </c>
      <c r="M194" s="129">
        <f t="shared" si="9"/>
        <v>1</v>
      </c>
      <c r="N194" s="72" t="s">
        <v>483</v>
      </c>
      <c r="O194" s="7">
        <v>24</v>
      </c>
      <c r="P194" s="167">
        <v>4</v>
      </c>
    </row>
    <row r="195" spans="1:16" ht="12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10.3</v>
      </c>
      <c r="G195" s="157"/>
      <c r="H195" s="54"/>
      <c r="I195" s="126"/>
      <c r="J195" s="24">
        <f t="shared" si="7"/>
        <v>10.3</v>
      </c>
      <c r="K195" s="23">
        <f t="shared" si="8"/>
        <v>4</v>
      </c>
      <c r="L195" s="169" t="s">
        <v>485</v>
      </c>
      <c r="M195" s="129">
        <f t="shared" si="9"/>
        <v>1</v>
      </c>
      <c r="N195" s="72" t="s">
        <v>483</v>
      </c>
      <c r="O195" s="7">
        <v>12</v>
      </c>
      <c r="P195" s="167">
        <v>9</v>
      </c>
    </row>
    <row r="196" spans="1:16" ht="15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92">
        <v>6.3</v>
      </c>
      <c r="G196" s="192">
        <v>7.5</v>
      </c>
      <c r="H196" s="54">
        <v>13.5</v>
      </c>
      <c r="I196" s="126"/>
      <c r="J196" s="24">
        <f t="shared" si="7"/>
        <v>9.9</v>
      </c>
      <c r="K196" s="23">
        <f t="shared" si="8"/>
        <v>0</v>
      </c>
      <c r="L196" s="44" t="str">
        <f>IF(K196=5,"acquise"," ")</f>
        <v xml:space="preserve"> </v>
      </c>
      <c r="M196" s="129">
        <f t="shared" si="9"/>
        <v>1</v>
      </c>
      <c r="O196" s="187">
        <v>14</v>
      </c>
      <c r="P196" s="188">
        <v>5</v>
      </c>
    </row>
    <row r="197" spans="1:16" ht="12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92">
        <v>11.5</v>
      </c>
      <c r="G197" s="192"/>
      <c r="H197" s="93"/>
      <c r="I197" s="126"/>
      <c r="J197" s="24">
        <f t="shared" si="7"/>
        <v>11.5</v>
      </c>
      <c r="K197" s="23">
        <f t="shared" si="8"/>
        <v>4</v>
      </c>
      <c r="L197" s="169" t="s">
        <v>485</v>
      </c>
      <c r="M197" s="129">
        <f t="shared" si="9"/>
        <v>1</v>
      </c>
      <c r="N197" s="72" t="s">
        <v>483</v>
      </c>
      <c r="O197" s="7">
        <v>24</v>
      </c>
      <c r="P197" s="167">
        <v>9</v>
      </c>
    </row>
    <row r="198" spans="1:16" ht="12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49">
        <v>11.333333333333334</v>
      </c>
      <c r="G198" s="157"/>
      <c r="H198" s="103"/>
      <c r="I198" s="126"/>
      <c r="J198" s="24">
        <f t="shared" si="7"/>
        <v>11.333333333333334</v>
      </c>
      <c r="K198" s="23">
        <f t="shared" si="8"/>
        <v>4</v>
      </c>
      <c r="L198" s="169" t="s">
        <v>485</v>
      </c>
      <c r="M198" s="129">
        <f t="shared" si="9"/>
        <v>1</v>
      </c>
      <c r="N198" s="72" t="s">
        <v>483</v>
      </c>
      <c r="O198" s="7">
        <v>24</v>
      </c>
      <c r="P198" s="167">
        <v>9</v>
      </c>
    </row>
    <row r="199" spans="1:16" ht="12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2">
        <v>7.833333333333333</v>
      </c>
      <c r="G199" s="192"/>
      <c r="H199" s="54"/>
      <c r="I199" s="126"/>
      <c r="J199" s="24">
        <f t="shared" si="7"/>
        <v>7.833333333333333</v>
      </c>
      <c r="K199" s="23">
        <f t="shared" si="8"/>
        <v>0</v>
      </c>
      <c r="L199" s="169" t="s">
        <v>485</v>
      </c>
      <c r="M199" s="129">
        <f t="shared" si="9"/>
        <v>1</v>
      </c>
      <c r="N199" s="72" t="s">
        <v>483</v>
      </c>
      <c r="O199" s="7">
        <v>18</v>
      </c>
      <c r="P199" s="167">
        <v>9</v>
      </c>
    </row>
    <row r="200" spans="1:16" ht="12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3.4</v>
      </c>
      <c r="G200" s="157">
        <v>6.5</v>
      </c>
      <c r="H200" s="103">
        <v>7</v>
      </c>
      <c r="I200" s="126"/>
      <c r="J200" s="24">
        <f t="shared" si="7"/>
        <v>6.7</v>
      </c>
      <c r="K200" s="23">
        <f t="shared" si="8"/>
        <v>0</v>
      </c>
      <c r="L200" s="43" t="str">
        <f>IF(K200=5,"acquise"," ")</f>
        <v xml:space="preserve"> </v>
      </c>
      <c r="M200" s="129">
        <f t="shared" si="9"/>
        <v>1</v>
      </c>
      <c r="N200" s="72" t="s">
        <v>483</v>
      </c>
      <c r="O200" s="7">
        <v>23</v>
      </c>
      <c r="P200" s="167">
        <v>4</v>
      </c>
    </row>
    <row r="201" spans="1:16" ht="12">
      <c r="A201" s="23">
        <v>189</v>
      </c>
      <c r="B201" s="388" t="s">
        <v>748</v>
      </c>
      <c r="C201" s="372" t="s">
        <v>749</v>
      </c>
      <c r="D201" s="376" t="s">
        <v>145</v>
      </c>
      <c r="E201" s="247" t="s">
        <v>1678</v>
      </c>
      <c r="F201" s="194">
        <v>11.5</v>
      </c>
      <c r="G201" s="379"/>
      <c r="H201" s="381"/>
      <c r="I201" s="236"/>
      <c r="J201" s="219">
        <f t="shared" si="7"/>
        <v>11.5</v>
      </c>
      <c r="K201" s="250">
        <f t="shared" si="8"/>
        <v>4</v>
      </c>
      <c r="L201" s="251" t="str">
        <f>IF(K201=5,"acquise"," ")</f>
        <v xml:space="preserve"> </v>
      </c>
      <c r="M201" s="222">
        <f t="shared" si="9"/>
        <v>1</v>
      </c>
    </row>
    <row r="202" spans="1:16" ht="15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92">
        <v>10</v>
      </c>
      <c r="G202" s="192"/>
      <c r="H202" s="54"/>
      <c r="I202" s="126"/>
      <c r="J202" s="24">
        <f t="shared" si="7"/>
        <v>10</v>
      </c>
      <c r="K202" s="23">
        <f t="shared" si="8"/>
        <v>4</v>
      </c>
      <c r="L202" s="169" t="s">
        <v>486</v>
      </c>
      <c r="M202" s="129">
        <f t="shared" si="9"/>
        <v>1</v>
      </c>
      <c r="O202" s="187">
        <v>15</v>
      </c>
      <c r="P202" s="188">
        <v>6</v>
      </c>
    </row>
    <row r="203" spans="1:16" ht="12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49">
        <v>10</v>
      </c>
      <c r="G203" s="157"/>
      <c r="H203" s="103"/>
      <c r="I203" s="126"/>
      <c r="J203" s="24">
        <f t="shared" si="7"/>
        <v>10</v>
      </c>
      <c r="K203" s="23">
        <f t="shared" si="8"/>
        <v>4</v>
      </c>
      <c r="L203" s="169" t="s">
        <v>485</v>
      </c>
      <c r="M203" s="129">
        <f t="shared" si="9"/>
        <v>1</v>
      </c>
      <c r="N203" s="72" t="s">
        <v>483</v>
      </c>
      <c r="O203" s="7">
        <v>18</v>
      </c>
      <c r="P203" s="167">
        <v>9</v>
      </c>
    </row>
    <row r="204" spans="1:16" ht="15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92">
        <v>8.3000000000000007</v>
      </c>
      <c r="G204" s="192"/>
      <c r="H204" s="54">
        <v>12.5</v>
      </c>
      <c r="I204" s="126"/>
      <c r="J204" s="24">
        <f t="shared" si="7"/>
        <v>8.3000000000000007</v>
      </c>
      <c r="K204" s="23">
        <f t="shared" si="8"/>
        <v>0</v>
      </c>
      <c r="L204" s="44" t="str">
        <f>IF(K204=5,"acquise"," ")</f>
        <v xml:space="preserve"> </v>
      </c>
      <c r="M204" s="129">
        <f t="shared" si="9"/>
        <v>1</v>
      </c>
      <c r="O204" s="187">
        <v>12</v>
      </c>
      <c r="P204" s="188">
        <v>3</v>
      </c>
    </row>
    <row r="205" spans="1:16" ht="15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92">
        <v>8.1999999999999993</v>
      </c>
      <c r="G205" s="192"/>
      <c r="H205" s="54"/>
      <c r="I205" s="126"/>
      <c r="J205" s="24">
        <f t="shared" ref="J205:J268" si="10">IF(AND(H205&gt;G205,H205&gt;I205),MAX(F205,(H205*2+G205*3)/5,(H205*2+I205*3)/5),MAX(F205,G205,I205))</f>
        <v>8.1999999999999993</v>
      </c>
      <c r="K205" s="23">
        <f t="shared" ref="K205:K268" si="11">IF(J205&gt;=9.995,4,0)</f>
        <v>0</v>
      </c>
      <c r="L205" s="169" t="s">
        <v>485</v>
      </c>
      <c r="M205" s="129">
        <f t="shared" ref="M205:M268" si="12">IF(I205&lt;&gt;"",2,1)</f>
        <v>1</v>
      </c>
      <c r="O205" s="187">
        <v>11</v>
      </c>
      <c r="P205" s="188">
        <v>9</v>
      </c>
    </row>
    <row r="206" spans="1:16" ht="12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92">
        <v>7</v>
      </c>
      <c r="G206" s="192"/>
      <c r="H206" s="93"/>
      <c r="I206" s="126"/>
      <c r="J206" s="24">
        <f t="shared" si="10"/>
        <v>7</v>
      </c>
      <c r="K206" s="23">
        <f t="shared" si="11"/>
        <v>0</v>
      </c>
      <c r="L206" s="169" t="s">
        <v>485</v>
      </c>
      <c r="M206" s="129">
        <f t="shared" si="12"/>
        <v>1</v>
      </c>
      <c r="N206" s="72" t="s">
        <v>483</v>
      </c>
      <c r="O206" s="7">
        <v>18</v>
      </c>
      <c r="P206" s="167">
        <v>9</v>
      </c>
    </row>
    <row r="207" spans="1:16" ht="12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49">
        <v>10.940000000000001</v>
      </c>
      <c r="G207" s="157"/>
      <c r="H207" s="103"/>
      <c r="I207" s="126"/>
      <c r="J207" s="24">
        <f t="shared" si="10"/>
        <v>10.940000000000001</v>
      </c>
      <c r="K207" s="23">
        <f t="shared" si="11"/>
        <v>4</v>
      </c>
      <c r="L207" s="169" t="s">
        <v>485</v>
      </c>
      <c r="M207" s="129">
        <f t="shared" si="12"/>
        <v>1</v>
      </c>
      <c r="N207" s="72" t="s">
        <v>483</v>
      </c>
      <c r="O207" s="7">
        <v>18</v>
      </c>
      <c r="P207" s="167">
        <v>9</v>
      </c>
    </row>
    <row r="208" spans="1:16" ht="12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49">
        <v>7.85</v>
      </c>
      <c r="G208" s="157"/>
      <c r="H208" s="103"/>
      <c r="I208" s="126"/>
      <c r="J208" s="24">
        <f t="shared" si="10"/>
        <v>7.85</v>
      </c>
      <c r="K208" s="23">
        <f t="shared" si="11"/>
        <v>0</v>
      </c>
      <c r="L208" s="169" t="s">
        <v>485</v>
      </c>
      <c r="M208" s="129">
        <f t="shared" si="12"/>
        <v>1</v>
      </c>
      <c r="N208" s="72" t="s">
        <v>483</v>
      </c>
      <c r="O208" s="7">
        <v>18</v>
      </c>
      <c r="P208" s="167">
        <v>9</v>
      </c>
    </row>
    <row r="209" spans="1:16" ht="12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7.9</v>
      </c>
      <c r="G209" s="157"/>
      <c r="H209" s="103"/>
      <c r="I209" s="126"/>
      <c r="J209" s="24">
        <f t="shared" si="10"/>
        <v>7.9</v>
      </c>
      <c r="K209" s="23">
        <f t="shared" si="11"/>
        <v>0</v>
      </c>
      <c r="L209" s="169" t="s">
        <v>484</v>
      </c>
      <c r="M209" s="129">
        <f t="shared" si="12"/>
        <v>1</v>
      </c>
      <c r="N209" s="72" t="s">
        <v>483</v>
      </c>
      <c r="O209" s="7">
        <v>30</v>
      </c>
      <c r="P209" s="167">
        <v>9</v>
      </c>
    </row>
    <row r="210" spans="1:16" ht="12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7.3</v>
      </c>
      <c r="G210" s="157"/>
      <c r="H210" s="103"/>
      <c r="I210" s="126"/>
      <c r="J210" s="24">
        <f t="shared" si="10"/>
        <v>7.3</v>
      </c>
      <c r="K210" s="23">
        <f t="shared" si="11"/>
        <v>0</v>
      </c>
      <c r="L210" s="169" t="s">
        <v>485</v>
      </c>
      <c r="M210" s="129">
        <f t="shared" si="12"/>
        <v>1</v>
      </c>
      <c r="N210" s="72" t="s">
        <v>483</v>
      </c>
      <c r="O210" s="7">
        <v>23</v>
      </c>
      <c r="P210" s="167">
        <v>9</v>
      </c>
    </row>
    <row r="211" spans="1:16" ht="15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92">
        <v>6</v>
      </c>
      <c r="G211" s="192"/>
      <c r="H211" s="54"/>
      <c r="I211" s="126"/>
      <c r="J211" s="24">
        <f t="shared" si="10"/>
        <v>6</v>
      </c>
      <c r="K211" s="23">
        <f t="shared" si="11"/>
        <v>0</v>
      </c>
      <c r="L211" s="169" t="s">
        <v>485</v>
      </c>
      <c r="M211" s="129">
        <f t="shared" si="12"/>
        <v>1</v>
      </c>
      <c r="O211" s="187">
        <v>23</v>
      </c>
      <c r="P211" s="188">
        <v>9</v>
      </c>
    </row>
    <row r="212" spans="1:16" ht="12">
      <c r="A212" s="23">
        <v>200</v>
      </c>
      <c r="B212" s="388" t="s">
        <v>750</v>
      </c>
      <c r="C212" s="372" t="s">
        <v>178</v>
      </c>
      <c r="D212" s="376" t="s">
        <v>751</v>
      </c>
      <c r="E212" s="204" t="s">
        <v>432</v>
      </c>
      <c r="F212" s="194">
        <v>6.75</v>
      </c>
      <c r="G212" s="380"/>
      <c r="H212" s="381"/>
      <c r="I212" s="236"/>
      <c r="J212" s="219">
        <f t="shared" si="10"/>
        <v>6.75</v>
      </c>
      <c r="K212" s="250">
        <f t="shared" si="11"/>
        <v>0</v>
      </c>
      <c r="L212" s="251" t="str">
        <f>IF(K212=5,"acquise"," ")</f>
        <v xml:space="preserve"> </v>
      </c>
      <c r="M212" s="222">
        <f t="shared" si="12"/>
        <v>1</v>
      </c>
    </row>
    <row r="213" spans="1:16" ht="12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10.5</v>
      </c>
      <c r="G213" s="157"/>
      <c r="H213" s="103"/>
      <c r="I213" s="126"/>
      <c r="J213" s="24">
        <f t="shared" si="10"/>
        <v>10.5</v>
      </c>
      <c r="K213" s="23">
        <f t="shared" si="11"/>
        <v>4</v>
      </c>
      <c r="L213" s="169" t="s">
        <v>485</v>
      </c>
      <c r="M213" s="129">
        <f t="shared" si="12"/>
        <v>1</v>
      </c>
      <c r="N213" s="72" t="s">
        <v>483</v>
      </c>
      <c r="O213" s="7">
        <v>18</v>
      </c>
      <c r="P213" s="167">
        <v>9</v>
      </c>
    </row>
    <row r="214" spans="1:16" ht="12">
      <c r="A214" s="23">
        <v>202</v>
      </c>
      <c r="B214" s="391" t="s">
        <v>752</v>
      </c>
      <c r="C214" s="372" t="s">
        <v>179</v>
      </c>
      <c r="D214" s="376" t="s">
        <v>211</v>
      </c>
      <c r="E214" s="312" t="s">
        <v>428</v>
      </c>
      <c r="F214" s="194">
        <v>8.7349999999999994</v>
      </c>
      <c r="G214" s="379"/>
      <c r="H214" s="381"/>
      <c r="I214" s="236"/>
      <c r="J214" s="219">
        <f t="shared" si="10"/>
        <v>8.7349999999999994</v>
      </c>
      <c r="K214" s="250">
        <f t="shared" si="11"/>
        <v>0</v>
      </c>
      <c r="L214" s="251" t="str">
        <f>IF(K214=5,"acquise"," ")</f>
        <v xml:space="preserve"> </v>
      </c>
      <c r="M214" s="222">
        <f t="shared" si="12"/>
        <v>1</v>
      </c>
    </row>
    <row r="215" spans="1:16" ht="15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92">
        <v>4.5</v>
      </c>
      <c r="G215" s="192"/>
      <c r="H215" s="54">
        <v>7.5</v>
      </c>
      <c r="I215" s="126"/>
      <c r="J215" s="24">
        <f t="shared" si="10"/>
        <v>4.5</v>
      </c>
      <c r="K215" s="23">
        <f t="shared" si="11"/>
        <v>0</v>
      </c>
      <c r="L215" s="44" t="str">
        <f>IF(K215=5,"acquise"," ")</f>
        <v xml:space="preserve"> </v>
      </c>
      <c r="M215" s="129">
        <f t="shared" si="12"/>
        <v>1</v>
      </c>
      <c r="O215" s="187">
        <v>13</v>
      </c>
      <c r="P215" s="188">
        <v>5</v>
      </c>
    </row>
    <row r="216" spans="1:16" ht="12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2">
        <v>5.333333333333333</v>
      </c>
      <c r="G216" s="192"/>
      <c r="H216" s="93"/>
      <c r="I216" s="126"/>
      <c r="J216" s="24">
        <f t="shared" si="10"/>
        <v>5.333333333333333</v>
      </c>
      <c r="K216" s="23">
        <f t="shared" si="11"/>
        <v>0</v>
      </c>
      <c r="L216" s="169" t="s">
        <v>485</v>
      </c>
      <c r="M216" s="129">
        <f t="shared" si="12"/>
        <v>1</v>
      </c>
      <c r="N216" s="72" t="s">
        <v>483</v>
      </c>
      <c r="O216" s="7">
        <v>18</v>
      </c>
      <c r="P216" s="167">
        <v>9</v>
      </c>
    </row>
    <row r="217" spans="1:16" ht="12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10</v>
      </c>
      <c r="G217" s="157"/>
      <c r="H217" s="103"/>
      <c r="I217" s="126"/>
      <c r="J217" s="24">
        <f t="shared" si="10"/>
        <v>10</v>
      </c>
      <c r="K217" s="23">
        <f t="shared" si="11"/>
        <v>4</v>
      </c>
      <c r="L217" s="169" t="s">
        <v>485</v>
      </c>
      <c r="M217" s="129">
        <f t="shared" si="12"/>
        <v>1</v>
      </c>
      <c r="N217" s="72" t="s">
        <v>483</v>
      </c>
      <c r="O217" s="7">
        <v>18</v>
      </c>
      <c r="P217" s="167">
        <v>9</v>
      </c>
    </row>
    <row r="218" spans="1:16" ht="12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49">
        <v>10.9</v>
      </c>
      <c r="G218" s="157"/>
      <c r="H218" s="103"/>
      <c r="I218" s="126"/>
      <c r="J218" s="24">
        <f t="shared" si="10"/>
        <v>10.9</v>
      </c>
      <c r="K218" s="23">
        <f t="shared" si="11"/>
        <v>4</v>
      </c>
      <c r="L218" s="169" t="s">
        <v>485</v>
      </c>
      <c r="M218" s="129">
        <f t="shared" si="12"/>
        <v>1</v>
      </c>
      <c r="N218" s="72" t="s">
        <v>483</v>
      </c>
      <c r="O218" s="7">
        <v>18</v>
      </c>
      <c r="P218" s="167">
        <v>9</v>
      </c>
    </row>
    <row r="219" spans="1:16" ht="12">
      <c r="A219" s="23">
        <v>207</v>
      </c>
      <c r="B219" s="388">
        <v>123011305</v>
      </c>
      <c r="C219" s="372" t="s">
        <v>343</v>
      </c>
      <c r="D219" s="376" t="s">
        <v>83</v>
      </c>
      <c r="E219" s="247" t="s">
        <v>1678</v>
      </c>
      <c r="F219" s="194">
        <v>10.1875</v>
      </c>
      <c r="G219" s="379"/>
      <c r="H219" s="381"/>
      <c r="I219" s="236"/>
      <c r="J219" s="219">
        <f t="shared" si="10"/>
        <v>10.1875</v>
      </c>
      <c r="K219" s="250">
        <f t="shared" si="11"/>
        <v>4</v>
      </c>
      <c r="L219" s="251" t="str">
        <f>IF(K219=5,"acquise"," ")</f>
        <v xml:space="preserve"> </v>
      </c>
      <c r="M219" s="222">
        <f t="shared" si="12"/>
        <v>1</v>
      </c>
    </row>
    <row r="220" spans="1:16" ht="15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92">
        <v>8.9</v>
      </c>
      <c r="G220" s="192"/>
      <c r="H220" s="54"/>
      <c r="I220" s="126"/>
      <c r="J220" s="24">
        <f t="shared" si="10"/>
        <v>8.9</v>
      </c>
      <c r="K220" s="23">
        <f t="shared" si="11"/>
        <v>0</v>
      </c>
      <c r="L220" s="169" t="s">
        <v>485</v>
      </c>
      <c r="M220" s="129">
        <f t="shared" si="12"/>
        <v>1</v>
      </c>
      <c r="O220" s="187">
        <v>17</v>
      </c>
      <c r="P220" s="188">
        <v>9</v>
      </c>
    </row>
    <row r="221" spans="1:16" ht="15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92">
        <v>7.5</v>
      </c>
      <c r="G221" s="192"/>
      <c r="H221" s="54">
        <v>12</v>
      </c>
      <c r="I221" s="126"/>
      <c r="J221" s="24">
        <f t="shared" si="10"/>
        <v>7.5</v>
      </c>
      <c r="K221" s="23">
        <f t="shared" si="11"/>
        <v>0</v>
      </c>
      <c r="L221" s="44" t="str">
        <f t="shared" ref="L221:L227" si="13">IF(K221=5,"acquise"," ")</f>
        <v xml:space="preserve"> </v>
      </c>
      <c r="M221" s="129">
        <f t="shared" si="12"/>
        <v>1</v>
      </c>
      <c r="O221" s="187">
        <v>11</v>
      </c>
      <c r="P221" s="188">
        <v>3</v>
      </c>
    </row>
    <row r="222" spans="1:16" ht="12">
      <c r="A222" s="23">
        <v>210</v>
      </c>
      <c r="B222" s="388" t="s">
        <v>753</v>
      </c>
      <c r="C222" s="372" t="s">
        <v>754</v>
      </c>
      <c r="D222" s="376" t="s">
        <v>75</v>
      </c>
      <c r="E222" s="204" t="s">
        <v>432</v>
      </c>
      <c r="F222" s="194">
        <v>9.0625</v>
      </c>
      <c r="G222" s="380"/>
      <c r="H222" s="381"/>
      <c r="I222" s="236"/>
      <c r="J222" s="219">
        <f t="shared" si="10"/>
        <v>9.0625</v>
      </c>
      <c r="K222" s="250">
        <f t="shared" si="11"/>
        <v>0</v>
      </c>
      <c r="L222" s="251" t="str">
        <f t="shared" si="13"/>
        <v xml:space="preserve"> </v>
      </c>
      <c r="M222" s="222">
        <f t="shared" si="12"/>
        <v>1</v>
      </c>
    </row>
    <row r="223" spans="1:16" ht="12">
      <c r="A223" s="23">
        <v>211</v>
      </c>
      <c r="B223" s="391">
        <v>123000972</v>
      </c>
      <c r="C223" s="372" t="s">
        <v>755</v>
      </c>
      <c r="D223" s="376" t="s">
        <v>297</v>
      </c>
      <c r="E223" s="204" t="s">
        <v>436</v>
      </c>
      <c r="F223" s="194">
        <v>9.125</v>
      </c>
      <c r="G223" s="380"/>
      <c r="H223" s="381"/>
      <c r="I223" s="236"/>
      <c r="J223" s="219">
        <f t="shared" si="10"/>
        <v>9.125</v>
      </c>
      <c r="K223" s="250">
        <f t="shared" si="11"/>
        <v>0</v>
      </c>
      <c r="L223" s="251" t="str">
        <f t="shared" si="13"/>
        <v xml:space="preserve"> </v>
      </c>
      <c r="M223" s="222">
        <f t="shared" si="12"/>
        <v>1</v>
      </c>
    </row>
    <row r="224" spans="1:16" ht="12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49">
        <v>5.9</v>
      </c>
      <c r="G224" s="157"/>
      <c r="H224" s="103">
        <v>10.25</v>
      </c>
      <c r="I224" s="126"/>
      <c r="J224" s="24">
        <f t="shared" si="10"/>
        <v>5.9</v>
      </c>
      <c r="K224" s="23">
        <f t="shared" si="11"/>
        <v>0</v>
      </c>
      <c r="L224" s="43" t="str">
        <f t="shared" si="13"/>
        <v xml:space="preserve"> </v>
      </c>
      <c r="M224" s="129">
        <f t="shared" si="12"/>
        <v>1</v>
      </c>
      <c r="N224" s="72" t="s">
        <v>483</v>
      </c>
      <c r="O224" s="7">
        <v>23</v>
      </c>
      <c r="P224" s="167">
        <v>3</v>
      </c>
    </row>
    <row r="225" spans="1:16" ht="15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92">
        <v>5.85</v>
      </c>
      <c r="G225" s="192"/>
      <c r="H225" s="54">
        <v>12</v>
      </c>
      <c r="I225" s="126"/>
      <c r="J225" s="24">
        <f t="shared" si="10"/>
        <v>5.85</v>
      </c>
      <c r="K225" s="23">
        <f t="shared" si="11"/>
        <v>0</v>
      </c>
      <c r="L225" s="44" t="str">
        <f t="shared" si="13"/>
        <v xml:space="preserve"> </v>
      </c>
      <c r="M225" s="129">
        <f t="shared" si="12"/>
        <v>1</v>
      </c>
      <c r="O225" s="187">
        <v>18</v>
      </c>
      <c r="P225" s="188">
        <v>3</v>
      </c>
    </row>
    <row r="226" spans="1:16" ht="15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92">
        <v>7.6</v>
      </c>
      <c r="G226" s="192"/>
      <c r="H226" s="54">
        <v>13</v>
      </c>
      <c r="I226" s="126"/>
      <c r="J226" s="24">
        <f t="shared" si="10"/>
        <v>7.6</v>
      </c>
      <c r="K226" s="23">
        <f t="shared" si="11"/>
        <v>0</v>
      </c>
      <c r="L226" s="44" t="str">
        <f t="shared" si="13"/>
        <v xml:space="preserve"> </v>
      </c>
      <c r="M226" s="129">
        <f t="shared" si="12"/>
        <v>1</v>
      </c>
      <c r="O226" s="187">
        <v>14</v>
      </c>
      <c r="P226" s="188">
        <v>5</v>
      </c>
    </row>
    <row r="227" spans="1:16" ht="12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92">
        <v>7</v>
      </c>
      <c r="G227" s="192">
        <v>1</v>
      </c>
      <c r="H227" s="93">
        <v>10</v>
      </c>
      <c r="I227" s="126"/>
      <c r="J227" s="24">
        <f t="shared" si="10"/>
        <v>7</v>
      </c>
      <c r="K227" s="23">
        <f t="shared" si="11"/>
        <v>0</v>
      </c>
      <c r="L227" s="44" t="str">
        <f t="shared" si="13"/>
        <v xml:space="preserve"> </v>
      </c>
      <c r="M227" s="129">
        <f t="shared" si="12"/>
        <v>1</v>
      </c>
      <c r="N227" s="72" t="s">
        <v>483</v>
      </c>
      <c r="O227" s="7">
        <v>14</v>
      </c>
      <c r="P227" s="167">
        <v>5</v>
      </c>
    </row>
    <row r="228" spans="1:16" ht="12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49">
        <v>10</v>
      </c>
      <c r="G228" s="157"/>
      <c r="H228" s="54"/>
      <c r="I228" s="126"/>
      <c r="J228" s="24">
        <f t="shared" si="10"/>
        <v>10</v>
      </c>
      <c r="K228" s="23">
        <f t="shared" si="11"/>
        <v>4</v>
      </c>
      <c r="L228" s="169" t="s">
        <v>485</v>
      </c>
      <c r="M228" s="129">
        <f t="shared" si="12"/>
        <v>1</v>
      </c>
      <c r="N228" s="72" t="s">
        <v>483</v>
      </c>
      <c r="O228" s="7">
        <v>18</v>
      </c>
      <c r="P228" s="167">
        <v>9</v>
      </c>
    </row>
    <row r="229" spans="1:16" ht="15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92">
        <v>9.9980000000000011</v>
      </c>
      <c r="G229" s="192"/>
      <c r="H229" s="54"/>
      <c r="I229" s="126"/>
      <c r="J229" s="24">
        <f t="shared" si="10"/>
        <v>9.9980000000000011</v>
      </c>
      <c r="K229" s="23">
        <f t="shared" si="11"/>
        <v>4</v>
      </c>
      <c r="L229" s="169" t="s">
        <v>485</v>
      </c>
      <c r="M229" s="129">
        <f t="shared" si="12"/>
        <v>1</v>
      </c>
      <c r="O229" s="187">
        <v>18</v>
      </c>
      <c r="P229" s="188">
        <v>9</v>
      </c>
    </row>
    <row r="230" spans="1:16" ht="15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92">
        <v>6.2</v>
      </c>
      <c r="G230" s="192"/>
      <c r="H230" s="54">
        <v>5</v>
      </c>
      <c r="I230" s="126"/>
      <c r="J230" s="24">
        <f t="shared" si="10"/>
        <v>6.2</v>
      </c>
      <c r="K230" s="23">
        <f t="shared" si="11"/>
        <v>0</v>
      </c>
      <c r="L230" s="44" t="str">
        <f>IF(K230=5,"acquise"," ")</f>
        <v xml:space="preserve"> </v>
      </c>
      <c r="M230" s="129">
        <f t="shared" si="12"/>
        <v>1</v>
      </c>
      <c r="O230" s="187">
        <v>11</v>
      </c>
      <c r="P230" s="188">
        <v>3</v>
      </c>
    </row>
    <row r="231" spans="1:16" ht="12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92">
        <v>3.3333333333333335</v>
      </c>
      <c r="G231" s="192"/>
      <c r="H231" s="93">
        <v>5</v>
      </c>
      <c r="I231" s="126"/>
      <c r="J231" s="24">
        <f t="shared" si="10"/>
        <v>3.3333333333333335</v>
      </c>
      <c r="K231" s="23">
        <f t="shared" si="11"/>
        <v>0</v>
      </c>
      <c r="L231" s="44" t="str">
        <f>IF(K231=5,"acquise"," ")</f>
        <v xml:space="preserve"> </v>
      </c>
      <c r="M231" s="129">
        <f t="shared" si="12"/>
        <v>1</v>
      </c>
      <c r="N231" s="72" t="s">
        <v>483</v>
      </c>
      <c r="O231" s="7">
        <v>12</v>
      </c>
      <c r="P231" s="167">
        <v>3</v>
      </c>
    </row>
    <row r="232" spans="1:16" ht="12">
      <c r="A232" s="23">
        <v>220</v>
      </c>
      <c r="B232" s="391">
        <v>123011492</v>
      </c>
      <c r="C232" s="372" t="s">
        <v>757</v>
      </c>
      <c r="D232" s="376" t="s">
        <v>100</v>
      </c>
      <c r="E232" s="246" t="s">
        <v>434</v>
      </c>
      <c r="F232" s="194">
        <v>8.125</v>
      </c>
      <c r="G232" s="380"/>
      <c r="H232" s="381"/>
      <c r="I232" s="236"/>
      <c r="J232" s="219">
        <f t="shared" si="10"/>
        <v>8.125</v>
      </c>
      <c r="K232" s="250">
        <f t="shared" si="11"/>
        <v>0</v>
      </c>
      <c r="L232" s="251" t="str">
        <f>IF(K232=5,"acquise"," ")</f>
        <v xml:space="preserve"> </v>
      </c>
      <c r="M232" s="222">
        <f t="shared" si="12"/>
        <v>1</v>
      </c>
    </row>
    <row r="233" spans="1:16" ht="12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2">
        <v>11</v>
      </c>
      <c r="G233" s="192"/>
      <c r="H233" s="93"/>
      <c r="I233" s="126"/>
      <c r="J233" s="24">
        <f t="shared" si="10"/>
        <v>11</v>
      </c>
      <c r="K233" s="23">
        <f t="shared" si="11"/>
        <v>4</v>
      </c>
      <c r="L233" s="169" t="s">
        <v>485</v>
      </c>
      <c r="M233" s="129">
        <f t="shared" si="12"/>
        <v>1</v>
      </c>
      <c r="N233" s="72" t="s">
        <v>483</v>
      </c>
      <c r="O233" s="7">
        <v>24</v>
      </c>
      <c r="P233" s="167">
        <v>9</v>
      </c>
    </row>
    <row r="234" spans="1:16" ht="12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92">
        <v>5.2</v>
      </c>
      <c r="G234" s="192"/>
      <c r="H234" s="93">
        <v>13</v>
      </c>
      <c r="I234" s="126"/>
      <c r="J234" s="24">
        <f t="shared" si="10"/>
        <v>5.2</v>
      </c>
      <c r="K234" s="23">
        <f t="shared" si="11"/>
        <v>0</v>
      </c>
      <c r="L234" s="44" t="str">
        <f>IF(K234=5,"acquise"," ")</f>
        <v xml:space="preserve"> </v>
      </c>
      <c r="M234" s="129">
        <f t="shared" si="12"/>
        <v>1</v>
      </c>
      <c r="N234" s="72" t="s">
        <v>483</v>
      </c>
      <c r="O234" s="7">
        <v>20</v>
      </c>
      <c r="P234" s="167">
        <v>5</v>
      </c>
    </row>
    <row r="235" spans="1:16" ht="15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92">
        <v>6.8</v>
      </c>
      <c r="G235" s="192"/>
      <c r="H235" s="54"/>
      <c r="I235" s="126"/>
      <c r="J235" s="24">
        <f t="shared" si="10"/>
        <v>6.8</v>
      </c>
      <c r="K235" s="23">
        <f t="shared" si="11"/>
        <v>0</v>
      </c>
      <c r="L235" s="169" t="s">
        <v>485</v>
      </c>
      <c r="M235" s="129">
        <f t="shared" si="12"/>
        <v>1</v>
      </c>
      <c r="O235" s="187">
        <v>23</v>
      </c>
      <c r="P235" s="188">
        <v>9</v>
      </c>
    </row>
    <row r="236" spans="1:16" ht="12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49">
        <v>8.6999999999999993</v>
      </c>
      <c r="G236" s="157"/>
      <c r="H236" s="103"/>
      <c r="I236" s="126"/>
      <c r="J236" s="24">
        <f t="shared" si="10"/>
        <v>8.6999999999999993</v>
      </c>
      <c r="K236" s="23">
        <f t="shared" si="11"/>
        <v>0</v>
      </c>
      <c r="L236" s="169" t="s">
        <v>485</v>
      </c>
      <c r="M236" s="129">
        <f t="shared" si="12"/>
        <v>1</v>
      </c>
      <c r="N236" s="72" t="s">
        <v>483</v>
      </c>
      <c r="O236" s="7">
        <v>12</v>
      </c>
      <c r="P236" s="167">
        <v>9</v>
      </c>
    </row>
    <row r="237" spans="1:16" ht="12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92">
        <v>6</v>
      </c>
      <c r="G237" s="192">
        <v>10</v>
      </c>
      <c r="H237" s="93">
        <v>10.5</v>
      </c>
      <c r="I237" s="126"/>
      <c r="J237" s="24">
        <f t="shared" si="10"/>
        <v>10.199999999999999</v>
      </c>
      <c r="K237" s="23">
        <f t="shared" si="11"/>
        <v>4</v>
      </c>
      <c r="L237" s="44" t="str">
        <f>IF(K237=5,"acquise"," ")</f>
        <v xml:space="preserve"> </v>
      </c>
      <c r="M237" s="129">
        <f t="shared" si="12"/>
        <v>1</v>
      </c>
      <c r="N237" s="72" t="s">
        <v>483</v>
      </c>
      <c r="O237" s="7">
        <v>12</v>
      </c>
      <c r="P237" s="167">
        <v>3</v>
      </c>
    </row>
    <row r="238" spans="1:16" ht="12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49">
        <v>10.5</v>
      </c>
      <c r="G238" s="157"/>
      <c r="H238" s="103"/>
      <c r="I238" s="126"/>
      <c r="J238" s="24">
        <f t="shared" si="10"/>
        <v>10.5</v>
      </c>
      <c r="K238" s="23">
        <f t="shared" si="11"/>
        <v>4</v>
      </c>
      <c r="L238" s="169" t="s">
        <v>485</v>
      </c>
      <c r="M238" s="129">
        <f t="shared" si="12"/>
        <v>1</v>
      </c>
      <c r="N238" s="72" t="s">
        <v>483</v>
      </c>
      <c r="O238" s="7">
        <v>12</v>
      </c>
      <c r="P238" s="167">
        <v>9</v>
      </c>
    </row>
    <row r="239" spans="1:16" ht="15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92">
        <v>8.75</v>
      </c>
      <c r="G239" s="192"/>
      <c r="H239" s="54"/>
      <c r="I239" s="126"/>
      <c r="J239" s="24">
        <f t="shared" si="10"/>
        <v>8.75</v>
      </c>
      <c r="K239" s="23">
        <f t="shared" si="11"/>
        <v>0</v>
      </c>
      <c r="L239" s="169" t="s">
        <v>485</v>
      </c>
      <c r="M239" s="129">
        <f t="shared" si="12"/>
        <v>1</v>
      </c>
      <c r="O239" s="187">
        <v>11</v>
      </c>
      <c r="P239" s="188">
        <v>9</v>
      </c>
    </row>
    <row r="240" spans="1:16" ht="15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92">
        <v>5.7</v>
      </c>
      <c r="G240" s="192">
        <v>6</v>
      </c>
      <c r="H240" s="54">
        <v>13.5</v>
      </c>
      <c r="I240" s="126"/>
      <c r="J240" s="24">
        <f t="shared" si="10"/>
        <v>9</v>
      </c>
      <c r="K240" s="23">
        <f t="shared" si="11"/>
        <v>0</v>
      </c>
      <c r="L240" s="44" t="str">
        <f>IF(K240=5,"acquise"," ")</f>
        <v xml:space="preserve"> </v>
      </c>
      <c r="M240" s="129">
        <f t="shared" si="12"/>
        <v>1</v>
      </c>
      <c r="O240" s="187">
        <v>20</v>
      </c>
      <c r="P240" s="188">
        <v>5</v>
      </c>
    </row>
    <row r="241" spans="1:16" ht="15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92">
        <v>6.7</v>
      </c>
      <c r="G241" s="192">
        <v>7.5</v>
      </c>
      <c r="H241" s="54">
        <v>11.5</v>
      </c>
      <c r="I241" s="126"/>
      <c r="J241" s="24">
        <f t="shared" si="10"/>
        <v>9.1</v>
      </c>
      <c r="K241" s="23">
        <f t="shared" si="11"/>
        <v>0</v>
      </c>
      <c r="L241" s="44" t="str">
        <f>IF(K241=5,"acquise"," ")</f>
        <v xml:space="preserve"> </v>
      </c>
      <c r="M241" s="129">
        <f t="shared" si="12"/>
        <v>1</v>
      </c>
      <c r="O241" s="187">
        <v>13</v>
      </c>
      <c r="P241" s="188">
        <v>5</v>
      </c>
    </row>
    <row r="242" spans="1:16" ht="12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92">
        <v>11.666666666666666</v>
      </c>
      <c r="G242" s="192"/>
      <c r="H242" s="93"/>
      <c r="I242" s="126"/>
      <c r="J242" s="24">
        <f t="shared" si="10"/>
        <v>11.666666666666666</v>
      </c>
      <c r="K242" s="23">
        <f t="shared" si="11"/>
        <v>4</v>
      </c>
      <c r="L242" s="169" t="s">
        <v>485</v>
      </c>
      <c r="M242" s="129">
        <f t="shared" si="12"/>
        <v>1</v>
      </c>
      <c r="N242" s="72" t="s">
        <v>483</v>
      </c>
      <c r="O242" s="7">
        <v>18</v>
      </c>
      <c r="P242" s="167">
        <v>9</v>
      </c>
    </row>
    <row r="243" spans="1:16" ht="15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92">
        <v>7.3</v>
      </c>
      <c r="G243" s="192"/>
      <c r="H243" s="54"/>
      <c r="I243" s="126"/>
      <c r="J243" s="24">
        <f t="shared" si="10"/>
        <v>7.3</v>
      </c>
      <c r="K243" s="23">
        <f t="shared" si="11"/>
        <v>0</v>
      </c>
      <c r="L243" s="169" t="s">
        <v>485</v>
      </c>
      <c r="M243" s="129">
        <f t="shared" si="12"/>
        <v>1</v>
      </c>
      <c r="O243" s="187">
        <v>17</v>
      </c>
      <c r="P243" s="188">
        <v>9</v>
      </c>
    </row>
    <row r="244" spans="1:16" ht="12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8.1</v>
      </c>
      <c r="G244" s="157">
        <v>10</v>
      </c>
      <c r="H244" s="54">
        <v>12.75</v>
      </c>
      <c r="I244" s="126"/>
      <c r="J244" s="24">
        <f t="shared" si="10"/>
        <v>11.1</v>
      </c>
      <c r="K244" s="23">
        <f t="shared" si="11"/>
        <v>4</v>
      </c>
      <c r="L244" s="43" t="str">
        <f>IF(K244=5,"acquise"," ")</f>
        <v xml:space="preserve"> </v>
      </c>
      <c r="M244" s="129">
        <f t="shared" si="12"/>
        <v>1</v>
      </c>
      <c r="N244" s="72" t="s">
        <v>483</v>
      </c>
      <c r="O244" s="7">
        <v>18</v>
      </c>
      <c r="P244" s="167">
        <v>3</v>
      </c>
    </row>
    <row r="245" spans="1:16" ht="12">
      <c r="A245" s="23">
        <v>233</v>
      </c>
      <c r="B245" s="388">
        <v>123012546</v>
      </c>
      <c r="C245" s="372" t="s">
        <v>758</v>
      </c>
      <c r="D245" s="376" t="s">
        <v>102</v>
      </c>
      <c r="E245" s="242" t="s">
        <v>432</v>
      </c>
      <c r="F245" s="194">
        <v>9.625</v>
      </c>
      <c r="G245" s="380"/>
      <c r="H245" s="381"/>
      <c r="I245" s="236"/>
      <c r="J245" s="219">
        <f t="shared" si="10"/>
        <v>9.625</v>
      </c>
      <c r="K245" s="250">
        <f t="shared" si="11"/>
        <v>0</v>
      </c>
      <c r="L245" s="251" t="str">
        <f>IF(K245=5,"acquise"," ")</f>
        <v xml:space="preserve"> </v>
      </c>
      <c r="M245" s="222">
        <f t="shared" si="12"/>
        <v>1</v>
      </c>
    </row>
    <row r="246" spans="1:16" ht="12">
      <c r="A246" s="23">
        <v>234</v>
      </c>
      <c r="B246" s="391" t="s">
        <v>759</v>
      </c>
      <c r="C246" s="372" t="s">
        <v>760</v>
      </c>
      <c r="D246" s="376" t="s">
        <v>208</v>
      </c>
      <c r="E246" s="244" t="s">
        <v>428</v>
      </c>
      <c r="F246" s="194">
        <v>11.625</v>
      </c>
      <c r="G246" s="380"/>
      <c r="H246" s="381"/>
      <c r="I246" s="236"/>
      <c r="J246" s="219">
        <f t="shared" si="10"/>
        <v>11.625</v>
      </c>
      <c r="K246" s="250">
        <f t="shared" si="11"/>
        <v>4</v>
      </c>
      <c r="L246" s="251" t="str">
        <f>IF(K246=5,"acquise"," ")</f>
        <v xml:space="preserve"> </v>
      </c>
      <c r="M246" s="222">
        <f t="shared" si="12"/>
        <v>1</v>
      </c>
    </row>
    <row r="247" spans="1:16" ht="12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92">
        <v>10</v>
      </c>
      <c r="G247" s="192"/>
      <c r="H247" s="54"/>
      <c r="I247" s="126"/>
      <c r="J247" s="24">
        <f t="shared" si="10"/>
        <v>10</v>
      </c>
      <c r="K247" s="23">
        <f t="shared" si="11"/>
        <v>4</v>
      </c>
      <c r="L247" s="169" t="s">
        <v>485</v>
      </c>
      <c r="M247" s="129">
        <f t="shared" si="12"/>
        <v>1</v>
      </c>
      <c r="N247" s="72" t="s">
        <v>483</v>
      </c>
      <c r="O247" s="7">
        <v>12</v>
      </c>
      <c r="P247" s="167">
        <v>9</v>
      </c>
    </row>
    <row r="248" spans="1:16" ht="12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2">
        <v>10.833333333333334</v>
      </c>
      <c r="G248" s="192"/>
      <c r="H248" s="93"/>
      <c r="I248" s="126"/>
      <c r="J248" s="24">
        <f t="shared" si="10"/>
        <v>10.833333333333334</v>
      </c>
      <c r="K248" s="23">
        <f t="shared" si="11"/>
        <v>4</v>
      </c>
      <c r="L248" s="169" t="s">
        <v>484</v>
      </c>
      <c r="M248" s="129">
        <f t="shared" si="12"/>
        <v>1</v>
      </c>
      <c r="N248" s="72" t="s">
        <v>483</v>
      </c>
      <c r="O248" s="7">
        <v>30</v>
      </c>
      <c r="P248" s="167">
        <v>9</v>
      </c>
    </row>
    <row r="249" spans="1:16" ht="15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92">
        <v>6.5</v>
      </c>
      <c r="G249" s="192"/>
      <c r="H249" s="54"/>
      <c r="I249" s="126"/>
      <c r="J249" s="24">
        <f t="shared" si="10"/>
        <v>6.5</v>
      </c>
      <c r="K249" s="23">
        <f t="shared" si="11"/>
        <v>0</v>
      </c>
      <c r="L249" s="169" t="s">
        <v>485</v>
      </c>
      <c r="M249" s="129">
        <f t="shared" si="12"/>
        <v>1</v>
      </c>
      <c r="O249" s="187">
        <v>24</v>
      </c>
      <c r="P249" s="188">
        <v>9</v>
      </c>
    </row>
    <row r="250" spans="1:16" ht="12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49">
        <v>10.4</v>
      </c>
      <c r="G250" s="157"/>
      <c r="H250" s="54"/>
      <c r="I250" s="126"/>
      <c r="J250" s="24">
        <f t="shared" si="10"/>
        <v>10.4</v>
      </c>
      <c r="K250" s="23">
        <f t="shared" si="11"/>
        <v>4</v>
      </c>
      <c r="L250" s="169" t="s">
        <v>484</v>
      </c>
      <c r="M250" s="129">
        <f t="shared" si="12"/>
        <v>1</v>
      </c>
      <c r="N250" s="72" t="s">
        <v>483</v>
      </c>
      <c r="O250" s="7">
        <v>30</v>
      </c>
      <c r="P250" s="167">
        <v>9</v>
      </c>
    </row>
    <row r="251" spans="1:16" ht="15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92">
        <v>5</v>
      </c>
      <c r="G251" s="192"/>
      <c r="H251" s="54">
        <v>11</v>
      </c>
      <c r="I251" s="126"/>
      <c r="J251" s="24">
        <f t="shared" si="10"/>
        <v>5</v>
      </c>
      <c r="K251" s="23">
        <f t="shared" si="11"/>
        <v>0</v>
      </c>
      <c r="L251" s="44" t="str">
        <f>IF(K251=5,"acquise"," ")</f>
        <v xml:space="preserve"> </v>
      </c>
      <c r="M251" s="129">
        <f t="shared" si="12"/>
        <v>1</v>
      </c>
      <c r="O251" s="187">
        <v>16</v>
      </c>
      <c r="P251" s="188">
        <v>2</v>
      </c>
    </row>
    <row r="252" spans="1:16" ht="12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92">
        <v>11.85</v>
      </c>
      <c r="G252" s="192"/>
      <c r="H252" s="54"/>
      <c r="I252" s="126"/>
      <c r="J252" s="24">
        <f t="shared" si="10"/>
        <v>11.85</v>
      </c>
      <c r="K252" s="23">
        <f t="shared" si="11"/>
        <v>4</v>
      </c>
      <c r="L252" s="169"/>
      <c r="M252" s="129">
        <f t="shared" si="12"/>
        <v>1</v>
      </c>
    </row>
    <row r="253" spans="1:16" ht="12">
      <c r="A253" s="23">
        <v>241</v>
      </c>
      <c r="B253" s="388" t="s">
        <v>761</v>
      </c>
      <c r="C253" s="372" t="s">
        <v>762</v>
      </c>
      <c r="D253" s="376" t="s">
        <v>763</v>
      </c>
      <c r="E253" s="244" t="s">
        <v>436</v>
      </c>
      <c r="F253" s="194">
        <v>10.75</v>
      </c>
      <c r="G253" s="380"/>
      <c r="H253" s="381"/>
      <c r="I253" s="236"/>
      <c r="J253" s="219">
        <f t="shared" si="10"/>
        <v>10.75</v>
      </c>
      <c r="K253" s="250">
        <f t="shared" si="11"/>
        <v>4</v>
      </c>
      <c r="L253" s="251" t="str">
        <f>IF(K253=5,"acquise"," ")</f>
        <v xml:space="preserve"> </v>
      </c>
      <c r="M253" s="222">
        <f t="shared" si="12"/>
        <v>1</v>
      </c>
    </row>
    <row r="254" spans="1:16" ht="15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92">
        <v>7.65</v>
      </c>
      <c r="G254" s="192"/>
      <c r="H254" s="54"/>
      <c r="I254" s="126"/>
      <c r="J254" s="24">
        <f t="shared" si="10"/>
        <v>7.65</v>
      </c>
      <c r="K254" s="23">
        <f t="shared" si="11"/>
        <v>0</v>
      </c>
      <c r="L254" s="169" t="s">
        <v>485</v>
      </c>
      <c r="M254" s="129">
        <f t="shared" si="12"/>
        <v>1</v>
      </c>
      <c r="O254" s="187">
        <v>18</v>
      </c>
      <c r="P254" s="188">
        <v>9</v>
      </c>
    </row>
    <row r="255" spans="1:16" ht="15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92">
        <v>5.666666666666667</v>
      </c>
      <c r="G255" s="192"/>
      <c r="H255" s="54"/>
      <c r="I255" s="126"/>
      <c r="J255" s="24">
        <f t="shared" si="10"/>
        <v>5.666666666666667</v>
      </c>
      <c r="K255" s="23">
        <f t="shared" si="11"/>
        <v>0</v>
      </c>
      <c r="L255" s="169" t="s">
        <v>485</v>
      </c>
      <c r="M255" s="129">
        <f t="shared" si="12"/>
        <v>1</v>
      </c>
      <c r="O255" s="187">
        <v>12</v>
      </c>
      <c r="P255" s="188">
        <v>9</v>
      </c>
    </row>
    <row r="256" spans="1:16" ht="12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92">
        <v>10</v>
      </c>
      <c r="G256" s="192"/>
      <c r="H256" s="93"/>
      <c r="I256" s="126"/>
      <c r="J256" s="24">
        <f t="shared" si="10"/>
        <v>10</v>
      </c>
      <c r="K256" s="23">
        <f t="shared" si="11"/>
        <v>4</v>
      </c>
      <c r="L256" s="169" t="s">
        <v>485</v>
      </c>
      <c r="M256" s="129">
        <f t="shared" si="12"/>
        <v>1</v>
      </c>
      <c r="N256" s="72" t="s">
        <v>483</v>
      </c>
      <c r="O256" s="7">
        <v>18</v>
      </c>
      <c r="P256" s="167">
        <v>9</v>
      </c>
    </row>
    <row r="257" spans="1:16" ht="15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92">
        <v>9.9980000000000011</v>
      </c>
      <c r="G257" s="192"/>
      <c r="H257" s="54"/>
      <c r="I257" s="126"/>
      <c r="J257" s="24">
        <f t="shared" si="10"/>
        <v>9.9980000000000011</v>
      </c>
      <c r="K257" s="23">
        <f t="shared" si="11"/>
        <v>4</v>
      </c>
      <c r="L257" s="169" t="s">
        <v>485</v>
      </c>
      <c r="M257" s="129">
        <f t="shared" si="12"/>
        <v>1</v>
      </c>
      <c r="O257" s="187">
        <v>12</v>
      </c>
      <c r="P257" s="188">
        <v>9</v>
      </c>
    </row>
    <row r="258" spans="1:16" ht="15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92">
        <v>7.65</v>
      </c>
      <c r="G258" s="192"/>
      <c r="H258" s="54"/>
      <c r="I258" s="126"/>
      <c r="J258" s="24">
        <f t="shared" si="10"/>
        <v>7.65</v>
      </c>
      <c r="K258" s="23">
        <f t="shared" si="11"/>
        <v>0</v>
      </c>
      <c r="L258" s="169" t="s">
        <v>485</v>
      </c>
      <c r="M258" s="129">
        <f t="shared" si="12"/>
        <v>1</v>
      </c>
      <c r="O258" s="187">
        <v>17</v>
      </c>
      <c r="P258" s="188">
        <v>9</v>
      </c>
    </row>
    <row r="259" spans="1:16" ht="15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92">
        <v>4.5999999999999996</v>
      </c>
      <c r="G259" s="192">
        <v>7.5</v>
      </c>
      <c r="H259" s="54">
        <v>10</v>
      </c>
      <c r="I259" s="126"/>
      <c r="J259" s="24">
        <f t="shared" si="10"/>
        <v>8.5</v>
      </c>
      <c r="K259" s="23">
        <f t="shared" si="11"/>
        <v>0</v>
      </c>
      <c r="L259" s="44" t="str">
        <f>IF(K259=5,"acquise"," ")</f>
        <v xml:space="preserve"> </v>
      </c>
      <c r="M259" s="129">
        <f t="shared" si="12"/>
        <v>1</v>
      </c>
      <c r="O259" s="187">
        <v>17</v>
      </c>
      <c r="P259" s="188">
        <v>4</v>
      </c>
    </row>
    <row r="260" spans="1:16" ht="15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92">
        <v>12.3</v>
      </c>
      <c r="G260" s="192"/>
      <c r="H260" s="54"/>
      <c r="I260" s="126"/>
      <c r="J260" s="24">
        <f t="shared" si="10"/>
        <v>12.3</v>
      </c>
      <c r="K260" s="23">
        <f t="shared" si="11"/>
        <v>4</v>
      </c>
      <c r="L260" s="169" t="s">
        <v>485</v>
      </c>
      <c r="M260" s="129">
        <f t="shared" si="12"/>
        <v>1</v>
      </c>
      <c r="O260" s="187">
        <v>17</v>
      </c>
      <c r="P260" s="188">
        <v>9</v>
      </c>
    </row>
    <row r="261" spans="1:16" ht="12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2">
        <v>5.333333333333333</v>
      </c>
      <c r="G261" s="192"/>
      <c r="H261" s="93">
        <v>10</v>
      </c>
      <c r="I261" s="126"/>
      <c r="J261" s="24">
        <f t="shared" si="10"/>
        <v>5.333333333333333</v>
      </c>
      <c r="K261" s="23">
        <f t="shared" si="11"/>
        <v>0</v>
      </c>
      <c r="L261" s="44" t="str">
        <f>IF(K261=5,"acquise"," ")</f>
        <v xml:space="preserve"> </v>
      </c>
      <c r="M261" s="129">
        <f t="shared" si="12"/>
        <v>1</v>
      </c>
      <c r="N261" s="72" t="s">
        <v>483</v>
      </c>
      <c r="O261" s="7">
        <v>19</v>
      </c>
      <c r="P261" s="167">
        <v>5</v>
      </c>
    </row>
    <row r="262" spans="1:16" ht="15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92">
        <v>7.8</v>
      </c>
      <c r="G262" s="192"/>
      <c r="H262" s="54">
        <v>13.5</v>
      </c>
      <c r="I262" s="126"/>
      <c r="J262" s="24">
        <f t="shared" si="10"/>
        <v>7.8</v>
      </c>
      <c r="K262" s="23">
        <f t="shared" si="11"/>
        <v>0</v>
      </c>
      <c r="L262" s="44" t="str">
        <f>IF(K262=5,"acquise"," ")</f>
        <v xml:space="preserve"> </v>
      </c>
      <c r="M262" s="129">
        <f t="shared" si="12"/>
        <v>1</v>
      </c>
      <c r="O262" s="187">
        <v>13</v>
      </c>
      <c r="P262" s="188">
        <v>4</v>
      </c>
    </row>
    <row r="263" spans="1:16" ht="12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2">
        <v>7</v>
      </c>
      <c r="G263" s="192">
        <v>4</v>
      </c>
      <c r="H263" s="93">
        <v>13</v>
      </c>
      <c r="I263" s="126"/>
      <c r="J263" s="24">
        <f t="shared" si="10"/>
        <v>7.6</v>
      </c>
      <c r="K263" s="23">
        <f t="shared" si="11"/>
        <v>0</v>
      </c>
      <c r="L263" s="44" t="str">
        <f>IF(K263=5,"acquise"," ")</f>
        <v xml:space="preserve"> </v>
      </c>
      <c r="M263" s="129">
        <f t="shared" si="12"/>
        <v>1</v>
      </c>
      <c r="N263" s="72" t="s">
        <v>483</v>
      </c>
      <c r="O263" s="7">
        <v>14</v>
      </c>
      <c r="P263" s="167">
        <v>5</v>
      </c>
    </row>
    <row r="264" spans="1:16" ht="12">
      <c r="A264" s="23">
        <v>252</v>
      </c>
      <c r="B264" s="371" t="s">
        <v>764</v>
      </c>
      <c r="C264" s="371" t="s">
        <v>765</v>
      </c>
      <c r="D264" s="375" t="s">
        <v>234</v>
      </c>
      <c r="E264" s="246" t="s">
        <v>434</v>
      </c>
      <c r="F264" s="194">
        <v>8.5625</v>
      </c>
      <c r="G264" s="379"/>
      <c r="H264" s="382"/>
      <c r="I264" s="236"/>
      <c r="J264" s="219">
        <f t="shared" si="10"/>
        <v>8.5625</v>
      </c>
      <c r="K264" s="250">
        <f t="shared" si="11"/>
        <v>0</v>
      </c>
      <c r="L264" s="251" t="str">
        <f>IF(K264=5,"acquise"," ")</f>
        <v xml:space="preserve"> </v>
      </c>
      <c r="M264" s="222">
        <f t="shared" si="12"/>
        <v>1</v>
      </c>
    </row>
    <row r="265" spans="1:16" ht="15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92">
        <v>10.199999999999999</v>
      </c>
      <c r="G265" s="192"/>
      <c r="H265" s="54"/>
      <c r="I265" s="126"/>
      <c r="J265" s="24">
        <f t="shared" si="10"/>
        <v>10.199999999999999</v>
      </c>
      <c r="K265" s="23">
        <f t="shared" si="11"/>
        <v>4</v>
      </c>
      <c r="L265" s="169" t="s">
        <v>485</v>
      </c>
      <c r="M265" s="129">
        <f t="shared" si="12"/>
        <v>1</v>
      </c>
      <c r="O265" s="187">
        <v>16</v>
      </c>
      <c r="P265" s="188">
        <v>9</v>
      </c>
    </row>
    <row r="266" spans="1:16" ht="12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49">
        <v>10</v>
      </c>
      <c r="G266" s="157"/>
      <c r="H266" s="103"/>
      <c r="I266" s="126"/>
      <c r="J266" s="24">
        <f t="shared" si="10"/>
        <v>10</v>
      </c>
      <c r="K266" s="23">
        <f t="shared" si="11"/>
        <v>4</v>
      </c>
      <c r="L266" s="169" t="s">
        <v>485</v>
      </c>
      <c r="M266" s="129">
        <f t="shared" si="12"/>
        <v>1</v>
      </c>
      <c r="N266" s="72" t="s">
        <v>483</v>
      </c>
      <c r="O266" s="7">
        <v>18</v>
      </c>
      <c r="P266" s="167">
        <v>9</v>
      </c>
    </row>
    <row r="267" spans="1:16" ht="12">
      <c r="A267" s="23">
        <v>255</v>
      </c>
      <c r="B267" s="374" t="s">
        <v>766</v>
      </c>
      <c r="C267" s="374" t="s">
        <v>352</v>
      </c>
      <c r="D267" s="378" t="s">
        <v>100</v>
      </c>
      <c r="E267" s="204" t="s">
        <v>436</v>
      </c>
      <c r="F267" s="194">
        <v>10</v>
      </c>
      <c r="G267" s="380"/>
      <c r="H267" s="387"/>
      <c r="I267" s="236"/>
      <c r="J267" s="219">
        <f t="shared" si="10"/>
        <v>10</v>
      </c>
      <c r="K267" s="250">
        <f t="shared" si="11"/>
        <v>4</v>
      </c>
      <c r="L267" s="251" t="str">
        <f>IF(K267=5,"acquise"," ")</f>
        <v xml:space="preserve"> </v>
      </c>
      <c r="M267" s="222">
        <f t="shared" si="12"/>
        <v>1</v>
      </c>
    </row>
    <row r="268" spans="1:16" ht="12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49">
        <v>7.5</v>
      </c>
      <c r="G268" s="157"/>
      <c r="H268" s="103"/>
      <c r="I268" s="126"/>
      <c r="J268" s="24">
        <f t="shared" si="10"/>
        <v>7.5</v>
      </c>
      <c r="K268" s="23">
        <f t="shared" si="11"/>
        <v>0</v>
      </c>
      <c r="L268" s="169" t="s">
        <v>485</v>
      </c>
      <c r="M268" s="129">
        <f t="shared" si="12"/>
        <v>1</v>
      </c>
      <c r="N268" s="72" t="s">
        <v>483</v>
      </c>
      <c r="O268" s="7">
        <v>12</v>
      </c>
      <c r="P268" s="167">
        <v>9</v>
      </c>
    </row>
    <row r="269" spans="1:16" ht="15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92">
        <v>6</v>
      </c>
      <c r="G269" s="192">
        <v>5</v>
      </c>
      <c r="H269" s="54">
        <v>12.75</v>
      </c>
      <c r="I269" s="126"/>
      <c r="J269" s="24">
        <f t="shared" ref="J269:J332" si="14">IF(AND(H269&gt;G269,H269&gt;I269),MAX(F269,(H269*2+G269*3)/5,(H269*2+I269*3)/5),MAX(F269,G269,I269))</f>
        <v>8.1</v>
      </c>
      <c r="K269" s="23">
        <f t="shared" ref="K269:K332" si="15">IF(J269&gt;=9.995,4,0)</f>
        <v>0</v>
      </c>
      <c r="L269" s="44" t="str">
        <f>IF(K269=5,"acquise"," ")</f>
        <v xml:space="preserve"> </v>
      </c>
      <c r="M269" s="129">
        <f t="shared" ref="M269:M332" si="16">IF(I269&lt;&gt;"",2,1)</f>
        <v>1</v>
      </c>
      <c r="O269" s="187">
        <v>18</v>
      </c>
      <c r="P269" s="188">
        <v>4</v>
      </c>
    </row>
    <row r="270" spans="1:16" ht="12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2">
        <v>11</v>
      </c>
      <c r="G270" s="192"/>
      <c r="H270" s="93"/>
      <c r="I270" s="126"/>
      <c r="J270" s="24">
        <f t="shared" si="14"/>
        <v>11</v>
      </c>
      <c r="K270" s="23">
        <f t="shared" si="15"/>
        <v>4</v>
      </c>
      <c r="L270" s="169" t="s">
        <v>485</v>
      </c>
      <c r="M270" s="129">
        <f t="shared" si="16"/>
        <v>1</v>
      </c>
      <c r="N270" s="72" t="s">
        <v>483</v>
      </c>
      <c r="O270" s="7">
        <v>18</v>
      </c>
      <c r="P270" s="167">
        <v>9</v>
      </c>
    </row>
    <row r="271" spans="1:16" ht="12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6.2</v>
      </c>
      <c r="G271" s="157"/>
      <c r="H271" s="54">
        <v>15.5</v>
      </c>
      <c r="I271" s="126"/>
      <c r="J271" s="24">
        <f t="shared" si="14"/>
        <v>6.2</v>
      </c>
      <c r="K271" s="23">
        <f t="shared" si="15"/>
        <v>0</v>
      </c>
      <c r="L271" s="43" t="str">
        <f>IF(K271=5,"acquise"," ")</f>
        <v xml:space="preserve"> </v>
      </c>
      <c r="M271" s="129">
        <f t="shared" si="16"/>
        <v>1</v>
      </c>
      <c r="N271" s="72" t="s">
        <v>483</v>
      </c>
      <c r="O271" s="7">
        <v>25</v>
      </c>
      <c r="P271" s="167">
        <v>4</v>
      </c>
    </row>
    <row r="272" spans="1:16" ht="12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2">
        <v>10</v>
      </c>
      <c r="G272" s="192"/>
      <c r="H272" s="93"/>
      <c r="I272" s="126"/>
      <c r="J272" s="24">
        <f t="shared" si="14"/>
        <v>10</v>
      </c>
      <c r="K272" s="23">
        <f t="shared" si="15"/>
        <v>4</v>
      </c>
      <c r="L272" s="169" t="s">
        <v>485</v>
      </c>
      <c r="M272" s="129">
        <f t="shared" si="16"/>
        <v>1</v>
      </c>
      <c r="N272" s="72" t="s">
        <v>483</v>
      </c>
      <c r="O272" s="7">
        <v>12</v>
      </c>
      <c r="P272" s="167">
        <v>9</v>
      </c>
    </row>
    <row r="273" spans="1:16" ht="15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92">
        <v>7.2</v>
      </c>
      <c r="G273" s="192"/>
      <c r="H273" s="54"/>
      <c r="I273" s="126"/>
      <c r="J273" s="24">
        <f t="shared" si="14"/>
        <v>7.2</v>
      </c>
      <c r="K273" s="23">
        <f t="shared" si="15"/>
        <v>0</v>
      </c>
      <c r="L273" s="169" t="s">
        <v>485</v>
      </c>
      <c r="M273" s="129">
        <f t="shared" si="16"/>
        <v>1</v>
      </c>
      <c r="O273" s="187">
        <v>24</v>
      </c>
      <c r="P273" s="188">
        <v>9</v>
      </c>
    </row>
    <row r="274" spans="1:16" ht="15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92">
        <v>6</v>
      </c>
      <c r="G274" s="192"/>
      <c r="H274" s="54">
        <v>10.5</v>
      </c>
      <c r="I274" s="126"/>
      <c r="J274" s="24">
        <f t="shared" si="14"/>
        <v>6</v>
      </c>
      <c r="K274" s="23">
        <f t="shared" si="15"/>
        <v>0</v>
      </c>
      <c r="L274" s="44" t="str">
        <f>IF(K274=5,"acquise"," ")</f>
        <v xml:space="preserve"> </v>
      </c>
      <c r="M274" s="129">
        <f t="shared" si="16"/>
        <v>1</v>
      </c>
      <c r="O274" s="187">
        <v>14</v>
      </c>
      <c r="P274" s="188">
        <v>5</v>
      </c>
    </row>
    <row r="275" spans="1:16" ht="15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92">
        <v>8.3333333333333339</v>
      </c>
      <c r="G275" s="192"/>
      <c r="H275" s="54"/>
      <c r="I275" s="126"/>
      <c r="J275" s="24">
        <f t="shared" si="14"/>
        <v>8.3333333333333339</v>
      </c>
      <c r="K275" s="23">
        <f t="shared" si="15"/>
        <v>0</v>
      </c>
      <c r="L275" s="169" t="s">
        <v>485</v>
      </c>
      <c r="M275" s="129">
        <f t="shared" si="16"/>
        <v>1</v>
      </c>
      <c r="O275" s="187">
        <v>18</v>
      </c>
      <c r="P275" s="188">
        <v>9</v>
      </c>
    </row>
    <row r="276" spans="1:16" ht="15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92">
        <v>10.4</v>
      </c>
      <c r="G276" s="192"/>
      <c r="H276" s="54"/>
      <c r="I276" s="126"/>
      <c r="J276" s="24">
        <f t="shared" si="14"/>
        <v>10.4</v>
      </c>
      <c r="K276" s="23">
        <f t="shared" si="15"/>
        <v>4</v>
      </c>
      <c r="L276" s="169" t="s">
        <v>485</v>
      </c>
      <c r="M276" s="129">
        <f t="shared" si="16"/>
        <v>1</v>
      </c>
      <c r="O276" s="187">
        <v>18</v>
      </c>
      <c r="P276" s="188">
        <v>9</v>
      </c>
    </row>
    <row r="277" spans="1:16" ht="12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49">
        <v>7.25</v>
      </c>
      <c r="G277" s="157"/>
      <c r="H277" s="103"/>
      <c r="I277" s="126"/>
      <c r="J277" s="24">
        <f t="shared" si="14"/>
        <v>7.25</v>
      </c>
      <c r="K277" s="23">
        <f t="shared" si="15"/>
        <v>0</v>
      </c>
      <c r="L277" s="169" t="s">
        <v>485</v>
      </c>
      <c r="M277" s="129">
        <f t="shared" si="16"/>
        <v>1</v>
      </c>
      <c r="N277" s="72" t="s">
        <v>483</v>
      </c>
      <c r="O277" s="7">
        <v>18</v>
      </c>
      <c r="P277" s="167">
        <v>9</v>
      </c>
    </row>
    <row r="278" spans="1:16" ht="12">
      <c r="A278" s="23">
        <v>266</v>
      </c>
      <c r="B278" s="372" t="s">
        <v>767</v>
      </c>
      <c r="C278" s="372" t="s">
        <v>355</v>
      </c>
      <c r="D278" s="376" t="s">
        <v>118</v>
      </c>
      <c r="E278" s="247" t="s">
        <v>1677</v>
      </c>
      <c r="F278" s="194">
        <v>8.875</v>
      </c>
      <c r="G278" s="380"/>
      <c r="H278" s="381"/>
      <c r="I278" s="236"/>
      <c r="J278" s="219">
        <f t="shared" si="14"/>
        <v>8.875</v>
      </c>
      <c r="K278" s="250">
        <f t="shared" si="15"/>
        <v>0</v>
      </c>
      <c r="L278" s="251" t="str">
        <f>IF(K278=5,"acquise"," ")</f>
        <v xml:space="preserve"> </v>
      </c>
      <c r="M278" s="222">
        <f t="shared" si="16"/>
        <v>1</v>
      </c>
    </row>
    <row r="279" spans="1:16" ht="12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2">
        <v>5.833333333333333</v>
      </c>
      <c r="G279" s="192"/>
      <c r="H279" s="93">
        <v>11.5</v>
      </c>
      <c r="I279" s="126"/>
      <c r="J279" s="24">
        <f t="shared" si="14"/>
        <v>5.833333333333333</v>
      </c>
      <c r="K279" s="23">
        <f t="shared" si="15"/>
        <v>0</v>
      </c>
      <c r="L279" s="44" t="str">
        <f>IF(K279=5,"acquise"," ")</f>
        <v xml:space="preserve"> </v>
      </c>
      <c r="M279" s="129">
        <f t="shared" si="16"/>
        <v>1</v>
      </c>
      <c r="N279" s="72" t="s">
        <v>483</v>
      </c>
      <c r="O279" s="7">
        <v>26</v>
      </c>
      <c r="P279" s="167">
        <v>5</v>
      </c>
    </row>
    <row r="280" spans="1:16" ht="12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92">
        <v>6.833333333333333</v>
      </c>
      <c r="G280" s="192"/>
      <c r="H280" s="93">
        <v>10.5</v>
      </c>
      <c r="I280" s="126"/>
      <c r="J280" s="24">
        <f t="shared" si="14"/>
        <v>6.833333333333333</v>
      </c>
      <c r="K280" s="23">
        <f t="shared" si="15"/>
        <v>0</v>
      </c>
      <c r="L280" s="44" t="str">
        <f>IF(K280=5,"acquise"," ")</f>
        <v xml:space="preserve"> </v>
      </c>
      <c r="M280" s="129">
        <f t="shared" si="16"/>
        <v>1</v>
      </c>
      <c r="N280" s="72" t="s">
        <v>483</v>
      </c>
      <c r="O280" s="7">
        <v>20</v>
      </c>
      <c r="P280" s="167">
        <v>5</v>
      </c>
    </row>
    <row r="281" spans="1:16" ht="12">
      <c r="A281" s="23">
        <v>269</v>
      </c>
      <c r="B281" s="373" t="s">
        <v>768</v>
      </c>
      <c r="C281" s="373" t="s">
        <v>402</v>
      </c>
      <c r="D281" s="377" t="s">
        <v>769</v>
      </c>
      <c r="E281" s="244" t="s">
        <v>428</v>
      </c>
      <c r="F281" s="194">
        <v>8.875</v>
      </c>
      <c r="G281" s="379"/>
      <c r="H281" s="384"/>
      <c r="I281" s="236"/>
      <c r="J281" s="219">
        <f t="shared" si="14"/>
        <v>8.875</v>
      </c>
      <c r="K281" s="250">
        <f t="shared" si="15"/>
        <v>0</v>
      </c>
      <c r="L281" s="251" t="str">
        <f>IF(K281=5,"acquise"," ")</f>
        <v xml:space="preserve"> </v>
      </c>
      <c r="M281" s="222">
        <f t="shared" si="16"/>
        <v>1</v>
      </c>
    </row>
    <row r="282" spans="1:16" ht="12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8.1</v>
      </c>
      <c r="G282" s="157"/>
      <c r="H282" s="103"/>
      <c r="I282" s="126"/>
      <c r="J282" s="24">
        <f t="shared" si="14"/>
        <v>8.1</v>
      </c>
      <c r="K282" s="23">
        <f t="shared" si="15"/>
        <v>0</v>
      </c>
      <c r="L282" s="169" t="s">
        <v>485</v>
      </c>
      <c r="M282" s="129">
        <f t="shared" si="16"/>
        <v>1</v>
      </c>
      <c r="N282" s="72" t="s">
        <v>483</v>
      </c>
      <c r="O282" s="7">
        <v>18</v>
      </c>
      <c r="P282" s="167">
        <v>9</v>
      </c>
    </row>
    <row r="283" spans="1:16" ht="15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92">
        <v>12</v>
      </c>
      <c r="G283" s="192"/>
      <c r="H283" s="54"/>
      <c r="I283" s="126"/>
      <c r="J283" s="24">
        <f t="shared" si="14"/>
        <v>12</v>
      </c>
      <c r="K283" s="23">
        <f t="shared" si="15"/>
        <v>4</v>
      </c>
      <c r="L283" s="169" t="s">
        <v>485</v>
      </c>
      <c r="M283" s="129">
        <f t="shared" si="16"/>
        <v>1</v>
      </c>
      <c r="O283" s="187">
        <v>12</v>
      </c>
      <c r="P283" s="188">
        <v>9</v>
      </c>
    </row>
    <row r="284" spans="1:16" ht="15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92">
        <v>8.6999999999999993</v>
      </c>
      <c r="G284" s="192"/>
      <c r="H284" s="54"/>
      <c r="I284" s="126"/>
      <c r="J284" s="24">
        <f t="shared" si="14"/>
        <v>8.6999999999999993</v>
      </c>
      <c r="K284" s="23">
        <f t="shared" si="15"/>
        <v>0</v>
      </c>
      <c r="L284" s="169" t="s">
        <v>485</v>
      </c>
      <c r="M284" s="129">
        <f t="shared" si="16"/>
        <v>1</v>
      </c>
      <c r="O284" s="187">
        <v>15</v>
      </c>
      <c r="P284" s="188">
        <v>9</v>
      </c>
    </row>
    <row r="285" spans="1:16" ht="15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92">
        <v>9.5</v>
      </c>
      <c r="G285" s="192"/>
      <c r="H285" s="54"/>
      <c r="I285" s="126"/>
      <c r="J285" s="24">
        <f t="shared" si="14"/>
        <v>9.5</v>
      </c>
      <c r="K285" s="23">
        <f t="shared" si="15"/>
        <v>0</v>
      </c>
      <c r="L285" s="169" t="s">
        <v>485</v>
      </c>
      <c r="M285" s="129">
        <f t="shared" si="16"/>
        <v>1</v>
      </c>
      <c r="O285" s="187">
        <v>18</v>
      </c>
      <c r="P285" s="188">
        <v>9</v>
      </c>
    </row>
    <row r="286" spans="1:16" ht="12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2">
        <v>10.875</v>
      </c>
      <c r="G286" s="192"/>
      <c r="H286" s="93"/>
      <c r="I286" s="126"/>
      <c r="J286" s="24">
        <f t="shared" si="14"/>
        <v>10.875</v>
      </c>
      <c r="K286" s="23">
        <f t="shared" si="15"/>
        <v>4</v>
      </c>
      <c r="L286" s="169" t="s">
        <v>485</v>
      </c>
      <c r="M286" s="129">
        <f t="shared" si="16"/>
        <v>1</v>
      </c>
      <c r="N286" s="72" t="s">
        <v>483</v>
      </c>
      <c r="O286" s="7">
        <v>18</v>
      </c>
      <c r="P286" s="167">
        <v>9</v>
      </c>
    </row>
    <row r="287" spans="1:16" ht="12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7.4</v>
      </c>
      <c r="G287" s="157"/>
      <c r="H287" s="103"/>
      <c r="I287" s="126"/>
      <c r="J287" s="24">
        <f t="shared" si="14"/>
        <v>7.4</v>
      </c>
      <c r="K287" s="23">
        <f t="shared" si="15"/>
        <v>0</v>
      </c>
      <c r="L287" s="169" t="s">
        <v>485</v>
      </c>
      <c r="M287" s="129">
        <f t="shared" si="16"/>
        <v>1</v>
      </c>
      <c r="N287" s="72" t="s">
        <v>483</v>
      </c>
      <c r="O287" s="7">
        <v>18</v>
      </c>
      <c r="P287" s="167">
        <v>9</v>
      </c>
    </row>
    <row r="288" spans="1:16" ht="15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92">
        <v>6.9</v>
      </c>
      <c r="G288" s="192">
        <v>10</v>
      </c>
      <c r="H288" s="54">
        <v>12</v>
      </c>
      <c r="I288" s="126"/>
      <c r="J288" s="24">
        <f t="shared" si="14"/>
        <v>10.8</v>
      </c>
      <c r="K288" s="23">
        <f t="shared" si="15"/>
        <v>4</v>
      </c>
      <c r="L288" s="44" t="str">
        <f>IF(K288=5,"acquise"," ")</f>
        <v xml:space="preserve"> </v>
      </c>
      <c r="M288" s="129">
        <f t="shared" si="16"/>
        <v>1</v>
      </c>
      <c r="O288" s="187">
        <v>22</v>
      </c>
      <c r="P288" s="188">
        <v>2</v>
      </c>
    </row>
    <row r="289" spans="1:16" ht="12">
      <c r="A289" s="23">
        <v>277</v>
      </c>
      <c r="B289" s="373" t="s">
        <v>770</v>
      </c>
      <c r="C289" s="373" t="s">
        <v>224</v>
      </c>
      <c r="D289" s="377" t="s">
        <v>99</v>
      </c>
      <c r="E289" s="247" t="s">
        <v>1678</v>
      </c>
      <c r="F289" s="194">
        <v>12.625</v>
      </c>
      <c r="G289" s="380"/>
      <c r="H289" s="384"/>
      <c r="I289" s="236"/>
      <c r="J289" s="219">
        <f t="shared" si="14"/>
        <v>12.625</v>
      </c>
      <c r="K289" s="250">
        <f t="shared" si="15"/>
        <v>4</v>
      </c>
      <c r="L289" s="251" t="str">
        <f>IF(K289=5,"acquise"," ")</f>
        <v xml:space="preserve"> </v>
      </c>
      <c r="M289" s="222">
        <f t="shared" si="16"/>
        <v>1</v>
      </c>
    </row>
    <row r="290" spans="1:16" ht="15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92">
        <v>7.65</v>
      </c>
      <c r="G290" s="192"/>
      <c r="H290" s="54"/>
      <c r="I290" s="126"/>
      <c r="J290" s="24">
        <f t="shared" si="14"/>
        <v>7.65</v>
      </c>
      <c r="K290" s="23">
        <f t="shared" si="15"/>
        <v>0</v>
      </c>
      <c r="L290" s="169" t="s">
        <v>485</v>
      </c>
      <c r="M290" s="129">
        <f t="shared" si="16"/>
        <v>1</v>
      </c>
      <c r="O290" s="187">
        <v>11</v>
      </c>
      <c r="P290" s="188">
        <v>9</v>
      </c>
    </row>
    <row r="291" spans="1:16" ht="12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49">
        <v>8.2539999999999996</v>
      </c>
      <c r="G291" s="157"/>
      <c r="H291" s="103"/>
      <c r="I291" s="126"/>
      <c r="J291" s="24">
        <f t="shared" si="14"/>
        <v>8.2539999999999996</v>
      </c>
      <c r="K291" s="23">
        <f t="shared" si="15"/>
        <v>0</v>
      </c>
      <c r="L291" s="169" t="s">
        <v>485</v>
      </c>
      <c r="M291" s="129">
        <f t="shared" si="16"/>
        <v>1</v>
      </c>
      <c r="N291" s="72" t="s">
        <v>483</v>
      </c>
      <c r="O291" s="7">
        <v>18</v>
      </c>
      <c r="P291" s="167">
        <v>9</v>
      </c>
    </row>
    <row r="292" spans="1:16" ht="12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92">
        <v>6.833333333333333</v>
      </c>
      <c r="G292" s="192"/>
      <c r="H292" s="93">
        <v>13.5</v>
      </c>
      <c r="I292" s="126"/>
      <c r="J292" s="24">
        <f t="shared" si="14"/>
        <v>6.833333333333333</v>
      </c>
      <c r="K292" s="23">
        <f t="shared" si="15"/>
        <v>0</v>
      </c>
      <c r="L292" s="44" t="str">
        <f>IF(K292=5,"acquise"," ")</f>
        <v xml:space="preserve"> </v>
      </c>
      <c r="M292" s="129">
        <f t="shared" si="16"/>
        <v>1</v>
      </c>
      <c r="N292" s="72" t="s">
        <v>483</v>
      </c>
      <c r="O292" s="7">
        <v>20</v>
      </c>
      <c r="P292" s="167">
        <v>5</v>
      </c>
    </row>
    <row r="293" spans="1:16" ht="15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92">
        <v>7.6</v>
      </c>
      <c r="G293" s="192"/>
      <c r="H293" s="54"/>
      <c r="I293" s="126"/>
      <c r="J293" s="24">
        <f t="shared" si="14"/>
        <v>7.6</v>
      </c>
      <c r="K293" s="23">
        <f t="shared" si="15"/>
        <v>0</v>
      </c>
      <c r="L293" s="169" t="s">
        <v>485</v>
      </c>
      <c r="M293" s="129">
        <f t="shared" si="16"/>
        <v>1</v>
      </c>
      <c r="O293" s="187">
        <v>18</v>
      </c>
      <c r="P293" s="188">
        <v>9</v>
      </c>
    </row>
    <row r="294" spans="1:16" ht="15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92">
        <v>9.5616666666666674</v>
      </c>
      <c r="G294" s="192"/>
      <c r="H294" s="54"/>
      <c r="I294" s="126"/>
      <c r="J294" s="24">
        <f t="shared" si="14"/>
        <v>9.5616666666666674</v>
      </c>
      <c r="K294" s="23">
        <f t="shared" si="15"/>
        <v>0</v>
      </c>
      <c r="L294" s="169" t="s">
        <v>485</v>
      </c>
      <c r="M294" s="129">
        <f t="shared" si="16"/>
        <v>1</v>
      </c>
      <c r="O294" s="187">
        <v>18</v>
      </c>
      <c r="P294" s="188">
        <v>9</v>
      </c>
    </row>
    <row r="295" spans="1:16" ht="12">
      <c r="A295" s="23">
        <v>283</v>
      </c>
      <c r="B295" s="373" t="s">
        <v>771</v>
      </c>
      <c r="C295" s="373" t="s">
        <v>772</v>
      </c>
      <c r="D295" s="377" t="s">
        <v>278</v>
      </c>
      <c r="E295" s="239" t="s">
        <v>1681</v>
      </c>
      <c r="F295" s="194">
        <v>11.6875</v>
      </c>
      <c r="G295" s="380"/>
      <c r="H295" s="383"/>
      <c r="I295" s="236"/>
      <c r="J295" s="219">
        <f t="shared" si="14"/>
        <v>11.6875</v>
      </c>
      <c r="K295" s="250">
        <f t="shared" si="15"/>
        <v>4</v>
      </c>
      <c r="L295" s="251" t="str">
        <f>IF(K295=5,"acquise"," ")</f>
        <v xml:space="preserve"> </v>
      </c>
      <c r="M295" s="222">
        <f t="shared" si="16"/>
        <v>1</v>
      </c>
    </row>
    <row r="296" spans="1:16" ht="12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2">
        <v>6.5</v>
      </c>
      <c r="G296" s="192"/>
      <c r="H296" s="93"/>
      <c r="I296" s="126"/>
      <c r="J296" s="24">
        <f t="shared" si="14"/>
        <v>6.5</v>
      </c>
      <c r="K296" s="23">
        <f t="shared" si="15"/>
        <v>0</v>
      </c>
      <c r="L296" s="169" t="s">
        <v>485</v>
      </c>
      <c r="M296" s="129">
        <f t="shared" si="16"/>
        <v>1</v>
      </c>
      <c r="N296" s="72" t="s">
        <v>483</v>
      </c>
      <c r="O296" s="7">
        <v>18</v>
      </c>
      <c r="P296" s="167">
        <v>9</v>
      </c>
    </row>
    <row r="297" spans="1:16" ht="15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92">
        <v>7.2</v>
      </c>
      <c r="G297" s="192">
        <v>6</v>
      </c>
      <c r="H297" s="54">
        <v>13.5</v>
      </c>
      <c r="I297" s="126"/>
      <c r="J297" s="24">
        <f t="shared" si="14"/>
        <v>9</v>
      </c>
      <c r="K297" s="23">
        <f t="shared" si="15"/>
        <v>0</v>
      </c>
      <c r="L297" s="44" t="str">
        <f>IF(K297=5,"acquise"," ")</f>
        <v xml:space="preserve"> </v>
      </c>
      <c r="M297" s="129">
        <f t="shared" si="16"/>
        <v>1</v>
      </c>
      <c r="O297" s="187">
        <v>10</v>
      </c>
      <c r="P297" s="188">
        <v>2</v>
      </c>
    </row>
    <row r="298" spans="1:16" ht="12">
      <c r="A298" s="23">
        <v>286</v>
      </c>
      <c r="B298" s="388" t="s">
        <v>773</v>
      </c>
      <c r="C298" s="372" t="s">
        <v>774</v>
      </c>
      <c r="D298" s="376" t="s">
        <v>111</v>
      </c>
      <c r="E298" s="247" t="s">
        <v>1677</v>
      </c>
      <c r="F298" s="194">
        <v>9.3762500000000006</v>
      </c>
      <c r="G298" s="379"/>
      <c r="H298" s="381"/>
      <c r="I298" s="236"/>
      <c r="J298" s="219">
        <f t="shared" si="14"/>
        <v>9.3762500000000006</v>
      </c>
      <c r="K298" s="250">
        <f t="shared" si="15"/>
        <v>0</v>
      </c>
      <c r="L298" s="251" t="str">
        <f>IF(K298=5,"acquise"," ")</f>
        <v xml:space="preserve"> </v>
      </c>
      <c r="M298" s="222">
        <f t="shared" si="16"/>
        <v>1</v>
      </c>
    </row>
    <row r="299" spans="1:16" ht="12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49">
        <v>8.5</v>
      </c>
      <c r="G299" s="157"/>
      <c r="H299" s="103"/>
      <c r="I299" s="126"/>
      <c r="J299" s="24">
        <f t="shared" si="14"/>
        <v>8.5</v>
      </c>
      <c r="K299" s="23">
        <f t="shared" si="15"/>
        <v>0</v>
      </c>
      <c r="L299" s="169" t="s">
        <v>484</v>
      </c>
      <c r="M299" s="129">
        <f t="shared" si="16"/>
        <v>1</v>
      </c>
      <c r="N299" s="72" t="s">
        <v>483</v>
      </c>
      <c r="O299" s="7">
        <v>30</v>
      </c>
      <c r="P299" s="167">
        <v>9</v>
      </c>
    </row>
    <row r="300" spans="1:16" ht="12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5.0999999999999996</v>
      </c>
      <c r="G300" s="157"/>
      <c r="H300" s="54"/>
      <c r="I300" s="126"/>
      <c r="J300" s="24">
        <f t="shared" si="14"/>
        <v>5.0999999999999996</v>
      </c>
      <c r="K300" s="23">
        <f t="shared" si="15"/>
        <v>0</v>
      </c>
      <c r="L300" s="169" t="s">
        <v>485</v>
      </c>
      <c r="M300" s="129">
        <f t="shared" si="16"/>
        <v>1</v>
      </c>
      <c r="N300" s="72" t="s">
        <v>483</v>
      </c>
      <c r="O300" s="7">
        <v>18</v>
      </c>
      <c r="P300" s="167">
        <v>9</v>
      </c>
    </row>
    <row r="301" spans="1:16" ht="12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92">
        <v>10</v>
      </c>
      <c r="G301" s="192"/>
      <c r="H301" s="54"/>
      <c r="I301" s="126"/>
      <c r="J301" s="24">
        <f t="shared" si="14"/>
        <v>10</v>
      </c>
      <c r="K301" s="23">
        <f t="shared" si="15"/>
        <v>4</v>
      </c>
      <c r="L301" s="169" t="s">
        <v>485</v>
      </c>
      <c r="M301" s="129">
        <f t="shared" si="16"/>
        <v>1</v>
      </c>
      <c r="N301" s="72" t="s">
        <v>483</v>
      </c>
      <c r="O301" s="7">
        <v>18</v>
      </c>
      <c r="P301" s="167">
        <v>9</v>
      </c>
    </row>
    <row r="302" spans="1:16" ht="12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49">
        <v>10</v>
      </c>
      <c r="G302" s="157"/>
      <c r="H302" s="103"/>
      <c r="I302" s="126"/>
      <c r="J302" s="24">
        <f t="shared" si="14"/>
        <v>10</v>
      </c>
      <c r="K302" s="23">
        <f t="shared" si="15"/>
        <v>4</v>
      </c>
      <c r="L302" s="169" t="s">
        <v>485</v>
      </c>
      <c r="M302" s="129">
        <f t="shared" si="16"/>
        <v>1</v>
      </c>
      <c r="N302" s="72" t="s">
        <v>483</v>
      </c>
      <c r="O302" s="7">
        <v>12</v>
      </c>
      <c r="P302" s="167">
        <v>9</v>
      </c>
    </row>
    <row r="303" spans="1:16" ht="12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49">
        <v>10</v>
      </c>
      <c r="G303" s="157"/>
      <c r="H303" s="103"/>
      <c r="I303" s="126"/>
      <c r="J303" s="24">
        <f t="shared" si="14"/>
        <v>10</v>
      </c>
      <c r="K303" s="23">
        <f t="shared" si="15"/>
        <v>4</v>
      </c>
      <c r="L303" s="169" t="s">
        <v>485</v>
      </c>
      <c r="M303" s="129">
        <f t="shared" si="16"/>
        <v>1</v>
      </c>
      <c r="N303" s="72" t="s">
        <v>483</v>
      </c>
      <c r="O303" s="7">
        <v>18</v>
      </c>
      <c r="P303" s="167">
        <v>9</v>
      </c>
    </row>
    <row r="304" spans="1:16" ht="12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49">
        <v>8.4</v>
      </c>
      <c r="G304" s="157"/>
      <c r="H304" s="54"/>
      <c r="I304" s="126"/>
      <c r="J304" s="24">
        <f t="shared" si="14"/>
        <v>8.4</v>
      </c>
      <c r="K304" s="23">
        <f t="shared" si="15"/>
        <v>0</v>
      </c>
      <c r="L304" s="169" t="s">
        <v>484</v>
      </c>
      <c r="M304" s="129">
        <f t="shared" si="16"/>
        <v>1</v>
      </c>
      <c r="N304" s="72" t="s">
        <v>483</v>
      </c>
      <c r="O304" s="7">
        <v>30</v>
      </c>
      <c r="P304" s="167">
        <v>9</v>
      </c>
    </row>
    <row r="305" spans="1:16" ht="15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92">
        <v>6.4</v>
      </c>
      <c r="G305" s="192"/>
      <c r="H305" s="54"/>
      <c r="I305" s="126"/>
      <c r="J305" s="24">
        <f t="shared" si="14"/>
        <v>6.4</v>
      </c>
      <c r="K305" s="23">
        <f t="shared" si="15"/>
        <v>0</v>
      </c>
      <c r="L305" s="169" t="s">
        <v>485</v>
      </c>
      <c r="M305" s="129">
        <f t="shared" si="16"/>
        <v>1</v>
      </c>
      <c r="O305" s="187">
        <v>17</v>
      </c>
      <c r="P305" s="188">
        <v>9</v>
      </c>
    </row>
    <row r="306" spans="1:16" ht="15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92">
        <v>6.55</v>
      </c>
      <c r="G306" s="192"/>
      <c r="H306" s="54"/>
      <c r="I306" s="126"/>
      <c r="J306" s="24">
        <f t="shared" si="14"/>
        <v>6.55</v>
      </c>
      <c r="K306" s="23">
        <f t="shared" si="15"/>
        <v>0</v>
      </c>
      <c r="L306" s="169" t="s">
        <v>485</v>
      </c>
      <c r="M306" s="129">
        <f t="shared" si="16"/>
        <v>1</v>
      </c>
      <c r="O306" s="187">
        <v>12</v>
      </c>
      <c r="P306" s="188">
        <v>9</v>
      </c>
    </row>
    <row r="307" spans="1:16" ht="15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92">
        <v>10.1</v>
      </c>
      <c r="G307" s="192"/>
      <c r="H307" s="54"/>
      <c r="I307" s="126"/>
      <c r="J307" s="24">
        <f t="shared" si="14"/>
        <v>10.1</v>
      </c>
      <c r="K307" s="23">
        <f t="shared" si="15"/>
        <v>4</v>
      </c>
      <c r="L307" s="169" t="s">
        <v>486</v>
      </c>
      <c r="M307" s="129">
        <f t="shared" si="16"/>
        <v>1</v>
      </c>
      <c r="O307" s="187">
        <v>15</v>
      </c>
      <c r="P307" s="188">
        <v>8</v>
      </c>
    </row>
    <row r="308" spans="1:16" ht="12">
      <c r="A308" s="23">
        <v>296</v>
      </c>
      <c r="B308" s="391">
        <v>123009044</v>
      </c>
      <c r="C308" s="372" t="s">
        <v>775</v>
      </c>
      <c r="D308" s="376" t="s">
        <v>776</v>
      </c>
      <c r="E308" s="247" t="s">
        <v>1677</v>
      </c>
      <c r="F308" s="194">
        <v>11</v>
      </c>
      <c r="G308" s="380"/>
      <c r="H308" s="381"/>
      <c r="I308" s="236"/>
      <c r="J308" s="219">
        <f t="shared" si="14"/>
        <v>11</v>
      </c>
      <c r="K308" s="250">
        <f t="shared" si="15"/>
        <v>4</v>
      </c>
      <c r="L308" s="251" t="str">
        <f>IF(K308=5,"acquise"," ")</f>
        <v xml:space="preserve"> </v>
      </c>
      <c r="M308" s="222">
        <f t="shared" si="16"/>
        <v>1</v>
      </c>
    </row>
    <row r="309" spans="1:16" ht="15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92">
        <v>8.4</v>
      </c>
      <c r="G309" s="192"/>
      <c r="H309" s="54"/>
      <c r="I309" s="126"/>
      <c r="J309" s="24">
        <f t="shared" si="14"/>
        <v>8.4</v>
      </c>
      <c r="K309" s="23">
        <f t="shared" si="15"/>
        <v>0</v>
      </c>
      <c r="L309" s="169" t="s">
        <v>485</v>
      </c>
      <c r="M309" s="129">
        <f t="shared" si="16"/>
        <v>1</v>
      </c>
      <c r="O309" s="187">
        <v>12</v>
      </c>
      <c r="P309" s="188">
        <v>9</v>
      </c>
    </row>
    <row r="310" spans="1:16" ht="15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92">
        <v>5.8</v>
      </c>
      <c r="G310" s="192"/>
      <c r="H310" s="54">
        <v>11.5</v>
      </c>
      <c r="I310" s="126"/>
      <c r="J310" s="24">
        <f t="shared" si="14"/>
        <v>5.8</v>
      </c>
      <c r="K310" s="23">
        <f t="shared" si="15"/>
        <v>0</v>
      </c>
      <c r="L310" s="44" t="str">
        <f>IF(K310=5,"acquise"," ")</f>
        <v xml:space="preserve"> </v>
      </c>
      <c r="M310" s="129">
        <f t="shared" si="16"/>
        <v>1</v>
      </c>
      <c r="O310" s="187">
        <v>12</v>
      </c>
      <c r="P310" s="188">
        <v>4</v>
      </c>
    </row>
    <row r="311" spans="1:16" ht="12">
      <c r="A311" s="23">
        <v>299</v>
      </c>
      <c r="B311" s="391" t="s">
        <v>777</v>
      </c>
      <c r="C311" s="372" t="s">
        <v>612</v>
      </c>
      <c r="D311" s="376" t="s">
        <v>778</v>
      </c>
      <c r="E311" s="247" t="s">
        <v>1678</v>
      </c>
      <c r="F311" s="194">
        <v>10.8925</v>
      </c>
      <c r="G311" s="380"/>
      <c r="H311" s="381"/>
      <c r="I311" s="236"/>
      <c r="J311" s="219">
        <f t="shared" si="14"/>
        <v>10.8925</v>
      </c>
      <c r="K311" s="250">
        <f t="shared" si="15"/>
        <v>4</v>
      </c>
      <c r="L311" s="251" t="str">
        <f>IF(K311=5,"acquise"," ")</f>
        <v xml:space="preserve"> </v>
      </c>
      <c r="M311" s="222">
        <f t="shared" si="16"/>
        <v>1</v>
      </c>
    </row>
    <row r="312" spans="1:16" ht="15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92">
        <v>11.9</v>
      </c>
      <c r="G312" s="192"/>
      <c r="H312" s="54"/>
      <c r="I312" s="126"/>
      <c r="J312" s="24">
        <f t="shared" si="14"/>
        <v>11.9</v>
      </c>
      <c r="K312" s="23">
        <f t="shared" si="15"/>
        <v>4</v>
      </c>
      <c r="L312" s="169" t="s">
        <v>484</v>
      </c>
      <c r="M312" s="129">
        <f t="shared" si="16"/>
        <v>1</v>
      </c>
      <c r="O312" s="187">
        <v>30</v>
      </c>
      <c r="P312" s="188">
        <v>9</v>
      </c>
    </row>
    <row r="313" spans="1:16" ht="15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92">
        <v>10.9</v>
      </c>
      <c r="G313" s="192"/>
      <c r="H313" s="54"/>
      <c r="I313" s="126"/>
      <c r="J313" s="24">
        <f t="shared" si="14"/>
        <v>10.9</v>
      </c>
      <c r="K313" s="23">
        <f t="shared" si="15"/>
        <v>4</v>
      </c>
      <c r="L313" s="169" t="s">
        <v>485</v>
      </c>
      <c r="M313" s="129">
        <f t="shared" si="16"/>
        <v>1</v>
      </c>
      <c r="O313" s="187">
        <v>11</v>
      </c>
      <c r="P313" s="188">
        <v>9</v>
      </c>
    </row>
    <row r="314" spans="1:16" ht="15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92">
        <v>6.6</v>
      </c>
      <c r="G314" s="192">
        <v>10</v>
      </c>
      <c r="H314" s="54">
        <v>12</v>
      </c>
      <c r="I314" s="126"/>
      <c r="J314" s="24">
        <f t="shared" si="14"/>
        <v>10.8</v>
      </c>
      <c r="K314" s="23">
        <f t="shared" si="15"/>
        <v>4</v>
      </c>
      <c r="L314" s="44" t="str">
        <f>IF(K314=5,"acquise"," ")</f>
        <v xml:space="preserve"> </v>
      </c>
      <c r="M314" s="129">
        <f t="shared" si="16"/>
        <v>1</v>
      </c>
      <c r="O314" s="187">
        <v>18</v>
      </c>
      <c r="P314" s="188">
        <v>3</v>
      </c>
    </row>
    <row r="315" spans="1:16" ht="15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92">
        <v>10</v>
      </c>
      <c r="G315" s="192"/>
      <c r="H315" s="54"/>
      <c r="I315" s="126"/>
      <c r="J315" s="24">
        <f t="shared" si="14"/>
        <v>10</v>
      </c>
      <c r="K315" s="23">
        <f t="shared" si="15"/>
        <v>4</v>
      </c>
      <c r="L315" s="169" t="s">
        <v>486</v>
      </c>
      <c r="M315" s="129">
        <f t="shared" si="16"/>
        <v>1</v>
      </c>
      <c r="O315" s="187">
        <v>19</v>
      </c>
      <c r="P315" s="188">
        <v>6</v>
      </c>
    </row>
    <row r="316" spans="1:16" ht="12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49">
        <v>11.3</v>
      </c>
      <c r="G316" s="157"/>
      <c r="H316" s="54"/>
      <c r="I316" s="126"/>
      <c r="J316" s="24">
        <f t="shared" si="14"/>
        <v>11.3</v>
      </c>
      <c r="K316" s="23">
        <f t="shared" si="15"/>
        <v>4</v>
      </c>
      <c r="L316" s="169" t="s">
        <v>485</v>
      </c>
      <c r="M316" s="129">
        <f t="shared" si="16"/>
        <v>1</v>
      </c>
      <c r="N316" s="72" t="s">
        <v>483</v>
      </c>
      <c r="O316" s="7">
        <v>18</v>
      </c>
      <c r="P316" s="167">
        <v>9</v>
      </c>
    </row>
    <row r="317" spans="1:16" ht="12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92">
        <v>8.5</v>
      </c>
      <c r="G317" s="192"/>
      <c r="H317" s="93"/>
      <c r="I317" s="126"/>
      <c r="J317" s="24">
        <f t="shared" si="14"/>
        <v>8.5</v>
      </c>
      <c r="K317" s="23">
        <f t="shared" si="15"/>
        <v>0</v>
      </c>
      <c r="L317" s="169" t="s">
        <v>485</v>
      </c>
      <c r="M317" s="129">
        <f t="shared" si="16"/>
        <v>1</v>
      </c>
      <c r="N317" s="72" t="s">
        <v>483</v>
      </c>
      <c r="O317" s="7">
        <v>18</v>
      </c>
      <c r="P317" s="167">
        <v>9</v>
      </c>
    </row>
    <row r="318" spans="1:16" ht="15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92">
        <v>6.75</v>
      </c>
      <c r="G318" s="192"/>
      <c r="H318" s="54"/>
      <c r="I318" s="126"/>
      <c r="J318" s="24">
        <f t="shared" si="14"/>
        <v>6.75</v>
      </c>
      <c r="K318" s="23">
        <f t="shared" si="15"/>
        <v>0</v>
      </c>
      <c r="L318" s="169" t="s">
        <v>485</v>
      </c>
      <c r="M318" s="129">
        <f t="shared" si="16"/>
        <v>1</v>
      </c>
      <c r="O318" s="187">
        <v>18</v>
      </c>
      <c r="P318" s="188">
        <v>9</v>
      </c>
    </row>
    <row r="319" spans="1:16" ht="12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2">
        <v>8.8333333333333339</v>
      </c>
      <c r="G319" s="192"/>
      <c r="H319" s="54"/>
      <c r="I319" s="126"/>
      <c r="J319" s="24">
        <f t="shared" si="14"/>
        <v>8.8333333333333339</v>
      </c>
      <c r="K319" s="23">
        <f t="shared" si="15"/>
        <v>0</v>
      </c>
      <c r="L319" s="169" t="s">
        <v>485</v>
      </c>
      <c r="M319" s="129">
        <f t="shared" si="16"/>
        <v>1</v>
      </c>
      <c r="N319" s="72" t="s">
        <v>483</v>
      </c>
      <c r="O319" s="7">
        <v>18</v>
      </c>
      <c r="P319" s="167">
        <v>9</v>
      </c>
    </row>
    <row r="320" spans="1:16" ht="15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92">
        <v>12.4</v>
      </c>
      <c r="G320" s="192"/>
      <c r="H320" s="54"/>
      <c r="I320" s="126"/>
      <c r="J320" s="24">
        <f t="shared" si="14"/>
        <v>12.4</v>
      </c>
      <c r="K320" s="23">
        <f t="shared" si="15"/>
        <v>4</v>
      </c>
      <c r="L320" s="169" t="s">
        <v>485</v>
      </c>
      <c r="M320" s="129">
        <f t="shared" si="16"/>
        <v>1</v>
      </c>
      <c r="O320" s="187">
        <v>12</v>
      </c>
      <c r="P320" s="188">
        <v>9</v>
      </c>
    </row>
    <row r="321" spans="1:16" ht="12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6.75</v>
      </c>
      <c r="G321" s="157"/>
      <c r="H321" s="54"/>
      <c r="I321" s="126"/>
      <c r="J321" s="24">
        <f t="shared" si="14"/>
        <v>6.75</v>
      </c>
      <c r="K321" s="23">
        <f t="shared" si="15"/>
        <v>0</v>
      </c>
      <c r="L321" s="169" t="s">
        <v>485</v>
      </c>
      <c r="M321" s="129">
        <f t="shared" si="16"/>
        <v>1</v>
      </c>
      <c r="N321" s="72" t="s">
        <v>483</v>
      </c>
      <c r="O321" s="7">
        <v>12</v>
      </c>
      <c r="P321" s="167">
        <v>9</v>
      </c>
    </row>
    <row r="322" spans="1:16" ht="12">
      <c r="A322" s="23">
        <v>310</v>
      </c>
      <c r="B322" s="391">
        <v>123004306</v>
      </c>
      <c r="C322" s="372" t="s">
        <v>779</v>
      </c>
      <c r="D322" s="376" t="s">
        <v>595</v>
      </c>
      <c r="E322" s="247" t="s">
        <v>1678</v>
      </c>
      <c r="F322" s="194">
        <v>6.25</v>
      </c>
      <c r="G322" s="379">
        <v>0</v>
      </c>
      <c r="H322" s="381">
        <v>7.5</v>
      </c>
      <c r="I322" s="236"/>
      <c r="J322" s="219">
        <f t="shared" si="14"/>
        <v>6.25</v>
      </c>
      <c r="K322" s="250">
        <f t="shared" si="15"/>
        <v>0</v>
      </c>
      <c r="L322" s="251" t="str">
        <f>IF(K322=5,"acquise"," ")</f>
        <v xml:space="preserve"> </v>
      </c>
      <c r="M322" s="222">
        <f t="shared" si="16"/>
        <v>1</v>
      </c>
    </row>
    <row r="323" spans="1:16" ht="15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92">
        <v>7.2</v>
      </c>
      <c r="G323" s="192">
        <v>10</v>
      </c>
      <c r="H323" s="54">
        <v>13.5</v>
      </c>
      <c r="I323" s="126"/>
      <c r="J323" s="24">
        <f t="shared" si="14"/>
        <v>11.4</v>
      </c>
      <c r="K323" s="23">
        <f t="shared" si="15"/>
        <v>4</v>
      </c>
      <c r="L323" s="44" t="str">
        <f>IF(K323=5,"acquise"," ")</f>
        <v xml:space="preserve"> </v>
      </c>
      <c r="M323" s="129">
        <f t="shared" si="16"/>
        <v>1</v>
      </c>
      <c r="O323" s="187">
        <v>16</v>
      </c>
      <c r="P323" s="188">
        <v>2</v>
      </c>
    </row>
    <row r="324" spans="1:16" ht="12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2">
        <v>6.666666666666667</v>
      </c>
      <c r="G324" s="192">
        <v>10</v>
      </c>
      <c r="H324" s="54">
        <v>10</v>
      </c>
      <c r="I324" s="126"/>
      <c r="J324" s="24">
        <f t="shared" si="14"/>
        <v>10</v>
      </c>
      <c r="K324" s="23">
        <f t="shared" si="15"/>
        <v>4</v>
      </c>
      <c r="L324" s="44" t="str">
        <f>IF(K324=5,"acquise"," ")</f>
        <v xml:space="preserve"> </v>
      </c>
      <c r="M324" s="129">
        <f t="shared" si="16"/>
        <v>1</v>
      </c>
      <c r="N324" s="72" t="s">
        <v>483</v>
      </c>
      <c r="O324" s="7">
        <v>13</v>
      </c>
      <c r="P324" s="167">
        <v>5</v>
      </c>
    </row>
    <row r="325" spans="1:16" ht="12">
      <c r="A325" s="23">
        <v>313</v>
      </c>
      <c r="B325" s="388" t="s">
        <v>780</v>
      </c>
      <c r="C325" s="372" t="s">
        <v>238</v>
      </c>
      <c r="D325" s="376" t="s">
        <v>327</v>
      </c>
      <c r="E325" s="247" t="s">
        <v>1677</v>
      </c>
      <c r="F325" s="194">
        <v>10.125</v>
      </c>
      <c r="G325" s="380"/>
      <c r="H325" s="381"/>
      <c r="I325" s="236"/>
      <c r="J325" s="219">
        <f t="shared" si="14"/>
        <v>10.125</v>
      </c>
      <c r="K325" s="250">
        <f t="shared" si="15"/>
        <v>4</v>
      </c>
      <c r="L325" s="251" t="str">
        <f>IF(K325=5,"acquise"," ")</f>
        <v xml:space="preserve"> </v>
      </c>
      <c r="M325" s="222">
        <f t="shared" si="16"/>
        <v>1</v>
      </c>
    </row>
    <row r="326" spans="1:16" ht="12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92">
        <v>4.9000000000000004</v>
      </c>
      <c r="G326" s="192"/>
      <c r="H326" s="93">
        <v>12.25</v>
      </c>
      <c r="I326" s="126"/>
      <c r="J326" s="24">
        <f t="shared" si="14"/>
        <v>4.9000000000000004</v>
      </c>
      <c r="K326" s="23">
        <f t="shared" si="15"/>
        <v>0</v>
      </c>
      <c r="L326" s="44" t="str">
        <f>IF(K326=5,"acquise"," ")</f>
        <v xml:space="preserve"> </v>
      </c>
      <c r="M326" s="129">
        <f t="shared" si="16"/>
        <v>1</v>
      </c>
      <c r="N326" s="72" t="s">
        <v>483</v>
      </c>
      <c r="O326" s="7">
        <v>20</v>
      </c>
      <c r="P326" s="167">
        <v>5</v>
      </c>
    </row>
    <row r="327" spans="1:16" ht="12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92">
        <v>8.0833333333333339</v>
      </c>
      <c r="G327" s="192"/>
      <c r="H327" s="93"/>
      <c r="I327" s="126"/>
      <c r="J327" s="24">
        <f t="shared" si="14"/>
        <v>8.0833333333333339</v>
      </c>
      <c r="K327" s="23">
        <f t="shared" si="15"/>
        <v>0</v>
      </c>
      <c r="L327" s="169" t="s">
        <v>485</v>
      </c>
      <c r="M327" s="129">
        <f t="shared" si="16"/>
        <v>1</v>
      </c>
      <c r="N327" s="72" t="s">
        <v>483</v>
      </c>
      <c r="O327" s="7">
        <v>24</v>
      </c>
      <c r="P327" s="167">
        <v>9</v>
      </c>
    </row>
    <row r="328" spans="1:16" ht="15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92">
        <v>10.001999999999999</v>
      </c>
      <c r="G328" s="192"/>
      <c r="H328" s="54"/>
      <c r="I328" s="126"/>
      <c r="J328" s="24">
        <f t="shared" si="14"/>
        <v>10.001999999999999</v>
      </c>
      <c r="K328" s="23">
        <f t="shared" si="15"/>
        <v>4</v>
      </c>
      <c r="L328" s="169" t="s">
        <v>485</v>
      </c>
      <c r="M328" s="129">
        <f t="shared" si="16"/>
        <v>1</v>
      </c>
      <c r="O328" s="187">
        <v>17</v>
      </c>
      <c r="P328" s="188">
        <v>9</v>
      </c>
    </row>
    <row r="329" spans="1:16" ht="12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49">
        <v>10.7</v>
      </c>
      <c r="G329" s="157"/>
      <c r="H329" s="103"/>
      <c r="I329" s="126"/>
      <c r="J329" s="24">
        <f t="shared" si="14"/>
        <v>10.7</v>
      </c>
      <c r="K329" s="23">
        <f t="shared" si="15"/>
        <v>4</v>
      </c>
      <c r="L329" s="169" t="s">
        <v>485</v>
      </c>
      <c r="M329" s="129">
        <f t="shared" si="16"/>
        <v>1</v>
      </c>
      <c r="N329" s="72" t="s">
        <v>483</v>
      </c>
      <c r="O329" s="7">
        <v>18</v>
      </c>
      <c r="P329" s="167">
        <v>9</v>
      </c>
    </row>
    <row r="330" spans="1:16" ht="15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92">
        <v>7.3</v>
      </c>
      <c r="G330" s="192"/>
      <c r="H330" s="54"/>
      <c r="I330" s="126"/>
      <c r="J330" s="24">
        <f t="shared" si="14"/>
        <v>7.3</v>
      </c>
      <c r="K330" s="23">
        <f t="shared" si="15"/>
        <v>0</v>
      </c>
      <c r="L330" s="169" t="s">
        <v>485</v>
      </c>
      <c r="M330" s="129">
        <f t="shared" si="16"/>
        <v>1</v>
      </c>
      <c r="O330" s="187">
        <v>18</v>
      </c>
      <c r="P330" s="188">
        <v>9</v>
      </c>
    </row>
    <row r="331" spans="1:16" ht="15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92">
        <v>7.05</v>
      </c>
      <c r="G331" s="192"/>
      <c r="H331" s="54"/>
      <c r="I331" s="126"/>
      <c r="J331" s="24">
        <f t="shared" si="14"/>
        <v>7.05</v>
      </c>
      <c r="K331" s="23">
        <f t="shared" si="15"/>
        <v>0</v>
      </c>
      <c r="L331" s="169" t="s">
        <v>485</v>
      </c>
      <c r="M331" s="129">
        <f t="shared" si="16"/>
        <v>1</v>
      </c>
      <c r="O331" s="187">
        <v>29</v>
      </c>
      <c r="P331" s="188">
        <v>9</v>
      </c>
    </row>
    <row r="332" spans="1:16" ht="12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2">
        <v>5.666666666666667</v>
      </c>
      <c r="G332" s="192"/>
      <c r="H332" s="93">
        <v>11</v>
      </c>
      <c r="I332" s="126"/>
      <c r="J332" s="24">
        <f t="shared" si="14"/>
        <v>5.666666666666667</v>
      </c>
      <c r="K332" s="23">
        <f t="shared" si="15"/>
        <v>0</v>
      </c>
      <c r="L332" s="44" t="str">
        <f>IF(K332=5,"acquise"," ")</f>
        <v xml:space="preserve"> </v>
      </c>
      <c r="M332" s="129">
        <f t="shared" si="16"/>
        <v>1</v>
      </c>
      <c r="N332" s="72" t="s">
        <v>483</v>
      </c>
      <c r="O332" s="7">
        <v>20</v>
      </c>
      <c r="P332" s="167">
        <v>5</v>
      </c>
    </row>
    <row r="333" spans="1:16" ht="12">
      <c r="A333" s="23">
        <v>321</v>
      </c>
      <c r="B333" s="391">
        <v>123007577</v>
      </c>
      <c r="C333" s="372" t="s">
        <v>245</v>
      </c>
      <c r="D333" s="376" t="s">
        <v>781</v>
      </c>
      <c r="E333" s="247" t="s">
        <v>1677</v>
      </c>
      <c r="F333" s="194">
        <v>9.6875</v>
      </c>
      <c r="G333" s="380"/>
      <c r="H333" s="381"/>
      <c r="I333" s="236"/>
      <c r="J333" s="219">
        <f t="shared" ref="J333:J396" si="17">IF(AND(H333&gt;G333,H333&gt;I333),MAX(F333,(H333*2+G333*3)/5,(H333*2+I333*3)/5),MAX(F333,G333,I333))</f>
        <v>9.6875</v>
      </c>
      <c r="K333" s="250">
        <f t="shared" ref="K333:K396" si="18">IF(J333&gt;=9.995,4,0)</f>
        <v>0</v>
      </c>
      <c r="L333" s="251" t="str">
        <f>IF(K333=5,"acquise"," ")</f>
        <v xml:space="preserve"> </v>
      </c>
      <c r="M333" s="222">
        <f t="shared" ref="M333:M396" si="19">IF(I333&lt;&gt;"",2,1)</f>
        <v>1</v>
      </c>
    </row>
    <row r="334" spans="1:16" ht="15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92">
        <v>7.1</v>
      </c>
      <c r="G334" s="192">
        <v>7.5</v>
      </c>
      <c r="H334" s="54">
        <v>12.5</v>
      </c>
      <c r="I334" s="126"/>
      <c r="J334" s="24">
        <f t="shared" si="17"/>
        <v>9.5</v>
      </c>
      <c r="K334" s="23">
        <f t="shared" si="18"/>
        <v>0</v>
      </c>
      <c r="L334" s="44" t="str">
        <f>IF(K334=5,"acquise"," ")</f>
        <v xml:space="preserve"> </v>
      </c>
      <c r="M334" s="129">
        <f t="shared" si="19"/>
        <v>1</v>
      </c>
      <c r="O334" s="187">
        <v>11</v>
      </c>
      <c r="P334" s="188">
        <v>4</v>
      </c>
    </row>
    <row r="335" spans="1:16" ht="15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92">
        <v>4.8</v>
      </c>
      <c r="G335" s="192">
        <v>4</v>
      </c>
      <c r="H335" s="54">
        <v>12</v>
      </c>
      <c r="I335" s="126"/>
      <c r="J335" s="24">
        <f t="shared" si="17"/>
        <v>7.2</v>
      </c>
      <c r="K335" s="23">
        <f t="shared" si="18"/>
        <v>0</v>
      </c>
      <c r="L335" s="44" t="str">
        <f>IF(K335=5,"acquise"," ")</f>
        <v xml:space="preserve"> </v>
      </c>
      <c r="M335" s="129">
        <f t="shared" si="19"/>
        <v>1</v>
      </c>
      <c r="O335" s="187">
        <v>16</v>
      </c>
      <c r="P335" s="188">
        <v>2</v>
      </c>
    </row>
    <row r="336" spans="1:16" ht="15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92">
        <v>8.4</v>
      </c>
      <c r="G336" s="192"/>
      <c r="H336" s="54"/>
      <c r="I336" s="126"/>
      <c r="J336" s="24">
        <f t="shared" si="17"/>
        <v>8.4</v>
      </c>
      <c r="K336" s="23">
        <f t="shared" si="18"/>
        <v>0</v>
      </c>
      <c r="L336" s="169" t="s">
        <v>485</v>
      </c>
      <c r="M336" s="129">
        <f t="shared" si="19"/>
        <v>1</v>
      </c>
      <c r="O336" s="187">
        <v>24</v>
      </c>
      <c r="P336" s="188">
        <v>9</v>
      </c>
    </row>
    <row r="337" spans="1:16" ht="12">
      <c r="A337" s="23">
        <v>325</v>
      </c>
      <c r="B337" s="371" t="s">
        <v>782</v>
      </c>
      <c r="C337" s="371" t="s">
        <v>249</v>
      </c>
      <c r="D337" s="375" t="s">
        <v>135</v>
      </c>
      <c r="E337" s="248" t="s">
        <v>433</v>
      </c>
      <c r="F337" s="194">
        <v>8.625</v>
      </c>
      <c r="G337" s="380"/>
      <c r="H337" s="382"/>
      <c r="I337" s="236"/>
      <c r="J337" s="219">
        <f t="shared" si="17"/>
        <v>8.625</v>
      </c>
      <c r="K337" s="250">
        <f t="shared" si="18"/>
        <v>0</v>
      </c>
      <c r="L337" s="251" t="str">
        <f>IF(K337=5,"acquise"," ")</f>
        <v xml:space="preserve"> </v>
      </c>
      <c r="M337" s="222">
        <f t="shared" si="19"/>
        <v>1</v>
      </c>
    </row>
    <row r="338" spans="1:16" ht="15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92">
        <v>9.1999999999999993</v>
      </c>
      <c r="G338" s="192"/>
      <c r="H338" s="54">
        <v>11</v>
      </c>
      <c r="I338" s="126"/>
      <c r="J338" s="24">
        <f t="shared" si="17"/>
        <v>9.1999999999999993</v>
      </c>
      <c r="K338" s="23">
        <f t="shared" si="18"/>
        <v>0</v>
      </c>
      <c r="L338" s="44" t="str">
        <f>IF(K338=5,"acquise"," ")</f>
        <v xml:space="preserve"> </v>
      </c>
      <c r="M338" s="129">
        <f t="shared" si="19"/>
        <v>1</v>
      </c>
      <c r="O338" s="187">
        <v>24</v>
      </c>
      <c r="P338" s="188">
        <v>3</v>
      </c>
    </row>
    <row r="339" spans="1:16" ht="12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2">
        <v>8.1666666666666661</v>
      </c>
      <c r="G339" s="192"/>
      <c r="H339" s="93"/>
      <c r="I339" s="126"/>
      <c r="J339" s="24">
        <f t="shared" si="17"/>
        <v>8.1666666666666661</v>
      </c>
      <c r="K339" s="23">
        <f t="shared" si="18"/>
        <v>0</v>
      </c>
      <c r="L339" s="169" t="s">
        <v>484</v>
      </c>
      <c r="M339" s="129">
        <f t="shared" si="19"/>
        <v>1</v>
      </c>
      <c r="N339" s="72" t="s">
        <v>483</v>
      </c>
      <c r="O339" s="7">
        <v>30</v>
      </c>
      <c r="P339" s="167">
        <v>9</v>
      </c>
    </row>
    <row r="340" spans="1:16" ht="12">
      <c r="A340" s="23">
        <v>328</v>
      </c>
      <c r="B340" s="391">
        <v>123004080</v>
      </c>
      <c r="C340" s="372" t="s">
        <v>783</v>
      </c>
      <c r="D340" s="376" t="s">
        <v>784</v>
      </c>
      <c r="E340" s="239" t="s">
        <v>431</v>
      </c>
      <c r="F340" s="194">
        <v>7.875</v>
      </c>
      <c r="G340" s="380"/>
      <c r="H340" s="381"/>
      <c r="I340" s="236"/>
      <c r="J340" s="219">
        <f t="shared" si="17"/>
        <v>7.875</v>
      </c>
      <c r="K340" s="250">
        <f t="shared" si="18"/>
        <v>0</v>
      </c>
      <c r="L340" s="251" t="str">
        <f>IF(K340=5,"acquise"," ")</f>
        <v xml:space="preserve"> </v>
      </c>
      <c r="M340" s="222">
        <f t="shared" si="19"/>
        <v>1</v>
      </c>
    </row>
    <row r="341" spans="1:16" ht="15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92">
        <v>9.8000000000000007</v>
      </c>
      <c r="G341" s="192"/>
      <c r="H341" s="54"/>
      <c r="I341" s="126"/>
      <c r="J341" s="24">
        <f t="shared" si="17"/>
        <v>9.8000000000000007</v>
      </c>
      <c r="K341" s="23">
        <f t="shared" si="18"/>
        <v>0</v>
      </c>
      <c r="L341" s="169" t="s">
        <v>485</v>
      </c>
      <c r="M341" s="129">
        <f t="shared" si="19"/>
        <v>1</v>
      </c>
      <c r="O341" s="187">
        <v>12</v>
      </c>
      <c r="P341" s="188">
        <v>9</v>
      </c>
    </row>
    <row r="342" spans="1:16" ht="12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92">
        <v>8.3333333333333339</v>
      </c>
      <c r="G342" s="192"/>
      <c r="H342" s="93"/>
      <c r="I342" s="126"/>
      <c r="J342" s="24">
        <f t="shared" si="17"/>
        <v>8.3333333333333339</v>
      </c>
      <c r="K342" s="23">
        <f t="shared" si="18"/>
        <v>0</v>
      </c>
      <c r="L342" s="169" t="s">
        <v>485</v>
      </c>
      <c r="M342" s="129">
        <f t="shared" si="19"/>
        <v>1</v>
      </c>
      <c r="N342" s="72" t="s">
        <v>483</v>
      </c>
      <c r="O342" s="7">
        <v>18</v>
      </c>
      <c r="P342" s="167">
        <v>9</v>
      </c>
    </row>
    <row r="343" spans="1:16" ht="15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92">
        <v>5.6</v>
      </c>
      <c r="G343" s="192"/>
      <c r="H343" s="54"/>
      <c r="I343" s="126"/>
      <c r="J343" s="24">
        <f t="shared" si="17"/>
        <v>5.6</v>
      </c>
      <c r="K343" s="23">
        <f t="shared" si="18"/>
        <v>0</v>
      </c>
      <c r="L343" s="169" t="s">
        <v>485</v>
      </c>
      <c r="M343" s="129">
        <f t="shared" si="19"/>
        <v>1</v>
      </c>
      <c r="O343" s="187">
        <v>18</v>
      </c>
      <c r="P343" s="188">
        <v>9</v>
      </c>
    </row>
    <row r="344" spans="1:16" ht="12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2">
        <v>1.8</v>
      </c>
      <c r="G344" s="192"/>
      <c r="H344" s="93">
        <v>4.5</v>
      </c>
      <c r="I344" s="126"/>
      <c r="J344" s="24">
        <f t="shared" si="17"/>
        <v>1.8</v>
      </c>
      <c r="K344" s="23">
        <f t="shared" si="18"/>
        <v>0</v>
      </c>
      <c r="L344" s="44" t="str">
        <f>IF(K344=5,"acquise"," ")</f>
        <v xml:space="preserve"> </v>
      </c>
      <c r="M344" s="129">
        <f t="shared" si="19"/>
        <v>1</v>
      </c>
      <c r="N344" s="72" t="s">
        <v>483</v>
      </c>
      <c r="O344" s="7">
        <v>18</v>
      </c>
      <c r="P344" s="167">
        <v>3</v>
      </c>
    </row>
    <row r="345" spans="1:16" ht="12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7.4</v>
      </c>
      <c r="G345" s="157"/>
      <c r="H345" s="103"/>
      <c r="I345" s="126"/>
      <c r="J345" s="24">
        <f t="shared" si="17"/>
        <v>7.4</v>
      </c>
      <c r="K345" s="23">
        <f t="shared" si="18"/>
        <v>0</v>
      </c>
      <c r="L345" s="169" t="s">
        <v>485</v>
      </c>
      <c r="M345" s="129">
        <f t="shared" si="19"/>
        <v>1</v>
      </c>
      <c r="N345" s="72" t="s">
        <v>483</v>
      </c>
      <c r="O345" s="7">
        <v>18</v>
      </c>
      <c r="P345" s="167">
        <v>9</v>
      </c>
    </row>
    <row r="346" spans="1:16" ht="15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92">
        <v>10.1</v>
      </c>
      <c r="G346" s="192"/>
      <c r="H346" s="54"/>
      <c r="I346" s="126"/>
      <c r="J346" s="24">
        <f t="shared" si="17"/>
        <v>10.1</v>
      </c>
      <c r="K346" s="23">
        <f t="shared" si="18"/>
        <v>4</v>
      </c>
      <c r="L346" s="169" t="s">
        <v>485</v>
      </c>
      <c r="M346" s="129">
        <f t="shared" si="19"/>
        <v>1</v>
      </c>
      <c r="O346" s="187">
        <v>11</v>
      </c>
      <c r="P346" s="188">
        <v>9</v>
      </c>
    </row>
    <row r="347" spans="1:16" ht="15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92">
        <v>4.95</v>
      </c>
      <c r="G347" s="192"/>
      <c r="H347" s="54">
        <v>9</v>
      </c>
      <c r="I347" s="126"/>
      <c r="J347" s="24">
        <f t="shared" si="17"/>
        <v>4.95</v>
      </c>
      <c r="K347" s="23">
        <f t="shared" si="18"/>
        <v>0</v>
      </c>
      <c r="L347" s="44" t="str">
        <f>IF(K347=5,"acquise"," ")</f>
        <v xml:space="preserve"> </v>
      </c>
      <c r="M347" s="129">
        <f t="shared" si="19"/>
        <v>1</v>
      </c>
      <c r="O347" s="187">
        <v>14</v>
      </c>
      <c r="P347" s="188">
        <v>5</v>
      </c>
    </row>
    <row r="348" spans="1:16" ht="15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92">
        <v>7</v>
      </c>
      <c r="G348" s="192"/>
      <c r="H348" s="54">
        <v>13</v>
      </c>
      <c r="I348" s="126"/>
      <c r="J348" s="24">
        <f t="shared" si="17"/>
        <v>7</v>
      </c>
      <c r="K348" s="23">
        <f t="shared" si="18"/>
        <v>0</v>
      </c>
      <c r="L348" s="44" t="str">
        <f>IF(K348=5,"acquise"," ")</f>
        <v xml:space="preserve"> </v>
      </c>
      <c r="M348" s="129">
        <f t="shared" si="19"/>
        <v>1</v>
      </c>
      <c r="O348" s="187">
        <v>18</v>
      </c>
      <c r="P348" s="188">
        <v>3</v>
      </c>
    </row>
    <row r="349" spans="1:16" ht="12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13.3</v>
      </c>
      <c r="G349" s="157"/>
      <c r="H349" s="103"/>
      <c r="I349" s="126"/>
      <c r="J349" s="24">
        <f t="shared" si="17"/>
        <v>13.3</v>
      </c>
      <c r="K349" s="23">
        <f t="shared" si="18"/>
        <v>4</v>
      </c>
      <c r="L349" s="169" t="s">
        <v>485</v>
      </c>
      <c r="M349" s="129">
        <f t="shared" si="19"/>
        <v>1</v>
      </c>
      <c r="N349" s="72" t="s">
        <v>483</v>
      </c>
      <c r="O349" s="7">
        <v>15</v>
      </c>
      <c r="P349" s="167">
        <v>9</v>
      </c>
    </row>
    <row r="350" spans="1:16" ht="12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49">
        <v>5.4</v>
      </c>
      <c r="G350" s="157"/>
      <c r="H350" s="103">
        <v>12</v>
      </c>
      <c r="I350" s="126"/>
      <c r="J350" s="24">
        <f t="shared" si="17"/>
        <v>5.4</v>
      </c>
      <c r="K350" s="23">
        <f t="shared" si="18"/>
        <v>0</v>
      </c>
      <c r="L350" s="43" t="str">
        <f>IF(K350=5,"acquise"," ")</f>
        <v xml:space="preserve"> </v>
      </c>
      <c r="M350" s="129">
        <f t="shared" si="19"/>
        <v>1</v>
      </c>
      <c r="N350" s="72" t="s">
        <v>483</v>
      </c>
      <c r="O350" s="7">
        <v>12</v>
      </c>
      <c r="P350" s="167">
        <v>3</v>
      </c>
    </row>
    <row r="351" spans="1:16" ht="12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49">
        <v>8.5</v>
      </c>
      <c r="G351" s="157">
        <v>7.5</v>
      </c>
      <c r="H351" s="103">
        <v>13.75</v>
      </c>
      <c r="I351" s="126"/>
      <c r="J351" s="24">
        <f t="shared" si="17"/>
        <v>10</v>
      </c>
      <c r="K351" s="23">
        <f t="shared" si="18"/>
        <v>4</v>
      </c>
      <c r="L351" s="43" t="str">
        <f>IF(K351=5,"acquise"," ")</f>
        <v xml:space="preserve"> </v>
      </c>
      <c r="M351" s="129">
        <f t="shared" si="19"/>
        <v>1</v>
      </c>
      <c r="N351" s="72" t="s">
        <v>483</v>
      </c>
      <c r="O351" s="7">
        <v>19</v>
      </c>
      <c r="P351" s="167">
        <v>4</v>
      </c>
    </row>
    <row r="352" spans="1:16" ht="12">
      <c r="A352" s="23">
        <v>340</v>
      </c>
      <c r="B352" s="388">
        <v>123009958</v>
      </c>
      <c r="C352" s="372" t="s">
        <v>416</v>
      </c>
      <c r="D352" s="376" t="s">
        <v>385</v>
      </c>
      <c r="E352" s="247" t="s">
        <v>1678</v>
      </c>
      <c r="F352" s="194">
        <v>10.375</v>
      </c>
      <c r="G352" s="380"/>
      <c r="H352" s="381"/>
      <c r="I352" s="236"/>
      <c r="J352" s="219">
        <f t="shared" si="17"/>
        <v>10.375</v>
      </c>
      <c r="K352" s="250">
        <f t="shared" si="18"/>
        <v>4</v>
      </c>
      <c r="L352" s="251" t="str">
        <f>IF(K352=5,"acquise"," ")</f>
        <v xml:space="preserve"> </v>
      </c>
      <c r="M352" s="222">
        <f t="shared" si="19"/>
        <v>1</v>
      </c>
    </row>
    <row r="353" spans="1:16" ht="12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12.1</v>
      </c>
      <c r="G353" s="157"/>
      <c r="H353" s="103"/>
      <c r="I353" s="126"/>
      <c r="J353" s="24">
        <f t="shared" si="17"/>
        <v>12.1</v>
      </c>
      <c r="K353" s="23">
        <f t="shared" si="18"/>
        <v>4</v>
      </c>
      <c r="L353" s="169" t="s">
        <v>485</v>
      </c>
      <c r="M353" s="129">
        <f t="shared" si="19"/>
        <v>1</v>
      </c>
      <c r="N353" s="72" t="s">
        <v>483</v>
      </c>
      <c r="O353" s="7">
        <v>18</v>
      </c>
      <c r="P353" s="167">
        <v>9</v>
      </c>
    </row>
    <row r="354" spans="1:16" ht="15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92">
        <v>10.6</v>
      </c>
      <c r="G354" s="192"/>
      <c r="H354" s="54"/>
      <c r="I354" s="126"/>
      <c r="J354" s="24">
        <f t="shared" si="17"/>
        <v>10.6</v>
      </c>
      <c r="K354" s="23">
        <f t="shared" si="18"/>
        <v>4</v>
      </c>
      <c r="L354" s="169" t="s">
        <v>485</v>
      </c>
      <c r="M354" s="129">
        <f t="shared" si="19"/>
        <v>1</v>
      </c>
      <c r="O354" s="187">
        <v>11</v>
      </c>
      <c r="P354" s="188">
        <v>9</v>
      </c>
    </row>
    <row r="355" spans="1:16" ht="15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92">
        <v>7.15</v>
      </c>
      <c r="G355" s="192">
        <v>8</v>
      </c>
      <c r="H355" s="54">
        <v>13</v>
      </c>
      <c r="I355" s="126"/>
      <c r="J355" s="24">
        <f t="shared" si="17"/>
        <v>10</v>
      </c>
      <c r="K355" s="23">
        <f t="shared" si="18"/>
        <v>4</v>
      </c>
      <c r="L355" s="44" t="str">
        <f>IF(K355=5,"acquise"," ")</f>
        <v xml:space="preserve"> </v>
      </c>
      <c r="M355" s="129">
        <f t="shared" si="19"/>
        <v>1</v>
      </c>
      <c r="O355" s="187">
        <v>14</v>
      </c>
      <c r="P355" s="188">
        <v>5</v>
      </c>
    </row>
    <row r="356" spans="1:16" ht="15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92">
        <v>6.4</v>
      </c>
      <c r="G356" s="192"/>
      <c r="H356" s="54">
        <v>11.5</v>
      </c>
      <c r="I356" s="126"/>
      <c r="J356" s="24">
        <f t="shared" si="17"/>
        <v>6.4</v>
      </c>
      <c r="K356" s="23">
        <f t="shared" si="18"/>
        <v>0</v>
      </c>
      <c r="L356" s="44" t="str">
        <f>IF(K356=5,"acquise"," ")</f>
        <v xml:space="preserve"> </v>
      </c>
      <c r="M356" s="129">
        <f t="shared" si="19"/>
        <v>1</v>
      </c>
      <c r="O356" s="187">
        <v>17</v>
      </c>
      <c r="P356" s="188">
        <v>4</v>
      </c>
    </row>
    <row r="357" spans="1:16" ht="15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92">
        <v>7.3</v>
      </c>
      <c r="G357" s="192"/>
      <c r="H357" s="54">
        <v>13</v>
      </c>
      <c r="I357" s="126"/>
      <c r="J357" s="24">
        <f t="shared" si="17"/>
        <v>7.3</v>
      </c>
      <c r="K357" s="23">
        <f t="shared" si="18"/>
        <v>0</v>
      </c>
      <c r="L357" s="44" t="str">
        <f>IF(K357=5,"acquise"," ")</f>
        <v xml:space="preserve"> </v>
      </c>
      <c r="M357" s="129">
        <f t="shared" si="19"/>
        <v>1</v>
      </c>
      <c r="O357" s="187">
        <v>13</v>
      </c>
      <c r="P357" s="188">
        <v>5</v>
      </c>
    </row>
    <row r="358" spans="1:16" ht="12">
      <c r="A358" s="23">
        <v>346</v>
      </c>
      <c r="B358" s="373" t="s">
        <v>785</v>
      </c>
      <c r="C358" s="373" t="s">
        <v>786</v>
      </c>
      <c r="D358" s="377" t="s">
        <v>354</v>
      </c>
      <c r="E358" s="204" t="s">
        <v>436</v>
      </c>
      <c r="F358" s="194">
        <v>10.25</v>
      </c>
      <c r="G358" s="379"/>
      <c r="H358" s="384"/>
      <c r="I358" s="236"/>
      <c r="J358" s="219">
        <f t="shared" si="17"/>
        <v>10.25</v>
      </c>
      <c r="K358" s="250">
        <f t="shared" si="18"/>
        <v>4</v>
      </c>
      <c r="L358" s="251" t="str">
        <f>IF(K358=5,"acquise"," ")</f>
        <v xml:space="preserve"> </v>
      </c>
      <c r="M358" s="222">
        <f t="shared" si="19"/>
        <v>1</v>
      </c>
    </row>
    <row r="359" spans="1:16" ht="12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2">
        <v>5.666666666666667</v>
      </c>
      <c r="G359" s="192">
        <v>7.5</v>
      </c>
      <c r="H359" s="93">
        <v>10</v>
      </c>
      <c r="I359" s="126"/>
      <c r="J359" s="24">
        <f t="shared" si="17"/>
        <v>8.5</v>
      </c>
      <c r="K359" s="23">
        <f t="shared" si="18"/>
        <v>0</v>
      </c>
      <c r="L359" s="44" t="str">
        <f>IF(K359=5,"acquise"," ")</f>
        <v xml:space="preserve"> </v>
      </c>
      <c r="M359" s="129">
        <f t="shared" si="19"/>
        <v>1</v>
      </c>
      <c r="N359" s="72" t="s">
        <v>483</v>
      </c>
      <c r="O359" s="7">
        <v>13</v>
      </c>
      <c r="P359" s="167">
        <v>5</v>
      </c>
    </row>
    <row r="360" spans="1:16" ht="12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10.311666666666667</v>
      </c>
      <c r="G360" s="49"/>
      <c r="H360" s="108"/>
      <c r="I360" s="126"/>
      <c r="J360" s="24">
        <f t="shared" si="17"/>
        <v>10.311666666666667</v>
      </c>
      <c r="K360" s="23">
        <f t="shared" si="18"/>
        <v>4</v>
      </c>
      <c r="L360" s="169" t="s">
        <v>485</v>
      </c>
      <c r="M360" s="129">
        <f t="shared" si="19"/>
        <v>1</v>
      </c>
      <c r="N360" s="72" t="s">
        <v>483</v>
      </c>
      <c r="O360" s="7">
        <v>18</v>
      </c>
      <c r="P360" s="167">
        <v>9</v>
      </c>
    </row>
    <row r="361" spans="1:16" ht="12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92">
        <v>3.8</v>
      </c>
      <c r="G361" s="92"/>
      <c r="H361" s="45">
        <v>9.5</v>
      </c>
      <c r="I361" s="126"/>
      <c r="J361" s="24">
        <f t="shared" si="17"/>
        <v>3.8</v>
      </c>
      <c r="K361" s="23">
        <f t="shared" si="18"/>
        <v>0</v>
      </c>
      <c r="L361" s="44" t="str">
        <f>IF(K361=5,"acquise"," ")</f>
        <v xml:space="preserve"> </v>
      </c>
      <c r="M361" s="129">
        <f t="shared" si="19"/>
        <v>1</v>
      </c>
      <c r="N361" s="72" t="s">
        <v>483</v>
      </c>
      <c r="O361" s="7">
        <v>20</v>
      </c>
      <c r="P361" s="167">
        <v>2</v>
      </c>
    </row>
    <row r="362" spans="1:16" ht="15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92">
        <v>10.199999999999999</v>
      </c>
      <c r="G362" s="92"/>
      <c r="H362" s="45"/>
      <c r="I362" s="126"/>
      <c r="J362" s="24">
        <f t="shared" si="17"/>
        <v>10.199999999999999</v>
      </c>
      <c r="K362" s="23">
        <f t="shared" si="18"/>
        <v>4</v>
      </c>
      <c r="L362" s="169" t="s">
        <v>485</v>
      </c>
      <c r="M362" s="129">
        <f t="shared" si="19"/>
        <v>1</v>
      </c>
      <c r="O362" s="187">
        <v>12</v>
      </c>
      <c r="P362" s="188">
        <v>9</v>
      </c>
    </row>
    <row r="363" spans="1:16" ht="15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92">
        <v>7.4</v>
      </c>
      <c r="G363" s="92"/>
      <c r="H363" s="45">
        <v>12.5</v>
      </c>
      <c r="I363" s="126"/>
      <c r="J363" s="24">
        <f t="shared" si="17"/>
        <v>7.4</v>
      </c>
      <c r="K363" s="23">
        <f t="shared" si="18"/>
        <v>0</v>
      </c>
      <c r="L363" s="44" t="str">
        <f>IF(K363=5,"acquise"," ")</f>
        <v xml:space="preserve"> </v>
      </c>
      <c r="M363" s="129">
        <f t="shared" si="19"/>
        <v>1</v>
      </c>
      <c r="O363" s="187">
        <v>13</v>
      </c>
      <c r="P363" s="188">
        <v>4</v>
      </c>
    </row>
    <row r="364" spans="1:16" ht="12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6</v>
      </c>
      <c r="G364" s="49"/>
      <c r="H364" s="108">
        <v>12</v>
      </c>
      <c r="I364" s="126"/>
      <c r="J364" s="24">
        <f t="shared" si="17"/>
        <v>6</v>
      </c>
      <c r="K364" s="23">
        <f t="shared" si="18"/>
        <v>0</v>
      </c>
      <c r="L364" s="43" t="str">
        <f>IF(K364=5,"acquise"," ")</f>
        <v xml:space="preserve"> </v>
      </c>
      <c r="M364" s="129">
        <f t="shared" si="19"/>
        <v>1</v>
      </c>
      <c r="N364" s="72" t="s">
        <v>483</v>
      </c>
      <c r="O364" s="7">
        <v>25</v>
      </c>
      <c r="P364" s="167">
        <v>4</v>
      </c>
    </row>
    <row r="365" spans="1:16" ht="15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92">
        <v>8</v>
      </c>
      <c r="G365" s="92"/>
      <c r="H365" s="45"/>
      <c r="I365" s="126"/>
      <c r="J365" s="24">
        <f t="shared" si="17"/>
        <v>8</v>
      </c>
      <c r="K365" s="23">
        <f t="shared" si="18"/>
        <v>0</v>
      </c>
      <c r="L365" s="169" t="s">
        <v>485</v>
      </c>
      <c r="M365" s="129">
        <f t="shared" si="19"/>
        <v>1</v>
      </c>
      <c r="O365" s="187">
        <v>18</v>
      </c>
      <c r="P365" s="188">
        <v>9</v>
      </c>
    </row>
    <row r="366" spans="1:16" ht="12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49">
        <v>11.1</v>
      </c>
      <c r="G366" s="49"/>
      <c r="H366" s="45"/>
      <c r="I366" s="126"/>
      <c r="J366" s="24">
        <f t="shared" si="17"/>
        <v>11.1</v>
      </c>
      <c r="K366" s="23">
        <f t="shared" si="18"/>
        <v>4</v>
      </c>
      <c r="L366" s="169" t="s">
        <v>485</v>
      </c>
      <c r="M366" s="129">
        <f t="shared" si="19"/>
        <v>1</v>
      </c>
      <c r="N366" s="72" t="s">
        <v>483</v>
      </c>
      <c r="O366" s="7">
        <v>11</v>
      </c>
      <c r="P366" s="167">
        <v>9</v>
      </c>
    </row>
    <row r="367" spans="1:16" ht="15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92">
        <v>8.3000000000000007</v>
      </c>
      <c r="G367" s="92"/>
      <c r="H367" s="45"/>
      <c r="I367" s="126"/>
      <c r="J367" s="24">
        <f t="shared" si="17"/>
        <v>8.3000000000000007</v>
      </c>
      <c r="K367" s="23">
        <f t="shared" si="18"/>
        <v>0</v>
      </c>
      <c r="L367" s="169" t="s">
        <v>485</v>
      </c>
      <c r="M367" s="129">
        <f t="shared" si="19"/>
        <v>1</v>
      </c>
      <c r="O367" s="187">
        <v>11</v>
      </c>
      <c r="P367" s="188">
        <v>9</v>
      </c>
    </row>
    <row r="368" spans="1:16" ht="12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4.9000000000000004</v>
      </c>
      <c r="G368" s="49"/>
      <c r="H368" s="108">
        <v>10.75</v>
      </c>
      <c r="I368" s="126"/>
      <c r="J368" s="24">
        <f t="shared" si="17"/>
        <v>4.9000000000000004</v>
      </c>
      <c r="K368" s="23">
        <f t="shared" si="18"/>
        <v>0</v>
      </c>
      <c r="L368" s="43" t="str">
        <f>IF(K368=5,"acquise"," ")</f>
        <v xml:space="preserve"> </v>
      </c>
      <c r="M368" s="129">
        <f t="shared" si="19"/>
        <v>1</v>
      </c>
      <c r="N368" s="72" t="s">
        <v>483</v>
      </c>
      <c r="O368" s="7">
        <v>14</v>
      </c>
      <c r="P368" s="167">
        <v>5</v>
      </c>
    </row>
    <row r="369" spans="1:16" ht="12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2">
        <v>10</v>
      </c>
      <c r="G369" s="92"/>
      <c r="H369" s="385"/>
      <c r="I369" s="126"/>
      <c r="J369" s="24">
        <f t="shared" si="17"/>
        <v>10</v>
      </c>
      <c r="K369" s="23">
        <f t="shared" si="18"/>
        <v>4</v>
      </c>
      <c r="L369" s="169" t="s">
        <v>485</v>
      </c>
      <c r="M369" s="129">
        <f t="shared" si="19"/>
        <v>1</v>
      </c>
      <c r="N369" s="72" t="s">
        <v>483</v>
      </c>
      <c r="O369" s="7">
        <v>18</v>
      </c>
      <c r="P369" s="167">
        <v>9</v>
      </c>
    </row>
    <row r="370" spans="1:16" ht="12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2">
        <v>6.25</v>
      </c>
      <c r="G370" s="92"/>
      <c r="H370" s="385">
        <v>10.25</v>
      </c>
      <c r="I370" s="126"/>
      <c r="J370" s="24">
        <f t="shared" si="17"/>
        <v>6.25</v>
      </c>
      <c r="K370" s="23">
        <f t="shared" si="18"/>
        <v>0</v>
      </c>
      <c r="L370" s="44" t="str">
        <f>IF(K370=5,"acquise"," ")</f>
        <v xml:space="preserve"> </v>
      </c>
      <c r="M370" s="129">
        <f t="shared" si="19"/>
        <v>1</v>
      </c>
      <c r="N370" s="72" t="s">
        <v>483</v>
      </c>
      <c r="O370" s="7">
        <v>14</v>
      </c>
      <c r="P370" s="167">
        <v>5</v>
      </c>
    </row>
    <row r="371" spans="1:16" ht="12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49">
        <v>11.75</v>
      </c>
      <c r="G371" s="49"/>
      <c r="H371" s="45"/>
      <c r="I371" s="126"/>
      <c r="J371" s="24">
        <f t="shared" si="17"/>
        <v>11.75</v>
      </c>
      <c r="K371" s="23">
        <f t="shared" si="18"/>
        <v>4</v>
      </c>
      <c r="L371" s="169" t="s">
        <v>485</v>
      </c>
      <c r="M371" s="129">
        <f t="shared" si="19"/>
        <v>1</v>
      </c>
      <c r="N371" s="72" t="s">
        <v>483</v>
      </c>
      <c r="O371" s="7">
        <v>18</v>
      </c>
      <c r="P371" s="167">
        <v>9</v>
      </c>
    </row>
    <row r="372" spans="1:16" ht="15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92">
        <v>8.1</v>
      </c>
      <c r="G372" s="92"/>
      <c r="H372" s="45">
        <v>12</v>
      </c>
      <c r="I372" s="126"/>
      <c r="J372" s="24">
        <f t="shared" si="17"/>
        <v>8.1</v>
      </c>
      <c r="K372" s="23">
        <f t="shared" si="18"/>
        <v>0</v>
      </c>
      <c r="L372" s="44" t="str">
        <f>IF(K372=5,"acquise"," ")</f>
        <v xml:space="preserve"> </v>
      </c>
      <c r="M372" s="129">
        <f t="shared" si="19"/>
        <v>1</v>
      </c>
      <c r="O372" s="187">
        <v>11</v>
      </c>
      <c r="P372" s="188">
        <v>3</v>
      </c>
    </row>
    <row r="373" spans="1:16" ht="12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2">
        <v>10</v>
      </c>
      <c r="G373" s="92"/>
      <c r="H373" s="385"/>
      <c r="I373" s="126"/>
      <c r="J373" s="24">
        <f t="shared" si="17"/>
        <v>10</v>
      </c>
      <c r="K373" s="23">
        <f t="shared" si="18"/>
        <v>4</v>
      </c>
      <c r="L373" s="169" t="s">
        <v>485</v>
      </c>
      <c r="M373" s="129">
        <f t="shared" si="19"/>
        <v>1</v>
      </c>
      <c r="N373" s="72" t="s">
        <v>483</v>
      </c>
      <c r="O373" s="7">
        <v>18</v>
      </c>
      <c r="P373" s="167">
        <v>9</v>
      </c>
    </row>
    <row r="374" spans="1:16" ht="15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92">
        <v>11.2</v>
      </c>
      <c r="G374" s="92"/>
      <c r="H374" s="45"/>
      <c r="I374" s="126"/>
      <c r="J374" s="24">
        <f t="shared" si="17"/>
        <v>11.2</v>
      </c>
      <c r="K374" s="23">
        <f t="shared" si="18"/>
        <v>4</v>
      </c>
      <c r="L374" s="169" t="s">
        <v>485</v>
      </c>
      <c r="M374" s="129">
        <f t="shared" si="19"/>
        <v>1</v>
      </c>
      <c r="O374" s="187">
        <v>11</v>
      </c>
      <c r="P374" s="188">
        <v>9</v>
      </c>
    </row>
    <row r="375" spans="1:16" ht="15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92">
        <v>5.4</v>
      </c>
      <c r="G375" s="92">
        <v>11.5</v>
      </c>
      <c r="H375" s="45">
        <v>10.5</v>
      </c>
      <c r="I375" s="126"/>
      <c r="J375" s="224">
        <f t="shared" si="17"/>
        <v>11.5</v>
      </c>
      <c r="K375" s="253">
        <f t="shared" si="18"/>
        <v>4</v>
      </c>
      <c r="L375" s="44" t="str">
        <f>IF(K375=5,"acquise"," ")</f>
        <v xml:space="preserve"> </v>
      </c>
      <c r="M375" s="129">
        <f t="shared" si="19"/>
        <v>1</v>
      </c>
      <c r="O375" s="187">
        <v>16</v>
      </c>
      <c r="P375" s="188">
        <v>1</v>
      </c>
    </row>
    <row r="376" spans="1:16" ht="15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92">
        <v>4.5</v>
      </c>
      <c r="G376" s="92"/>
      <c r="H376" s="45">
        <v>11.25</v>
      </c>
      <c r="I376" s="126"/>
      <c r="J376" s="24">
        <f t="shared" si="17"/>
        <v>4.5</v>
      </c>
      <c r="K376" s="23">
        <f t="shared" si="18"/>
        <v>0</v>
      </c>
      <c r="L376" s="44" t="str">
        <f>IF(K376=5,"acquise"," ")</f>
        <v xml:space="preserve"> </v>
      </c>
      <c r="M376" s="129">
        <f t="shared" si="19"/>
        <v>1</v>
      </c>
      <c r="O376" s="187">
        <v>14</v>
      </c>
      <c r="P376" s="188">
        <v>5</v>
      </c>
    </row>
    <row r="377" spans="1:16" ht="15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92">
        <v>10</v>
      </c>
      <c r="G377" s="92"/>
      <c r="H377" s="45"/>
      <c r="I377" s="126"/>
      <c r="J377" s="24">
        <f t="shared" si="17"/>
        <v>10</v>
      </c>
      <c r="K377" s="23">
        <f t="shared" si="18"/>
        <v>4</v>
      </c>
      <c r="L377" s="169" t="s">
        <v>486</v>
      </c>
      <c r="M377" s="129">
        <f t="shared" si="19"/>
        <v>1</v>
      </c>
      <c r="O377" s="187">
        <v>15</v>
      </c>
      <c r="P377" s="188">
        <v>6</v>
      </c>
    </row>
    <row r="378" spans="1:16" ht="12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49">
        <v>6.8</v>
      </c>
      <c r="G378" s="49"/>
      <c r="H378" s="108"/>
      <c r="I378" s="126"/>
      <c r="J378" s="24">
        <f t="shared" si="17"/>
        <v>6.8</v>
      </c>
      <c r="K378" s="23">
        <f t="shared" si="18"/>
        <v>0</v>
      </c>
      <c r="L378" s="169" t="s">
        <v>485</v>
      </c>
      <c r="M378" s="129">
        <f t="shared" si="19"/>
        <v>1</v>
      </c>
      <c r="N378" s="72" t="s">
        <v>483</v>
      </c>
      <c r="O378" s="7">
        <v>12</v>
      </c>
      <c r="P378" s="167">
        <v>9</v>
      </c>
    </row>
    <row r="379" spans="1:16" ht="12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2">
        <v>8.5</v>
      </c>
      <c r="G379" s="92"/>
      <c r="H379" s="385"/>
      <c r="I379" s="126"/>
      <c r="J379" s="24">
        <f t="shared" si="17"/>
        <v>8.5</v>
      </c>
      <c r="K379" s="23">
        <f t="shared" si="18"/>
        <v>0</v>
      </c>
      <c r="L379" s="169" t="s">
        <v>484</v>
      </c>
      <c r="M379" s="129">
        <f t="shared" si="19"/>
        <v>1</v>
      </c>
      <c r="N379" s="72" t="s">
        <v>483</v>
      </c>
      <c r="O379" s="7">
        <v>30</v>
      </c>
      <c r="P379" s="167">
        <v>9</v>
      </c>
    </row>
    <row r="380" spans="1:16" ht="15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92">
        <v>5.7</v>
      </c>
      <c r="G380" s="92"/>
      <c r="H380" s="45"/>
      <c r="I380" s="126"/>
      <c r="J380" s="24">
        <f t="shared" si="17"/>
        <v>5.7</v>
      </c>
      <c r="K380" s="23">
        <f t="shared" si="18"/>
        <v>0</v>
      </c>
      <c r="L380" s="169" t="s">
        <v>485</v>
      </c>
      <c r="M380" s="129">
        <f t="shared" si="19"/>
        <v>1</v>
      </c>
      <c r="O380" s="187">
        <v>18</v>
      </c>
      <c r="P380" s="188">
        <v>9</v>
      </c>
    </row>
    <row r="381" spans="1:16" ht="12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49">
        <v>8.85</v>
      </c>
      <c r="G381" s="49"/>
      <c r="H381" s="45"/>
      <c r="I381" s="126"/>
      <c r="J381" s="24">
        <f t="shared" si="17"/>
        <v>8.85</v>
      </c>
      <c r="K381" s="23">
        <f t="shared" si="18"/>
        <v>0</v>
      </c>
      <c r="L381" s="169" t="s">
        <v>485</v>
      </c>
      <c r="M381" s="129">
        <f t="shared" si="19"/>
        <v>1</v>
      </c>
      <c r="N381" s="72" t="s">
        <v>483</v>
      </c>
      <c r="O381" s="7">
        <v>18</v>
      </c>
      <c r="P381" s="167">
        <v>9</v>
      </c>
    </row>
    <row r="382" spans="1:16" ht="12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2">
        <v>8.3333333333333339</v>
      </c>
      <c r="G382" s="92"/>
      <c r="H382" s="385"/>
      <c r="I382" s="126"/>
      <c r="J382" s="24">
        <f t="shared" si="17"/>
        <v>8.3333333333333339</v>
      </c>
      <c r="K382" s="23">
        <f t="shared" si="18"/>
        <v>0</v>
      </c>
      <c r="L382" s="169" t="s">
        <v>485</v>
      </c>
      <c r="M382" s="129">
        <f t="shared" si="19"/>
        <v>1</v>
      </c>
      <c r="N382" s="72" t="s">
        <v>483</v>
      </c>
      <c r="O382" s="7">
        <v>24</v>
      </c>
      <c r="P382" s="167">
        <v>9</v>
      </c>
    </row>
    <row r="383" spans="1:16" ht="12">
      <c r="A383" s="23">
        <v>371</v>
      </c>
      <c r="B383" s="388" t="s">
        <v>789</v>
      </c>
      <c r="C383" s="193" t="s">
        <v>790</v>
      </c>
      <c r="D383" s="193" t="s">
        <v>189</v>
      </c>
      <c r="E383" s="204" t="s">
        <v>436</v>
      </c>
      <c r="F383" s="194">
        <v>11.375</v>
      </c>
      <c r="G383" s="255"/>
      <c r="H383" s="195"/>
      <c r="I383" s="236"/>
      <c r="J383" s="219">
        <f t="shared" si="17"/>
        <v>11.375</v>
      </c>
      <c r="K383" s="250">
        <f t="shared" si="18"/>
        <v>4</v>
      </c>
      <c r="L383" s="251" t="str">
        <f>IF(K383=5,"acquise"," ")</f>
        <v xml:space="preserve"> </v>
      </c>
      <c r="M383" s="222">
        <f t="shared" si="19"/>
        <v>1</v>
      </c>
    </row>
    <row r="384" spans="1:16" ht="15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92">
        <v>11.6</v>
      </c>
      <c r="G384" s="92"/>
      <c r="H384" s="45"/>
      <c r="I384" s="126"/>
      <c r="J384" s="24">
        <f t="shared" si="17"/>
        <v>11.6</v>
      </c>
      <c r="K384" s="23">
        <f t="shared" si="18"/>
        <v>4</v>
      </c>
      <c r="L384" s="169" t="s">
        <v>485</v>
      </c>
      <c r="M384" s="129">
        <f t="shared" si="19"/>
        <v>1</v>
      </c>
      <c r="O384" s="187">
        <v>12</v>
      </c>
      <c r="P384" s="188">
        <v>9</v>
      </c>
    </row>
    <row r="385" spans="1:16" ht="15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92">
        <v>8.75</v>
      </c>
      <c r="G385" s="92"/>
      <c r="H385" s="45"/>
      <c r="I385" s="126"/>
      <c r="J385" s="24">
        <f t="shared" si="17"/>
        <v>8.75</v>
      </c>
      <c r="K385" s="23">
        <f t="shared" si="18"/>
        <v>0</v>
      </c>
      <c r="L385" s="169" t="s">
        <v>485</v>
      </c>
      <c r="M385" s="129">
        <f t="shared" si="19"/>
        <v>1</v>
      </c>
      <c r="O385" s="187">
        <v>24</v>
      </c>
      <c r="P385" s="188">
        <v>9</v>
      </c>
    </row>
    <row r="386" spans="1:16" ht="12">
      <c r="A386" s="23">
        <v>374</v>
      </c>
      <c r="B386" s="388">
        <v>123004078</v>
      </c>
      <c r="C386" s="193" t="s">
        <v>791</v>
      </c>
      <c r="D386" s="193" t="s">
        <v>792</v>
      </c>
      <c r="E386" s="204" t="s">
        <v>432</v>
      </c>
      <c r="F386" s="194">
        <v>8.5625</v>
      </c>
      <c r="G386" s="254"/>
      <c r="H386" s="195"/>
      <c r="I386" s="236"/>
      <c r="J386" s="219">
        <f t="shared" si="17"/>
        <v>8.5625</v>
      </c>
      <c r="K386" s="250">
        <f t="shared" si="18"/>
        <v>0</v>
      </c>
      <c r="L386" s="251" t="str">
        <f>IF(K386=5,"acquise"," ")</f>
        <v xml:space="preserve"> </v>
      </c>
      <c r="M386" s="222">
        <f t="shared" si="19"/>
        <v>1</v>
      </c>
    </row>
    <row r="387" spans="1:16" ht="12">
      <c r="A387" s="23">
        <v>375</v>
      </c>
      <c r="B387" s="391" t="s">
        <v>793</v>
      </c>
      <c r="C387" s="193" t="s">
        <v>794</v>
      </c>
      <c r="D387" s="193" t="s">
        <v>795</v>
      </c>
      <c r="E387" s="247" t="s">
        <v>1677</v>
      </c>
      <c r="F387" s="194">
        <v>8.875</v>
      </c>
      <c r="G387" s="254"/>
      <c r="H387" s="195"/>
      <c r="I387" s="236"/>
      <c r="J387" s="219">
        <f t="shared" si="17"/>
        <v>8.875</v>
      </c>
      <c r="K387" s="250">
        <f t="shared" si="18"/>
        <v>0</v>
      </c>
      <c r="L387" s="251" t="str">
        <f>IF(K387=5,"acquise"," ")</f>
        <v xml:space="preserve"> </v>
      </c>
      <c r="M387" s="222">
        <f t="shared" si="19"/>
        <v>1</v>
      </c>
    </row>
    <row r="388" spans="1:16" ht="15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92">
        <v>9.4</v>
      </c>
      <c r="G388" s="92"/>
      <c r="H388" s="45"/>
      <c r="I388" s="126"/>
      <c r="J388" s="24">
        <f t="shared" si="17"/>
        <v>9.4</v>
      </c>
      <c r="K388" s="23">
        <f t="shared" si="18"/>
        <v>0</v>
      </c>
      <c r="L388" s="169" t="s">
        <v>485</v>
      </c>
      <c r="M388" s="129">
        <f t="shared" si="19"/>
        <v>1</v>
      </c>
      <c r="O388" s="187">
        <v>18</v>
      </c>
      <c r="P388" s="188">
        <v>9</v>
      </c>
    </row>
    <row r="389" spans="1:16" ht="15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92">
        <v>10.4</v>
      </c>
      <c r="G389" s="92"/>
      <c r="H389" s="45"/>
      <c r="I389" s="126"/>
      <c r="J389" s="24">
        <f t="shared" si="17"/>
        <v>10.4</v>
      </c>
      <c r="K389" s="23">
        <f t="shared" si="18"/>
        <v>4</v>
      </c>
      <c r="L389" s="169" t="s">
        <v>485</v>
      </c>
      <c r="M389" s="129">
        <f t="shared" si="19"/>
        <v>1</v>
      </c>
      <c r="O389" s="187">
        <v>17</v>
      </c>
      <c r="P389" s="188">
        <v>9</v>
      </c>
    </row>
    <row r="390" spans="1:16" ht="15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92">
        <v>8.4</v>
      </c>
      <c r="G390" s="92"/>
      <c r="H390" s="45"/>
      <c r="I390" s="126"/>
      <c r="J390" s="24">
        <f t="shared" si="17"/>
        <v>8.4</v>
      </c>
      <c r="K390" s="23">
        <f t="shared" si="18"/>
        <v>0</v>
      </c>
      <c r="L390" s="169" t="s">
        <v>485</v>
      </c>
      <c r="M390" s="129">
        <f t="shared" si="19"/>
        <v>1</v>
      </c>
      <c r="O390" s="187">
        <v>16</v>
      </c>
      <c r="P390" s="188">
        <v>9</v>
      </c>
    </row>
    <row r="391" spans="1:16" ht="12">
      <c r="A391" s="23">
        <v>379</v>
      </c>
      <c r="B391" s="393" t="s">
        <v>796</v>
      </c>
      <c r="C391" s="199" t="s">
        <v>797</v>
      </c>
      <c r="D391" s="199" t="s">
        <v>412</v>
      </c>
      <c r="E391" s="247" t="s">
        <v>1678</v>
      </c>
      <c r="F391" s="194">
        <v>8.75</v>
      </c>
      <c r="G391" s="254"/>
      <c r="H391" s="195"/>
      <c r="I391" s="236"/>
      <c r="J391" s="219">
        <f t="shared" si="17"/>
        <v>8.75</v>
      </c>
      <c r="K391" s="250">
        <f t="shared" si="18"/>
        <v>0</v>
      </c>
      <c r="L391" s="251" t="str">
        <f>IF(K391=5,"acquise"," ")</f>
        <v xml:space="preserve"> </v>
      </c>
      <c r="M391" s="222">
        <f t="shared" si="19"/>
        <v>1</v>
      </c>
    </row>
    <row r="392" spans="1:16" ht="12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92">
        <v>4.833333333333333</v>
      </c>
      <c r="G392" s="92"/>
      <c r="H392" s="385">
        <v>10.5</v>
      </c>
      <c r="I392" s="126"/>
      <c r="J392" s="24">
        <f t="shared" si="17"/>
        <v>4.833333333333333</v>
      </c>
      <c r="K392" s="23">
        <f t="shared" si="18"/>
        <v>0</v>
      </c>
      <c r="L392" s="44" t="str">
        <f>IF(K392=5,"acquise"," ")</f>
        <v xml:space="preserve"> </v>
      </c>
      <c r="M392" s="129">
        <f t="shared" si="19"/>
        <v>1</v>
      </c>
      <c r="N392" s="72" t="s">
        <v>483</v>
      </c>
      <c r="O392" s="7">
        <v>12</v>
      </c>
      <c r="P392" s="167">
        <v>3</v>
      </c>
    </row>
    <row r="393" spans="1:16" ht="12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10</v>
      </c>
      <c r="G393" s="49"/>
      <c r="H393" s="45"/>
      <c r="I393" s="126"/>
      <c r="J393" s="24">
        <f t="shared" si="17"/>
        <v>10</v>
      </c>
      <c r="K393" s="23">
        <f t="shared" si="18"/>
        <v>4</v>
      </c>
      <c r="L393" s="169" t="s">
        <v>484</v>
      </c>
      <c r="M393" s="129">
        <f t="shared" si="19"/>
        <v>1</v>
      </c>
      <c r="N393" s="72" t="s">
        <v>483</v>
      </c>
      <c r="O393" s="7">
        <v>30</v>
      </c>
      <c r="P393" s="167">
        <v>9</v>
      </c>
    </row>
    <row r="394" spans="1:16" ht="12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5.4</v>
      </c>
      <c r="G394" s="49"/>
      <c r="H394" s="108">
        <v>12</v>
      </c>
      <c r="I394" s="126"/>
      <c r="J394" s="24">
        <f t="shared" si="17"/>
        <v>5.4</v>
      </c>
      <c r="K394" s="23">
        <f t="shared" si="18"/>
        <v>0</v>
      </c>
      <c r="L394" s="43" t="str">
        <f>IF(K394=5,"acquise"," ")</f>
        <v xml:space="preserve"> </v>
      </c>
      <c r="M394" s="129">
        <f t="shared" si="19"/>
        <v>1</v>
      </c>
      <c r="N394" s="72" t="s">
        <v>483</v>
      </c>
      <c r="O394" s="7">
        <v>20</v>
      </c>
      <c r="P394" s="167">
        <v>5</v>
      </c>
    </row>
    <row r="395" spans="1:16" ht="12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92">
        <v>5.166666666666667</v>
      </c>
      <c r="G395" s="92"/>
      <c r="H395" s="385"/>
      <c r="I395" s="126"/>
      <c r="J395" s="24">
        <f t="shared" si="17"/>
        <v>5.166666666666667</v>
      </c>
      <c r="K395" s="23">
        <f t="shared" si="18"/>
        <v>0</v>
      </c>
      <c r="L395" s="169" t="s">
        <v>485</v>
      </c>
      <c r="M395" s="129">
        <f t="shared" si="19"/>
        <v>1</v>
      </c>
      <c r="N395" s="72" t="s">
        <v>483</v>
      </c>
      <c r="O395" s="7">
        <v>18</v>
      </c>
      <c r="P395" s="167">
        <v>9</v>
      </c>
    </row>
    <row r="396" spans="1:16" ht="15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92">
        <v>7.4</v>
      </c>
      <c r="G396" s="92"/>
      <c r="H396" s="45"/>
      <c r="I396" s="126"/>
      <c r="J396" s="24">
        <f t="shared" si="17"/>
        <v>7.4</v>
      </c>
      <c r="K396" s="23">
        <f t="shared" si="18"/>
        <v>0</v>
      </c>
      <c r="L396" s="169" t="s">
        <v>485</v>
      </c>
      <c r="M396" s="129">
        <f t="shared" si="19"/>
        <v>1</v>
      </c>
      <c r="O396" s="187">
        <v>18</v>
      </c>
      <c r="P396" s="188">
        <v>9</v>
      </c>
    </row>
    <row r="397" spans="1:16" ht="12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49">
        <v>10</v>
      </c>
      <c r="G397" s="49"/>
      <c r="H397" s="108"/>
      <c r="I397" s="126"/>
      <c r="J397" s="24">
        <f t="shared" ref="J397:J420" si="20">IF(AND(H397&gt;G397,H397&gt;I397),MAX(F397,(H397*2+G397*3)/5,(H397*2+I397*3)/5),MAX(F397,G397,I397))</f>
        <v>10</v>
      </c>
      <c r="K397" s="23">
        <f t="shared" ref="K397:K420" si="21">IF(J397&gt;=9.995,4,0)</f>
        <v>4</v>
      </c>
      <c r="L397" s="169" t="s">
        <v>485</v>
      </c>
      <c r="M397" s="129">
        <f t="shared" ref="M397:M420" si="22">IF(I397&lt;&gt;"",2,1)</f>
        <v>1</v>
      </c>
      <c r="N397" s="72" t="s">
        <v>483</v>
      </c>
      <c r="O397" s="7">
        <v>12</v>
      </c>
      <c r="P397" s="167">
        <v>9</v>
      </c>
    </row>
    <row r="398" spans="1:16" ht="15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92">
        <v>8.8000000000000007</v>
      </c>
      <c r="G398" s="92"/>
      <c r="H398" s="45"/>
      <c r="I398" s="126"/>
      <c r="J398" s="24">
        <f t="shared" si="20"/>
        <v>8.8000000000000007</v>
      </c>
      <c r="K398" s="23">
        <f t="shared" si="21"/>
        <v>0</v>
      </c>
      <c r="L398" s="169" t="s">
        <v>485</v>
      </c>
      <c r="M398" s="129">
        <f t="shared" si="22"/>
        <v>1</v>
      </c>
      <c r="O398" s="187">
        <v>12</v>
      </c>
      <c r="P398" s="188">
        <v>9</v>
      </c>
    </row>
    <row r="399" spans="1:16" ht="12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92">
        <v>7</v>
      </c>
      <c r="G399" s="92"/>
      <c r="H399" s="385"/>
      <c r="I399" s="126"/>
      <c r="J399" s="24">
        <f t="shared" si="20"/>
        <v>7</v>
      </c>
      <c r="K399" s="23">
        <f t="shared" si="21"/>
        <v>0</v>
      </c>
      <c r="L399" s="169" t="s">
        <v>485</v>
      </c>
      <c r="M399" s="129">
        <f t="shared" si="22"/>
        <v>1</v>
      </c>
      <c r="N399" s="72" t="s">
        <v>483</v>
      </c>
      <c r="O399" s="7">
        <v>24</v>
      </c>
      <c r="P399" s="167">
        <v>9</v>
      </c>
    </row>
    <row r="400" spans="1:16" ht="15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92">
        <v>7.1</v>
      </c>
      <c r="G400" s="92"/>
      <c r="H400" s="45">
        <v>12.5</v>
      </c>
      <c r="I400" s="126"/>
      <c r="J400" s="24">
        <f t="shared" si="20"/>
        <v>7.1</v>
      </c>
      <c r="K400" s="23">
        <f t="shared" si="21"/>
        <v>0</v>
      </c>
      <c r="L400" s="44" t="str">
        <f>IF(K400=5,"acquise"," ")</f>
        <v xml:space="preserve"> </v>
      </c>
      <c r="M400" s="129">
        <f t="shared" si="22"/>
        <v>1</v>
      </c>
      <c r="O400" s="187">
        <v>14</v>
      </c>
      <c r="P400" s="188">
        <v>5</v>
      </c>
    </row>
    <row r="401" spans="1:16" ht="15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92">
        <v>7.6</v>
      </c>
      <c r="G401" s="92"/>
      <c r="H401" s="45"/>
      <c r="I401" s="126"/>
      <c r="J401" s="24">
        <f t="shared" si="20"/>
        <v>7.6</v>
      </c>
      <c r="K401" s="23">
        <f t="shared" si="21"/>
        <v>0</v>
      </c>
      <c r="L401" s="169" t="s">
        <v>484</v>
      </c>
      <c r="M401" s="129">
        <f t="shared" si="22"/>
        <v>1</v>
      </c>
      <c r="O401" s="187">
        <v>30</v>
      </c>
      <c r="P401" s="188">
        <v>4</v>
      </c>
    </row>
    <row r="402" spans="1:16" ht="12">
      <c r="A402" s="23">
        <v>390</v>
      </c>
      <c r="B402" s="391" t="s">
        <v>801</v>
      </c>
      <c r="C402" s="193" t="s">
        <v>277</v>
      </c>
      <c r="D402" s="193" t="s">
        <v>83</v>
      </c>
      <c r="E402" s="247" t="s">
        <v>1677</v>
      </c>
      <c r="F402" s="194">
        <v>10.875</v>
      </c>
      <c r="G402" s="254"/>
      <c r="H402" s="195"/>
      <c r="I402" s="236"/>
      <c r="J402" s="219">
        <f t="shared" si="20"/>
        <v>10.875</v>
      </c>
      <c r="K402" s="250">
        <f t="shared" si="21"/>
        <v>4</v>
      </c>
      <c r="L402" s="251" t="str">
        <f>IF(K402=5,"acquise"," ")</f>
        <v xml:space="preserve"> </v>
      </c>
      <c r="M402" s="222">
        <f t="shared" si="22"/>
        <v>1</v>
      </c>
    </row>
    <row r="403" spans="1:16" ht="12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2">
        <v>8.1666666666666661</v>
      </c>
      <c r="G403" s="92"/>
      <c r="H403" s="45"/>
      <c r="I403" s="126"/>
      <c r="J403" s="24">
        <f t="shared" si="20"/>
        <v>8.1666666666666661</v>
      </c>
      <c r="K403" s="23">
        <f t="shared" si="21"/>
        <v>0</v>
      </c>
      <c r="L403" s="169" t="s">
        <v>485</v>
      </c>
      <c r="M403" s="129">
        <f t="shared" si="22"/>
        <v>1</v>
      </c>
      <c r="N403" s="72" t="s">
        <v>483</v>
      </c>
      <c r="O403" s="7">
        <v>24</v>
      </c>
      <c r="P403" s="167">
        <v>9</v>
      </c>
    </row>
    <row r="404" spans="1:16" ht="15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92">
        <v>7.1</v>
      </c>
      <c r="G404" s="92"/>
      <c r="H404" s="45">
        <v>14</v>
      </c>
      <c r="I404" s="126"/>
      <c r="J404" s="24">
        <f t="shared" si="20"/>
        <v>7.1</v>
      </c>
      <c r="K404" s="23">
        <f t="shared" si="21"/>
        <v>0</v>
      </c>
      <c r="L404" s="44" t="str">
        <f>IF(K404=5,"acquise"," ")</f>
        <v xml:space="preserve"> </v>
      </c>
      <c r="M404" s="129">
        <f t="shared" si="22"/>
        <v>1</v>
      </c>
      <c r="O404" s="187">
        <v>20</v>
      </c>
      <c r="P404" s="188">
        <v>5</v>
      </c>
    </row>
    <row r="405" spans="1:16" ht="15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92">
        <v>9.9980000000000011</v>
      </c>
      <c r="G405" s="92"/>
      <c r="H405" s="45"/>
      <c r="I405" s="126"/>
      <c r="J405" s="24">
        <f t="shared" si="20"/>
        <v>9.9980000000000011</v>
      </c>
      <c r="K405" s="23">
        <f t="shared" si="21"/>
        <v>4</v>
      </c>
      <c r="L405" s="169" t="s">
        <v>485</v>
      </c>
      <c r="M405" s="129">
        <f t="shared" si="22"/>
        <v>1</v>
      </c>
      <c r="O405" s="187">
        <v>12</v>
      </c>
      <c r="P405" s="188">
        <v>9</v>
      </c>
    </row>
    <row r="406" spans="1:16" ht="12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2">
        <v>11.75</v>
      </c>
      <c r="G406" s="92"/>
      <c r="H406" s="385"/>
      <c r="I406" s="126"/>
      <c r="J406" s="24">
        <f t="shared" si="20"/>
        <v>11.75</v>
      </c>
      <c r="K406" s="23">
        <f t="shared" si="21"/>
        <v>4</v>
      </c>
      <c r="L406" s="169" t="s">
        <v>485</v>
      </c>
      <c r="M406" s="129">
        <f t="shared" si="22"/>
        <v>1</v>
      </c>
      <c r="N406" s="72" t="s">
        <v>483</v>
      </c>
      <c r="O406" s="7">
        <v>18</v>
      </c>
      <c r="P406" s="167">
        <v>9</v>
      </c>
    </row>
    <row r="407" spans="1:16" ht="15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92">
        <v>11</v>
      </c>
      <c r="G407" s="92"/>
      <c r="H407" s="45"/>
      <c r="I407" s="126"/>
      <c r="J407" s="24">
        <f t="shared" si="20"/>
        <v>11</v>
      </c>
      <c r="K407" s="23">
        <f t="shared" si="21"/>
        <v>4</v>
      </c>
      <c r="L407" s="169" t="s">
        <v>486</v>
      </c>
      <c r="M407" s="129">
        <f t="shared" si="22"/>
        <v>1</v>
      </c>
      <c r="O407" s="187">
        <v>14</v>
      </c>
      <c r="P407" s="188">
        <v>6</v>
      </c>
    </row>
    <row r="408" spans="1:16" ht="15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92">
        <v>10.001999999999999</v>
      </c>
      <c r="G408" s="92"/>
      <c r="H408" s="45"/>
      <c r="I408" s="126"/>
      <c r="J408" s="24">
        <f t="shared" si="20"/>
        <v>10.001999999999999</v>
      </c>
      <c r="K408" s="23">
        <f t="shared" si="21"/>
        <v>4</v>
      </c>
      <c r="L408" s="169" t="s">
        <v>485</v>
      </c>
      <c r="M408" s="129">
        <f t="shared" si="22"/>
        <v>1</v>
      </c>
      <c r="O408" s="187">
        <v>24</v>
      </c>
      <c r="P408" s="188">
        <v>9</v>
      </c>
    </row>
    <row r="409" spans="1:16" ht="15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92">
        <v>4.4000000000000004</v>
      </c>
      <c r="G409" s="92">
        <v>8.5</v>
      </c>
      <c r="H409" s="45">
        <v>11</v>
      </c>
      <c r="I409" s="126"/>
      <c r="J409" s="24">
        <f t="shared" si="20"/>
        <v>9.5</v>
      </c>
      <c r="K409" s="23">
        <f t="shared" si="21"/>
        <v>0</v>
      </c>
      <c r="L409" s="44" t="str">
        <f>IF(K409=5,"acquise"," ")</f>
        <v xml:space="preserve"> </v>
      </c>
      <c r="M409" s="129">
        <f t="shared" si="22"/>
        <v>1</v>
      </c>
      <c r="O409" s="187">
        <v>19</v>
      </c>
      <c r="P409" s="188">
        <v>5</v>
      </c>
    </row>
    <row r="410" spans="1:16" ht="15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92">
        <v>7.3</v>
      </c>
      <c r="G410" s="92"/>
      <c r="H410" s="45"/>
      <c r="I410" s="126"/>
      <c r="J410" s="24">
        <f t="shared" si="20"/>
        <v>7.3</v>
      </c>
      <c r="K410" s="23">
        <f t="shared" si="21"/>
        <v>0</v>
      </c>
      <c r="L410" s="169" t="s">
        <v>485</v>
      </c>
      <c r="M410" s="129">
        <f t="shared" si="22"/>
        <v>1</v>
      </c>
      <c r="O410" s="187">
        <v>24</v>
      </c>
      <c r="P410" s="188">
        <v>9</v>
      </c>
    </row>
    <row r="411" spans="1:16" ht="15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92">
        <v>11.8</v>
      </c>
      <c r="G411" s="92"/>
      <c r="H411" s="45"/>
      <c r="I411" s="126"/>
      <c r="J411" s="24">
        <f t="shared" si="20"/>
        <v>11.8</v>
      </c>
      <c r="K411" s="23">
        <f t="shared" si="21"/>
        <v>4</v>
      </c>
      <c r="L411" s="169" t="s">
        <v>485</v>
      </c>
      <c r="M411" s="129">
        <f t="shared" si="22"/>
        <v>1</v>
      </c>
      <c r="O411" s="187">
        <v>17</v>
      </c>
      <c r="P411" s="188">
        <v>9</v>
      </c>
    </row>
    <row r="412" spans="1:16" ht="12">
      <c r="A412" s="23">
        <v>400</v>
      </c>
      <c r="B412" s="373" t="s">
        <v>802</v>
      </c>
      <c r="C412" s="237" t="s">
        <v>579</v>
      </c>
      <c r="D412" s="237" t="s">
        <v>803</v>
      </c>
      <c r="E412" s="247" t="s">
        <v>1678</v>
      </c>
      <c r="F412" s="194">
        <v>8.4674999999999994</v>
      </c>
      <c r="G412" s="255"/>
      <c r="H412" s="197"/>
      <c r="I412" s="236"/>
      <c r="J412" s="219">
        <f t="shared" si="20"/>
        <v>8.4674999999999994</v>
      </c>
      <c r="K412" s="250">
        <f t="shared" si="21"/>
        <v>0</v>
      </c>
      <c r="L412" s="251" t="str">
        <f>IF(K412=5,"acquise"," ")</f>
        <v xml:space="preserve"> </v>
      </c>
      <c r="M412" s="222">
        <f t="shared" si="22"/>
        <v>1</v>
      </c>
    </row>
    <row r="413" spans="1:16" ht="15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92">
        <v>10</v>
      </c>
      <c r="G413" s="92"/>
      <c r="H413" s="45"/>
      <c r="I413" s="126"/>
      <c r="J413" s="24">
        <f t="shared" si="20"/>
        <v>10</v>
      </c>
      <c r="K413" s="23">
        <f t="shared" si="21"/>
        <v>4</v>
      </c>
      <c r="L413" s="169" t="s">
        <v>485</v>
      </c>
      <c r="M413" s="129">
        <f t="shared" si="22"/>
        <v>1</v>
      </c>
      <c r="O413" s="187">
        <v>18</v>
      </c>
      <c r="P413" s="188">
        <v>9</v>
      </c>
    </row>
    <row r="414" spans="1:16" ht="12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2">
        <v>7.833333333333333</v>
      </c>
      <c r="G414" s="92"/>
      <c r="H414" s="386"/>
      <c r="I414" s="126"/>
      <c r="J414" s="24">
        <f t="shared" si="20"/>
        <v>7.833333333333333</v>
      </c>
      <c r="K414" s="23">
        <f t="shared" si="21"/>
        <v>0</v>
      </c>
      <c r="L414" s="169" t="s">
        <v>485</v>
      </c>
      <c r="M414" s="129">
        <f t="shared" si="22"/>
        <v>1</v>
      </c>
      <c r="N414" s="72" t="s">
        <v>483</v>
      </c>
      <c r="O414" s="7">
        <v>18</v>
      </c>
      <c r="P414" s="167">
        <v>9</v>
      </c>
    </row>
    <row r="415" spans="1:16" ht="12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92">
        <v>10</v>
      </c>
      <c r="G415" s="92"/>
      <c r="H415" s="385"/>
      <c r="I415" s="126"/>
      <c r="J415" s="24">
        <f t="shared" si="20"/>
        <v>10</v>
      </c>
      <c r="K415" s="23">
        <f t="shared" si="21"/>
        <v>4</v>
      </c>
      <c r="L415" s="169" t="s">
        <v>485</v>
      </c>
      <c r="M415" s="129">
        <f t="shared" si="22"/>
        <v>1</v>
      </c>
      <c r="N415" s="72" t="s">
        <v>483</v>
      </c>
      <c r="O415" s="7">
        <v>12</v>
      </c>
      <c r="P415" s="167">
        <v>9</v>
      </c>
    </row>
    <row r="416" spans="1:16" ht="15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92">
        <v>6.2</v>
      </c>
      <c r="G416" s="92"/>
      <c r="H416" s="45"/>
      <c r="I416" s="126"/>
      <c r="J416" s="24">
        <f t="shared" si="20"/>
        <v>6.2</v>
      </c>
      <c r="K416" s="23">
        <f t="shared" si="21"/>
        <v>0</v>
      </c>
      <c r="L416" s="169" t="s">
        <v>485</v>
      </c>
      <c r="M416" s="129">
        <f t="shared" si="22"/>
        <v>1</v>
      </c>
      <c r="O416" s="187">
        <v>12</v>
      </c>
      <c r="P416" s="188">
        <v>9</v>
      </c>
    </row>
    <row r="417" spans="1:16" ht="12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2">
        <v>8.5</v>
      </c>
      <c r="G417" s="92"/>
      <c r="H417" s="385"/>
      <c r="I417" s="126"/>
      <c r="J417" s="24">
        <f t="shared" si="20"/>
        <v>8.5</v>
      </c>
      <c r="K417" s="23">
        <f t="shared" si="21"/>
        <v>0</v>
      </c>
      <c r="L417" s="169" t="s">
        <v>485</v>
      </c>
      <c r="M417" s="129">
        <f t="shared" si="22"/>
        <v>1</v>
      </c>
      <c r="N417" s="72" t="s">
        <v>483</v>
      </c>
      <c r="O417" s="7">
        <v>18</v>
      </c>
      <c r="P417" s="167">
        <v>9</v>
      </c>
    </row>
    <row r="418" spans="1:16" ht="15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92">
        <v>7.833333333333333</v>
      </c>
      <c r="G418" s="92"/>
      <c r="H418" s="45"/>
      <c r="I418" s="126"/>
      <c r="J418" s="24">
        <f t="shared" si="20"/>
        <v>7.833333333333333</v>
      </c>
      <c r="K418" s="23">
        <f t="shared" si="21"/>
        <v>0</v>
      </c>
      <c r="L418" s="169" t="s">
        <v>485</v>
      </c>
      <c r="M418" s="129">
        <f t="shared" si="22"/>
        <v>1</v>
      </c>
      <c r="O418" s="187">
        <v>12</v>
      </c>
      <c r="P418" s="188">
        <v>9</v>
      </c>
    </row>
    <row r="419" spans="1:16" ht="12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2">
        <v>10.75</v>
      </c>
      <c r="G419" s="92"/>
      <c r="H419" s="385"/>
      <c r="I419" s="126"/>
      <c r="J419" s="24">
        <f t="shared" si="20"/>
        <v>10.75</v>
      </c>
      <c r="K419" s="23">
        <f t="shared" si="21"/>
        <v>4</v>
      </c>
      <c r="L419" s="169" t="s">
        <v>485</v>
      </c>
      <c r="M419" s="129">
        <f t="shared" si="22"/>
        <v>1</v>
      </c>
      <c r="N419" s="72" t="s">
        <v>483</v>
      </c>
      <c r="O419" s="7">
        <v>18</v>
      </c>
      <c r="P419" s="167">
        <v>9</v>
      </c>
    </row>
    <row r="420" spans="1:16" ht="15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F420" s="92">
        <v>7.15</v>
      </c>
      <c r="G420" s="92"/>
      <c r="H420" s="45"/>
      <c r="I420" s="126"/>
      <c r="J420" s="24">
        <f t="shared" si="20"/>
        <v>7.15</v>
      </c>
      <c r="K420" s="23">
        <f t="shared" si="21"/>
        <v>0</v>
      </c>
      <c r="L420" s="169" t="s">
        <v>485</v>
      </c>
      <c r="M420" s="129">
        <f t="shared" si="22"/>
        <v>1</v>
      </c>
      <c r="O420" s="187">
        <v>11</v>
      </c>
      <c r="P420" s="188">
        <v>9</v>
      </c>
    </row>
    <row r="421" spans="1:16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F421" s="92">
        <v>7.3</v>
      </c>
      <c r="G421" s="92">
        <v>5</v>
      </c>
      <c r="H421" s="45">
        <v>9</v>
      </c>
      <c r="I421" s="126"/>
      <c r="J421" s="24">
        <f t="shared" ref="J421" si="23">IF(AND(H421&gt;G421,H421&gt;I421),MAX(F421,(H421*2+G421*3)/5,(H421*2+I421*3)/5),MAX(F421,G421,I421))</f>
        <v>7.3</v>
      </c>
      <c r="K421" s="23">
        <f t="shared" ref="K421" si="24">IF(J421&gt;=9.995,4,0)</f>
        <v>0</v>
      </c>
      <c r="L421" s="169"/>
      <c r="M421" s="129">
        <f t="shared" ref="M421" si="25">IF(I421&lt;&gt;"",2,1)</f>
        <v>1</v>
      </c>
    </row>
    <row r="422" spans="1:16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F422" s="92">
        <v>10.02</v>
      </c>
      <c r="G422" s="92"/>
      <c r="H422" s="45"/>
      <c r="I422" s="126"/>
      <c r="J422" s="24">
        <f t="shared" ref="J422:J424" si="26">IF(AND(H422&gt;G422,H422&gt;I422),MAX(F422,(H422*2+G422*3)/5,(H422*2+I422*3)/5),MAX(F422,G422,I422))</f>
        <v>10.02</v>
      </c>
      <c r="K422" s="23">
        <f t="shared" ref="K422:K424" si="27">IF(J422&gt;=9.995,4,0)</f>
        <v>4</v>
      </c>
      <c r="L422" s="169"/>
      <c r="M422" s="129">
        <f t="shared" ref="M422:M424" si="28">IF(I422&lt;&gt;"",2,1)</f>
        <v>1</v>
      </c>
    </row>
    <row r="423" spans="1:16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F423" s="92">
        <v>14.13</v>
      </c>
      <c r="G423" s="92"/>
      <c r="H423" s="45"/>
      <c r="I423" s="126"/>
      <c r="J423" s="24">
        <f t="shared" si="26"/>
        <v>14.13</v>
      </c>
      <c r="K423" s="23">
        <f t="shared" si="27"/>
        <v>4</v>
      </c>
      <c r="L423" s="169"/>
      <c r="M423" s="129">
        <f t="shared" si="28"/>
        <v>1</v>
      </c>
    </row>
    <row r="424" spans="1:16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F424" s="92">
        <v>10.66</v>
      </c>
      <c r="G424" s="92"/>
      <c r="H424" s="45"/>
      <c r="I424" s="126"/>
      <c r="J424" s="24">
        <f t="shared" si="26"/>
        <v>10.66</v>
      </c>
      <c r="K424" s="23">
        <f t="shared" si="27"/>
        <v>4</v>
      </c>
      <c r="L424" s="169"/>
      <c r="M424" s="129">
        <f t="shared" si="28"/>
        <v>1</v>
      </c>
    </row>
  </sheetData>
  <autoFilter ref="A12:P419"/>
  <sortState ref="B13:P420">
    <sortCondition ref="C13:C420"/>
    <sortCondition ref="D13:D420"/>
  </sortState>
  <mergeCells count="4">
    <mergeCell ref="F8:K8"/>
    <mergeCell ref="D10:K10"/>
    <mergeCell ref="C6:K6"/>
    <mergeCell ref="C8:D8"/>
  </mergeCells>
  <dataValidations count="1">
    <dataValidation type="decimal" errorStyle="warning" allowBlank="1" showInputMessage="1" showErrorMessage="1" errorTitle="Contrôle" error="Erreur de saisie" sqref="H409:H412 H419:H424 H360:H364 H372:H379 H366:H369">
      <formula1>0</formula1>
      <formula2>20</formula2>
    </dataValidation>
  </dataValidations>
  <pageMargins left="0.19685039370078741" right="0.19685039370078741" top="0.59055118110236227" bottom="0.59055118110236227" header="0.11811023622047245" footer="0.31496062992125984"/>
  <pageSetup paperSize="9" scale="80" orientation="portrait" horizontalDpi="300" verticalDpi="300" r:id="rId1"/>
  <headerFooter alignWithMargins="0">
    <oddFooter>&amp;C&amp;8&amp;P&amp;R&amp;"Arial,Italique"&amp;8PVJMDNP-Informatique2-S2-1516-Session Normale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O424"/>
  <sheetViews>
    <sheetView topLeftCell="A392" workbookViewId="0">
      <selection activeCell="B424" sqref="B424"/>
    </sheetView>
  </sheetViews>
  <sheetFormatPr baseColWidth="10" defaultColWidth="10" defaultRowHeight="11.25"/>
  <cols>
    <col min="1" max="1" width="4.7109375" style="7" customWidth="1"/>
    <col min="2" max="2" width="14.7109375" style="360" customWidth="1"/>
    <col min="3" max="3" width="17.7109375" style="7" customWidth="1"/>
    <col min="4" max="4" width="16.7109375" style="7" customWidth="1"/>
    <col min="5" max="5" width="8.7109375" style="7" customWidth="1"/>
    <col min="6" max="6" width="5.7109375" style="7" customWidth="1"/>
    <col min="7" max="8" width="7.42578125" style="7" customWidth="1"/>
    <col min="9" max="9" width="6.7109375" style="7" customWidth="1"/>
    <col min="10" max="10" width="5.28515625" style="7" customWidth="1"/>
    <col min="11" max="11" width="11.5703125" style="7" customWidth="1"/>
    <col min="12" max="16384" width="10" style="7"/>
  </cols>
  <sheetData>
    <row r="1" spans="1:15" s="4" customFormat="1" ht="12.75" customHeight="1">
      <c r="A1" s="3" t="s">
        <v>0</v>
      </c>
      <c r="B1" s="352"/>
      <c r="I1" s="3"/>
      <c r="K1" s="5" t="s">
        <v>698</v>
      </c>
    </row>
    <row r="2" spans="1:15" s="4" customFormat="1" ht="12.75" customHeight="1">
      <c r="A2" s="1" t="s">
        <v>1</v>
      </c>
      <c r="B2" s="352"/>
    </row>
    <row r="3" spans="1:15" s="4" customFormat="1" ht="12.75" customHeight="1">
      <c r="A3" s="1" t="s">
        <v>2</v>
      </c>
      <c r="B3" s="352"/>
    </row>
    <row r="4" spans="1:15" s="4" customFormat="1" ht="18" customHeight="1">
      <c r="A4" s="2" t="s">
        <v>3</v>
      </c>
      <c r="B4" s="367"/>
      <c r="C4" s="30"/>
    </row>
    <row r="5" spans="1:15" s="4" customFormat="1" ht="12.75" customHeight="1">
      <c r="A5" s="2"/>
      <c r="B5" s="367"/>
      <c r="C5" s="30"/>
    </row>
    <row r="6" spans="1:15" s="4" customFormat="1" ht="24" customHeight="1">
      <c r="B6" s="352"/>
      <c r="C6" s="434" t="s">
        <v>15</v>
      </c>
      <c r="D6" s="435"/>
      <c r="E6" s="435"/>
      <c r="F6" s="435"/>
      <c r="G6" s="435"/>
      <c r="H6" s="435"/>
      <c r="I6" s="435"/>
      <c r="J6" s="436"/>
    </row>
    <row r="7" spans="1:15" ht="12.75" customHeight="1">
      <c r="C7" s="4"/>
      <c r="D7" s="4"/>
      <c r="E7" s="4"/>
      <c r="F7" s="4"/>
      <c r="G7" s="4"/>
      <c r="H7" s="4"/>
      <c r="I7" s="4"/>
      <c r="J7" s="4"/>
    </row>
    <row r="8" spans="1:15" s="10" customFormat="1" ht="18" customHeight="1">
      <c r="B8" s="368"/>
      <c r="C8" s="430" t="s">
        <v>16</v>
      </c>
      <c r="D8" s="432"/>
      <c r="E8" s="9"/>
      <c r="F8" s="430" t="s">
        <v>699</v>
      </c>
      <c r="G8" s="431"/>
      <c r="H8" s="431"/>
      <c r="I8" s="431"/>
      <c r="J8" s="432"/>
    </row>
    <row r="9" spans="1:15" ht="12.75" customHeight="1"/>
    <row r="10" spans="1:15" ht="18" customHeight="1">
      <c r="D10" s="433" t="s">
        <v>24</v>
      </c>
      <c r="E10" s="433"/>
      <c r="F10" s="433"/>
      <c r="G10" s="433"/>
      <c r="H10" s="433"/>
      <c r="I10" s="433"/>
      <c r="J10" s="433"/>
    </row>
    <row r="11" spans="1:15" ht="12.75" customHeight="1"/>
    <row r="12" spans="1:15" s="22" customFormat="1" ht="24" customHeight="1">
      <c r="A12" s="14" t="s">
        <v>4</v>
      </c>
      <c r="B12" s="355" t="s">
        <v>5</v>
      </c>
      <c r="C12" s="16" t="s">
        <v>6</v>
      </c>
      <c r="D12" s="17" t="s">
        <v>7</v>
      </c>
      <c r="E12" s="15" t="s">
        <v>8</v>
      </c>
      <c r="F12" s="19" t="s">
        <v>52</v>
      </c>
      <c r="G12" s="21" t="s">
        <v>488</v>
      </c>
      <c r="H12" s="124" t="s">
        <v>439</v>
      </c>
      <c r="I12" s="21" t="s">
        <v>10</v>
      </c>
      <c r="J12" s="21" t="s">
        <v>12</v>
      </c>
      <c r="K12" s="34" t="s">
        <v>9</v>
      </c>
      <c r="L12" s="128" t="s">
        <v>440</v>
      </c>
    </row>
    <row r="13" spans="1:15" ht="13.5" customHeight="1">
      <c r="A13" s="23">
        <v>1</v>
      </c>
      <c r="B13" s="178">
        <v>1433017018</v>
      </c>
      <c r="C13" s="272" t="s">
        <v>666</v>
      </c>
      <c r="D13" s="272" t="s">
        <v>192</v>
      </c>
      <c r="E13" s="117" t="s">
        <v>428</v>
      </c>
      <c r="F13" s="92">
        <v>7</v>
      </c>
      <c r="G13" s="26"/>
      <c r="H13" s="127"/>
      <c r="I13" s="31">
        <f t="shared" ref="I13:I76" si="0">MAX(F13,G13,H13)</f>
        <v>7</v>
      </c>
      <c r="J13" s="23">
        <f t="shared" ref="J13:J76" si="1">IF(I13&gt;=10,1,0)</f>
        <v>0</v>
      </c>
      <c r="K13" s="44" t="str">
        <f>IF(J13=1,"acquise"," ")</f>
        <v xml:space="preserve"> </v>
      </c>
      <c r="L13" s="129">
        <f t="shared" ref="L13:L76" si="2">IF(H13&lt;&gt;"",2,1)</f>
        <v>1</v>
      </c>
      <c r="N13" s="187">
        <v>11</v>
      </c>
      <c r="O13" s="188">
        <v>4</v>
      </c>
    </row>
    <row r="14" spans="1:15" ht="13.5" customHeight="1">
      <c r="A14" s="23">
        <v>2</v>
      </c>
      <c r="B14" s="175">
        <v>1533006763</v>
      </c>
      <c r="C14" s="275" t="s">
        <v>491</v>
      </c>
      <c r="D14" s="275" t="s">
        <v>492</v>
      </c>
      <c r="E14" s="117" t="s">
        <v>1676</v>
      </c>
      <c r="F14" s="92">
        <v>10.5</v>
      </c>
      <c r="G14" s="26"/>
      <c r="H14" s="127"/>
      <c r="I14" s="31">
        <f t="shared" si="0"/>
        <v>10.5</v>
      </c>
      <c r="J14" s="23">
        <f t="shared" si="1"/>
        <v>1</v>
      </c>
      <c r="K14" s="169" t="s">
        <v>486</v>
      </c>
      <c r="L14" s="129">
        <f t="shared" si="2"/>
        <v>1</v>
      </c>
      <c r="N14" s="187">
        <v>14</v>
      </c>
      <c r="O14" s="188">
        <v>5</v>
      </c>
    </row>
    <row r="15" spans="1:15" ht="13.5" customHeight="1">
      <c r="A15" s="23">
        <v>3</v>
      </c>
      <c r="B15" s="277" t="s">
        <v>58</v>
      </c>
      <c r="C15" s="47" t="s">
        <v>59</v>
      </c>
      <c r="D15" s="47" t="s">
        <v>60</v>
      </c>
      <c r="E15" s="117" t="s">
        <v>434</v>
      </c>
      <c r="F15" s="92">
        <v>12.5</v>
      </c>
      <c r="G15" s="26"/>
      <c r="H15" s="127"/>
      <c r="I15" s="31">
        <f t="shared" si="0"/>
        <v>12.5</v>
      </c>
      <c r="J15" s="23">
        <f t="shared" si="1"/>
        <v>1</v>
      </c>
      <c r="K15" s="169" t="s">
        <v>484</v>
      </c>
      <c r="L15" s="129">
        <f t="shared" si="2"/>
        <v>1</v>
      </c>
      <c r="M15" s="72" t="s">
        <v>483</v>
      </c>
      <c r="N15" s="7">
        <v>30</v>
      </c>
      <c r="O15" s="167">
        <v>9</v>
      </c>
    </row>
    <row r="16" spans="1:15" ht="13.5" customHeight="1">
      <c r="A16" s="23">
        <v>4</v>
      </c>
      <c r="B16" s="279">
        <v>1433000807</v>
      </c>
      <c r="C16" s="101" t="s">
        <v>371</v>
      </c>
      <c r="D16" s="101" t="s">
        <v>372</v>
      </c>
      <c r="E16" s="118" t="s">
        <v>433</v>
      </c>
      <c r="F16" s="49">
        <v>13.5</v>
      </c>
      <c r="G16" s="26"/>
      <c r="H16" s="127"/>
      <c r="I16" s="31">
        <f t="shared" si="0"/>
        <v>13.5</v>
      </c>
      <c r="J16" s="23">
        <f t="shared" si="1"/>
        <v>1</v>
      </c>
      <c r="K16" s="169" t="s">
        <v>485</v>
      </c>
      <c r="L16" s="129">
        <f t="shared" si="2"/>
        <v>1</v>
      </c>
      <c r="M16" s="72" t="s">
        <v>483</v>
      </c>
      <c r="N16" s="7">
        <v>18</v>
      </c>
      <c r="O16" s="167">
        <v>9</v>
      </c>
    </row>
    <row r="17" spans="1:15" ht="13.5" customHeight="1">
      <c r="A17" s="23">
        <v>5</v>
      </c>
      <c r="B17" s="279">
        <v>1433005614</v>
      </c>
      <c r="C17" s="101" t="s">
        <v>288</v>
      </c>
      <c r="D17" s="101" t="s">
        <v>289</v>
      </c>
      <c r="E17" s="118" t="s">
        <v>433</v>
      </c>
      <c r="F17" s="49">
        <v>10</v>
      </c>
      <c r="G17" s="26"/>
      <c r="H17" s="127"/>
      <c r="I17" s="31">
        <f t="shared" si="0"/>
        <v>10</v>
      </c>
      <c r="J17" s="23">
        <f t="shared" si="1"/>
        <v>1</v>
      </c>
      <c r="K17" s="169" t="s">
        <v>485</v>
      </c>
      <c r="L17" s="129">
        <f t="shared" si="2"/>
        <v>1</v>
      </c>
      <c r="M17" s="72" t="s">
        <v>483</v>
      </c>
      <c r="N17" s="7">
        <v>18</v>
      </c>
      <c r="O17" s="167">
        <v>9</v>
      </c>
    </row>
    <row r="18" spans="1:15" ht="13.5" customHeight="1">
      <c r="A18" s="23">
        <v>6</v>
      </c>
      <c r="B18" s="178">
        <v>1433017739</v>
      </c>
      <c r="C18" s="272" t="s">
        <v>633</v>
      </c>
      <c r="D18" s="272" t="s">
        <v>177</v>
      </c>
      <c r="E18" s="117" t="s">
        <v>428</v>
      </c>
      <c r="F18" s="92">
        <v>11</v>
      </c>
      <c r="G18" s="26"/>
      <c r="H18" s="127"/>
      <c r="I18" s="31">
        <f t="shared" si="0"/>
        <v>11</v>
      </c>
      <c r="J18" s="23">
        <f t="shared" si="1"/>
        <v>1</v>
      </c>
      <c r="K18" s="169" t="s">
        <v>486</v>
      </c>
      <c r="L18" s="129">
        <f t="shared" si="2"/>
        <v>1</v>
      </c>
      <c r="N18" s="187">
        <v>12</v>
      </c>
      <c r="O18" s="188">
        <v>3</v>
      </c>
    </row>
    <row r="19" spans="1:15" ht="13.5" customHeight="1">
      <c r="A19" s="23">
        <v>7</v>
      </c>
      <c r="B19" s="279">
        <v>1334054874</v>
      </c>
      <c r="C19" s="101" t="s">
        <v>290</v>
      </c>
      <c r="D19" s="101" t="s">
        <v>68</v>
      </c>
      <c r="E19" s="117" t="s">
        <v>429</v>
      </c>
      <c r="F19" s="49">
        <v>10</v>
      </c>
      <c r="G19" s="26"/>
      <c r="H19" s="127"/>
      <c r="I19" s="31">
        <f t="shared" si="0"/>
        <v>10</v>
      </c>
      <c r="J19" s="23">
        <f t="shared" si="1"/>
        <v>1</v>
      </c>
      <c r="K19" s="169" t="s">
        <v>485</v>
      </c>
      <c r="L19" s="129">
        <f t="shared" si="2"/>
        <v>1</v>
      </c>
      <c r="M19" s="72" t="s">
        <v>483</v>
      </c>
      <c r="N19" s="7">
        <v>18</v>
      </c>
      <c r="O19" s="167">
        <v>9</v>
      </c>
    </row>
    <row r="20" spans="1:15" ht="13.5" customHeight="1">
      <c r="A20" s="23">
        <v>8</v>
      </c>
      <c r="B20" s="178">
        <v>123011242</v>
      </c>
      <c r="C20" s="272" t="s">
        <v>639</v>
      </c>
      <c r="D20" s="272" t="s">
        <v>640</v>
      </c>
      <c r="E20" s="117" t="s">
        <v>428</v>
      </c>
      <c r="F20" s="92">
        <v>10</v>
      </c>
      <c r="G20" s="26"/>
      <c r="H20" s="127"/>
      <c r="I20" s="31">
        <f t="shared" si="0"/>
        <v>10</v>
      </c>
      <c r="J20" s="23">
        <f t="shared" si="1"/>
        <v>1</v>
      </c>
      <c r="K20" s="169" t="s">
        <v>485</v>
      </c>
      <c r="L20" s="129">
        <f t="shared" si="2"/>
        <v>1</v>
      </c>
      <c r="N20" s="187">
        <v>18</v>
      </c>
      <c r="O20" s="188">
        <v>9</v>
      </c>
    </row>
    <row r="21" spans="1:15" ht="13.5" customHeight="1">
      <c r="A21" s="23">
        <v>9</v>
      </c>
      <c r="B21" s="279">
        <v>1333016516</v>
      </c>
      <c r="C21" s="47" t="s">
        <v>62</v>
      </c>
      <c r="D21" s="47" t="s">
        <v>63</v>
      </c>
      <c r="E21" s="119" t="s">
        <v>433</v>
      </c>
      <c r="F21" s="92">
        <v>11.25</v>
      </c>
      <c r="G21" s="26"/>
      <c r="H21" s="127"/>
      <c r="I21" s="31">
        <f t="shared" si="0"/>
        <v>11.25</v>
      </c>
      <c r="J21" s="23">
        <f t="shared" si="1"/>
        <v>1</v>
      </c>
      <c r="K21" s="169" t="s">
        <v>485</v>
      </c>
      <c r="L21" s="129">
        <f t="shared" si="2"/>
        <v>1</v>
      </c>
      <c r="M21" s="72" t="s">
        <v>483</v>
      </c>
      <c r="N21" s="7">
        <v>18</v>
      </c>
      <c r="O21" s="167">
        <v>9</v>
      </c>
    </row>
    <row r="22" spans="1:15" ht="13.5" customHeight="1">
      <c r="A22" s="23">
        <v>10</v>
      </c>
      <c r="B22" s="279">
        <v>1333000881</v>
      </c>
      <c r="C22" s="101" t="s">
        <v>291</v>
      </c>
      <c r="D22" s="101" t="s">
        <v>292</v>
      </c>
      <c r="E22" s="117" t="s">
        <v>434</v>
      </c>
      <c r="F22" s="49">
        <v>11</v>
      </c>
      <c r="G22" s="26"/>
      <c r="H22" s="127"/>
      <c r="I22" s="31">
        <f t="shared" si="0"/>
        <v>11</v>
      </c>
      <c r="J22" s="23">
        <f t="shared" si="1"/>
        <v>1</v>
      </c>
      <c r="K22" s="169" t="s">
        <v>486</v>
      </c>
      <c r="L22" s="129">
        <f t="shared" si="2"/>
        <v>1</v>
      </c>
      <c r="M22" s="72" t="s">
        <v>483</v>
      </c>
      <c r="N22" s="7">
        <v>12</v>
      </c>
      <c r="O22" s="167">
        <v>3</v>
      </c>
    </row>
    <row r="23" spans="1:15" ht="13.5" customHeight="1">
      <c r="A23" s="23">
        <v>11</v>
      </c>
      <c r="B23" s="175">
        <v>1433018125</v>
      </c>
      <c r="C23" s="275" t="s">
        <v>594</v>
      </c>
      <c r="D23" s="275" t="s">
        <v>595</v>
      </c>
      <c r="E23" s="117" t="s">
        <v>428</v>
      </c>
      <c r="F23" s="92">
        <v>9</v>
      </c>
      <c r="G23" s="26"/>
      <c r="H23" s="127"/>
      <c r="I23" s="31">
        <f t="shared" si="0"/>
        <v>9</v>
      </c>
      <c r="J23" s="23">
        <f t="shared" si="1"/>
        <v>0</v>
      </c>
      <c r="K23" s="44" t="str">
        <f>IF(J23=1,"acquise"," ")</f>
        <v xml:space="preserve"> </v>
      </c>
      <c r="L23" s="129">
        <f t="shared" si="2"/>
        <v>1</v>
      </c>
      <c r="N23" s="187">
        <v>13</v>
      </c>
      <c r="O23" s="188">
        <v>4</v>
      </c>
    </row>
    <row r="24" spans="1:15" ht="13.5" customHeight="1">
      <c r="A24" s="23">
        <v>12</v>
      </c>
      <c r="B24" s="175">
        <v>1533012510</v>
      </c>
      <c r="C24" s="275" t="s">
        <v>667</v>
      </c>
      <c r="D24" s="275" t="s">
        <v>668</v>
      </c>
      <c r="E24" s="117" t="s">
        <v>428</v>
      </c>
      <c r="F24" s="92">
        <v>5</v>
      </c>
      <c r="G24" s="26"/>
      <c r="H24" s="127"/>
      <c r="I24" s="31">
        <f t="shared" si="0"/>
        <v>5</v>
      </c>
      <c r="J24" s="23">
        <f t="shared" si="1"/>
        <v>0</v>
      </c>
      <c r="K24" s="44" t="str">
        <f>IF(J24=1,"acquise"," ")</f>
        <v xml:space="preserve"> </v>
      </c>
      <c r="L24" s="129">
        <f t="shared" si="2"/>
        <v>1</v>
      </c>
      <c r="N24" s="187">
        <v>22</v>
      </c>
      <c r="O24" s="188">
        <v>4</v>
      </c>
    </row>
    <row r="25" spans="1:15" ht="13.5" customHeight="1">
      <c r="A25" s="23">
        <v>13</v>
      </c>
      <c r="B25" s="282">
        <v>123004012</v>
      </c>
      <c r="C25" s="200" t="s">
        <v>66</v>
      </c>
      <c r="D25" s="200" t="s">
        <v>557</v>
      </c>
      <c r="E25" s="239" t="s">
        <v>431</v>
      </c>
      <c r="F25" s="256">
        <v>10.5</v>
      </c>
      <c r="G25" s="260"/>
      <c r="H25" s="261"/>
      <c r="I25" s="249">
        <f t="shared" si="0"/>
        <v>10.5</v>
      </c>
      <c r="J25" s="250">
        <f t="shared" si="1"/>
        <v>1</v>
      </c>
      <c r="K25" s="251" t="str">
        <f>IF(J25=1,"acquise"," ")</f>
        <v>acquise</v>
      </c>
      <c r="L25" s="222">
        <f t="shared" si="2"/>
        <v>1</v>
      </c>
    </row>
    <row r="26" spans="1:15" ht="13.5" customHeight="1">
      <c r="A26" s="23">
        <v>14</v>
      </c>
      <c r="B26" s="175">
        <v>1533019464</v>
      </c>
      <c r="C26" s="275" t="s">
        <v>600</v>
      </c>
      <c r="D26" s="275" t="s">
        <v>199</v>
      </c>
      <c r="E26" s="117" t="s">
        <v>429</v>
      </c>
      <c r="F26" s="92">
        <v>8.5</v>
      </c>
      <c r="G26" s="26"/>
      <c r="H26" s="127"/>
      <c r="I26" s="31">
        <f t="shared" si="0"/>
        <v>8.5</v>
      </c>
      <c r="J26" s="23">
        <f t="shared" si="1"/>
        <v>0</v>
      </c>
      <c r="K26" s="169" t="s">
        <v>484</v>
      </c>
      <c r="L26" s="129">
        <f t="shared" si="2"/>
        <v>1</v>
      </c>
      <c r="N26" s="187">
        <v>30</v>
      </c>
      <c r="O26" s="188">
        <v>4</v>
      </c>
    </row>
    <row r="27" spans="1:15" ht="13.5" customHeight="1">
      <c r="A27" s="23">
        <v>15</v>
      </c>
      <c r="B27" s="175">
        <v>1533012539</v>
      </c>
      <c r="C27" s="275" t="s">
        <v>538</v>
      </c>
      <c r="D27" s="275" t="s">
        <v>317</v>
      </c>
      <c r="E27" s="117" t="s">
        <v>429</v>
      </c>
      <c r="F27" s="92">
        <v>8.5</v>
      </c>
      <c r="G27" s="26"/>
      <c r="H27" s="127"/>
      <c r="I27" s="31">
        <f t="shared" si="0"/>
        <v>8.5</v>
      </c>
      <c r="J27" s="23">
        <f t="shared" si="1"/>
        <v>0</v>
      </c>
      <c r="K27" s="169" t="s">
        <v>485</v>
      </c>
      <c r="L27" s="129">
        <f t="shared" si="2"/>
        <v>1</v>
      </c>
      <c r="N27" s="187">
        <v>18</v>
      </c>
      <c r="O27" s="188">
        <v>9</v>
      </c>
    </row>
    <row r="28" spans="1:15" ht="13.5" customHeight="1">
      <c r="A28" s="23">
        <v>16</v>
      </c>
      <c r="B28" s="279">
        <v>1333015719</v>
      </c>
      <c r="C28" s="101" t="s">
        <v>293</v>
      </c>
      <c r="D28" s="101" t="s">
        <v>138</v>
      </c>
      <c r="E28" s="117" t="s">
        <v>434</v>
      </c>
      <c r="F28" s="49">
        <v>10</v>
      </c>
      <c r="G28" s="26"/>
      <c r="H28" s="127"/>
      <c r="I28" s="31">
        <f t="shared" si="0"/>
        <v>10</v>
      </c>
      <c r="J28" s="23">
        <f t="shared" si="1"/>
        <v>1</v>
      </c>
      <c r="K28" s="169" t="s">
        <v>485</v>
      </c>
      <c r="L28" s="129">
        <f t="shared" si="2"/>
        <v>1</v>
      </c>
      <c r="M28" s="72" t="s">
        <v>483</v>
      </c>
      <c r="N28" s="7">
        <v>28</v>
      </c>
      <c r="O28" s="167">
        <v>9</v>
      </c>
    </row>
    <row r="29" spans="1:15" ht="13.5" customHeight="1">
      <c r="A29" s="23">
        <v>17</v>
      </c>
      <c r="B29" s="356" t="s">
        <v>706</v>
      </c>
      <c r="C29" s="203" t="s">
        <v>707</v>
      </c>
      <c r="D29" s="203" t="s">
        <v>79</v>
      </c>
      <c r="E29" s="204" t="s">
        <v>436</v>
      </c>
      <c r="F29" s="256">
        <v>10</v>
      </c>
      <c r="G29" s="260"/>
      <c r="H29" s="261"/>
      <c r="I29" s="249">
        <f t="shared" si="0"/>
        <v>10</v>
      </c>
      <c r="J29" s="250">
        <f t="shared" si="1"/>
        <v>1</v>
      </c>
      <c r="K29" s="251" t="str">
        <f>IF(J29=1,"acquise"," ")</f>
        <v>acquise</v>
      </c>
      <c r="L29" s="222">
        <f t="shared" si="2"/>
        <v>1</v>
      </c>
    </row>
    <row r="30" spans="1:15" ht="13.5" customHeight="1">
      <c r="A30" s="23">
        <v>18</v>
      </c>
      <c r="B30" s="289">
        <v>123003488</v>
      </c>
      <c r="C30" s="47" t="s">
        <v>71</v>
      </c>
      <c r="D30" s="47" t="s">
        <v>72</v>
      </c>
      <c r="E30" s="118" t="s">
        <v>433</v>
      </c>
      <c r="F30" s="92">
        <v>12.5</v>
      </c>
      <c r="G30" s="26"/>
      <c r="H30" s="127"/>
      <c r="I30" s="31">
        <f t="shared" si="0"/>
        <v>12.5</v>
      </c>
      <c r="J30" s="23">
        <f t="shared" si="1"/>
        <v>1</v>
      </c>
      <c r="K30" s="169" t="s">
        <v>485</v>
      </c>
      <c r="L30" s="129">
        <f t="shared" si="2"/>
        <v>1</v>
      </c>
      <c r="M30" s="72" t="s">
        <v>483</v>
      </c>
      <c r="N30" s="7">
        <v>18</v>
      </c>
      <c r="O30" s="167">
        <v>9</v>
      </c>
    </row>
    <row r="31" spans="1:15" ht="13.5" customHeight="1">
      <c r="A31" s="23">
        <v>19</v>
      </c>
      <c r="B31" s="277" t="s">
        <v>73</v>
      </c>
      <c r="C31" s="47" t="s">
        <v>74</v>
      </c>
      <c r="D31" s="47" t="s">
        <v>75</v>
      </c>
      <c r="E31" s="117" t="s">
        <v>429</v>
      </c>
      <c r="F31" s="92">
        <v>10.25</v>
      </c>
      <c r="G31" s="26"/>
      <c r="H31" s="127"/>
      <c r="I31" s="31">
        <f t="shared" si="0"/>
        <v>10.25</v>
      </c>
      <c r="J31" s="23">
        <f t="shared" si="1"/>
        <v>1</v>
      </c>
      <c r="K31" s="169" t="s">
        <v>486</v>
      </c>
      <c r="L31" s="129">
        <f t="shared" si="2"/>
        <v>1</v>
      </c>
      <c r="M31" s="72" t="s">
        <v>483</v>
      </c>
      <c r="N31" s="7">
        <v>22</v>
      </c>
      <c r="O31" s="167">
        <v>7</v>
      </c>
    </row>
    <row r="32" spans="1:15" ht="13.5" customHeight="1">
      <c r="A32" s="23">
        <v>20</v>
      </c>
      <c r="B32" s="181">
        <v>1333016483</v>
      </c>
      <c r="C32" s="290" t="s">
        <v>550</v>
      </c>
      <c r="D32" s="290" t="s">
        <v>373</v>
      </c>
      <c r="E32" s="117" t="s">
        <v>1676</v>
      </c>
      <c r="F32" s="92">
        <v>17.5</v>
      </c>
      <c r="G32" s="26"/>
      <c r="H32" s="127"/>
      <c r="I32" s="31">
        <f t="shared" si="0"/>
        <v>17.5</v>
      </c>
      <c r="J32" s="23">
        <f t="shared" si="1"/>
        <v>1</v>
      </c>
      <c r="K32" s="169" t="s">
        <v>484</v>
      </c>
      <c r="L32" s="129">
        <f t="shared" si="2"/>
        <v>1</v>
      </c>
      <c r="N32" s="187">
        <v>30</v>
      </c>
      <c r="O32" s="188">
        <v>9</v>
      </c>
    </row>
    <row r="33" spans="1:15" ht="13.5" customHeight="1">
      <c r="A33" s="23">
        <v>21</v>
      </c>
      <c r="B33" s="363" t="s">
        <v>708</v>
      </c>
      <c r="C33" s="241" t="s">
        <v>709</v>
      </c>
      <c r="D33" s="241" t="s">
        <v>64</v>
      </c>
      <c r="E33" s="242" t="s">
        <v>432</v>
      </c>
      <c r="F33" s="256">
        <v>10</v>
      </c>
      <c r="G33" s="260"/>
      <c r="H33" s="261"/>
      <c r="I33" s="249">
        <f t="shared" si="0"/>
        <v>10</v>
      </c>
      <c r="J33" s="250">
        <f t="shared" si="1"/>
        <v>1</v>
      </c>
      <c r="K33" s="251" t="str">
        <f>IF(J33=1,"acquise"," ")</f>
        <v>acquise</v>
      </c>
      <c r="L33" s="222">
        <f t="shared" si="2"/>
        <v>1</v>
      </c>
    </row>
    <row r="34" spans="1:15" ht="13.5" customHeight="1">
      <c r="A34" s="23">
        <v>22</v>
      </c>
      <c r="B34" s="289">
        <v>123003378</v>
      </c>
      <c r="C34" s="47" t="s">
        <v>78</v>
      </c>
      <c r="D34" s="47" t="s">
        <v>79</v>
      </c>
      <c r="E34" s="117" t="s">
        <v>429</v>
      </c>
      <c r="F34" s="92">
        <v>10</v>
      </c>
      <c r="G34" s="26"/>
      <c r="H34" s="127"/>
      <c r="I34" s="31">
        <f t="shared" si="0"/>
        <v>10</v>
      </c>
      <c r="J34" s="23">
        <f t="shared" si="1"/>
        <v>1</v>
      </c>
      <c r="K34" s="169" t="s">
        <v>485</v>
      </c>
      <c r="L34" s="129">
        <f t="shared" si="2"/>
        <v>1</v>
      </c>
      <c r="M34" s="72" t="s">
        <v>483</v>
      </c>
      <c r="N34" s="7">
        <v>17</v>
      </c>
      <c r="O34" s="167">
        <v>9</v>
      </c>
    </row>
    <row r="35" spans="1:15" ht="13.5" customHeight="1">
      <c r="A35" s="23">
        <v>23</v>
      </c>
      <c r="B35" s="186">
        <v>123002925</v>
      </c>
      <c r="C35" s="290" t="s">
        <v>78</v>
      </c>
      <c r="D35" s="290" t="s">
        <v>212</v>
      </c>
      <c r="E35" s="117" t="s">
        <v>428</v>
      </c>
      <c r="F35" s="92">
        <v>15.5</v>
      </c>
      <c r="G35" s="26"/>
      <c r="H35" s="127"/>
      <c r="I35" s="31">
        <f t="shared" si="0"/>
        <v>15.5</v>
      </c>
      <c r="J35" s="23">
        <f t="shared" si="1"/>
        <v>1</v>
      </c>
      <c r="K35" s="169" t="s">
        <v>485</v>
      </c>
      <c r="L35" s="129">
        <f t="shared" si="2"/>
        <v>1</v>
      </c>
      <c r="N35" s="187">
        <v>12</v>
      </c>
      <c r="O35" s="188">
        <v>9</v>
      </c>
    </row>
    <row r="36" spans="1:15" ht="13.5" customHeight="1">
      <c r="A36" s="23">
        <v>24</v>
      </c>
      <c r="B36" s="175">
        <v>1533005854</v>
      </c>
      <c r="C36" s="275" t="s">
        <v>688</v>
      </c>
      <c r="D36" s="275" t="s">
        <v>299</v>
      </c>
      <c r="E36" s="117" t="s">
        <v>1676</v>
      </c>
      <c r="F36" s="92">
        <v>10.25</v>
      </c>
      <c r="G36" s="26"/>
      <c r="H36" s="127"/>
      <c r="I36" s="31">
        <f t="shared" si="0"/>
        <v>10.25</v>
      </c>
      <c r="J36" s="23">
        <f t="shared" si="1"/>
        <v>1</v>
      </c>
      <c r="K36" s="169" t="s">
        <v>486</v>
      </c>
      <c r="L36" s="129">
        <f t="shared" si="2"/>
        <v>1</v>
      </c>
      <c r="N36" s="187">
        <v>13</v>
      </c>
      <c r="O36" s="188">
        <v>5</v>
      </c>
    </row>
    <row r="37" spans="1:15" ht="13.5" customHeight="1">
      <c r="A37" s="23">
        <v>25</v>
      </c>
      <c r="B37" s="282" t="s">
        <v>710</v>
      </c>
      <c r="C37" s="200" t="s">
        <v>711</v>
      </c>
      <c r="D37" s="200" t="s">
        <v>221</v>
      </c>
      <c r="E37" s="243" t="s">
        <v>429</v>
      </c>
      <c r="F37" s="256">
        <v>11</v>
      </c>
      <c r="G37" s="260"/>
      <c r="H37" s="261"/>
      <c r="I37" s="249">
        <f t="shared" si="0"/>
        <v>11</v>
      </c>
      <c r="J37" s="250">
        <f t="shared" si="1"/>
        <v>1</v>
      </c>
      <c r="K37" s="251" t="str">
        <f>IF(J37=1,"acquise"," ")</f>
        <v>acquise</v>
      </c>
      <c r="L37" s="222">
        <f t="shared" si="2"/>
        <v>1</v>
      </c>
    </row>
    <row r="38" spans="1:15" ht="13.5" customHeight="1">
      <c r="A38" s="23">
        <v>26</v>
      </c>
      <c r="B38" s="363" t="s">
        <v>712</v>
      </c>
      <c r="C38" s="241" t="s">
        <v>713</v>
      </c>
      <c r="D38" s="241" t="s">
        <v>198</v>
      </c>
      <c r="E38" s="244" t="s">
        <v>433</v>
      </c>
      <c r="F38" s="256">
        <v>12.25</v>
      </c>
      <c r="G38" s="260"/>
      <c r="H38" s="261"/>
      <c r="I38" s="249">
        <f t="shared" si="0"/>
        <v>12.25</v>
      </c>
      <c r="J38" s="250">
        <f t="shared" si="1"/>
        <v>1</v>
      </c>
      <c r="K38" s="251" t="str">
        <f>IF(J38=1,"acquise"," ")</f>
        <v>acquise</v>
      </c>
      <c r="L38" s="222">
        <f t="shared" si="2"/>
        <v>1</v>
      </c>
    </row>
    <row r="39" spans="1:15" ht="13.5" customHeight="1">
      <c r="A39" s="23">
        <v>27</v>
      </c>
      <c r="B39" s="175">
        <v>1533012525</v>
      </c>
      <c r="C39" s="275" t="s">
        <v>631</v>
      </c>
      <c r="D39" s="275" t="s">
        <v>632</v>
      </c>
      <c r="E39" s="117" t="s">
        <v>428</v>
      </c>
      <c r="F39" s="92">
        <v>9</v>
      </c>
      <c r="G39" s="26"/>
      <c r="H39" s="127"/>
      <c r="I39" s="31">
        <f t="shared" si="0"/>
        <v>9</v>
      </c>
      <c r="J39" s="23">
        <f t="shared" si="1"/>
        <v>0</v>
      </c>
      <c r="K39" s="169" t="s">
        <v>485</v>
      </c>
      <c r="L39" s="129">
        <f t="shared" si="2"/>
        <v>1</v>
      </c>
      <c r="N39" s="187">
        <v>17</v>
      </c>
      <c r="O39" s="188">
        <v>9</v>
      </c>
    </row>
    <row r="40" spans="1:15" ht="13.5" customHeight="1">
      <c r="A40" s="23">
        <v>28</v>
      </c>
      <c r="B40" s="279">
        <v>1333011568</v>
      </c>
      <c r="C40" s="101" t="s">
        <v>374</v>
      </c>
      <c r="D40" s="101" t="s">
        <v>375</v>
      </c>
      <c r="E40" s="117" t="s">
        <v>434</v>
      </c>
      <c r="F40" s="49">
        <v>12</v>
      </c>
      <c r="G40" s="26"/>
      <c r="H40" s="127"/>
      <c r="I40" s="31">
        <f t="shared" si="0"/>
        <v>12</v>
      </c>
      <c r="J40" s="23">
        <f t="shared" si="1"/>
        <v>1</v>
      </c>
      <c r="K40" s="169" t="s">
        <v>485</v>
      </c>
      <c r="L40" s="129">
        <f t="shared" si="2"/>
        <v>1</v>
      </c>
      <c r="M40" s="72" t="s">
        <v>483</v>
      </c>
      <c r="N40" s="7">
        <v>18</v>
      </c>
      <c r="O40" s="167">
        <v>9</v>
      </c>
    </row>
    <row r="41" spans="1:15" ht="13.5" customHeight="1">
      <c r="A41" s="23">
        <v>29</v>
      </c>
      <c r="B41" s="175">
        <v>1533014031</v>
      </c>
      <c r="C41" s="275" t="s">
        <v>374</v>
      </c>
      <c r="D41" s="275" t="s">
        <v>92</v>
      </c>
      <c r="E41" s="117" t="s">
        <v>429</v>
      </c>
      <c r="F41" s="92">
        <v>10</v>
      </c>
      <c r="G41" s="26"/>
      <c r="H41" s="127"/>
      <c r="I41" s="31">
        <f t="shared" si="0"/>
        <v>10</v>
      </c>
      <c r="J41" s="23">
        <f t="shared" si="1"/>
        <v>1</v>
      </c>
      <c r="K41" s="169" t="s">
        <v>486</v>
      </c>
      <c r="L41" s="129">
        <f t="shared" si="2"/>
        <v>1</v>
      </c>
      <c r="N41" s="187">
        <v>14</v>
      </c>
      <c r="O41" s="188">
        <v>5</v>
      </c>
    </row>
    <row r="42" spans="1:15" ht="13.5" customHeight="1">
      <c r="A42" s="23">
        <v>30</v>
      </c>
      <c r="B42" s="175">
        <v>1533012543</v>
      </c>
      <c r="C42" s="275" t="s">
        <v>641</v>
      </c>
      <c r="D42" s="275" t="s">
        <v>642</v>
      </c>
      <c r="E42" s="117" t="s">
        <v>428</v>
      </c>
      <c r="F42" s="92">
        <v>15.5</v>
      </c>
      <c r="G42" s="26"/>
      <c r="H42" s="127"/>
      <c r="I42" s="31">
        <f t="shared" si="0"/>
        <v>15.5</v>
      </c>
      <c r="J42" s="23">
        <f t="shared" si="1"/>
        <v>1</v>
      </c>
      <c r="K42" s="169" t="s">
        <v>486</v>
      </c>
      <c r="L42" s="129">
        <f t="shared" si="2"/>
        <v>1</v>
      </c>
      <c r="N42" s="187">
        <v>12</v>
      </c>
      <c r="O42" s="188">
        <v>3</v>
      </c>
    </row>
    <row r="43" spans="1:15" ht="13.5" customHeight="1">
      <c r="A43" s="23">
        <v>31</v>
      </c>
      <c r="B43" s="289">
        <v>1333006646</v>
      </c>
      <c r="C43" s="47" t="s">
        <v>81</v>
      </c>
      <c r="D43" s="47" t="s">
        <v>82</v>
      </c>
      <c r="E43" s="120" t="s">
        <v>434</v>
      </c>
      <c r="F43" s="92">
        <v>11.5</v>
      </c>
      <c r="G43" s="26"/>
      <c r="H43" s="127"/>
      <c r="I43" s="31">
        <f t="shared" si="0"/>
        <v>11.5</v>
      </c>
      <c r="J43" s="23">
        <f t="shared" si="1"/>
        <v>1</v>
      </c>
      <c r="K43" s="169" t="s">
        <v>485</v>
      </c>
      <c r="L43" s="129">
        <f t="shared" si="2"/>
        <v>1</v>
      </c>
      <c r="M43" s="72" t="s">
        <v>483</v>
      </c>
      <c r="N43" s="7">
        <v>12</v>
      </c>
      <c r="O43" s="167">
        <v>9</v>
      </c>
    </row>
    <row r="44" spans="1:15" ht="13.5" customHeight="1">
      <c r="A44" s="23">
        <v>32</v>
      </c>
      <c r="B44" s="279">
        <v>1433007175</v>
      </c>
      <c r="C44" s="101" t="s">
        <v>376</v>
      </c>
      <c r="D44" s="101" t="s">
        <v>377</v>
      </c>
      <c r="E44" s="117" t="s">
        <v>434</v>
      </c>
      <c r="F44" s="49">
        <v>15</v>
      </c>
      <c r="G44" s="26"/>
      <c r="H44" s="127"/>
      <c r="I44" s="31">
        <f t="shared" si="0"/>
        <v>15</v>
      </c>
      <c r="J44" s="23">
        <f t="shared" si="1"/>
        <v>1</v>
      </c>
      <c r="K44" s="169" t="s">
        <v>485</v>
      </c>
      <c r="L44" s="129">
        <f t="shared" si="2"/>
        <v>1</v>
      </c>
      <c r="M44" s="72" t="s">
        <v>483</v>
      </c>
      <c r="N44" s="7">
        <v>11</v>
      </c>
      <c r="O44" s="167">
        <v>9</v>
      </c>
    </row>
    <row r="45" spans="1:15" ht="13.5" customHeight="1">
      <c r="A45" s="23">
        <v>33</v>
      </c>
      <c r="B45" s="289">
        <v>123000712</v>
      </c>
      <c r="C45" s="47" t="s">
        <v>84</v>
      </c>
      <c r="D45" s="47" t="s">
        <v>85</v>
      </c>
      <c r="E45" s="117" t="s">
        <v>434</v>
      </c>
      <c r="F45" s="92">
        <v>11</v>
      </c>
      <c r="G45" s="26"/>
      <c r="H45" s="127"/>
      <c r="I45" s="31">
        <f t="shared" si="0"/>
        <v>11</v>
      </c>
      <c r="J45" s="23">
        <f t="shared" si="1"/>
        <v>1</v>
      </c>
      <c r="K45" s="169" t="s">
        <v>486</v>
      </c>
      <c r="L45" s="129">
        <f t="shared" si="2"/>
        <v>1</v>
      </c>
      <c r="M45" s="72" t="s">
        <v>483</v>
      </c>
      <c r="N45" s="7">
        <v>13</v>
      </c>
      <c r="O45" s="167">
        <v>5</v>
      </c>
    </row>
    <row r="46" spans="1:15" ht="13.5" customHeight="1">
      <c r="A46" s="23">
        <v>34</v>
      </c>
      <c r="B46" s="279">
        <v>1333004753</v>
      </c>
      <c r="C46" s="101" t="s">
        <v>294</v>
      </c>
      <c r="D46" s="101" t="s">
        <v>295</v>
      </c>
      <c r="E46" s="118" t="s">
        <v>433</v>
      </c>
      <c r="F46" s="49">
        <v>11.5</v>
      </c>
      <c r="G46" s="26"/>
      <c r="H46" s="127"/>
      <c r="I46" s="31">
        <f t="shared" si="0"/>
        <v>11.5</v>
      </c>
      <c r="J46" s="23">
        <f t="shared" si="1"/>
        <v>1</v>
      </c>
      <c r="K46" s="169" t="s">
        <v>485</v>
      </c>
      <c r="L46" s="129">
        <f t="shared" si="2"/>
        <v>1</v>
      </c>
      <c r="M46" s="72" t="s">
        <v>483</v>
      </c>
      <c r="N46" s="7">
        <v>18</v>
      </c>
      <c r="O46" s="167">
        <v>9</v>
      </c>
    </row>
    <row r="47" spans="1:15" ht="13.5" customHeight="1">
      <c r="A47" s="23">
        <v>35</v>
      </c>
      <c r="B47" s="175">
        <v>1533011550</v>
      </c>
      <c r="C47" s="275" t="s">
        <v>525</v>
      </c>
      <c r="D47" s="275" t="s">
        <v>526</v>
      </c>
      <c r="E47" s="117" t="s">
        <v>428</v>
      </c>
      <c r="F47" s="92">
        <v>12</v>
      </c>
      <c r="G47" s="26"/>
      <c r="H47" s="127"/>
      <c r="I47" s="31">
        <f t="shared" si="0"/>
        <v>12</v>
      </c>
      <c r="J47" s="23">
        <f t="shared" si="1"/>
        <v>1</v>
      </c>
      <c r="K47" s="169" t="s">
        <v>485</v>
      </c>
      <c r="L47" s="129">
        <f t="shared" si="2"/>
        <v>1</v>
      </c>
      <c r="N47" s="187">
        <v>18</v>
      </c>
      <c r="O47" s="188">
        <v>9</v>
      </c>
    </row>
    <row r="48" spans="1:15" ht="13.5" customHeight="1">
      <c r="A48" s="23">
        <v>36</v>
      </c>
      <c r="B48" s="279">
        <v>1333006010</v>
      </c>
      <c r="C48" s="101" t="s">
        <v>296</v>
      </c>
      <c r="D48" s="101" t="s">
        <v>378</v>
      </c>
      <c r="E48" s="117" t="s">
        <v>429</v>
      </c>
      <c r="F48" s="49">
        <v>12</v>
      </c>
      <c r="G48" s="26"/>
      <c r="H48" s="127"/>
      <c r="I48" s="31">
        <f t="shared" si="0"/>
        <v>12</v>
      </c>
      <c r="J48" s="23">
        <f t="shared" si="1"/>
        <v>1</v>
      </c>
      <c r="K48" s="169" t="s">
        <v>485</v>
      </c>
      <c r="L48" s="129">
        <f t="shared" si="2"/>
        <v>1</v>
      </c>
      <c r="M48" s="72" t="s">
        <v>483</v>
      </c>
      <c r="N48" s="7">
        <v>12</v>
      </c>
      <c r="O48" s="167">
        <v>9</v>
      </c>
    </row>
    <row r="49" spans="1:15" ht="13.5" customHeight="1">
      <c r="A49" s="23">
        <v>37</v>
      </c>
      <c r="B49" s="175">
        <v>1533004202</v>
      </c>
      <c r="C49" s="275" t="s">
        <v>654</v>
      </c>
      <c r="D49" s="275" t="s">
        <v>655</v>
      </c>
      <c r="E49" s="117" t="s">
        <v>1676</v>
      </c>
      <c r="F49" s="92">
        <v>15</v>
      </c>
      <c r="G49" s="26"/>
      <c r="H49" s="127"/>
      <c r="I49" s="31">
        <f t="shared" si="0"/>
        <v>15</v>
      </c>
      <c r="J49" s="23">
        <f t="shared" si="1"/>
        <v>1</v>
      </c>
      <c r="K49" s="169" t="s">
        <v>486</v>
      </c>
      <c r="L49" s="129">
        <f t="shared" si="2"/>
        <v>1</v>
      </c>
      <c r="N49" s="187">
        <v>14</v>
      </c>
      <c r="O49" s="188">
        <v>5</v>
      </c>
    </row>
    <row r="50" spans="1:15" ht="13.5" customHeight="1">
      <c r="A50" s="23">
        <v>38</v>
      </c>
      <c r="B50" s="289">
        <v>1333011714</v>
      </c>
      <c r="C50" s="47" t="s">
        <v>87</v>
      </c>
      <c r="D50" s="47" t="s">
        <v>88</v>
      </c>
      <c r="E50" s="118" t="s">
        <v>433</v>
      </c>
      <c r="F50" s="92">
        <v>12.75</v>
      </c>
      <c r="G50" s="26"/>
      <c r="H50" s="127"/>
      <c r="I50" s="31">
        <f t="shared" si="0"/>
        <v>12.75</v>
      </c>
      <c r="J50" s="23">
        <f t="shared" si="1"/>
        <v>1</v>
      </c>
      <c r="K50" s="169" t="s">
        <v>485</v>
      </c>
      <c r="L50" s="129">
        <f t="shared" si="2"/>
        <v>1</v>
      </c>
      <c r="M50" s="72" t="s">
        <v>483</v>
      </c>
      <c r="N50" s="7">
        <v>18</v>
      </c>
      <c r="O50" s="167">
        <v>9</v>
      </c>
    </row>
    <row r="51" spans="1:15" ht="13.5" customHeight="1">
      <c r="A51" s="23">
        <v>39</v>
      </c>
      <c r="B51" s="369" t="s">
        <v>714</v>
      </c>
      <c r="C51" s="245" t="s">
        <v>715</v>
      </c>
      <c r="D51" s="245" t="s">
        <v>60</v>
      </c>
      <c r="E51" s="246" t="s">
        <v>434</v>
      </c>
      <c r="F51" s="256">
        <v>10.33</v>
      </c>
      <c r="G51" s="260"/>
      <c r="H51" s="261"/>
      <c r="I51" s="249">
        <f t="shared" si="0"/>
        <v>10.33</v>
      </c>
      <c r="J51" s="250">
        <f t="shared" si="1"/>
        <v>1</v>
      </c>
      <c r="K51" s="251" t="str">
        <f>IF(J51=1,"acquise"," ")</f>
        <v>acquise</v>
      </c>
      <c r="L51" s="222">
        <f t="shared" si="2"/>
        <v>1</v>
      </c>
    </row>
    <row r="52" spans="1:15" ht="13.5" customHeight="1">
      <c r="A52" s="23">
        <v>40</v>
      </c>
      <c r="B52" s="294" t="s">
        <v>716</v>
      </c>
      <c r="C52" s="200" t="s">
        <v>717</v>
      </c>
      <c r="D52" s="200" t="s">
        <v>138</v>
      </c>
      <c r="E52" s="247" t="s">
        <v>1677</v>
      </c>
      <c r="F52" s="256">
        <v>12</v>
      </c>
      <c r="G52" s="260"/>
      <c r="H52" s="261"/>
      <c r="I52" s="249">
        <f t="shared" si="0"/>
        <v>12</v>
      </c>
      <c r="J52" s="250">
        <f t="shared" si="1"/>
        <v>1</v>
      </c>
      <c r="K52" s="251" t="str">
        <f>IF(J52=1,"acquise"," ")</f>
        <v>acquise</v>
      </c>
      <c r="L52" s="222">
        <f t="shared" si="2"/>
        <v>1</v>
      </c>
    </row>
    <row r="53" spans="1:15" ht="13.5" customHeight="1">
      <c r="A53" s="23">
        <v>41</v>
      </c>
      <c r="B53" s="279">
        <v>1333026522</v>
      </c>
      <c r="C53" s="101" t="s">
        <v>379</v>
      </c>
      <c r="D53" s="101" t="s">
        <v>380</v>
      </c>
      <c r="E53" s="117" t="s">
        <v>429</v>
      </c>
      <c r="F53" s="49">
        <v>11</v>
      </c>
      <c r="G53" s="26"/>
      <c r="H53" s="127"/>
      <c r="I53" s="31">
        <f t="shared" si="0"/>
        <v>11</v>
      </c>
      <c r="J53" s="23">
        <f t="shared" si="1"/>
        <v>1</v>
      </c>
      <c r="K53" s="169" t="s">
        <v>485</v>
      </c>
      <c r="L53" s="129">
        <f t="shared" si="2"/>
        <v>1</v>
      </c>
      <c r="M53" s="72" t="s">
        <v>483</v>
      </c>
      <c r="N53" s="7">
        <v>18</v>
      </c>
      <c r="O53" s="167">
        <v>9</v>
      </c>
    </row>
    <row r="54" spans="1:15" ht="13.5" customHeight="1">
      <c r="A54" s="23">
        <v>42</v>
      </c>
      <c r="B54" s="175">
        <v>1533015821</v>
      </c>
      <c r="C54" s="275" t="s">
        <v>576</v>
      </c>
      <c r="D54" s="275" t="s">
        <v>357</v>
      </c>
      <c r="E54" s="117" t="s">
        <v>428</v>
      </c>
      <c r="F54" s="92">
        <v>13.5</v>
      </c>
      <c r="G54" s="26"/>
      <c r="H54" s="127"/>
      <c r="I54" s="31">
        <f t="shared" si="0"/>
        <v>13.5</v>
      </c>
      <c r="J54" s="23">
        <f t="shared" si="1"/>
        <v>1</v>
      </c>
      <c r="K54" s="169" t="s">
        <v>486</v>
      </c>
      <c r="L54" s="129">
        <f t="shared" si="2"/>
        <v>1</v>
      </c>
      <c r="N54" s="187">
        <v>22</v>
      </c>
      <c r="O54" s="188">
        <v>3</v>
      </c>
    </row>
    <row r="55" spans="1:15" ht="13.5" customHeight="1">
      <c r="A55" s="23">
        <v>43</v>
      </c>
      <c r="B55" s="282" t="s">
        <v>718</v>
      </c>
      <c r="C55" s="200" t="s">
        <v>90</v>
      </c>
      <c r="D55" s="200" t="s">
        <v>373</v>
      </c>
      <c r="E55" s="246" t="s">
        <v>434</v>
      </c>
      <c r="F55" s="256">
        <v>14.75</v>
      </c>
      <c r="G55" s="260"/>
      <c r="H55" s="261"/>
      <c r="I55" s="249">
        <f t="shared" si="0"/>
        <v>14.75</v>
      </c>
      <c r="J55" s="250">
        <f t="shared" si="1"/>
        <v>1</v>
      </c>
      <c r="K55" s="251" t="str">
        <f>IF(J55=1,"acquise"," ")</f>
        <v>acquise</v>
      </c>
      <c r="L55" s="222">
        <f t="shared" si="2"/>
        <v>1</v>
      </c>
    </row>
    <row r="56" spans="1:15" ht="13.5" customHeight="1">
      <c r="A56" s="23">
        <v>44</v>
      </c>
      <c r="B56" s="279">
        <v>1433010412</v>
      </c>
      <c r="C56" s="101" t="s">
        <v>381</v>
      </c>
      <c r="D56" s="101" t="s">
        <v>382</v>
      </c>
      <c r="E56" s="117" t="s">
        <v>429</v>
      </c>
      <c r="F56" s="49">
        <v>10.5</v>
      </c>
      <c r="G56" s="26"/>
      <c r="H56" s="127"/>
      <c r="I56" s="31">
        <f t="shared" si="0"/>
        <v>10.5</v>
      </c>
      <c r="J56" s="23">
        <f t="shared" si="1"/>
        <v>1</v>
      </c>
      <c r="K56" s="169" t="s">
        <v>485</v>
      </c>
      <c r="L56" s="129">
        <f t="shared" si="2"/>
        <v>1</v>
      </c>
      <c r="M56" s="72" t="s">
        <v>483</v>
      </c>
      <c r="N56" s="7">
        <v>18</v>
      </c>
      <c r="O56" s="167">
        <v>9</v>
      </c>
    </row>
    <row r="57" spans="1:15" ht="13.5" customHeight="1">
      <c r="A57" s="23">
        <v>45</v>
      </c>
      <c r="B57" s="294" t="s">
        <v>719</v>
      </c>
      <c r="C57" s="200" t="s">
        <v>381</v>
      </c>
      <c r="D57" s="200" t="s">
        <v>72</v>
      </c>
      <c r="E57" s="247" t="s">
        <v>1678</v>
      </c>
      <c r="F57" s="256">
        <v>10.5</v>
      </c>
      <c r="G57" s="260"/>
      <c r="H57" s="261"/>
      <c r="I57" s="249">
        <f t="shared" si="0"/>
        <v>10.5</v>
      </c>
      <c r="J57" s="250">
        <f t="shared" si="1"/>
        <v>1</v>
      </c>
      <c r="K57" s="251" t="str">
        <f>IF(J57=1,"acquise"," ")</f>
        <v>acquise</v>
      </c>
      <c r="L57" s="222">
        <f t="shared" si="2"/>
        <v>1</v>
      </c>
    </row>
    <row r="58" spans="1:15" ht="13.5" customHeight="1">
      <c r="A58" s="23">
        <v>46</v>
      </c>
      <c r="B58" s="175">
        <v>1533009327</v>
      </c>
      <c r="C58" s="275" t="s">
        <v>626</v>
      </c>
      <c r="D58" s="275" t="s">
        <v>93</v>
      </c>
      <c r="E58" s="117" t="s">
        <v>428</v>
      </c>
      <c r="F58" s="92">
        <v>10.5</v>
      </c>
      <c r="G58" s="26"/>
      <c r="H58" s="127"/>
      <c r="I58" s="31">
        <f t="shared" si="0"/>
        <v>10.5</v>
      </c>
      <c r="J58" s="23">
        <f t="shared" si="1"/>
        <v>1</v>
      </c>
      <c r="K58" s="169" t="s">
        <v>485</v>
      </c>
      <c r="L58" s="129">
        <f t="shared" si="2"/>
        <v>1</v>
      </c>
      <c r="N58" s="187">
        <v>11</v>
      </c>
      <c r="O58" s="188">
        <v>9</v>
      </c>
    </row>
    <row r="59" spans="1:15" ht="13.5" customHeight="1">
      <c r="A59" s="23">
        <v>47</v>
      </c>
      <c r="B59" s="282" t="s">
        <v>720</v>
      </c>
      <c r="C59" s="200" t="s">
        <v>721</v>
      </c>
      <c r="D59" s="200" t="s">
        <v>113</v>
      </c>
      <c r="E59" s="242" t="s">
        <v>432</v>
      </c>
      <c r="F59" s="256">
        <v>7.5</v>
      </c>
      <c r="G59" s="260"/>
      <c r="H59" s="261"/>
      <c r="I59" s="249">
        <f t="shared" si="0"/>
        <v>7.5</v>
      </c>
      <c r="J59" s="250">
        <f t="shared" si="1"/>
        <v>0</v>
      </c>
      <c r="K59" s="251" t="str">
        <f>IF(J59=1,"acquise"," ")</f>
        <v xml:space="preserve"> </v>
      </c>
      <c r="L59" s="222">
        <f t="shared" si="2"/>
        <v>1</v>
      </c>
    </row>
    <row r="60" spans="1:15" ht="13.5" customHeight="1">
      <c r="A60" s="23">
        <v>48</v>
      </c>
      <c r="B60" s="178">
        <v>1433010258</v>
      </c>
      <c r="C60" s="272" t="s">
        <v>607</v>
      </c>
      <c r="D60" s="272" t="s">
        <v>225</v>
      </c>
      <c r="E60" s="117" t="s">
        <v>1676</v>
      </c>
      <c r="F60" s="92">
        <v>10.5</v>
      </c>
      <c r="G60" s="26"/>
      <c r="H60" s="127"/>
      <c r="I60" s="31">
        <f t="shared" si="0"/>
        <v>10.5</v>
      </c>
      <c r="J60" s="23">
        <f t="shared" si="1"/>
        <v>1</v>
      </c>
      <c r="K60" s="169" t="s">
        <v>485</v>
      </c>
      <c r="L60" s="129">
        <f t="shared" si="2"/>
        <v>1</v>
      </c>
      <c r="N60" s="187">
        <v>12</v>
      </c>
      <c r="O60" s="188">
        <v>9</v>
      </c>
    </row>
    <row r="61" spans="1:15" ht="13.5" customHeight="1">
      <c r="A61" s="23">
        <v>49</v>
      </c>
      <c r="B61" s="175">
        <v>1533011503</v>
      </c>
      <c r="C61" s="275" t="s">
        <v>643</v>
      </c>
      <c r="D61" s="275" t="s">
        <v>555</v>
      </c>
      <c r="E61" s="117" t="s">
        <v>429</v>
      </c>
      <c r="F61" s="92">
        <v>13</v>
      </c>
      <c r="G61" s="26"/>
      <c r="H61" s="127"/>
      <c r="I61" s="31">
        <f t="shared" si="0"/>
        <v>13</v>
      </c>
      <c r="J61" s="23">
        <f t="shared" si="1"/>
        <v>1</v>
      </c>
      <c r="K61" s="169" t="s">
        <v>485</v>
      </c>
      <c r="L61" s="129">
        <f t="shared" si="2"/>
        <v>1</v>
      </c>
      <c r="N61" s="187">
        <v>18</v>
      </c>
      <c r="O61" s="188">
        <v>9</v>
      </c>
    </row>
    <row r="62" spans="1:15" ht="13.5" customHeight="1">
      <c r="A62" s="23">
        <v>50</v>
      </c>
      <c r="B62" s="175">
        <v>1533019462</v>
      </c>
      <c r="C62" s="275" t="s">
        <v>531</v>
      </c>
      <c r="D62" s="275" t="s">
        <v>299</v>
      </c>
      <c r="E62" s="117" t="s">
        <v>429</v>
      </c>
      <c r="F62" s="92">
        <v>12.5</v>
      </c>
      <c r="G62" s="26"/>
      <c r="H62" s="127"/>
      <c r="I62" s="31">
        <f t="shared" si="0"/>
        <v>12.5</v>
      </c>
      <c r="J62" s="23">
        <f t="shared" si="1"/>
        <v>1</v>
      </c>
      <c r="K62" s="169" t="s">
        <v>486</v>
      </c>
      <c r="L62" s="129">
        <f t="shared" si="2"/>
        <v>1</v>
      </c>
      <c r="N62" s="187">
        <v>14</v>
      </c>
      <c r="O62" s="188">
        <v>5</v>
      </c>
    </row>
    <row r="63" spans="1:15" ht="13.5" customHeight="1">
      <c r="A63" s="23">
        <v>51</v>
      </c>
      <c r="B63" s="175">
        <v>1533010439</v>
      </c>
      <c r="C63" s="275" t="s">
        <v>596</v>
      </c>
      <c r="D63" s="275" t="s">
        <v>597</v>
      </c>
      <c r="E63" s="117" t="s">
        <v>1676</v>
      </c>
      <c r="F63" s="92">
        <v>10</v>
      </c>
      <c r="G63" s="26"/>
      <c r="H63" s="127"/>
      <c r="I63" s="31">
        <f t="shared" si="0"/>
        <v>10</v>
      </c>
      <c r="J63" s="23">
        <f t="shared" si="1"/>
        <v>1</v>
      </c>
      <c r="K63" s="169" t="s">
        <v>486</v>
      </c>
      <c r="L63" s="129">
        <f t="shared" si="2"/>
        <v>1</v>
      </c>
      <c r="N63" s="187">
        <v>14</v>
      </c>
      <c r="O63" s="188">
        <v>5</v>
      </c>
    </row>
    <row r="64" spans="1:15" ht="13.5" customHeight="1">
      <c r="A64" s="23">
        <v>52</v>
      </c>
      <c r="B64" s="175">
        <v>1533003693</v>
      </c>
      <c r="C64" s="275" t="s">
        <v>562</v>
      </c>
      <c r="D64" s="275" t="s">
        <v>327</v>
      </c>
      <c r="E64" s="117" t="s">
        <v>1676</v>
      </c>
      <c r="F64" s="92">
        <v>14.5</v>
      </c>
      <c r="G64" s="26"/>
      <c r="H64" s="127"/>
      <c r="I64" s="31">
        <f t="shared" si="0"/>
        <v>14.5</v>
      </c>
      <c r="J64" s="23">
        <f t="shared" si="1"/>
        <v>1</v>
      </c>
      <c r="K64" s="169" t="s">
        <v>486</v>
      </c>
      <c r="L64" s="129">
        <f t="shared" si="2"/>
        <v>1</v>
      </c>
      <c r="N64" s="187">
        <v>14</v>
      </c>
      <c r="O64" s="188">
        <v>5</v>
      </c>
    </row>
    <row r="65" spans="1:15" ht="13.5" customHeight="1">
      <c r="A65" s="23">
        <v>53</v>
      </c>
      <c r="B65" s="175">
        <v>1533023336</v>
      </c>
      <c r="C65" s="275" t="s">
        <v>562</v>
      </c>
      <c r="D65" s="275" t="s">
        <v>331</v>
      </c>
      <c r="E65" s="117" t="s">
        <v>429</v>
      </c>
      <c r="F65" s="92">
        <v>15</v>
      </c>
      <c r="G65" s="26"/>
      <c r="H65" s="127"/>
      <c r="I65" s="31">
        <f t="shared" si="0"/>
        <v>15</v>
      </c>
      <c r="J65" s="23">
        <f t="shared" si="1"/>
        <v>1</v>
      </c>
      <c r="K65" s="169" t="s">
        <v>485</v>
      </c>
      <c r="L65" s="129">
        <f t="shared" si="2"/>
        <v>1</v>
      </c>
      <c r="N65" s="187">
        <v>18</v>
      </c>
      <c r="O65" s="188">
        <v>9</v>
      </c>
    </row>
    <row r="66" spans="1:15" ht="13.5" customHeight="1">
      <c r="A66" s="23">
        <v>54</v>
      </c>
      <c r="B66" s="279">
        <v>1433011170</v>
      </c>
      <c r="C66" s="101" t="s">
        <v>383</v>
      </c>
      <c r="D66" s="101" t="s">
        <v>250</v>
      </c>
      <c r="E66" s="117" t="s">
        <v>434</v>
      </c>
      <c r="F66" s="49">
        <v>7.5</v>
      </c>
      <c r="G66" s="26">
        <v>2.5</v>
      </c>
      <c r="H66" s="127"/>
      <c r="I66" s="31">
        <f t="shared" si="0"/>
        <v>7.5</v>
      </c>
      <c r="J66" s="23">
        <f t="shared" si="1"/>
        <v>0</v>
      </c>
      <c r="K66" s="43" t="str">
        <f>IF(J66=1,"acquise"," ")</f>
        <v xml:space="preserve"> </v>
      </c>
      <c r="L66" s="129">
        <f t="shared" si="2"/>
        <v>1</v>
      </c>
      <c r="M66" s="72" t="s">
        <v>483</v>
      </c>
      <c r="N66" s="7">
        <v>25</v>
      </c>
      <c r="O66" s="167">
        <v>4</v>
      </c>
    </row>
    <row r="67" spans="1:15" ht="13.5" customHeight="1">
      <c r="A67" s="23">
        <v>55</v>
      </c>
      <c r="B67" s="289">
        <v>123012584</v>
      </c>
      <c r="C67" s="47" t="s">
        <v>96</v>
      </c>
      <c r="D67" s="47" t="s">
        <v>77</v>
      </c>
      <c r="E67" s="118" t="s">
        <v>433</v>
      </c>
      <c r="F67" s="92">
        <v>10</v>
      </c>
      <c r="G67" s="26"/>
      <c r="H67" s="127"/>
      <c r="I67" s="31">
        <f t="shared" si="0"/>
        <v>10</v>
      </c>
      <c r="J67" s="23">
        <f t="shared" si="1"/>
        <v>1</v>
      </c>
      <c r="K67" s="169" t="s">
        <v>486</v>
      </c>
      <c r="L67" s="129">
        <f t="shared" si="2"/>
        <v>1</v>
      </c>
      <c r="M67" s="72" t="s">
        <v>483</v>
      </c>
      <c r="N67" s="7">
        <v>20</v>
      </c>
      <c r="O67" s="167">
        <v>5</v>
      </c>
    </row>
    <row r="68" spans="1:15" ht="13.5" customHeight="1">
      <c r="A68" s="23">
        <v>56</v>
      </c>
      <c r="B68" s="175">
        <v>1533011473</v>
      </c>
      <c r="C68" s="275" t="s">
        <v>614</v>
      </c>
      <c r="D68" s="275" t="s">
        <v>76</v>
      </c>
      <c r="E68" s="117" t="s">
        <v>429</v>
      </c>
      <c r="F68" s="92">
        <v>9.75</v>
      </c>
      <c r="G68" s="26"/>
      <c r="H68" s="127"/>
      <c r="I68" s="31">
        <f t="shared" si="0"/>
        <v>9.75</v>
      </c>
      <c r="J68" s="23">
        <f t="shared" si="1"/>
        <v>0</v>
      </c>
      <c r="K68" s="169" t="s">
        <v>485</v>
      </c>
      <c r="L68" s="129">
        <f t="shared" si="2"/>
        <v>1</v>
      </c>
      <c r="N68" s="187">
        <v>18</v>
      </c>
      <c r="O68" s="188">
        <v>9</v>
      </c>
    </row>
    <row r="69" spans="1:15" ht="13.5" customHeight="1">
      <c r="A69" s="23">
        <v>57</v>
      </c>
      <c r="B69" s="175">
        <v>1533011076</v>
      </c>
      <c r="C69" s="275" t="s">
        <v>656</v>
      </c>
      <c r="D69" s="275" t="s">
        <v>94</v>
      </c>
      <c r="E69" s="117" t="s">
        <v>429</v>
      </c>
      <c r="F69" s="92">
        <v>14.25</v>
      </c>
      <c r="G69" s="26"/>
      <c r="H69" s="127"/>
      <c r="I69" s="31">
        <f t="shared" si="0"/>
        <v>14.25</v>
      </c>
      <c r="J69" s="23">
        <f t="shared" si="1"/>
        <v>1</v>
      </c>
      <c r="K69" s="169" t="s">
        <v>486</v>
      </c>
      <c r="L69" s="129">
        <f t="shared" si="2"/>
        <v>1</v>
      </c>
      <c r="N69" s="187">
        <v>20</v>
      </c>
      <c r="O69" s="188">
        <v>5</v>
      </c>
    </row>
    <row r="70" spans="1:15" ht="13.5" customHeight="1">
      <c r="A70" s="23">
        <v>58</v>
      </c>
      <c r="B70" s="279">
        <v>1433004654</v>
      </c>
      <c r="C70" s="101" t="s">
        <v>438</v>
      </c>
      <c r="D70" s="101" t="s">
        <v>131</v>
      </c>
      <c r="E70" s="121" t="s">
        <v>434</v>
      </c>
      <c r="F70" s="92">
        <v>10</v>
      </c>
      <c r="G70" s="26"/>
      <c r="H70" s="127"/>
      <c r="I70" s="31">
        <f t="shared" si="0"/>
        <v>10</v>
      </c>
      <c r="J70" s="23">
        <f t="shared" si="1"/>
        <v>1</v>
      </c>
      <c r="K70" s="169" t="s">
        <v>485</v>
      </c>
      <c r="L70" s="129">
        <f t="shared" si="2"/>
        <v>1</v>
      </c>
      <c r="M70" s="72" t="s">
        <v>483</v>
      </c>
      <c r="N70" s="7">
        <v>18</v>
      </c>
      <c r="O70" s="167">
        <v>9</v>
      </c>
    </row>
    <row r="71" spans="1:15" ht="13.5" customHeight="1">
      <c r="A71" s="23">
        <v>59</v>
      </c>
      <c r="B71" s="175">
        <v>1533001044</v>
      </c>
      <c r="C71" s="275" t="s">
        <v>517</v>
      </c>
      <c r="D71" s="275" t="s">
        <v>518</v>
      </c>
      <c r="E71" s="117" t="s">
        <v>429</v>
      </c>
      <c r="F71" s="92">
        <v>16</v>
      </c>
      <c r="G71" s="26"/>
      <c r="H71" s="127"/>
      <c r="I71" s="31">
        <f t="shared" si="0"/>
        <v>16</v>
      </c>
      <c r="J71" s="23">
        <f t="shared" si="1"/>
        <v>1</v>
      </c>
      <c r="K71" s="169" t="s">
        <v>485</v>
      </c>
      <c r="L71" s="129">
        <f t="shared" si="2"/>
        <v>1</v>
      </c>
      <c r="N71" s="187">
        <v>11</v>
      </c>
      <c r="O71" s="188">
        <v>9</v>
      </c>
    </row>
    <row r="72" spans="1:15" ht="13.5" customHeight="1">
      <c r="A72" s="23">
        <v>60</v>
      </c>
      <c r="B72" s="175">
        <v>1533004322</v>
      </c>
      <c r="C72" s="275" t="s">
        <v>623</v>
      </c>
      <c r="D72" s="275" t="s">
        <v>77</v>
      </c>
      <c r="E72" s="117" t="s">
        <v>428</v>
      </c>
      <c r="F72" s="92">
        <v>10</v>
      </c>
      <c r="G72" s="26"/>
      <c r="H72" s="127"/>
      <c r="I72" s="31">
        <f t="shared" si="0"/>
        <v>10</v>
      </c>
      <c r="J72" s="23">
        <f t="shared" si="1"/>
        <v>1</v>
      </c>
      <c r="K72" s="169" t="s">
        <v>486</v>
      </c>
      <c r="L72" s="129">
        <f t="shared" si="2"/>
        <v>1</v>
      </c>
      <c r="N72" s="187">
        <v>14</v>
      </c>
      <c r="O72" s="188">
        <v>5</v>
      </c>
    </row>
    <row r="73" spans="1:15" ht="13.5" customHeight="1">
      <c r="A73" s="23">
        <v>61</v>
      </c>
      <c r="B73" s="175">
        <v>1533009697</v>
      </c>
      <c r="C73" s="275" t="s">
        <v>551</v>
      </c>
      <c r="D73" s="275" t="s">
        <v>552</v>
      </c>
      <c r="E73" s="117" t="s">
        <v>428</v>
      </c>
      <c r="F73" s="92">
        <v>6</v>
      </c>
      <c r="G73" s="26"/>
      <c r="H73" s="127"/>
      <c r="I73" s="31">
        <f t="shared" si="0"/>
        <v>6</v>
      </c>
      <c r="J73" s="23">
        <f t="shared" si="1"/>
        <v>0</v>
      </c>
      <c r="K73" s="169" t="s">
        <v>485</v>
      </c>
      <c r="L73" s="129">
        <f t="shared" si="2"/>
        <v>1</v>
      </c>
      <c r="N73" s="187">
        <v>12</v>
      </c>
      <c r="O73" s="188">
        <v>9</v>
      </c>
    </row>
    <row r="74" spans="1:15" ht="13.5" customHeight="1">
      <c r="A74" s="23">
        <v>62</v>
      </c>
      <c r="B74" s="175">
        <v>1533009756</v>
      </c>
      <c r="C74" s="275" t="s">
        <v>621</v>
      </c>
      <c r="D74" s="275" t="s">
        <v>378</v>
      </c>
      <c r="E74" s="117" t="s">
        <v>429</v>
      </c>
      <c r="F74" s="92">
        <v>10.25</v>
      </c>
      <c r="G74" s="26"/>
      <c r="H74" s="127"/>
      <c r="I74" s="31">
        <f t="shared" si="0"/>
        <v>10.25</v>
      </c>
      <c r="J74" s="23">
        <f t="shared" si="1"/>
        <v>1</v>
      </c>
      <c r="K74" s="169" t="s">
        <v>485</v>
      </c>
      <c r="L74" s="129">
        <f t="shared" si="2"/>
        <v>1</v>
      </c>
      <c r="N74" s="187">
        <v>18</v>
      </c>
      <c r="O74" s="188">
        <v>9</v>
      </c>
    </row>
    <row r="75" spans="1:15" ht="13.5" customHeight="1">
      <c r="A75" s="23">
        <v>63</v>
      </c>
      <c r="B75" s="279">
        <v>123011918</v>
      </c>
      <c r="C75" s="101" t="s">
        <v>298</v>
      </c>
      <c r="D75" s="101" t="s">
        <v>83</v>
      </c>
      <c r="E75" s="117" t="s">
        <v>429</v>
      </c>
      <c r="F75" s="49">
        <v>10</v>
      </c>
      <c r="G75" s="26"/>
      <c r="H75" s="127"/>
      <c r="I75" s="31">
        <f t="shared" si="0"/>
        <v>10</v>
      </c>
      <c r="J75" s="23">
        <f t="shared" si="1"/>
        <v>1</v>
      </c>
      <c r="K75" s="169" t="s">
        <v>486</v>
      </c>
      <c r="L75" s="129">
        <f t="shared" si="2"/>
        <v>1</v>
      </c>
      <c r="M75" s="72" t="s">
        <v>483</v>
      </c>
      <c r="N75" s="7">
        <v>14</v>
      </c>
      <c r="O75" s="167">
        <v>5</v>
      </c>
    </row>
    <row r="76" spans="1:15" ht="13.5" customHeight="1">
      <c r="A76" s="23">
        <v>64</v>
      </c>
      <c r="B76" s="178">
        <v>1433006291</v>
      </c>
      <c r="C76" s="272" t="s">
        <v>386</v>
      </c>
      <c r="D76" s="272" t="s">
        <v>527</v>
      </c>
      <c r="E76" s="117" t="s">
        <v>429</v>
      </c>
      <c r="F76" s="92">
        <v>8.5</v>
      </c>
      <c r="G76" s="26"/>
      <c r="H76" s="127"/>
      <c r="I76" s="31">
        <f t="shared" si="0"/>
        <v>8.5</v>
      </c>
      <c r="J76" s="23">
        <f t="shared" si="1"/>
        <v>0</v>
      </c>
      <c r="K76" s="169" t="s">
        <v>485</v>
      </c>
      <c r="L76" s="129">
        <f t="shared" si="2"/>
        <v>1</v>
      </c>
      <c r="N76" s="187">
        <v>18</v>
      </c>
      <c r="O76" s="188">
        <v>9</v>
      </c>
    </row>
    <row r="77" spans="1:15" ht="13.5" customHeight="1">
      <c r="A77" s="23">
        <v>65</v>
      </c>
      <c r="B77" s="178">
        <v>1433006412</v>
      </c>
      <c r="C77" s="272" t="s">
        <v>386</v>
      </c>
      <c r="D77" s="272" t="s">
        <v>519</v>
      </c>
      <c r="E77" s="117" t="s">
        <v>428</v>
      </c>
      <c r="F77" s="92">
        <v>12.5</v>
      </c>
      <c r="G77" s="26"/>
      <c r="H77" s="127"/>
      <c r="I77" s="31">
        <f t="shared" ref="I77:I140" si="3">MAX(F77,G77,H77)</f>
        <v>12.5</v>
      </c>
      <c r="J77" s="23">
        <f t="shared" ref="J77:J140" si="4">IF(I77&gt;=10,1,0)</f>
        <v>1</v>
      </c>
      <c r="K77" s="169" t="s">
        <v>485</v>
      </c>
      <c r="L77" s="129">
        <f t="shared" ref="L77:L140" si="5">IF(H77&lt;&gt;"",2,1)</f>
        <v>1</v>
      </c>
      <c r="N77" s="187">
        <v>12</v>
      </c>
      <c r="O77" s="188">
        <v>9</v>
      </c>
    </row>
    <row r="78" spans="1:15" ht="13.5" customHeight="1">
      <c r="A78" s="23">
        <v>66</v>
      </c>
      <c r="B78" s="279">
        <v>123008134</v>
      </c>
      <c r="C78" s="101" t="s">
        <v>300</v>
      </c>
      <c r="D78" s="101" t="s">
        <v>126</v>
      </c>
      <c r="E78" s="122" t="s">
        <v>428</v>
      </c>
      <c r="F78" s="49">
        <v>10.5</v>
      </c>
      <c r="G78" s="26"/>
      <c r="H78" s="127"/>
      <c r="I78" s="31">
        <f t="shared" si="3"/>
        <v>10.5</v>
      </c>
      <c r="J78" s="23">
        <f t="shared" si="4"/>
        <v>1</v>
      </c>
      <c r="K78" s="169" t="s">
        <v>485</v>
      </c>
      <c r="L78" s="129">
        <f t="shared" si="5"/>
        <v>1</v>
      </c>
      <c r="M78" s="72" t="s">
        <v>483</v>
      </c>
      <c r="N78" s="7">
        <v>12</v>
      </c>
      <c r="O78" s="167">
        <v>9</v>
      </c>
    </row>
    <row r="79" spans="1:15" ht="13.5" customHeight="1">
      <c r="A79" s="23">
        <v>67</v>
      </c>
      <c r="B79" s="175">
        <v>1533006859</v>
      </c>
      <c r="C79" s="275" t="s">
        <v>651</v>
      </c>
      <c r="D79" s="275" t="s">
        <v>652</v>
      </c>
      <c r="E79" s="117" t="s">
        <v>1676</v>
      </c>
      <c r="F79" s="92">
        <v>8</v>
      </c>
      <c r="G79" s="26">
        <v>11</v>
      </c>
      <c r="H79" s="127"/>
      <c r="I79" s="31">
        <f t="shared" si="3"/>
        <v>11</v>
      </c>
      <c r="J79" s="23">
        <f t="shared" si="4"/>
        <v>1</v>
      </c>
      <c r="K79" s="44" t="str">
        <f>IF(J79=1,"acquise"," ")</f>
        <v>acquise</v>
      </c>
      <c r="L79" s="129">
        <f t="shared" si="5"/>
        <v>1</v>
      </c>
      <c r="N79" s="187">
        <v>10</v>
      </c>
      <c r="O79" s="188">
        <v>2</v>
      </c>
    </row>
    <row r="80" spans="1:15" ht="13.5" customHeight="1">
      <c r="A80" s="23">
        <v>68</v>
      </c>
      <c r="B80" s="279">
        <v>1333003198</v>
      </c>
      <c r="C80" s="101" t="s">
        <v>301</v>
      </c>
      <c r="D80" s="101" t="s">
        <v>302</v>
      </c>
      <c r="E80" s="117" t="s">
        <v>429</v>
      </c>
      <c r="F80" s="49">
        <v>13.5</v>
      </c>
      <c r="G80" s="26"/>
      <c r="H80" s="127"/>
      <c r="I80" s="31">
        <f t="shared" si="3"/>
        <v>13.5</v>
      </c>
      <c r="J80" s="23">
        <f t="shared" si="4"/>
        <v>1</v>
      </c>
      <c r="K80" s="169" t="s">
        <v>485</v>
      </c>
      <c r="L80" s="129">
        <f t="shared" si="5"/>
        <v>1</v>
      </c>
      <c r="M80" s="72" t="s">
        <v>483</v>
      </c>
      <c r="N80" s="22">
        <v>12</v>
      </c>
      <c r="O80" s="168">
        <v>9</v>
      </c>
    </row>
    <row r="81" spans="1:15" ht="13.5" customHeight="1">
      <c r="A81" s="23">
        <v>69</v>
      </c>
      <c r="B81" s="279">
        <v>1433003071</v>
      </c>
      <c r="C81" s="101" t="s">
        <v>387</v>
      </c>
      <c r="D81" s="101" t="s">
        <v>388</v>
      </c>
      <c r="E81" s="117" t="s">
        <v>434</v>
      </c>
      <c r="F81" s="49">
        <v>10.5</v>
      </c>
      <c r="G81" s="26"/>
      <c r="H81" s="127"/>
      <c r="I81" s="31">
        <f t="shared" si="3"/>
        <v>10.5</v>
      </c>
      <c r="J81" s="23">
        <f t="shared" si="4"/>
        <v>1</v>
      </c>
      <c r="K81" s="169" t="s">
        <v>486</v>
      </c>
      <c r="L81" s="129">
        <f t="shared" si="5"/>
        <v>1</v>
      </c>
      <c r="M81" s="72" t="s">
        <v>483</v>
      </c>
      <c r="N81" s="7">
        <v>10</v>
      </c>
      <c r="O81" s="167">
        <v>7</v>
      </c>
    </row>
    <row r="82" spans="1:15" ht="13.5" customHeight="1">
      <c r="A82" s="23">
        <v>70</v>
      </c>
      <c r="B82" s="363" t="s">
        <v>722</v>
      </c>
      <c r="C82" s="241" t="s">
        <v>723</v>
      </c>
      <c r="D82" s="241" t="s">
        <v>128</v>
      </c>
      <c r="E82" s="246" t="s">
        <v>434</v>
      </c>
      <c r="F82" s="256">
        <v>14</v>
      </c>
      <c r="G82" s="260"/>
      <c r="H82" s="261"/>
      <c r="I82" s="249">
        <f t="shared" si="3"/>
        <v>14</v>
      </c>
      <c r="J82" s="250">
        <f t="shared" si="4"/>
        <v>1</v>
      </c>
      <c r="K82" s="251" t="str">
        <f>IF(J82=1,"acquise"," ")</f>
        <v>acquise</v>
      </c>
      <c r="L82" s="222">
        <f t="shared" si="5"/>
        <v>1</v>
      </c>
    </row>
    <row r="83" spans="1:15" ht="13.5" customHeight="1">
      <c r="A83" s="23">
        <v>71</v>
      </c>
      <c r="B83" s="282">
        <v>123015012</v>
      </c>
      <c r="C83" s="200" t="s">
        <v>303</v>
      </c>
      <c r="D83" s="200" t="s">
        <v>163</v>
      </c>
      <c r="E83" s="239" t="s">
        <v>1679</v>
      </c>
      <c r="F83" s="256">
        <v>11</v>
      </c>
      <c r="G83" s="260"/>
      <c r="H83" s="261"/>
      <c r="I83" s="249">
        <f t="shared" si="3"/>
        <v>11</v>
      </c>
      <c r="J83" s="250">
        <f t="shared" si="4"/>
        <v>1</v>
      </c>
      <c r="K83" s="251" t="str">
        <f>IF(J83=1,"acquise"," ")</f>
        <v>acquise</v>
      </c>
      <c r="L83" s="222">
        <f t="shared" si="5"/>
        <v>1</v>
      </c>
    </row>
    <row r="84" spans="1:15" ht="13.5" customHeight="1">
      <c r="A84" s="23">
        <v>72</v>
      </c>
      <c r="B84" s="279">
        <v>123014995</v>
      </c>
      <c r="C84" s="101" t="s">
        <v>303</v>
      </c>
      <c r="D84" s="101" t="s">
        <v>304</v>
      </c>
      <c r="E84" s="117" t="s">
        <v>429</v>
      </c>
      <c r="F84" s="49">
        <v>10.5</v>
      </c>
      <c r="G84" s="26"/>
      <c r="H84" s="127"/>
      <c r="I84" s="31">
        <f t="shared" si="3"/>
        <v>10.5</v>
      </c>
      <c r="J84" s="23">
        <f t="shared" si="4"/>
        <v>1</v>
      </c>
      <c r="K84" s="169" t="s">
        <v>486</v>
      </c>
      <c r="L84" s="129">
        <f t="shared" si="5"/>
        <v>1</v>
      </c>
      <c r="M84" s="72" t="s">
        <v>483</v>
      </c>
      <c r="N84" s="7">
        <v>14</v>
      </c>
      <c r="O84" s="167">
        <v>5</v>
      </c>
    </row>
    <row r="85" spans="1:15" ht="13.5" customHeight="1">
      <c r="A85" s="23">
        <v>73</v>
      </c>
      <c r="B85" s="289">
        <v>123015349</v>
      </c>
      <c r="C85" s="47" t="s">
        <v>101</v>
      </c>
      <c r="D85" s="47" t="s">
        <v>102</v>
      </c>
      <c r="E85" s="117" t="s">
        <v>429</v>
      </c>
      <c r="F85" s="92">
        <v>10</v>
      </c>
      <c r="G85" s="26"/>
      <c r="H85" s="127"/>
      <c r="I85" s="31">
        <f t="shared" si="3"/>
        <v>10</v>
      </c>
      <c r="J85" s="23">
        <f t="shared" si="4"/>
        <v>1</v>
      </c>
      <c r="K85" s="169" t="s">
        <v>486</v>
      </c>
      <c r="L85" s="129">
        <f t="shared" si="5"/>
        <v>1</v>
      </c>
      <c r="M85" s="72" t="s">
        <v>483</v>
      </c>
      <c r="N85" s="7">
        <v>14</v>
      </c>
      <c r="O85" s="167">
        <v>5</v>
      </c>
    </row>
    <row r="86" spans="1:15" ht="13.5" customHeight="1">
      <c r="A86" s="23">
        <v>74</v>
      </c>
      <c r="B86" s="282" t="s">
        <v>724</v>
      </c>
      <c r="C86" s="200" t="s">
        <v>725</v>
      </c>
      <c r="D86" s="200" t="s">
        <v>138</v>
      </c>
      <c r="E86" s="244" t="s">
        <v>433</v>
      </c>
      <c r="F86" s="256">
        <v>14</v>
      </c>
      <c r="G86" s="260"/>
      <c r="H86" s="261"/>
      <c r="I86" s="249">
        <f t="shared" si="3"/>
        <v>14</v>
      </c>
      <c r="J86" s="250">
        <f t="shared" si="4"/>
        <v>1</v>
      </c>
      <c r="K86" s="251" t="str">
        <f>IF(J86=1,"acquise"," ")</f>
        <v>acquise</v>
      </c>
      <c r="L86" s="222">
        <f t="shared" si="5"/>
        <v>1</v>
      </c>
    </row>
    <row r="87" spans="1:15" ht="13.5" customHeight="1">
      <c r="A87" s="23">
        <v>75</v>
      </c>
      <c r="B87" s="175">
        <v>1533017936</v>
      </c>
      <c r="C87" s="275" t="s">
        <v>512</v>
      </c>
      <c r="D87" s="275" t="s">
        <v>513</v>
      </c>
      <c r="E87" s="117" t="s">
        <v>428</v>
      </c>
      <c r="F87" s="92">
        <v>16</v>
      </c>
      <c r="G87" s="26"/>
      <c r="H87" s="127"/>
      <c r="I87" s="31">
        <f t="shared" si="3"/>
        <v>16</v>
      </c>
      <c r="J87" s="23">
        <f t="shared" si="4"/>
        <v>1</v>
      </c>
      <c r="K87" s="169" t="s">
        <v>484</v>
      </c>
      <c r="L87" s="129">
        <f t="shared" si="5"/>
        <v>1</v>
      </c>
      <c r="N87" s="187">
        <v>30</v>
      </c>
      <c r="O87" s="188">
        <v>9</v>
      </c>
    </row>
    <row r="88" spans="1:15" ht="13.5" customHeight="1">
      <c r="A88" s="23">
        <v>76</v>
      </c>
      <c r="B88" s="277" t="s">
        <v>105</v>
      </c>
      <c r="C88" s="47" t="s">
        <v>106</v>
      </c>
      <c r="D88" s="47" t="s">
        <v>107</v>
      </c>
      <c r="E88" s="118" t="s">
        <v>433</v>
      </c>
      <c r="F88" s="92">
        <v>10</v>
      </c>
      <c r="G88" s="26"/>
      <c r="H88" s="127"/>
      <c r="I88" s="31">
        <f t="shared" si="3"/>
        <v>10</v>
      </c>
      <c r="J88" s="23">
        <f t="shared" si="4"/>
        <v>1</v>
      </c>
      <c r="K88" s="169" t="s">
        <v>486</v>
      </c>
      <c r="L88" s="129">
        <f t="shared" si="5"/>
        <v>1</v>
      </c>
      <c r="M88" s="72" t="s">
        <v>483</v>
      </c>
      <c r="N88" s="7">
        <v>20</v>
      </c>
      <c r="O88" s="167">
        <v>5</v>
      </c>
    </row>
    <row r="89" spans="1:15" ht="13.5" customHeight="1">
      <c r="A89" s="23">
        <v>77</v>
      </c>
      <c r="B89" s="175">
        <v>1533005921</v>
      </c>
      <c r="C89" s="275" t="s">
        <v>565</v>
      </c>
      <c r="D89" s="275" t="s">
        <v>566</v>
      </c>
      <c r="E89" s="117" t="s">
        <v>1676</v>
      </c>
      <c r="F89" s="92">
        <v>14.5</v>
      </c>
      <c r="G89" s="26"/>
      <c r="H89" s="127"/>
      <c r="I89" s="31">
        <f t="shared" si="3"/>
        <v>14.5</v>
      </c>
      <c r="J89" s="23">
        <f t="shared" si="4"/>
        <v>1</v>
      </c>
      <c r="K89" s="169" t="s">
        <v>485</v>
      </c>
      <c r="L89" s="129">
        <f t="shared" si="5"/>
        <v>1</v>
      </c>
      <c r="N89" s="187">
        <v>12</v>
      </c>
      <c r="O89" s="188">
        <v>9</v>
      </c>
    </row>
    <row r="90" spans="1:15" ht="13.5" customHeight="1">
      <c r="A90" s="23">
        <v>78</v>
      </c>
      <c r="B90" s="178">
        <v>1433009353</v>
      </c>
      <c r="C90" s="272" t="s">
        <v>598</v>
      </c>
      <c r="D90" s="272" t="s">
        <v>124</v>
      </c>
      <c r="E90" s="117" t="s">
        <v>429</v>
      </c>
      <c r="F90" s="92">
        <v>11.5</v>
      </c>
      <c r="G90" s="26"/>
      <c r="H90" s="127"/>
      <c r="I90" s="31">
        <f t="shared" si="3"/>
        <v>11.5</v>
      </c>
      <c r="J90" s="23">
        <f t="shared" si="4"/>
        <v>1</v>
      </c>
      <c r="K90" s="169" t="s">
        <v>485</v>
      </c>
      <c r="L90" s="129">
        <f t="shared" si="5"/>
        <v>1</v>
      </c>
      <c r="N90" s="187">
        <v>12</v>
      </c>
      <c r="O90" s="188">
        <v>9</v>
      </c>
    </row>
    <row r="91" spans="1:15" ht="13.5" customHeight="1">
      <c r="A91" s="23">
        <v>79</v>
      </c>
      <c r="B91" s="289">
        <v>123002486</v>
      </c>
      <c r="C91" s="47" t="s">
        <v>108</v>
      </c>
      <c r="D91" s="47" t="s">
        <v>77</v>
      </c>
      <c r="E91" s="48" t="s">
        <v>1680</v>
      </c>
      <c r="F91" s="92">
        <v>10</v>
      </c>
      <c r="G91" s="26"/>
      <c r="H91" s="127"/>
      <c r="I91" s="31">
        <f t="shared" si="3"/>
        <v>10</v>
      </c>
      <c r="J91" s="23">
        <f t="shared" si="4"/>
        <v>1</v>
      </c>
      <c r="K91" s="169" t="s">
        <v>485</v>
      </c>
      <c r="L91" s="129">
        <f t="shared" si="5"/>
        <v>1</v>
      </c>
      <c r="M91" s="72" t="s">
        <v>483</v>
      </c>
      <c r="N91" s="7">
        <v>18</v>
      </c>
      <c r="O91" s="167">
        <v>9</v>
      </c>
    </row>
    <row r="92" spans="1:15" ht="13.5" customHeight="1">
      <c r="A92" s="23">
        <v>80</v>
      </c>
      <c r="B92" s="289">
        <v>123006121</v>
      </c>
      <c r="C92" s="47" t="s">
        <v>109</v>
      </c>
      <c r="D92" s="47" t="s">
        <v>110</v>
      </c>
      <c r="E92" s="117" t="s">
        <v>429</v>
      </c>
      <c r="F92" s="92">
        <v>12</v>
      </c>
      <c r="G92" s="26"/>
      <c r="H92" s="127"/>
      <c r="I92" s="31">
        <f t="shared" si="3"/>
        <v>12</v>
      </c>
      <c r="J92" s="23">
        <f t="shared" si="4"/>
        <v>1</v>
      </c>
      <c r="K92" s="169" t="s">
        <v>485</v>
      </c>
      <c r="L92" s="129">
        <f t="shared" si="5"/>
        <v>1</v>
      </c>
      <c r="M92" s="72" t="s">
        <v>483</v>
      </c>
      <c r="N92" s="7">
        <v>12</v>
      </c>
      <c r="O92" s="167">
        <v>9</v>
      </c>
    </row>
    <row r="93" spans="1:15" ht="13.5" customHeight="1">
      <c r="A93" s="23">
        <v>81</v>
      </c>
      <c r="B93" s="289">
        <v>1333006122</v>
      </c>
      <c r="C93" s="47" t="s">
        <v>109</v>
      </c>
      <c r="D93" s="47" t="s">
        <v>92</v>
      </c>
      <c r="E93" s="121" t="s">
        <v>431</v>
      </c>
      <c r="F93" s="92">
        <v>14</v>
      </c>
      <c r="G93" s="26"/>
      <c r="H93" s="127"/>
      <c r="I93" s="31">
        <f t="shared" si="3"/>
        <v>14</v>
      </c>
      <c r="J93" s="23">
        <f t="shared" si="4"/>
        <v>1</v>
      </c>
      <c r="K93" s="169" t="s">
        <v>485</v>
      </c>
      <c r="L93" s="129">
        <f t="shared" si="5"/>
        <v>1</v>
      </c>
      <c r="M93" s="72" t="s">
        <v>483</v>
      </c>
      <c r="N93" s="7">
        <v>17</v>
      </c>
      <c r="O93" s="167">
        <v>9</v>
      </c>
    </row>
    <row r="94" spans="1:15" ht="13.5" customHeight="1">
      <c r="A94" s="23">
        <v>82</v>
      </c>
      <c r="B94" s="279">
        <v>1333003996</v>
      </c>
      <c r="C94" s="101" t="s">
        <v>389</v>
      </c>
      <c r="D94" s="101" t="s">
        <v>97</v>
      </c>
      <c r="E94" s="118" t="s">
        <v>433</v>
      </c>
      <c r="F94" s="49">
        <v>10.5</v>
      </c>
      <c r="G94" s="26"/>
      <c r="H94" s="127"/>
      <c r="I94" s="31">
        <f t="shared" si="3"/>
        <v>10.5</v>
      </c>
      <c r="J94" s="23">
        <f t="shared" si="4"/>
        <v>1</v>
      </c>
      <c r="K94" s="169" t="s">
        <v>485</v>
      </c>
      <c r="L94" s="129">
        <f t="shared" si="5"/>
        <v>1</v>
      </c>
      <c r="M94" s="72" t="s">
        <v>483</v>
      </c>
      <c r="N94" s="7">
        <v>18</v>
      </c>
      <c r="O94" s="167">
        <v>9</v>
      </c>
    </row>
    <row r="95" spans="1:15" ht="13.5" customHeight="1">
      <c r="A95" s="23">
        <v>83</v>
      </c>
      <c r="B95" s="363" t="s">
        <v>726</v>
      </c>
      <c r="C95" s="241" t="s">
        <v>727</v>
      </c>
      <c r="D95" s="241" t="s">
        <v>513</v>
      </c>
      <c r="E95" s="248" t="s">
        <v>433</v>
      </c>
      <c r="F95" s="256">
        <v>13</v>
      </c>
      <c r="G95" s="260"/>
      <c r="H95" s="261"/>
      <c r="I95" s="249">
        <f t="shared" si="3"/>
        <v>13</v>
      </c>
      <c r="J95" s="250">
        <f t="shared" si="4"/>
        <v>1</v>
      </c>
      <c r="K95" s="251" t="str">
        <f>IF(J95=1,"acquise"," ")</f>
        <v>acquise</v>
      </c>
      <c r="L95" s="222">
        <f t="shared" si="5"/>
        <v>1</v>
      </c>
    </row>
    <row r="96" spans="1:15" ht="13.5" customHeight="1">
      <c r="A96" s="23">
        <v>84</v>
      </c>
      <c r="B96" s="175">
        <v>1533003442</v>
      </c>
      <c r="C96" s="275" t="s">
        <v>521</v>
      </c>
      <c r="D96" s="275" t="s">
        <v>522</v>
      </c>
      <c r="E96" s="117" t="s">
        <v>429</v>
      </c>
      <c r="F96" s="92">
        <v>16</v>
      </c>
      <c r="G96" s="26"/>
      <c r="H96" s="127"/>
      <c r="I96" s="31">
        <f t="shared" si="3"/>
        <v>16</v>
      </c>
      <c r="J96" s="23">
        <f t="shared" si="4"/>
        <v>1</v>
      </c>
      <c r="K96" s="169" t="s">
        <v>485</v>
      </c>
      <c r="L96" s="129">
        <f t="shared" si="5"/>
        <v>1</v>
      </c>
      <c r="N96" s="187">
        <v>11</v>
      </c>
      <c r="O96" s="188">
        <v>9</v>
      </c>
    </row>
    <row r="97" spans="1:15" ht="13.5" customHeight="1">
      <c r="A97" s="23">
        <v>85</v>
      </c>
      <c r="B97" s="279">
        <v>1333008143</v>
      </c>
      <c r="C97" s="101" t="s">
        <v>305</v>
      </c>
      <c r="D97" s="101" t="s">
        <v>67</v>
      </c>
      <c r="E97" s="117" t="s">
        <v>434</v>
      </c>
      <c r="F97" s="49">
        <v>11.5</v>
      </c>
      <c r="G97" s="26"/>
      <c r="H97" s="127"/>
      <c r="I97" s="31">
        <f t="shared" si="3"/>
        <v>11.5</v>
      </c>
      <c r="J97" s="23">
        <f t="shared" si="4"/>
        <v>1</v>
      </c>
      <c r="K97" s="169" t="s">
        <v>485</v>
      </c>
      <c r="L97" s="129">
        <f t="shared" si="5"/>
        <v>1</v>
      </c>
      <c r="M97" s="72" t="s">
        <v>483</v>
      </c>
      <c r="N97" s="7">
        <v>12</v>
      </c>
      <c r="O97" s="167">
        <v>9</v>
      </c>
    </row>
    <row r="98" spans="1:15" ht="13.5" customHeight="1">
      <c r="A98" s="23">
        <v>86</v>
      </c>
      <c r="B98" s="178">
        <v>1433008806</v>
      </c>
      <c r="C98" s="272" t="s">
        <v>549</v>
      </c>
      <c r="D98" s="272" t="s">
        <v>103</v>
      </c>
      <c r="E98" s="117" t="s">
        <v>428</v>
      </c>
      <c r="F98" s="92">
        <v>11</v>
      </c>
      <c r="G98" s="26"/>
      <c r="H98" s="127"/>
      <c r="I98" s="31">
        <f t="shared" si="3"/>
        <v>11</v>
      </c>
      <c r="J98" s="23">
        <f t="shared" si="4"/>
        <v>1</v>
      </c>
      <c r="K98" s="169" t="s">
        <v>486</v>
      </c>
      <c r="L98" s="129">
        <f t="shared" si="5"/>
        <v>1</v>
      </c>
      <c r="N98" s="187">
        <v>14</v>
      </c>
      <c r="O98" s="188">
        <v>5</v>
      </c>
    </row>
    <row r="99" spans="1:15" ht="13.5" customHeight="1">
      <c r="A99" s="23">
        <v>87</v>
      </c>
      <c r="B99" s="175">
        <v>1533019171</v>
      </c>
      <c r="C99" s="275" t="s">
        <v>689</v>
      </c>
      <c r="D99" s="275" t="s">
        <v>690</v>
      </c>
      <c r="E99" s="117" t="s">
        <v>1676</v>
      </c>
      <c r="F99" s="92">
        <v>11.25</v>
      </c>
      <c r="G99" s="26"/>
      <c r="H99" s="127"/>
      <c r="I99" s="31">
        <f t="shared" si="3"/>
        <v>11.25</v>
      </c>
      <c r="J99" s="23">
        <f t="shared" si="4"/>
        <v>1</v>
      </c>
      <c r="K99" s="169" t="s">
        <v>486</v>
      </c>
      <c r="L99" s="129">
        <f t="shared" si="5"/>
        <v>1</v>
      </c>
      <c r="N99" s="187">
        <v>12</v>
      </c>
      <c r="O99" s="188">
        <v>3</v>
      </c>
    </row>
    <row r="100" spans="1:15" ht="13.5" customHeight="1">
      <c r="A100" s="23">
        <v>88</v>
      </c>
      <c r="B100" s="294" t="s">
        <v>728</v>
      </c>
      <c r="C100" s="200" t="s">
        <v>112</v>
      </c>
      <c r="D100" s="200" t="s">
        <v>135</v>
      </c>
      <c r="E100" s="247" t="s">
        <v>1678</v>
      </c>
      <c r="F100" s="256">
        <v>12.25</v>
      </c>
      <c r="G100" s="260"/>
      <c r="H100" s="261"/>
      <c r="I100" s="249">
        <f t="shared" si="3"/>
        <v>12.25</v>
      </c>
      <c r="J100" s="250">
        <f t="shared" si="4"/>
        <v>1</v>
      </c>
      <c r="K100" s="251" t="str">
        <f>IF(J100=1,"acquise"," ")</f>
        <v>acquise</v>
      </c>
      <c r="L100" s="222">
        <f t="shared" si="5"/>
        <v>1</v>
      </c>
    </row>
    <row r="101" spans="1:15" ht="13.5" customHeight="1">
      <c r="A101" s="23">
        <v>89</v>
      </c>
      <c r="B101" s="289">
        <v>123009941</v>
      </c>
      <c r="C101" s="47" t="s">
        <v>114</v>
      </c>
      <c r="D101" s="47" t="s">
        <v>115</v>
      </c>
      <c r="E101" s="118" t="s">
        <v>428</v>
      </c>
      <c r="F101" s="92">
        <v>10</v>
      </c>
      <c r="G101" s="26"/>
      <c r="H101" s="127"/>
      <c r="I101" s="31">
        <f t="shared" si="3"/>
        <v>10</v>
      </c>
      <c r="J101" s="23">
        <f t="shared" si="4"/>
        <v>1</v>
      </c>
      <c r="K101" s="169" t="s">
        <v>485</v>
      </c>
      <c r="L101" s="129">
        <f t="shared" si="5"/>
        <v>1</v>
      </c>
      <c r="M101" s="72" t="s">
        <v>483</v>
      </c>
      <c r="N101" s="7">
        <v>18</v>
      </c>
      <c r="O101" s="167">
        <v>9</v>
      </c>
    </row>
    <row r="102" spans="1:15" ht="13.5" customHeight="1">
      <c r="A102" s="23">
        <v>90</v>
      </c>
      <c r="B102" s="289">
        <v>123005662</v>
      </c>
      <c r="C102" s="47" t="s">
        <v>116</v>
      </c>
      <c r="D102" s="47" t="s">
        <v>117</v>
      </c>
      <c r="E102" s="118" t="s">
        <v>433</v>
      </c>
      <c r="F102" s="92">
        <v>10</v>
      </c>
      <c r="G102" s="26"/>
      <c r="H102" s="127"/>
      <c r="I102" s="31">
        <f t="shared" si="3"/>
        <v>10</v>
      </c>
      <c r="J102" s="23">
        <f t="shared" si="4"/>
        <v>1</v>
      </c>
      <c r="K102" s="169" t="s">
        <v>485</v>
      </c>
      <c r="L102" s="129">
        <f t="shared" si="5"/>
        <v>1</v>
      </c>
      <c r="M102" s="72" t="s">
        <v>483</v>
      </c>
      <c r="N102" s="7">
        <v>17</v>
      </c>
      <c r="O102" s="167">
        <v>9</v>
      </c>
    </row>
    <row r="103" spans="1:15" ht="13.5" customHeight="1">
      <c r="A103" s="23">
        <v>91</v>
      </c>
      <c r="B103" s="282">
        <v>123020144</v>
      </c>
      <c r="C103" s="200" t="s">
        <v>729</v>
      </c>
      <c r="D103" s="200" t="s">
        <v>595</v>
      </c>
      <c r="E103" s="247" t="s">
        <v>1678</v>
      </c>
      <c r="F103" s="256">
        <v>12</v>
      </c>
      <c r="G103" s="260"/>
      <c r="H103" s="261"/>
      <c r="I103" s="249">
        <f t="shared" si="3"/>
        <v>12</v>
      </c>
      <c r="J103" s="250">
        <f t="shared" si="4"/>
        <v>1</v>
      </c>
      <c r="K103" s="251" t="str">
        <f>IF(J103=1,"acquise"," ")</f>
        <v>acquise</v>
      </c>
      <c r="L103" s="222">
        <f t="shared" si="5"/>
        <v>1</v>
      </c>
    </row>
    <row r="104" spans="1:15" ht="13.5" customHeight="1">
      <c r="A104" s="23">
        <v>92</v>
      </c>
      <c r="B104" s="175">
        <v>1533005287</v>
      </c>
      <c r="C104" s="275" t="s">
        <v>601</v>
      </c>
      <c r="D104" s="275" t="s">
        <v>602</v>
      </c>
      <c r="E104" s="117" t="s">
        <v>429</v>
      </c>
      <c r="F104" s="92">
        <v>6.75</v>
      </c>
      <c r="G104" s="26"/>
      <c r="H104" s="127"/>
      <c r="I104" s="31">
        <f t="shared" si="3"/>
        <v>6.75</v>
      </c>
      <c r="J104" s="23">
        <f t="shared" si="4"/>
        <v>0</v>
      </c>
      <c r="K104" s="169" t="s">
        <v>485</v>
      </c>
      <c r="L104" s="129">
        <f t="shared" si="5"/>
        <v>1</v>
      </c>
      <c r="N104" s="187">
        <v>24</v>
      </c>
      <c r="O104" s="188">
        <v>9</v>
      </c>
    </row>
    <row r="105" spans="1:15" ht="13.5" customHeight="1">
      <c r="A105" s="23">
        <v>93</v>
      </c>
      <c r="B105" s="279">
        <v>123016442</v>
      </c>
      <c r="C105" s="101" t="s">
        <v>306</v>
      </c>
      <c r="D105" s="101" t="s">
        <v>297</v>
      </c>
      <c r="E105" s="117" t="s">
        <v>434</v>
      </c>
      <c r="F105" s="49">
        <v>10</v>
      </c>
      <c r="G105" s="26"/>
      <c r="H105" s="127"/>
      <c r="I105" s="31">
        <f t="shared" si="3"/>
        <v>10</v>
      </c>
      <c r="J105" s="23">
        <f t="shared" si="4"/>
        <v>1</v>
      </c>
      <c r="K105" s="169" t="s">
        <v>485</v>
      </c>
      <c r="L105" s="129">
        <f t="shared" si="5"/>
        <v>1</v>
      </c>
      <c r="M105" s="72" t="s">
        <v>483</v>
      </c>
      <c r="N105" s="7">
        <v>12</v>
      </c>
      <c r="O105" s="167">
        <v>9</v>
      </c>
    </row>
    <row r="106" spans="1:15" ht="13.5" customHeight="1">
      <c r="A106" s="23">
        <v>94</v>
      </c>
      <c r="B106" s="175">
        <v>1531090856</v>
      </c>
      <c r="C106" s="275" t="s">
        <v>542</v>
      </c>
      <c r="D106" s="275" t="s">
        <v>608</v>
      </c>
      <c r="E106" s="117" t="s">
        <v>429</v>
      </c>
      <c r="F106" s="92">
        <v>12</v>
      </c>
      <c r="G106" s="26"/>
      <c r="H106" s="127"/>
      <c r="I106" s="31">
        <f t="shared" si="3"/>
        <v>12</v>
      </c>
      <c r="J106" s="23">
        <f t="shared" si="4"/>
        <v>1</v>
      </c>
      <c r="K106" s="169" t="s">
        <v>485</v>
      </c>
      <c r="L106" s="129">
        <f t="shared" si="5"/>
        <v>1</v>
      </c>
      <c r="N106" s="187">
        <v>18</v>
      </c>
      <c r="O106" s="188">
        <v>9</v>
      </c>
    </row>
    <row r="107" spans="1:15" ht="13.5" customHeight="1">
      <c r="A107" s="23">
        <v>95</v>
      </c>
      <c r="B107" s="175">
        <v>1533003764</v>
      </c>
      <c r="C107" s="275" t="s">
        <v>542</v>
      </c>
      <c r="D107" s="275" t="s">
        <v>543</v>
      </c>
      <c r="E107" s="117" t="s">
        <v>429</v>
      </c>
      <c r="F107" s="92">
        <v>10.5</v>
      </c>
      <c r="G107" s="26"/>
      <c r="H107" s="127"/>
      <c r="I107" s="31">
        <f t="shared" si="3"/>
        <v>10.5</v>
      </c>
      <c r="J107" s="23">
        <f t="shared" si="4"/>
        <v>1</v>
      </c>
      <c r="K107" s="169" t="s">
        <v>485</v>
      </c>
      <c r="L107" s="129">
        <f t="shared" si="5"/>
        <v>1</v>
      </c>
      <c r="N107" s="187">
        <v>18</v>
      </c>
      <c r="O107" s="188">
        <v>9</v>
      </c>
    </row>
    <row r="108" spans="1:15" ht="13.5" customHeight="1">
      <c r="A108" s="23">
        <v>96</v>
      </c>
      <c r="B108" s="178">
        <v>1433013964</v>
      </c>
      <c r="C108" s="272" t="s">
        <v>553</v>
      </c>
      <c r="D108" s="272" t="s">
        <v>201</v>
      </c>
      <c r="E108" s="117" t="s">
        <v>428</v>
      </c>
      <c r="F108" s="92">
        <v>15</v>
      </c>
      <c r="G108" s="26"/>
      <c r="H108" s="127"/>
      <c r="I108" s="31">
        <f t="shared" si="3"/>
        <v>15</v>
      </c>
      <c r="J108" s="23">
        <f t="shared" si="4"/>
        <v>1</v>
      </c>
      <c r="K108" s="169" t="s">
        <v>486</v>
      </c>
      <c r="L108" s="129">
        <f t="shared" si="5"/>
        <v>1</v>
      </c>
      <c r="N108" s="187">
        <v>12</v>
      </c>
      <c r="O108" s="188">
        <v>3</v>
      </c>
    </row>
    <row r="109" spans="1:15" ht="13.5" customHeight="1">
      <c r="A109" s="23">
        <v>97</v>
      </c>
      <c r="B109" s="279">
        <v>1433009474</v>
      </c>
      <c r="C109" s="101" t="s">
        <v>307</v>
      </c>
      <c r="D109" s="101" t="s">
        <v>308</v>
      </c>
      <c r="E109" s="118" t="s">
        <v>428</v>
      </c>
      <c r="F109" s="49">
        <v>7.5</v>
      </c>
      <c r="G109" s="26"/>
      <c r="H109" s="127"/>
      <c r="I109" s="31">
        <f t="shared" si="3"/>
        <v>7.5</v>
      </c>
      <c r="J109" s="23">
        <f t="shared" si="4"/>
        <v>0</v>
      </c>
      <c r="K109" s="169" t="s">
        <v>485</v>
      </c>
      <c r="L109" s="129">
        <f t="shared" si="5"/>
        <v>1</v>
      </c>
      <c r="M109" s="72" t="s">
        <v>483</v>
      </c>
      <c r="N109" s="7">
        <v>11</v>
      </c>
      <c r="O109" s="167">
        <v>9</v>
      </c>
    </row>
    <row r="110" spans="1:15" ht="13.5" customHeight="1">
      <c r="A110" s="23">
        <v>98</v>
      </c>
      <c r="B110" s="289">
        <v>1333004969</v>
      </c>
      <c r="C110" s="47" t="s">
        <v>119</v>
      </c>
      <c r="D110" s="47" t="s">
        <v>120</v>
      </c>
      <c r="E110" s="408" t="s">
        <v>434</v>
      </c>
      <c r="F110" s="92">
        <v>10</v>
      </c>
      <c r="G110" s="26"/>
      <c r="H110" s="127"/>
      <c r="I110" s="31">
        <f t="shared" si="3"/>
        <v>10</v>
      </c>
      <c r="J110" s="23">
        <f t="shared" si="4"/>
        <v>1</v>
      </c>
      <c r="K110" s="169" t="s">
        <v>486</v>
      </c>
      <c r="L110" s="129">
        <f t="shared" si="5"/>
        <v>1</v>
      </c>
      <c r="M110" s="72" t="s">
        <v>483</v>
      </c>
      <c r="N110" s="7">
        <v>24</v>
      </c>
      <c r="O110" s="167">
        <v>3</v>
      </c>
    </row>
    <row r="111" spans="1:15" ht="13.5" customHeight="1">
      <c r="A111" s="23">
        <v>99</v>
      </c>
      <c r="B111" s="178">
        <v>1433007062</v>
      </c>
      <c r="C111" s="272" t="s">
        <v>119</v>
      </c>
      <c r="D111" s="272" t="s">
        <v>92</v>
      </c>
      <c r="E111" s="117" t="s">
        <v>429</v>
      </c>
      <c r="F111" s="92">
        <v>10</v>
      </c>
      <c r="G111" s="26"/>
      <c r="H111" s="127"/>
      <c r="I111" s="31">
        <f t="shared" si="3"/>
        <v>10</v>
      </c>
      <c r="J111" s="23">
        <f t="shared" si="4"/>
        <v>1</v>
      </c>
      <c r="K111" s="169" t="s">
        <v>486</v>
      </c>
      <c r="L111" s="129">
        <f t="shared" si="5"/>
        <v>1</v>
      </c>
      <c r="N111" s="187">
        <v>14</v>
      </c>
      <c r="O111" s="188">
        <v>5</v>
      </c>
    </row>
    <row r="112" spans="1:15" ht="13.5" customHeight="1">
      <c r="A112" s="23">
        <v>100</v>
      </c>
      <c r="B112" s="358" t="s">
        <v>730</v>
      </c>
      <c r="C112" s="211" t="s">
        <v>309</v>
      </c>
      <c r="D112" s="211" t="s">
        <v>67</v>
      </c>
      <c r="E112" s="246" t="s">
        <v>1678</v>
      </c>
      <c r="F112" s="256">
        <v>14.5</v>
      </c>
      <c r="G112" s="260"/>
      <c r="H112" s="261"/>
      <c r="I112" s="249">
        <f t="shared" si="3"/>
        <v>14.5</v>
      </c>
      <c r="J112" s="250">
        <f t="shared" si="4"/>
        <v>1</v>
      </c>
      <c r="K112" s="251" t="str">
        <f>IF(J112=1,"acquise"," ")</f>
        <v>acquise</v>
      </c>
      <c r="L112" s="222">
        <f t="shared" si="5"/>
        <v>1</v>
      </c>
    </row>
    <row r="113" spans="1:15" ht="13.5" customHeight="1">
      <c r="A113" s="23">
        <v>101</v>
      </c>
      <c r="B113" s="279">
        <v>1333007462</v>
      </c>
      <c r="C113" s="101" t="s">
        <v>309</v>
      </c>
      <c r="D113" s="101" t="s">
        <v>209</v>
      </c>
      <c r="E113" s="117" t="s">
        <v>434</v>
      </c>
      <c r="F113" s="49">
        <v>13</v>
      </c>
      <c r="G113" s="26"/>
      <c r="H113" s="127"/>
      <c r="I113" s="31">
        <f t="shared" si="3"/>
        <v>13</v>
      </c>
      <c r="J113" s="23">
        <f t="shared" si="4"/>
        <v>1</v>
      </c>
      <c r="K113" s="169" t="s">
        <v>484</v>
      </c>
      <c r="L113" s="129">
        <f t="shared" si="5"/>
        <v>1</v>
      </c>
      <c r="M113" s="72" t="s">
        <v>483</v>
      </c>
      <c r="N113" s="7">
        <v>30</v>
      </c>
      <c r="O113" s="167">
        <v>9</v>
      </c>
    </row>
    <row r="114" spans="1:15" ht="13.5" customHeight="1">
      <c r="A114" s="23">
        <v>102</v>
      </c>
      <c r="B114" s="277" t="s">
        <v>121</v>
      </c>
      <c r="C114" s="47" t="s">
        <v>122</v>
      </c>
      <c r="D114" s="47" t="s">
        <v>123</v>
      </c>
      <c r="E114" s="118" t="s">
        <v>433</v>
      </c>
      <c r="F114" s="92">
        <v>10</v>
      </c>
      <c r="G114" s="26"/>
      <c r="H114" s="127"/>
      <c r="I114" s="31">
        <f t="shared" si="3"/>
        <v>10</v>
      </c>
      <c r="J114" s="23">
        <f t="shared" si="4"/>
        <v>1</v>
      </c>
      <c r="K114" s="169" t="s">
        <v>486</v>
      </c>
      <c r="L114" s="129">
        <f t="shared" si="5"/>
        <v>1</v>
      </c>
      <c r="M114" s="72" t="s">
        <v>483</v>
      </c>
      <c r="N114" s="7">
        <v>19</v>
      </c>
      <c r="O114" s="167">
        <v>5</v>
      </c>
    </row>
    <row r="115" spans="1:15" ht="13.5" customHeight="1">
      <c r="A115" s="23">
        <v>103</v>
      </c>
      <c r="B115" s="294">
        <v>123012055</v>
      </c>
      <c r="C115" s="200" t="s">
        <v>731</v>
      </c>
      <c r="D115" s="200" t="s">
        <v>67</v>
      </c>
      <c r="E115" s="204" t="s">
        <v>436</v>
      </c>
      <c r="F115" s="256">
        <v>10</v>
      </c>
      <c r="G115" s="260"/>
      <c r="H115" s="261"/>
      <c r="I115" s="249">
        <f t="shared" si="3"/>
        <v>10</v>
      </c>
      <c r="J115" s="250">
        <f t="shared" si="4"/>
        <v>1</v>
      </c>
      <c r="K115" s="251" t="str">
        <f>IF(J115=1,"acquise"," ")</f>
        <v>acquise</v>
      </c>
      <c r="L115" s="222">
        <f t="shared" si="5"/>
        <v>1</v>
      </c>
    </row>
    <row r="116" spans="1:15" ht="13.5" customHeight="1">
      <c r="A116" s="23">
        <v>104</v>
      </c>
      <c r="B116" s="178">
        <v>1433000987</v>
      </c>
      <c r="C116" s="272" t="s">
        <v>615</v>
      </c>
      <c r="D116" s="272" t="s">
        <v>616</v>
      </c>
      <c r="E116" s="117" t="s">
        <v>1676</v>
      </c>
      <c r="F116" s="92">
        <v>14</v>
      </c>
      <c r="G116" s="26"/>
      <c r="H116" s="127"/>
      <c r="I116" s="31">
        <f t="shared" si="3"/>
        <v>14</v>
      </c>
      <c r="J116" s="23">
        <f t="shared" si="4"/>
        <v>1</v>
      </c>
      <c r="K116" s="169" t="s">
        <v>486</v>
      </c>
      <c r="L116" s="129">
        <f t="shared" si="5"/>
        <v>1</v>
      </c>
      <c r="N116" s="187">
        <v>14</v>
      </c>
      <c r="O116" s="188">
        <v>5</v>
      </c>
    </row>
    <row r="117" spans="1:15" ht="13.5" customHeight="1">
      <c r="A117" s="23">
        <v>105</v>
      </c>
      <c r="B117" s="279">
        <v>1433009252</v>
      </c>
      <c r="C117" s="101" t="s">
        <v>310</v>
      </c>
      <c r="D117" s="101" t="s">
        <v>311</v>
      </c>
      <c r="E117" s="117" t="s">
        <v>434</v>
      </c>
      <c r="F117" s="49">
        <v>7.5</v>
      </c>
      <c r="G117" s="26">
        <v>2</v>
      </c>
      <c r="H117" s="127"/>
      <c r="I117" s="31">
        <f t="shared" si="3"/>
        <v>7.5</v>
      </c>
      <c r="J117" s="23">
        <f t="shared" si="4"/>
        <v>0</v>
      </c>
      <c r="K117" s="43" t="str">
        <f>IF(J117=1,"acquise"," ")</f>
        <v xml:space="preserve"> </v>
      </c>
      <c r="L117" s="129">
        <f t="shared" si="5"/>
        <v>1</v>
      </c>
      <c r="M117" s="72" t="s">
        <v>483</v>
      </c>
      <c r="N117" s="7">
        <v>23</v>
      </c>
      <c r="O117" s="167">
        <v>2</v>
      </c>
    </row>
    <row r="118" spans="1:15" ht="13.5" customHeight="1">
      <c r="A118" s="23">
        <v>106</v>
      </c>
      <c r="B118" s="289">
        <v>1333012941</v>
      </c>
      <c r="C118" s="47" t="s">
        <v>125</v>
      </c>
      <c r="D118" s="47" t="s">
        <v>126</v>
      </c>
      <c r="E118" s="118" t="s">
        <v>433</v>
      </c>
      <c r="F118" s="92">
        <v>12.5</v>
      </c>
      <c r="G118" s="26"/>
      <c r="H118" s="127"/>
      <c r="I118" s="31">
        <f t="shared" si="3"/>
        <v>12.5</v>
      </c>
      <c r="J118" s="23">
        <f t="shared" si="4"/>
        <v>1</v>
      </c>
      <c r="K118" s="169" t="s">
        <v>485</v>
      </c>
      <c r="L118" s="129">
        <f t="shared" si="5"/>
        <v>1</v>
      </c>
      <c r="M118" s="72" t="s">
        <v>483</v>
      </c>
      <c r="N118" s="7">
        <v>18</v>
      </c>
      <c r="O118" s="167">
        <v>9</v>
      </c>
    </row>
    <row r="119" spans="1:15" ht="13.5" customHeight="1">
      <c r="A119" s="23">
        <v>107</v>
      </c>
      <c r="B119" s="279">
        <v>1433007023</v>
      </c>
      <c r="C119" s="101" t="s">
        <v>390</v>
      </c>
      <c r="D119" s="101" t="s">
        <v>327</v>
      </c>
      <c r="E119" s="118" t="s">
        <v>433</v>
      </c>
      <c r="F119" s="49">
        <v>12.5</v>
      </c>
      <c r="G119" s="26"/>
      <c r="H119" s="127"/>
      <c r="I119" s="31">
        <f t="shared" si="3"/>
        <v>12.5</v>
      </c>
      <c r="J119" s="23">
        <f t="shared" si="4"/>
        <v>1</v>
      </c>
      <c r="K119" s="169" t="s">
        <v>484</v>
      </c>
      <c r="L119" s="129">
        <f t="shared" si="5"/>
        <v>1</v>
      </c>
      <c r="M119" s="72" t="s">
        <v>483</v>
      </c>
      <c r="N119" s="7">
        <v>30</v>
      </c>
      <c r="O119" s="167">
        <v>9</v>
      </c>
    </row>
    <row r="120" spans="1:15" ht="13.5" customHeight="1">
      <c r="A120" s="23">
        <v>108</v>
      </c>
      <c r="B120" s="175">
        <v>1533015363</v>
      </c>
      <c r="C120" s="275" t="s">
        <v>680</v>
      </c>
      <c r="D120" s="275" t="s">
        <v>681</v>
      </c>
      <c r="E120" s="117" t="s">
        <v>428</v>
      </c>
      <c r="F120" s="92">
        <v>14.75</v>
      </c>
      <c r="G120" s="26"/>
      <c r="H120" s="127"/>
      <c r="I120" s="31">
        <f t="shared" si="3"/>
        <v>14.75</v>
      </c>
      <c r="J120" s="23">
        <f t="shared" si="4"/>
        <v>1</v>
      </c>
      <c r="K120" s="169" t="s">
        <v>485</v>
      </c>
      <c r="L120" s="129">
        <f t="shared" si="5"/>
        <v>1</v>
      </c>
      <c r="N120" s="187">
        <v>23</v>
      </c>
      <c r="O120" s="188">
        <v>9</v>
      </c>
    </row>
    <row r="121" spans="1:15" ht="13.5" customHeight="1">
      <c r="A121" s="23">
        <v>109</v>
      </c>
      <c r="B121" s="282">
        <v>123009823</v>
      </c>
      <c r="C121" s="200" t="s">
        <v>732</v>
      </c>
      <c r="D121" s="200" t="s">
        <v>733</v>
      </c>
      <c r="E121" s="243" t="s">
        <v>434</v>
      </c>
      <c r="F121" s="256">
        <v>13.5</v>
      </c>
      <c r="G121" s="260"/>
      <c r="H121" s="261"/>
      <c r="I121" s="249">
        <f t="shared" si="3"/>
        <v>13.5</v>
      </c>
      <c r="J121" s="250">
        <f t="shared" si="4"/>
        <v>1</v>
      </c>
      <c r="K121" s="251" t="str">
        <f>IF(J121=1,"acquise"," ")</f>
        <v>acquise</v>
      </c>
      <c r="L121" s="222">
        <f t="shared" si="5"/>
        <v>1</v>
      </c>
    </row>
    <row r="122" spans="1:15" ht="13.5" customHeight="1">
      <c r="A122" s="23">
        <v>110</v>
      </c>
      <c r="B122" s="178">
        <v>1433004674</v>
      </c>
      <c r="C122" s="272" t="s">
        <v>580</v>
      </c>
      <c r="D122" s="272" t="s">
        <v>581</v>
      </c>
      <c r="E122" s="117" t="s">
        <v>428</v>
      </c>
      <c r="F122" s="92">
        <v>12.25</v>
      </c>
      <c r="G122" s="26"/>
      <c r="H122" s="127"/>
      <c r="I122" s="31">
        <f t="shared" si="3"/>
        <v>12.25</v>
      </c>
      <c r="J122" s="23">
        <f t="shared" si="4"/>
        <v>1</v>
      </c>
      <c r="K122" s="169" t="s">
        <v>485</v>
      </c>
      <c r="L122" s="129">
        <f t="shared" si="5"/>
        <v>1</v>
      </c>
      <c r="N122" s="187">
        <v>18</v>
      </c>
      <c r="O122" s="188">
        <v>9</v>
      </c>
    </row>
    <row r="123" spans="1:15" ht="13.5" customHeight="1">
      <c r="A123" s="23">
        <v>111</v>
      </c>
      <c r="B123" s="175">
        <v>1533010441</v>
      </c>
      <c r="C123" s="275" t="s">
        <v>561</v>
      </c>
      <c r="D123" s="275" t="s">
        <v>76</v>
      </c>
      <c r="E123" s="117" t="s">
        <v>428</v>
      </c>
      <c r="F123" s="92">
        <v>5.5</v>
      </c>
      <c r="G123" s="26"/>
      <c r="H123" s="127"/>
      <c r="I123" s="31">
        <f t="shared" si="3"/>
        <v>5.5</v>
      </c>
      <c r="J123" s="23">
        <f t="shared" si="4"/>
        <v>0</v>
      </c>
      <c r="K123" s="44" t="str">
        <f>IF(J123=1,"acquise"," ")</f>
        <v xml:space="preserve"> </v>
      </c>
      <c r="L123" s="129">
        <f t="shared" si="5"/>
        <v>1</v>
      </c>
      <c r="N123" s="187">
        <v>23</v>
      </c>
      <c r="O123" s="188">
        <v>8</v>
      </c>
    </row>
    <row r="124" spans="1:15" ht="13.5" customHeight="1">
      <c r="A124" s="23">
        <v>112</v>
      </c>
      <c r="B124" s="294" t="s">
        <v>734</v>
      </c>
      <c r="C124" s="200" t="s">
        <v>735</v>
      </c>
      <c r="D124" s="200" t="s">
        <v>80</v>
      </c>
      <c r="E124" s="247" t="s">
        <v>1678</v>
      </c>
      <c r="F124" s="256">
        <v>13.25</v>
      </c>
      <c r="G124" s="260"/>
      <c r="H124" s="261"/>
      <c r="I124" s="249">
        <f t="shared" si="3"/>
        <v>13.25</v>
      </c>
      <c r="J124" s="250">
        <f t="shared" si="4"/>
        <v>1</v>
      </c>
      <c r="K124" s="251" t="str">
        <f>IF(J124=1,"acquise"," ")</f>
        <v>acquise</v>
      </c>
      <c r="L124" s="222">
        <f t="shared" si="5"/>
        <v>1</v>
      </c>
    </row>
    <row r="125" spans="1:15" ht="13.5" customHeight="1">
      <c r="A125" s="23">
        <v>113</v>
      </c>
      <c r="B125" s="175">
        <v>1533014512</v>
      </c>
      <c r="C125" s="275" t="s">
        <v>544</v>
      </c>
      <c r="D125" s="275" t="s">
        <v>412</v>
      </c>
      <c r="E125" s="117" t="s">
        <v>1676</v>
      </c>
      <c r="F125" s="92">
        <v>8.5</v>
      </c>
      <c r="G125" s="26"/>
      <c r="H125" s="127"/>
      <c r="I125" s="31">
        <f t="shared" si="3"/>
        <v>8.5</v>
      </c>
      <c r="J125" s="23">
        <f t="shared" si="4"/>
        <v>0</v>
      </c>
      <c r="K125" s="169" t="s">
        <v>485</v>
      </c>
      <c r="L125" s="129">
        <f t="shared" si="5"/>
        <v>1</v>
      </c>
      <c r="N125" s="187">
        <v>18</v>
      </c>
      <c r="O125" s="188">
        <v>9</v>
      </c>
    </row>
    <row r="126" spans="1:15" ht="13.5" customHeight="1">
      <c r="A126" s="23">
        <v>114</v>
      </c>
      <c r="B126" s="277" t="s">
        <v>129</v>
      </c>
      <c r="C126" s="47" t="s">
        <v>130</v>
      </c>
      <c r="D126" s="47" t="s">
        <v>131</v>
      </c>
      <c r="E126" s="117" t="s">
        <v>429</v>
      </c>
      <c r="F126" s="92">
        <v>10</v>
      </c>
      <c r="G126" s="26"/>
      <c r="H126" s="127"/>
      <c r="I126" s="31">
        <f t="shared" si="3"/>
        <v>10</v>
      </c>
      <c r="J126" s="23">
        <f t="shared" si="4"/>
        <v>1</v>
      </c>
      <c r="K126" s="169" t="s">
        <v>485</v>
      </c>
      <c r="L126" s="129">
        <f t="shared" si="5"/>
        <v>1</v>
      </c>
      <c r="M126" s="72" t="s">
        <v>483</v>
      </c>
      <c r="N126" s="7">
        <v>24</v>
      </c>
      <c r="O126" s="167">
        <v>9</v>
      </c>
    </row>
    <row r="127" spans="1:15" ht="13.5" customHeight="1">
      <c r="A127" s="23">
        <v>115</v>
      </c>
      <c r="B127" s="289">
        <v>123014723</v>
      </c>
      <c r="C127" s="47" t="s">
        <v>132</v>
      </c>
      <c r="D127" s="47" t="s">
        <v>133</v>
      </c>
      <c r="E127" s="117" t="s">
        <v>434</v>
      </c>
      <c r="F127" s="92">
        <v>10</v>
      </c>
      <c r="G127" s="26"/>
      <c r="H127" s="127"/>
      <c r="I127" s="31">
        <f t="shared" si="3"/>
        <v>10</v>
      </c>
      <c r="J127" s="23">
        <f t="shared" si="4"/>
        <v>1</v>
      </c>
      <c r="K127" s="169" t="s">
        <v>485</v>
      </c>
      <c r="L127" s="129">
        <f t="shared" si="5"/>
        <v>1</v>
      </c>
      <c r="M127" s="72" t="s">
        <v>483</v>
      </c>
      <c r="N127" s="7">
        <v>18</v>
      </c>
      <c r="O127" s="167">
        <v>9</v>
      </c>
    </row>
    <row r="128" spans="1:15" ht="13.5" customHeight="1">
      <c r="A128" s="23">
        <v>116</v>
      </c>
      <c r="B128" s="279">
        <v>123000650</v>
      </c>
      <c r="C128" s="101" t="s">
        <v>132</v>
      </c>
      <c r="D128" s="101" t="s">
        <v>118</v>
      </c>
      <c r="E128" s="117" t="s">
        <v>429</v>
      </c>
      <c r="F128" s="49">
        <v>10</v>
      </c>
      <c r="G128" s="26"/>
      <c r="H128" s="127"/>
      <c r="I128" s="31">
        <f t="shared" si="3"/>
        <v>10</v>
      </c>
      <c r="J128" s="23">
        <f t="shared" si="4"/>
        <v>1</v>
      </c>
      <c r="K128" s="169" t="s">
        <v>486</v>
      </c>
      <c r="L128" s="129">
        <f t="shared" si="5"/>
        <v>1</v>
      </c>
      <c r="M128" s="72" t="s">
        <v>483</v>
      </c>
      <c r="N128" s="7">
        <v>12</v>
      </c>
      <c r="O128" s="167">
        <v>3</v>
      </c>
    </row>
    <row r="129" spans="1:15" ht="13.5" customHeight="1">
      <c r="A129" s="23">
        <v>117</v>
      </c>
      <c r="B129" s="289">
        <v>1333014992</v>
      </c>
      <c r="C129" s="47" t="s">
        <v>134</v>
      </c>
      <c r="D129" s="47" t="s">
        <v>135</v>
      </c>
      <c r="E129" s="118" t="s">
        <v>428</v>
      </c>
      <c r="F129" s="92">
        <v>12.5</v>
      </c>
      <c r="G129" s="26"/>
      <c r="H129" s="127"/>
      <c r="I129" s="31">
        <f t="shared" si="3"/>
        <v>12.5</v>
      </c>
      <c r="J129" s="23">
        <f t="shared" si="4"/>
        <v>1</v>
      </c>
      <c r="K129" s="169" t="s">
        <v>485</v>
      </c>
      <c r="L129" s="129">
        <f t="shared" si="5"/>
        <v>1</v>
      </c>
      <c r="M129" s="72" t="s">
        <v>483</v>
      </c>
      <c r="N129" s="7">
        <v>18</v>
      </c>
      <c r="O129" s="167">
        <v>9</v>
      </c>
    </row>
    <row r="130" spans="1:15" ht="13.5" customHeight="1">
      <c r="A130" s="23">
        <v>118</v>
      </c>
      <c r="B130" s="289">
        <v>1333009392</v>
      </c>
      <c r="C130" s="47" t="s">
        <v>136</v>
      </c>
      <c r="D130" s="47" t="s">
        <v>137</v>
      </c>
      <c r="E130" s="117" t="s">
        <v>434</v>
      </c>
      <c r="F130" s="92">
        <v>10</v>
      </c>
      <c r="G130" s="26"/>
      <c r="H130" s="127"/>
      <c r="I130" s="31">
        <f t="shared" si="3"/>
        <v>10</v>
      </c>
      <c r="J130" s="23">
        <f t="shared" si="4"/>
        <v>1</v>
      </c>
      <c r="K130" s="169" t="s">
        <v>485</v>
      </c>
      <c r="L130" s="129">
        <f t="shared" si="5"/>
        <v>1</v>
      </c>
      <c r="M130" s="72" t="s">
        <v>483</v>
      </c>
      <c r="N130" s="7">
        <v>22</v>
      </c>
      <c r="O130" s="167">
        <v>9</v>
      </c>
    </row>
    <row r="131" spans="1:15" ht="13.5" customHeight="1">
      <c r="A131" s="23">
        <v>119</v>
      </c>
      <c r="B131" s="175">
        <v>1533014506</v>
      </c>
      <c r="C131" s="275" t="s">
        <v>556</v>
      </c>
      <c r="D131" s="275" t="s">
        <v>557</v>
      </c>
      <c r="E131" s="117" t="s">
        <v>429</v>
      </c>
      <c r="F131" s="92">
        <v>11</v>
      </c>
      <c r="G131" s="26"/>
      <c r="H131" s="127"/>
      <c r="I131" s="31">
        <f t="shared" si="3"/>
        <v>11</v>
      </c>
      <c r="J131" s="23">
        <f t="shared" si="4"/>
        <v>1</v>
      </c>
      <c r="K131" s="169" t="s">
        <v>485</v>
      </c>
      <c r="L131" s="129">
        <f t="shared" si="5"/>
        <v>1</v>
      </c>
      <c r="N131" s="187">
        <v>18</v>
      </c>
      <c r="O131" s="188">
        <v>9</v>
      </c>
    </row>
    <row r="132" spans="1:15" ht="13.5" customHeight="1">
      <c r="A132" s="23">
        <v>120</v>
      </c>
      <c r="B132" s="282">
        <v>123000696</v>
      </c>
      <c r="C132" s="200" t="s">
        <v>736</v>
      </c>
      <c r="D132" s="200" t="s">
        <v>737</v>
      </c>
      <c r="E132" s="239" t="s">
        <v>1681</v>
      </c>
      <c r="F132" s="256">
        <v>17.75</v>
      </c>
      <c r="G132" s="260"/>
      <c r="H132" s="261"/>
      <c r="I132" s="249">
        <f t="shared" si="3"/>
        <v>17.75</v>
      </c>
      <c r="J132" s="250">
        <f t="shared" si="4"/>
        <v>1</v>
      </c>
      <c r="K132" s="251" t="str">
        <f>IF(J132=1,"acquise"," ")</f>
        <v>acquise</v>
      </c>
      <c r="L132" s="222">
        <f t="shared" si="5"/>
        <v>1</v>
      </c>
    </row>
    <row r="133" spans="1:15" ht="13.5" customHeight="1">
      <c r="A133" s="23">
        <v>121</v>
      </c>
      <c r="B133" s="279">
        <v>1331076104</v>
      </c>
      <c r="C133" s="101" t="s">
        <v>315</v>
      </c>
      <c r="D133" s="101" t="s">
        <v>313</v>
      </c>
      <c r="E133" s="117" t="s">
        <v>434</v>
      </c>
      <c r="F133" s="49">
        <v>13</v>
      </c>
      <c r="G133" s="26"/>
      <c r="H133" s="127"/>
      <c r="I133" s="31">
        <f t="shared" si="3"/>
        <v>13</v>
      </c>
      <c r="J133" s="23">
        <f t="shared" si="4"/>
        <v>1</v>
      </c>
      <c r="K133" s="169" t="s">
        <v>485</v>
      </c>
      <c r="L133" s="129">
        <f t="shared" si="5"/>
        <v>1</v>
      </c>
      <c r="M133" s="72" t="s">
        <v>483</v>
      </c>
      <c r="N133" s="7">
        <v>18</v>
      </c>
      <c r="O133" s="167">
        <v>9</v>
      </c>
    </row>
    <row r="134" spans="1:15" ht="13.5" customHeight="1">
      <c r="A134" s="23">
        <v>122</v>
      </c>
      <c r="B134" s="279">
        <v>1333005582</v>
      </c>
      <c r="C134" s="101" t="s">
        <v>316</v>
      </c>
      <c r="D134" s="101" t="s">
        <v>83</v>
      </c>
      <c r="E134" s="117" t="s">
        <v>434</v>
      </c>
      <c r="F134" s="49">
        <v>12.5</v>
      </c>
      <c r="G134" s="26"/>
      <c r="H134" s="127"/>
      <c r="I134" s="31">
        <f t="shared" si="3"/>
        <v>12.5</v>
      </c>
      <c r="J134" s="23">
        <f t="shared" si="4"/>
        <v>1</v>
      </c>
      <c r="K134" s="169" t="s">
        <v>484</v>
      </c>
      <c r="L134" s="129">
        <f t="shared" si="5"/>
        <v>1</v>
      </c>
      <c r="M134" s="72" t="s">
        <v>483</v>
      </c>
      <c r="N134" s="7">
        <v>30</v>
      </c>
      <c r="O134" s="167">
        <v>9</v>
      </c>
    </row>
    <row r="135" spans="1:15" ht="13.5" customHeight="1">
      <c r="A135" s="23">
        <v>123</v>
      </c>
      <c r="B135" s="175">
        <v>1533001417</v>
      </c>
      <c r="C135" s="275" t="s">
        <v>500</v>
      </c>
      <c r="D135" s="275" t="s">
        <v>501</v>
      </c>
      <c r="E135" s="117" t="s">
        <v>428</v>
      </c>
      <c r="F135" s="92">
        <v>10.5</v>
      </c>
      <c r="G135" s="26"/>
      <c r="H135" s="127"/>
      <c r="I135" s="31">
        <f t="shared" si="3"/>
        <v>10.5</v>
      </c>
      <c r="J135" s="23">
        <f t="shared" si="4"/>
        <v>1</v>
      </c>
      <c r="K135" s="169" t="s">
        <v>485</v>
      </c>
      <c r="L135" s="129">
        <f t="shared" si="5"/>
        <v>1</v>
      </c>
      <c r="N135" s="187">
        <v>24</v>
      </c>
      <c r="O135" s="188">
        <v>9</v>
      </c>
    </row>
    <row r="136" spans="1:15" ht="13.5" customHeight="1">
      <c r="A136" s="23">
        <v>124</v>
      </c>
      <c r="B136" s="175">
        <v>1533008068</v>
      </c>
      <c r="C136" s="275" t="s">
        <v>691</v>
      </c>
      <c r="D136" s="275" t="s">
        <v>692</v>
      </c>
      <c r="E136" s="117" t="s">
        <v>429</v>
      </c>
      <c r="F136" s="92">
        <v>8</v>
      </c>
      <c r="G136" s="26"/>
      <c r="H136" s="127"/>
      <c r="I136" s="31">
        <f t="shared" si="3"/>
        <v>8</v>
      </c>
      <c r="J136" s="23">
        <f t="shared" si="4"/>
        <v>0</v>
      </c>
      <c r="K136" s="44" t="str">
        <f>IF(J136=1,"acquise"," ")</f>
        <v xml:space="preserve"> </v>
      </c>
      <c r="L136" s="129">
        <f t="shared" si="5"/>
        <v>1</v>
      </c>
      <c r="N136" s="187">
        <v>10</v>
      </c>
      <c r="O136" s="188">
        <v>2</v>
      </c>
    </row>
    <row r="137" spans="1:15" ht="13.5" customHeight="1">
      <c r="A137" s="23">
        <v>125</v>
      </c>
      <c r="B137" s="175">
        <v>1533012502</v>
      </c>
      <c r="C137" s="275" t="s">
        <v>582</v>
      </c>
      <c r="D137" s="275" t="s">
        <v>583</v>
      </c>
      <c r="E137" s="117" t="s">
        <v>1676</v>
      </c>
      <c r="F137" s="92">
        <v>8</v>
      </c>
      <c r="G137" s="26">
        <v>2.5</v>
      </c>
      <c r="H137" s="127"/>
      <c r="I137" s="31">
        <f t="shared" si="3"/>
        <v>8</v>
      </c>
      <c r="J137" s="23">
        <f t="shared" si="4"/>
        <v>0</v>
      </c>
      <c r="K137" s="44" t="str">
        <f>IF(J137=1,"acquise"," ")</f>
        <v xml:space="preserve"> </v>
      </c>
      <c r="L137" s="129">
        <f t="shared" si="5"/>
        <v>1</v>
      </c>
      <c r="N137" s="187">
        <v>12</v>
      </c>
      <c r="O137" s="188">
        <v>4</v>
      </c>
    </row>
    <row r="138" spans="1:15" ht="13.5" customHeight="1">
      <c r="A138" s="23">
        <v>126</v>
      </c>
      <c r="B138" s="175">
        <v>1533005852</v>
      </c>
      <c r="C138" s="275" t="s">
        <v>609</v>
      </c>
      <c r="D138" s="275" t="s">
        <v>610</v>
      </c>
      <c r="E138" s="117" t="s">
        <v>429</v>
      </c>
      <c r="F138" s="92">
        <v>11</v>
      </c>
      <c r="G138" s="26"/>
      <c r="H138" s="127"/>
      <c r="I138" s="31">
        <f t="shared" si="3"/>
        <v>11</v>
      </c>
      <c r="J138" s="23">
        <f t="shared" si="4"/>
        <v>1</v>
      </c>
      <c r="K138" s="169" t="s">
        <v>486</v>
      </c>
      <c r="L138" s="129">
        <f t="shared" si="5"/>
        <v>1</v>
      </c>
      <c r="N138" s="187">
        <v>12</v>
      </c>
      <c r="O138" s="188">
        <v>5</v>
      </c>
    </row>
    <row r="139" spans="1:15" ht="13.5" customHeight="1">
      <c r="A139" s="23">
        <v>127</v>
      </c>
      <c r="B139" s="178">
        <v>113010674</v>
      </c>
      <c r="C139" s="272" t="s">
        <v>685</v>
      </c>
      <c r="D139" s="272" t="s">
        <v>135</v>
      </c>
      <c r="E139" s="117" t="s">
        <v>1676</v>
      </c>
      <c r="F139" s="92">
        <v>10</v>
      </c>
      <c r="G139" s="26"/>
      <c r="H139" s="127"/>
      <c r="I139" s="31">
        <f t="shared" si="3"/>
        <v>10</v>
      </c>
      <c r="J139" s="23">
        <f t="shared" si="4"/>
        <v>1</v>
      </c>
      <c r="K139" s="169" t="s">
        <v>486</v>
      </c>
      <c r="L139" s="129">
        <f t="shared" si="5"/>
        <v>1</v>
      </c>
      <c r="N139" s="187">
        <v>20</v>
      </c>
      <c r="O139" s="188">
        <v>5</v>
      </c>
    </row>
    <row r="140" spans="1:15" ht="13.5" customHeight="1">
      <c r="A140" s="23">
        <v>128</v>
      </c>
      <c r="B140" s="175">
        <v>1533018365</v>
      </c>
      <c r="C140" s="275" t="s">
        <v>586</v>
      </c>
      <c r="D140" s="275" t="s">
        <v>269</v>
      </c>
      <c r="E140" s="117" t="s">
        <v>428</v>
      </c>
      <c r="F140" s="92">
        <v>8.5</v>
      </c>
      <c r="G140" s="26"/>
      <c r="H140" s="127"/>
      <c r="I140" s="31">
        <f t="shared" si="3"/>
        <v>8.5</v>
      </c>
      <c r="J140" s="23">
        <f t="shared" si="4"/>
        <v>0</v>
      </c>
      <c r="K140" s="44" t="str">
        <f>IF(J140=1,"acquise"," ")</f>
        <v xml:space="preserve"> </v>
      </c>
      <c r="L140" s="129">
        <f t="shared" si="5"/>
        <v>1</v>
      </c>
      <c r="N140" s="187">
        <v>12</v>
      </c>
      <c r="O140" s="188">
        <v>4</v>
      </c>
    </row>
    <row r="141" spans="1:15" ht="13.5" customHeight="1">
      <c r="A141" s="23">
        <v>129</v>
      </c>
      <c r="B141" s="178">
        <v>1433010325</v>
      </c>
      <c r="C141" s="272" t="s">
        <v>659</v>
      </c>
      <c r="D141" s="272" t="s">
        <v>660</v>
      </c>
      <c r="E141" s="117" t="s">
        <v>1676</v>
      </c>
      <c r="F141" s="92">
        <v>9</v>
      </c>
      <c r="G141" s="26"/>
      <c r="H141" s="127"/>
      <c r="I141" s="31">
        <f t="shared" ref="I141:I204" si="6">MAX(F141,G141,H141)</f>
        <v>9</v>
      </c>
      <c r="J141" s="23">
        <f t="shared" ref="J141:J204" si="7">IF(I141&gt;=10,1,0)</f>
        <v>0</v>
      </c>
      <c r="K141" s="44" t="str">
        <f>IF(J141=1,"acquise"," ")</f>
        <v xml:space="preserve"> </v>
      </c>
      <c r="L141" s="129">
        <f t="shared" ref="L141:L204" si="8">IF(H141&lt;&gt;"",2,1)</f>
        <v>1</v>
      </c>
      <c r="N141" s="187">
        <v>13</v>
      </c>
      <c r="O141" s="188">
        <v>4</v>
      </c>
    </row>
    <row r="142" spans="1:15" ht="13.5" customHeight="1">
      <c r="A142" s="23">
        <v>130</v>
      </c>
      <c r="B142" s="289">
        <v>1333010273</v>
      </c>
      <c r="C142" s="47" t="s">
        <v>139</v>
      </c>
      <c r="D142" s="47" t="s">
        <v>140</v>
      </c>
      <c r="E142" s="119" t="s">
        <v>436</v>
      </c>
      <c r="F142" s="92">
        <v>7</v>
      </c>
      <c r="G142" s="26"/>
      <c r="H142" s="127"/>
      <c r="I142" s="31">
        <f t="shared" si="6"/>
        <v>7</v>
      </c>
      <c r="J142" s="23">
        <f t="shared" si="7"/>
        <v>0</v>
      </c>
      <c r="K142" s="169" t="s">
        <v>484</v>
      </c>
      <c r="L142" s="129">
        <f t="shared" si="8"/>
        <v>1</v>
      </c>
      <c r="M142" s="72" t="s">
        <v>483</v>
      </c>
      <c r="N142" s="7">
        <v>30</v>
      </c>
      <c r="O142" s="167">
        <v>9</v>
      </c>
    </row>
    <row r="143" spans="1:15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92">
        <v>11.5</v>
      </c>
      <c r="G143" s="26"/>
      <c r="H143" s="127"/>
      <c r="I143" s="31">
        <f t="shared" si="6"/>
        <v>11.5</v>
      </c>
      <c r="J143" s="23">
        <f t="shared" si="7"/>
        <v>1</v>
      </c>
      <c r="K143" s="169" t="s">
        <v>485</v>
      </c>
      <c r="L143" s="129">
        <f t="shared" si="8"/>
        <v>1</v>
      </c>
      <c r="N143" s="187">
        <v>18</v>
      </c>
      <c r="O143" s="188">
        <v>9</v>
      </c>
    </row>
    <row r="144" spans="1:15" ht="13.5" customHeight="1">
      <c r="A144" s="23">
        <v>132</v>
      </c>
      <c r="B144" s="175">
        <v>1533009575</v>
      </c>
      <c r="C144" s="275" t="s">
        <v>139</v>
      </c>
      <c r="D144" s="275" t="s">
        <v>644</v>
      </c>
      <c r="E144" s="117" t="s">
        <v>1676</v>
      </c>
      <c r="F144" s="92">
        <v>11</v>
      </c>
      <c r="G144" s="26"/>
      <c r="H144" s="127"/>
      <c r="I144" s="31">
        <f t="shared" si="6"/>
        <v>11</v>
      </c>
      <c r="J144" s="23">
        <f t="shared" si="7"/>
        <v>1</v>
      </c>
      <c r="K144" s="169" t="s">
        <v>486</v>
      </c>
      <c r="L144" s="129">
        <f t="shared" si="8"/>
        <v>1</v>
      </c>
      <c r="N144" s="187">
        <v>18</v>
      </c>
      <c r="O144" s="188">
        <v>5</v>
      </c>
    </row>
    <row r="145" spans="1:15" ht="13.5" customHeight="1">
      <c r="A145" s="23">
        <v>133</v>
      </c>
      <c r="B145" s="279">
        <v>123022369</v>
      </c>
      <c r="C145" s="101" t="s">
        <v>139</v>
      </c>
      <c r="D145" s="101" t="s">
        <v>233</v>
      </c>
      <c r="E145" s="117" t="s">
        <v>429</v>
      </c>
      <c r="F145" s="49">
        <v>10</v>
      </c>
      <c r="G145" s="26"/>
      <c r="H145" s="127"/>
      <c r="I145" s="31">
        <f t="shared" si="6"/>
        <v>10</v>
      </c>
      <c r="J145" s="23">
        <f t="shared" si="7"/>
        <v>1</v>
      </c>
      <c r="K145" s="169" t="s">
        <v>485</v>
      </c>
      <c r="L145" s="129">
        <f t="shared" si="8"/>
        <v>1</v>
      </c>
      <c r="M145" s="72" t="s">
        <v>483</v>
      </c>
      <c r="N145" s="7">
        <v>18</v>
      </c>
      <c r="O145" s="167">
        <v>9</v>
      </c>
    </row>
    <row r="146" spans="1:15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92">
        <v>11.5</v>
      </c>
      <c r="G146" s="26"/>
      <c r="H146" s="127"/>
      <c r="I146" s="31">
        <f t="shared" si="6"/>
        <v>11.5</v>
      </c>
      <c r="J146" s="23">
        <f t="shared" si="7"/>
        <v>1</v>
      </c>
      <c r="K146" s="169" t="s">
        <v>485</v>
      </c>
      <c r="L146" s="129">
        <f t="shared" si="8"/>
        <v>1</v>
      </c>
      <c r="N146" s="187">
        <v>16</v>
      </c>
      <c r="O146" s="188">
        <v>9</v>
      </c>
    </row>
    <row r="147" spans="1:15" ht="13.5" customHeight="1">
      <c r="A147" s="23">
        <v>135</v>
      </c>
      <c r="B147" s="279">
        <v>1433002779</v>
      </c>
      <c r="C147" s="101" t="s">
        <v>318</v>
      </c>
      <c r="D147" s="101" t="s">
        <v>319</v>
      </c>
      <c r="E147" s="118" t="s">
        <v>428</v>
      </c>
      <c r="F147" s="49">
        <v>10</v>
      </c>
      <c r="G147" s="26"/>
      <c r="H147" s="127"/>
      <c r="I147" s="31">
        <f t="shared" si="6"/>
        <v>10</v>
      </c>
      <c r="J147" s="23">
        <f t="shared" si="7"/>
        <v>1</v>
      </c>
      <c r="K147" s="169" t="s">
        <v>485</v>
      </c>
      <c r="L147" s="129">
        <f t="shared" si="8"/>
        <v>1</v>
      </c>
      <c r="M147" s="72" t="s">
        <v>483</v>
      </c>
      <c r="N147" s="7">
        <v>11</v>
      </c>
      <c r="O147" s="167">
        <v>9</v>
      </c>
    </row>
    <row r="148" spans="1:15" ht="13.5" customHeight="1">
      <c r="A148" s="23">
        <v>136</v>
      </c>
      <c r="B148" s="279">
        <v>1333009010</v>
      </c>
      <c r="C148" s="101" t="s">
        <v>320</v>
      </c>
      <c r="D148" s="101" t="s">
        <v>321</v>
      </c>
      <c r="E148" s="122" t="s">
        <v>430</v>
      </c>
      <c r="F148" s="49">
        <v>10</v>
      </c>
      <c r="G148" s="26"/>
      <c r="H148" s="127"/>
      <c r="I148" s="31">
        <f t="shared" si="6"/>
        <v>10</v>
      </c>
      <c r="J148" s="23">
        <f t="shared" si="7"/>
        <v>1</v>
      </c>
      <c r="K148" s="169" t="s">
        <v>486</v>
      </c>
      <c r="L148" s="129">
        <f t="shared" si="8"/>
        <v>1</v>
      </c>
      <c r="M148" s="72" t="s">
        <v>483</v>
      </c>
      <c r="N148" s="7">
        <v>26</v>
      </c>
      <c r="O148" s="167">
        <v>5</v>
      </c>
    </row>
    <row r="149" spans="1:15" ht="13.5" customHeight="1">
      <c r="A149" s="23">
        <v>137</v>
      </c>
      <c r="B149" s="175">
        <v>1533024016</v>
      </c>
      <c r="C149" s="275" t="s">
        <v>320</v>
      </c>
      <c r="D149" s="275" t="s">
        <v>603</v>
      </c>
      <c r="E149" s="117" t="s">
        <v>428</v>
      </c>
      <c r="F149" s="92">
        <v>10.5</v>
      </c>
      <c r="G149" s="26"/>
      <c r="H149" s="127"/>
      <c r="I149" s="31">
        <f t="shared" si="6"/>
        <v>10.5</v>
      </c>
      <c r="J149" s="23">
        <f t="shared" si="7"/>
        <v>1</v>
      </c>
      <c r="K149" s="169" t="s">
        <v>486</v>
      </c>
      <c r="L149" s="129">
        <f t="shared" si="8"/>
        <v>1</v>
      </c>
      <c r="N149" s="187">
        <v>16</v>
      </c>
      <c r="O149" s="188">
        <v>3</v>
      </c>
    </row>
    <row r="150" spans="1:15" ht="13.5" customHeight="1">
      <c r="A150" s="23">
        <v>138</v>
      </c>
      <c r="B150" s="277" t="s">
        <v>142</v>
      </c>
      <c r="C150" s="47" t="s">
        <v>143</v>
      </c>
      <c r="D150" s="47" t="s">
        <v>144</v>
      </c>
      <c r="E150" s="118" t="s">
        <v>433</v>
      </c>
      <c r="F150" s="92">
        <v>10</v>
      </c>
      <c r="G150" s="26"/>
      <c r="H150" s="127"/>
      <c r="I150" s="31">
        <f t="shared" si="6"/>
        <v>10</v>
      </c>
      <c r="J150" s="23">
        <f t="shared" si="7"/>
        <v>1</v>
      </c>
      <c r="K150" s="169" t="s">
        <v>485</v>
      </c>
      <c r="L150" s="129">
        <f t="shared" si="8"/>
        <v>1</v>
      </c>
      <c r="M150" s="72" t="s">
        <v>483</v>
      </c>
      <c r="N150" s="7">
        <v>17</v>
      </c>
      <c r="O150" s="167">
        <v>9</v>
      </c>
    </row>
    <row r="151" spans="1:15" ht="13.5" customHeight="1">
      <c r="A151" s="23">
        <v>139</v>
      </c>
      <c r="B151" s="279">
        <v>1331011779</v>
      </c>
      <c r="C151" s="101" t="s">
        <v>322</v>
      </c>
      <c r="D151" s="101" t="s">
        <v>137</v>
      </c>
      <c r="E151" s="117" t="s">
        <v>429</v>
      </c>
      <c r="F151" s="49">
        <v>13.5</v>
      </c>
      <c r="G151" s="26"/>
      <c r="H151" s="127"/>
      <c r="I151" s="31">
        <f t="shared" si="6"/>
        <v>13.5</v>
      </c>
      <c r="J151" s="23">
        <f t="shared" si="7"/>
        <v>1</v>
      </c>
      <c r="K151" s="169" t="s">
        <v>485</v>
      </c>
      <c r="L151" s="129">
        <f t="shared" si="8"/>
        <v>1</v>
      </c>
      <c r="M151" s="72" t="s">
        <v>483</v>
      </c>
      <c r="N151" s="7">
        <v>18</v>
      </c>
      <c r="O151" s="167">
        <v>9</v>
      </c>
    </row>
    <row r="152" spans="1:15" ht="13.5" customHeight="1">
      <c r="A152" s="23">
        <v>140</v>
      </c>
      <c r="B152" s="279">
        <v>123002858</v>
      </c>
      <c r="C152" s="101" t="s">
        <v>323</v>
      </c>
      <c r="D152" s="101" t="s">
        <v>82</v>
      </c>
      <c r="E152" s="117" t="s">
        <v>434</v>
      </c>
      <c r="F152" s="49">
        <v>10</v>
      </c>
      <c r="G152" s="26"/>
      <c r="H152" s="127"/>
      <c r="I152" s="31">
        <f t="shared" si="6"/>
        <v>10</v>
      </c>
      <c r="J152" s="23">
        <f t="shared" si="7"/>
        <v>1</v>
      </c>
      <c r="K152" s="169" t="s">
        <v>485</v>
      </c>
      <c r="L152" s="129">
        <f t="shared" si="8"/>
        <v>1</v>
      </c>
      <c r="M152" s="87" t="s">
        <v>483</v>
      </c>
      <c r="N152" s="7">
        <v>18</v>
      </c>
      <c r="O152" s="167">
        <v>9</v>
      </c>
    </row>
    <row r="153" spans="1:15" ht="13.5" customHeight="1">
      <c r="A153" s="23">
        <v>141</v>
      </c>
      <c r="B153" s="181">
        <v>1333009336</v>
      </c>
      <c r="C153" s="290" t="s">
        <v>569</v>
      </c>
      <c r="D153" s="290" t="s">
        <v>357</v>
      </c>
      <c r="E153" s="117" t="s">
        <v>1676</v>
      </c>
      <c r="F153" s="92">
        <v>10.25</v>
      </c>
      <c r="G153" s="26"/>
      <c r="H153" s="127"/>
      <c r="I153" s="31">
        <f t="shared" si="6"/>
        <v>10.25</v>
      </c>
      <c r="J153" s="23">
        <f t="shared" si="7"/>
        <v>1</v>
      </c>
      <c r="K153" s="169" t="s">
        <v>486</v>
      </c>
      <c r="L153" s="129">
        <f t="shared" si="8"/>
        <v>1</v>
      </c>
      <c r="N153" s="187">
        <v>14</v>
      </c>
      <c r="O153" s="188">
        <v>5</v>
      </c>
    </row>
    <row r="154" spans="1:15" ht="13.5" customHeight="1">
      <c r="A154" s="23">
        <v>142</v>
      </c>
      <c r="B154" s="175">
        <v>1533004234</v>
      </c>
      <c r="C154" s="275" t="s">
        <v>674</v>
      </c>
      <c r="D154" s="275" t="s">
        <v>138</v>
      </c>
      <c r="E154" s="117" t="s">
        <v>429</v>
      </c>
      <c r="F154" s="92">
        <v>9</v>
      </c>
      <c r="G154" s="26">
        <v>13</v>
      </c>
      <c r="H154" s="127"/>
      <c r="I154" s="31">
        <f t="shared" si="6"/>
        <v>13</v>
      </c>
      <c r="J154" s="23">
        <f t="shared" si="7"/>
        <v>1</v>
      </c>
      <c r="K154" s="44" t="str">
        <f>IF(J154=1,"acquise"," ")</f>
        <v>acquise</v>
      </c>
      <c r="L154" s="129">
        <f t="shared" si="8"/>
        <v>1</v>
      </c>
      <c r="N154" s="187">
        <v>11</v>
      </c>
      <c r="O154" s="188">
        <v>2</v>
      </c>
    </row>
    <row r="155" spans="1:15" ht="13.5" customHeight="1">
      <c r="A155" s="23">
        <v>143</v>
      </c>
      <c r="B155" s="175">
        <v>1533010467</v>
      </c>
      <c r="C155" s="275" t="s">
        <v>686</v>
      </c>
      <c r="D155" s="275" t="s">
        <v>209</v>
      </c>
      <c r="E155" s="117" t="s">
        <v>428</v>
      </c>
      <c r="F155" s="92">
        <v>10</v>
      </c>
      <c r="G155" s="26"/>
      <c r="H155" s="127"/>
      <c r="I155" s="31">
        <f t="shared" si="6"/>
        <v>10</v>
      </c>
      <c r="J155" s="23">
        <f t="shared" si="7"/>
        <v>1</v>
      </c>
      <c r="K155" s="169" t="s">
        <v>486</v>
      </c>
      <c r="L155" s="129">
        <f t="shared" si="8"/>
        <v>1</v>
      </c>
      <c r="N155" s="187">
        <v>18</v>
      </c>
      <c r="O155" s="188">
        <v>5</v>
      </c>
    </row>
    <row r="156" spans="1:15" ht="13.5" customHeight="1">
      <c r="A156" s="23">
        <v>144</v>
      </c>
      <c r="B156" s="289">
        <v>123000973</v>
      </c>
      <c r="C156" s="47" t="s">
        <v>147</v>
      </c>
      <c r="D156" s="47" t="s">
        <v>148</v>
      </c>
      <c r="E156" s="121" t="s">
        <v>431</v>
      </c>
      <c r="F156" s="92">
        <v>10</v>
      </c>
      <c r="G156" s="26"/>
      <c r="H156" s="127"/>
      <c r="I156" s="31">
        <f t="shared" si="6"/>
        <v>10</v>
      </c>
      <c r="J156" s="23">
        <f t="shared" si="7"/>
        <v>1</v>
      </c>
      <c r="K156" s="169" t="s">
        <v>485</v>
      </c>
      <c r="L156" s="129">
        <f t="shared" si="8"/>
        <v>1</v>
      </c>
      <c r="M156" s="72" t="s">
        <v>483</v>
      </c>
      <c r="N156" s="7">
        <v>12</v>
      </c>
      <c r="O156" s="167">
        <v>9</v>
      </c>
    </row>
    <row r="157" spans="1:15" ht="13.5" customHeight="1">
      <c r="A157" s="23">
        <v>145</v>
      </c>
      <c r="B157" s="363" t="s">
        <v>738</v>
      </c>
      <c r="C157" s="241" t="s">
        <v>149</v>
      </c>
      <c r="D157" s="241" t="s">
        <v>739</v>
      </c>
      <c r="E157" s="244" t="s">
        <v>436</v>
      </c>
      <c r="F157" s="256">
        <v>13.25</v>
      </c>
      <c r="G157" s="260"/>
      <c r="H157" s="261"/>
      <c r="I157" s="249">
        <f t="shared" si="6"/>
        <v>13.25</v>
      </c>
      <c r="J157" s="250">
        <f t="shared" si="7"/>
        <v>1</v>
      </c>
      <c r="K157" s="251" t="str">
        <f>IF(J157=1,"acquise"," ")</f>
        <v>acquise</v>
      </c>
      <c r="L157" s="222">
        <f t="shared" si="8"/>
        <v>1</v>
      </c>
    </row>
    <row r="158" spans="1:15" ht="13.5" customHeight="1">
      <c r="A158" s="23">
        <v>146</v>
      </c>
      <c r="B158" s="289">
        <v>123013689</v>
      </c>
      <c r="C158" s="47" t="s">
        <v>150</v>
      </c>
      <c r="D158" s="47" t="s">
        <v>151</v>
      </c>
      <c r="E158" s="118" t="s">
        <v>428</v>
      </c>
      <c r="F158" s="92">
        <v>10</v>
      </c>
      <c r="G158" s="26"/>
      <c r="H158" s="127"/>
      <c r="I158" s="31">
        <f t="shared" si="6"/>
        <v>10</v>
      </c>
      <c r="J158" s="23">
        <f t="shared" si="7"/>
        <v>1</v>
      </c>
      <c r="K158" s="169" t="s">
        <v>486</v>
      </c>
      <c r="L158" s="129">
        <f t="shared" si="8"/>
        <v>1</v>
      </c>
      <c r="M158" s="72" t="s">
        <v>483</v>
      </c>
      <c r="N158" s="7">
        <v>14</v>
      </c>
      <c r="O158" s="167">
        <v>5</v>
      </c>
    </row>
    <row r="159" spans="1:15" ht="13.5" customHeight="1">
      <c r="A159" s="23">
        <v>147</v>
      </c>
      <c r="B159" s="279">
        <v>1333013058</v>
      </c>
      <c r="C159" s="101" t="s">
        <v>391</v>
      </c>
      <c r="D159" s="101" t="s">
        <v>392</v>
      </c>
      <c r="E159" s="117" t="s">
        <v>429</v>
      </c>
      <c r="F159" s="49">
        <v>12</v>
      </c>
      <c r="G159" s="26"/>
      <c r="H159" s="127"/>
      <c r="I159" s="31">
        <f t="shared" si="6"/>
        <v>12</v>
      </c>
      <c r="J159" s="23">
        <f t="shared" si="7"/>
        <v>1</v>
      </c>
      <c r="K159" s="169" t="s">
        <v>485</v>
      </c>
      <c r="L159" s="129">
        <f t="shared" si="8"/>
        <v>1</v>
      </c>
      <c r="M159" s="72" t="s">
        <v>483</v>
      </c>
      <c r="N159" s="7">
        <v>18</v>
      </c>
      <c r="O159" s="167">
        <v>9</v>
      </c>
    </row>
    <row r="160" spans="1:15" ht="13.5" customHeight="1">
      <c r="A160" s="23">
        <v>148</v>
      </c>
      <c r="B160" s="363" t="s">
        <v>740</v>
      </c>
      <c r="C160" s="241" t="s">
        <v>152</v>
      </c>
      <c r="D160" s="241" t="s">
        <v>555</v>
      </c>
      <c r="E160" s="204" t="s">
        <v>436</v>
      </c>
      <c r="F160" s="256">
        <v>11</v>
      </c>
      <c r="G160" s="260"/>
      <c r="H160" s="261"/>
      <c r="I160" s="249">
        <f t="shared" si="6"/>
        <v>11</v>
      </c>
      <c r="J160" s="250">
        <f t="shared" si="7"/>
        <v>1</v>
      </c>
      <c r="K160" s="251" t="str">
        <f>IF(J160=1,"acquise"," ")</f>
        <v>acquise</v>
      </c>
      <c r="L160" s="222">
        <f t="shared" si="8"/>
        <v>1</v>
      </c>
    </row>
    <row r="161" spans="1:15" ht="13.5" customHeight="1">
      <c r="A161" s="23">
        <v>149</v>
      </c>
      <c r="B161" s="363" t="s">
        <v>741</v>
      </c>
      <c r="C161" s="241" t="s">
        <v>742</v>
      </c>
      <c r="D161" s="241" t="s">
        <v>124</v>
      </c>
      <c r="E161" s="247" t="s">
        <v>1677</v>
      </c>
      <c r="F161" s="256">
        <v>11</v>
      </c>
      <c r="G161" s="260"/>
      <c r="H161" s="261"/>
      <c r="I161" s="249">
        <f t="shared" si="6"/>
        <v>11</v>
      </c>
      <c r="J161" s="250">
        <f t="shared" si="7"/>
        <v>1</v>
      </c>
      <c r="K161" s="251" t="str">
        <f>IF(J161=1,"acquise"," ")</f>
        <v>acquise</v>
      </c>
      <c r="L161" s="222">
        <f t="shared" si="8"/>
        <v>1</v>
      </c>
    </row>
    <row r="162" spans="1:15" ht="13.5" customHeight="1">
      <c r="A162" s="23">
        <v>150</v>
      </c>
      <c r="B162" s="363" t="s">
        <v>743</v>
      </c>
      <c r="C162" s="241" t="s">
        <v>742</v>
      </c>
      <c r="D162" s="241" t="s">
        <v>314</v>
      </c>
      <c r="E162" s="244" t="s">
        <v>433</v>
      </c>
      <c r="F162" s="256">
        <v>11</v>
      </c>
      <c r="G162" s="260"/>
      <c r="H162" s="261"/>
      <c r="I162" s="249">
        <f t="shared" si="6"/>
        <v>11</v>
      </c>
      <c r="J162" s="250">
        <f t="shared" si="7"/>
        <v>1</v>
      </c>
      <c r="K162" s="251" t="str">
        <f>IF(J162=1,"acquise"," ")</f>
        <v>acquise</v>
      </c>
      <c r="L162" s="222">
        <f t="shared" si="8"/>
        <v>1</v>
      </c>
    </row>
    <row r="163" spans="1:15" ht="13.5" customHeight="1">
      <c r="A163" s="23">
        <v>151</v>
      </c>
      <c r="B163" s="282" t="s">
        <v>744</v>
      </c>
      <c r="C163" s="200" t="s">
        <v>745</v>
      </c>
      <c r="D163" s="200" t="s">
        <v>746</v>
      </c>
      <c r="E163" s="247" t="s">
        <v>1677</v>
      </c>
      <c r="F163" s="256">
        <v>12</v>
      </c>
      <c r="G163" s="260"/>
      <c r="H163" s="261"/>
      <c r="I163" s="249">
        <f t="shared" si="6"/>
        <v>12</v>
      </c>
      <c r="J163" s="250">
        <f t="shared" si="7"/>
        <v>1</v>
      </c>
      <c r="K163" s="251" t="str">
        <f>IF(J163=1,"acquise"," ")</f>
        <v>acquise</v>
      </c>
      <c r="L163" s="222">
        <f t="shared" si="8"/>
        <v>1</v>
      </c>
    </row>
    <row r="164" spans="1:15" ht="13.5" customHeight="1">
      <c r="A164" s="23">
        <v>152</v>
      </c>
      <c r="B164" s="181">
        <v>1333008955</v>
      </c>
      <c r="C164" s="290" t="s">
        <v>153</v>
      </c>
      <c r="D164" s="290" t="s">
        <v>622</v>
      </c>
      <c r="E164" s="117" t="s">
        <v>428</v>
      </c>
      <c r="F164" s="92">
        <v>11</v>
      </c>
      <c r="G164" s="26"/>
      <c r="H164" s="127"/>
      <c r="I164" s="31">
        <f t="shared" si="6"/>
        <v>11</v>
      </c>
      <c r="J164" s="23">
        <f t="shared" si="7"/>
        <v>1</v>
      </c>
      <c r="K164" s="169" t="s">
        <v>485</v>
      </c>
      <c r="L164" s="129">
        <f t="shared" si="8"/>
        <v>1</v>
      </c>
      <c r="N164" s="187">
        <v>12</v>
      </c>
      <c r="O164" s="188">
        <v>9</v>
      </c>
    </row>
    <row r="165" spans="1:15" ht="13.5" customHeight="1">
      <c r="A165" s="23">
        <v>153</v>
      </c>
      <c r="B165" s="289">
        <v>1333008886</v>
      </c>
      <c r="C165" s="47" t="s">
        <v>153</v>
      </c>
      <c r="D165" s="47" t="s">
        <v>154</v>
      </c>
      <c r="E165" s="118" t="s">
        <v>433</v>
      </c>
      <c r="F165" s="92">
        <v>13.5</v>
      </c>
      <c r="G165" s="26"/>
      <c r="H165" s="127"/>
      <c r="I165" s="31">
        <f t="shared" si="6"/>
        <v>13.5</v>
      </c>
      <c r="J165" s="23">
        <f t="shared" si="7"/>
        <v>1</v>
      </c>
      <c r="K165" s="169" t="s">
        <v>485</v>
      </c>
      <c r="L165" s="129">
        <f t="shared" si="8"/>
        <v>1</v>
      </c>
      <c r="M165" s="72" t="s">
        <v>483</v>
      </c>
      <c r="N165" s="7">
        <v>18</v>
      </c>
      <c r="O165" s="167">
        <v>9</v>
      </c>
    </row>
    <row r="166" spans="1:15" ht="13.5" customHeight="1">
      <c r="A166" s="23">
        <v>154</v>
      </c>
      <c r="B166" s="279">
        <v>123020341</v>
      </c>
      <c r="C166" s="101" t="s">
        <v>325</v>
      </c>
      <c r="D166" s="101" t="s">
        <v>326</v>
      </c>
      <c r="E166" s="118" t="s">
        <v>428</v>
      </c>
      <c r="F166" s="49">
        <v>10.5</v>
      </c>
      <c r="G166" s="26"/>
      <c r="H166" s="127"/>
      <c r="I166" s="31">
        <f t="shared" si="6"/>
        <v>10.5</v>
      </c>
      <c r="J166" s="23">
        <f t="shared" si="7"/>
        <v>1</v>
      </c>
      <c r="K166" s="169" t="s">
        <v>485</v>
      </c>
      <c r="L166" s="129">
        <f t="shared" si="8"/>
        <v>1</v>
      </c>
      <c r="M166" s="72" t="s">
        <v>483</v>
      </c>
      <c r="N166" s="7">
        <v>18</v>
      </c>
      <c r="O166" s="167">
        <v>9</v>
      </c>
    </row>
    <row r="167" spans="1:15" ht="13.5" customHeight="1">
      <c r="A167" s="23">
        <v>155</v>
      </c>
      <c r="B167" s="279">
        <v>1433014926</v>
      </c>
      <c r="C167" s="101" t="s">
        <v>155</v>
      </c>
      <c r="D167" s="101" t="s">
        <v>393</v>
      </c>
      <c r="E167" s="118" t="s">
        <v>428</v>
      </c>
      <c r="F167" s="49">
        <v>12.5</v>
      </c>
      <c r="G167" s="26"/>
      <c r="H167" s="127"/>
      <c r="I167" s="31">
        <f t="shared" si="6"/>
        <v>12.5</v>
      </c>
      <c r="J167" s="23">
        <f t="shared" si="7"/>
        <v>1</v>
      </c>
      <c r="K167" s="169" t="s">
        <v>485</v>
      </c>
      <c r="L167" s="129">
        <f t="shared" si="8"/>
        <v>1</v>
      </c>
      <c r="M167" s="72" t="s">
        <v>483</v>
      </c>
      <c r="N167" s="7">
        <v>18</v>
      </c>
      <c r="O167" s="167">
        <v>9</v>
      </c>
    </row>
    <row r="168" spans="1:15" ht="13.5" customHeight="1">
      <c r="A168" s="23">
        <v>156</v>
      </c>
      <c r="B168" s="175">
        <v>1533012503</v>
      </c>
      <c r="C168" s="275" t="s">
        <v>535</v>
      </c>
      <c r="D168" s="275" t="s">
        <v>313</v>
      </c>
      <c r="E168" s="117" t="s">
        <v>429</v>
      </c>
      <c r="F168" s="92">
        <v>9</v>
      </c>
      <c r="G168" s="26"/>
      <c r="H168" s="127"/>
      <c r="I168" s="31">
        <f t="shared" si="6"/>
        <v>9</v>
      </c>
      <c r="J168" s="23">
        <f t="shared" si="7"/>
        <v>0</v>
      </c>
      <c r="K168" s="44" t="str">
        <f>IF(J168=1,"acquise"," ")</f>
        <v xml:space="preserve"> </v>
      </c>
      <c r="L168" s="129">
        <f t="shared" si="8"/>
        <v>1</v>
      </c>
      <c r="N168" s="187">
        <v>13</v>
      </c>
      <c r="O168" s="188">
        <v>4</v>
      </c>
    </row>
    <row r="169" spans="1:15" ht="13.5" customHeight="1">
      <c r="A169" s="23">
        <v>157</v>
      </c>
      <c r="B169" s="289">
        <v>123004901</v>
      </c>
      <c r="C169" s="47" t="s">
        <v>156</v>
      </c>
      <c r="D169" s="47" t="s">
        <v>157</v>
      </c>
      <c r="E169" s="118" t="s">
        <v>428</v>
      </c>
      <c r="F169" s="92">
        <v>10</v>
      </c>
      <c r="G169" s="26"/>
      <c r="H169" s="127"/>
      <c r="I169" s="31">
        <f t="shared" si="6"/>
        <v>10</v>
      </c>
      <c r="J169" s="23">
        <f t="shared" si="7"/>
        <v>1</v>
      </c>
      <c r="K169" s="169" t="s">
        <v>485</v>
      </c>
      <c r="L169" s="129">
        <f t="shared" si="8"/>
        <v>1</v>
      </c>
      <c r="M169" s="72" t="s">
        <v>483</v>
      </c>
      <c r="N169" s="7">
        <v>24</v>
      </c>
      <c r="O169" s="167">
        <v>9</v>
      </c>
    </row>
    <row r="170" spans="1:15" ht="13.5" customHeight="1">
      <c r="A170" s="23">
        <v>158</v>
      </c>
      <c r="B170" s="181">
        <v>1333011470</v>
      </c>
      <c r="C170" s="290" t="s">
        <v>682</v>
      </c>
      <c r="D170" s="290" t="s">
        <v>683</v>
      </c>
      <c r="E170" s="117" t="s">
        <v>428</v>
      </c>
      <c r="F170" s="92">
        <v>10</v>
      </c>
      <c r="G170" s="26"/>
      <c r="H170" s="127"/>
      <c r="I170" s="31">
        <f t="shared" si="6"/>
        <v>10</v>
      </c>
      <c r="J170" s="23">
        <f t="shared" si="7"/>
        <v>1</v>
      </c>
      <c r="K170" s="169" t="s">
        <v>485</v>
      </c>
      <c r="L170" s="129">
        <f t="shared" si="8"/>
        <v>1</v>
      </c>
      <c r="N170" s="187">
        <v>12</v>
      </c>
      <c r="O170" s="188">
        <v>9</v>
      </c>
    </row>
    <row r="171" spans="1:15" ht="13.5" customHeight="1">
      <c r="A171" s="23">
        <v>159</v>
      </c>
      <c r="B171" s="279">
        <v>1433010476</v>
      </c>
      <c r="C171" s="101" t="s">
        <v>158</v>
      </c>
      <c r="D171" s="101" t="s">
        <v>124</v>
      </c>
      <c r="E171" s="117" t="s">
        <v>434</v>
      </c>
      <c r="F171" s="49">
        <v>12</v>
      </c>
      <c r="G171" s="26"/>
      <c r="H171" s="127"/>
      <c r="I171" s="31">
        <f t="shared" si="6"/>
        <v>12</v>
      </c>
      <c r="J171" s="23">
        <f t="shared" si="7"/>
        <v>1</v>
      </c>
      <c r="K171" s="169" t="s">
        <v>485</v>
      </c>
      <c r="L171" s="129">
        <f t="shared" si="8"/>
        <v>1</v>
      </c>
      <c r="M171" s="72" t="s">
        <v>483</v>
      </c>
      <c r="N171" s="7">
        <v>18</v>
      </c>
      <c r="O171" s="167">
        <v>9</v>
      </c>
    </row>
    <row r="172" spans="1:15" ht="13.5" customHeight="1">
      <c r="A172" s="23">
        <v>160</v>
      </c>
      <c r="B172" s="289">
        <v>123009039</v>
      </c>
      <c r="C172" s="47" t="s">
        <v>158</v>
      </c>
      <c r="D172" s="47" t="s">
        <v>67</v>
      </c>
      <c r="E172" s="117" t="s">
        <v>434</v>
      </c>
      <c r="F172" s="92">
        <v>13.5</v>
      </c>
      <c r="G172" s="26"/>
      <c r="H172" s="127"/>
      <c r="I172" s="31">
        <f t="shared" si="6"/>
        <v>13.5</v>
      </c>
      <c r="J172" s="23">
        <f t="shared" si="7"/>
        <v>1</v>
      </c>
      <c r="K172" s="169" t="s">
        <v>484</v>
      </c>
      <c r="L172" s="129">
        <f t="shared" si="8"/>
        <v>1</v>
      </c>
      <c r="M172" s="72" t="s">
        <v>483</v>
      </c>
      <c r="N172" s="7">
        <v>30</v>
      </c>
      <c r="O172" s="167">
        <v>9</v>
      </c>
    </row>
    <row r="173" spans="1:15" ht="13.5" customHeight="1">
      <c r="A173" s="23">
        <v>161</v>
      </c>
      <c r="B173" s="175">
        <v>1533010444</v>
      </c>
      <c r="C173" s="275" t="s">
        <v>558</v>
      </c>
      <c r="D173" s="275" t="s">
        <v>64</v>
      </c>
      <c r="E173" s="117" t="s">
        <v>1676</v>
      </c>
      <c r="F173" s="92">
        <v>11.5</v>
      </c>
      <c r="G173" s="26"/>
      <c r="H173" s="127"/>
      <c r="I173" s="31">
        <f t="shared" si="6"/>
        <v>11.5</v>
      </c>
      <c r="J173" s="23">
        <f t="shared" si="7"/>
        <v>1</v>
      </c>
      <c r="K173" s="169" t="s">
        <v>486</v>
      </c>
      <c r="L173" s="129">
        <f t="shared" si="8"/>
        <v>1</v>
      </c>
      <c r="N173" s="187">
        <v>14</v>
      </c>
      <c r="O173" s="188">
        <v>5</v>
      </c>
    </row>
    <row r="174" spans="1:15" ht="13.5" customHeight="1">
      <c r="A174" s="23">
        <v>162</v>
      </c>
      <c r="B174" s="279">
        <v>1333009403</v>
      </c>
      <c r="C174" s="101" t="s">
        <v>330</v>
      </c>
      <c r="D174" s="101" t="s">
        <v>331</v>
      </c>
      <c r="E174" s="118" t="s">
        <v>433</v>
      </c>
      <c r="F174" s="49">
        <v>12</v>
      </c>
      <c r="G174" s="26"/>
      <c r="H174" s="127"/>
      <c r="I174" s="31">
        <f t="shared" si="6"/>
        <v>12</v>
      </c>
      <c r="J174" s="23">
        <f t="shared" si="7"/>
        <v>1</v>
      </c>
      <c r="K174" s="169" t="s">
        <v>484</v>
      </c>
      <c r="L174" s="129">
        <f t="shared" si="8"/>
        <v>1</v>
      </c>
      <c r="M174" s="72" t="s">
        <v>483</v>
      </c>
      <c r="N174" s="7">
        <v>30</v>
      </c>
      <c r="O174" s="167">
        <v>9</v>
      </c>
    </row>
    <row r="175" spans="1:15" ht="13.5" customHeight="1">
      <c r="A175" s="23">
        <v>163</v>
      </c>
      <c r="B175" s="289">
        <v>123003419</v>
      </c>
      <c r="C175" s="47" t="s">
        <v>159</v>
      </c>
      <c r="D175" s="47" t="s">
        <v>92</v>
      </c>
      <c r="E175" s="118" t="s">
        <v>433</v>
      </c>
      <c r="F175" s="92">
        <v>10</v>
      </c>
      <c r="G175" s="26"/>
      <c r="H175" s="127"/>
      <c r="I175" s="31">
        <f t="shared" si="6"/>
        <v>10</v>
      </c>
      <c r="J175" s="23">
        <f t="shared" si="7"/>
        <v>1</v>
      </c>
      <c r="K175" s="169" t="s">
        <v>485</v>
      </c>
      <c r="L175" s="129">
        <f t="shared" si="8"/>
        <v>1</v>
      </c>
      <c r="M175" s="72" t="s">
        <v>483</v>
      </c>
      <c r="N175" s="7">
        <v>18</v>
      </c>
      <c r="O175" s="167">
        <v>9</v>
      </c>
    </row>
    <row r="176" spans="1:15" ht="13.5" customHeight="1">
      <c r="A176" s="23">
        <v>164</v>
      </c>
      <c r="B176" s="279">
        <v>1333007545</v>
      </c>
      <c r="C176" s="101" t="s">
        <v>332</v>
      </c>
      <c r="D176" s="101" t="s">
        <v>228</v>
      </c>
      <c r="E176" s="118" t="s">
        <v>433</v>
      </c>
      <c r="F176" s="49">
        <v>10.25</v>
      </c>
      <c r="G176" s="26"/>
      <c r="H176" s="127"/>
      <c r="I176" s="31">
        <f t="shared" si="6"/>
        <v>10.25</v>
      </c>
      <c r="J176" s="23">
        <f t="shared" si="7"/>
        <v>1</v>
      </c>
      <c r="K176" s="169" t="s">
        <v>485</v>
      </c>
      <c r="L176" s="129">
        <f t="shared" si="8"/>
        <v>1</v>
      </c>
      <c r="M176" s="72" t="s">
        <v>483</v>
      </c>
      <c r="N176" s="7">
        <v>18</v>
      </c>
      <c r="O176" s="167">
        <v>9</v>
      </c>
    </row>
    <row r="177" spans="1:15" ht="13.5" customHeight="1">
      <c r="A177" s="23">
        <v>165</v>
      </c>
      <c r="B177" s="294">
        <v>123006162</v>
      </c>
      <c r="C177" s="200" t="s">
        <v>747</v>
      </c>
      <c r="D177" s="200" t="s">
        <v>135</v>
      </c>
      <c r="E177" s="247" t="s">
        <v>1678</v>
      </c>
      <c r="F177" s="256">
        <v>13</v>
      </c>
      <c r="G177" s="260"/>
      <c r="H177" s="261"/>
      <c r="I177" s="249">
        <f t="shared" si="6"/>
        <v>13</v>
      </c>
      <c r="J177" s="250">
        <f t="shared" si="7"/>
        <v>1</v>
      </c>
      <c r="K177" s="251" t="str">
        <f>IF(J177=1,"acquise"," ")</f>
        <v>acquise</v>
      </c>
      <c r="L177" s="222">
        <f t="shared" si="8"/>
        <v>1</v>
      </c>
    </row>
    <row r="178" spans="1:15" ht="13.5" customHeight="1">
      <c r="A178" s="23">
        <v>166</v>
      </c>
      <c r="B178" s="175">
        <v>1533003446</v>
      </c>
      <c r="C178" s="275" t="s">
        <v>333</v>
      </c>
      <c r="D178" s="275" t="s">
        <v>523</v>
      </c>
      <c r="E178" s="117" t="s">
        <v>428</v>
      </c>
      <c r="F178" s="92">
        <v>13</v>
      </c>
      <c r="G178" s="26"/>
      <c r="H178" s="127"/>
      <c r="I178" s="31">
        <f t="shared" si="6"/>
        <v>13</v>
      </c>
      <c r="J178" s="23">
        <f t="shared" si="7"/>
        <v>1</v>
      </c>
      <c r="K178" s="169" t="s">
        <v>485</v>
      </c>
      <c r="L178" s="129">
        <f t="shared" si="8"/>
        <v>1</v>
      </c>
      <c r="N178" s="187">
        <v>12</v>
      </c>
      <c r="O178" s="188">
        <v>9</v>
      </c>
    </row>
    <row r="179" spans="1:15" ht="13.5" customHeight="1">
      <c r="A179" s="23">
        <v>167</v>
      </c>
      <c r="B179" s="279">
        <v>1433005511</v>
      </c>
      <c r="C179" s="101" t="s">
        <v>333</v>
      </c>
      <c r="D179" s="101" t="s">
        <v>209</v>
      </c>
      <c r="E179" s="118" t="s">
        <v>428</v>
      </c>
      <c r="F179" s="49">
        <v>14.5</v>
      </c>
      <c r="G179" s="26"/>
      <c r="H179" s="127"/>
      <c r="I179" s="31">
        <f t="shared" si="6"/>
        <v>14.5</v>
      </c>
      <c r="J179" s="23">
        <f t="shared" si="7"/>
        <v>1</v>
      </c>
      <c r="K179" s="169" t="s">
        <v>485</v>
      </c>
      <c r="L179" s="129">
        <f t="shared" si="8"/>
        <v>1</v>
      </c>
      <c r="M179" s="72" t="s">
        <v>483</v>
      </c>
      <c r="N179" s="7">
        <v>18</v>
      </c>
      <c r="O179" s="167">
        <v>9</v>
      </c>
    </row>
    <row r="180" spans="1:15" ht="13.5" customHeight="1">
      <c r="A180" s="23">
        <v>168</v>
      </c>
      <c r="B180" s="289">
        <v>123011453</v>
      </c>
      <c r="C180" s="47" t="s">
        <v>162</v>
      </c>
      <c r="D180" s="47" t="s">
        <v>163</v>
      </c>
      <c r="E180" s="121" t="s">
        <v>431</v>
      </c>
      <c r="F180" s="92">
        <v>10</v>
      </c>
      <c r="G180" s="26"/>
      <c r="H180" s="127"/>
      <c r="I180" s="31">
        <f t="shared" si="6"/>
        <v>10</v>
      </c>
      <c r="J180" s="23">
        <f t="shared" si="7"/>
        <v>1</v>
      </c>
      <c r="K180" s="169" t="s">
        <v>485</v>
      </c>
      <c r="L180" s="129">
        <f t="shared" si="8"/>
        <v>1</v>
      </c>
      <c r="M180" s="72" t="s">
        <v>483</v>
      </c>
      <c r="N180" s="7">
        <v>18</v>
      </c>
      <c r="O180" s="167">
        <v>9</v>
      </c>
    </row>
    <row r="181" spans="1:15" ht="13.5" customHeight="1">
      <c r="A181" s="23">
        <v>169</v>
      </c>
      <c r="B181" s="289">
        <v>123011613</v>
      </c>
      <c r="C181" s="47" t="s">
        <v>162</v>
      </c>
      <c r="D181" s="47" t="s">
        <v>164</v>
      </c>
      <c r="E181" s="118" t="s">
        <v>428</v>
      </c>
      <c r="F181" s="92">
        <v>10</v>
      </c>
      <c r="G181" s="26"/>
      <c r="H181" s="127"/>
      <c r="I181" s="31">
        <f t="shared" si="6"/>
        <v>10</v>
      </c>
      <c r="J181" s="23">
        <f t="shared" si="7"/>
        <v>1</v>
      </c>
      <c r="K181" s="169" t="s">
        <v>485</v>
      </c>
      <c r="L181" s="129">
        <f t="shared" si="8"/>
        <v>1</v>
      </c>
      <c r="M181" s="72" t="s">
        <v>483</v>
      </c>
      <c r="N181" s="7">
        <v>18</v>
      </c>
      <c r="O181" s="167">
        <v>9</v>
      </c>
    </row>
    <row r="182" spans="1:15" ht="13.5" customHeight="1">
      <c r="A182" s="23">
        <v>170</v>
      </c>
      <c r="B182" s="175">
        <v>1533009246</v>
      </c>
      <c r="C182" s="275" t="s">
        <v>604</v>
      </c>
      <c r="D182" s="275" t="s">
        <v>184</v>
      </c>
      <c r="E182" s="117" t="s">
        <v>1677</v>
      </c>
      <c r="F182" s="92">
        <v>12.5</v>
      </c>
      <c r="G182" s="26"/>
      <c r="H182" s="127"/>
      <c r="I182" s="31">
        <f t="shared" si="6"/>
        <v>12.5</v>
      </c>
      <c r="J182" s="23">
        <f t="shared" si="7"/>
        <v>1</v>
      </c>
      <c r="K182" s="169" t="s">
        <v>484</v>
      </c>
      <c r="L182" s="129">
        <f t="shared" si="8"/>
        <v>1</v>
      </c>
      <c r="N182" s="187">
        <v>30</v>
      </c>
      <c r="O182" s="188">
        <v>9</v>
      </c>
    </row>
    <row r="183" spans="1:15" ht="13.5" customHeight="1">
      <c r="A183" s="23">
        <v>171</v>
      </c>
      <c r="B183" s="279">
        <v>1333003392</v>
      </c>
      <c r="C183" s="101" t="s">
        <v>394</v>
      </c>
      <c r="D183" s="101" t="s">
        <v>247</v>
      </c>
      <c r="E183" s="117" t="s">
        <v>434</v>
      </c>
      <c r="F183" s="49">
        <v>12.5</v>
      </c>
      <c r="G183" s="26"/>
      <c r="H183" s="127"/>
      <c r="I183" s="31">
        <f t="shared" si="6"/>
        <v>12.5</v>
      </c>
      <c r="J183" s="23">
        <f t="shared" si="7"/>
        <v>1</v>
      </c>
      <c r="K183" s="169" t="s">
        <v>485</v>
      </c>
      <c r="L183" s="129">
        <f t="shared" si="8"/>
        <v>1</v>
      </c>
      <c r="M183" s="72" t="s">
        <v>483</v>
      </c>
      <c r="N183" s="7">
        <v>18</v>
      </c>
      <c r="O183" s="167">
        <v>9</v>
      </c>
    </row>
    <row r="184" spans="1:15" ht="13.5" customHeight="1">
      <c r="A184" s="23">
        <v>172</v>
      </c>
      <c r="B184" s="279" t="s">
        <v>395</v>
      </c>
      <c r="C184" s="101" t="s">
        <v>396</v>
      </c>
      <c r="D184" s="101" t="s">
        <v>397</v>
      </c>
      <c r="E184" s="118" t="s">
        <v>428</v>
      </c>
      <c r="F184" s="49">
        <v>10</v>
      </c>
      <c r="G184" s="26"/>
      <c r="H184" s="127"/>
      <c r="I184" s="31">
        <f t="shared" si="6"/>
        <v>10</v>
      </c>
      <c r="J184" s="23">
        <f t="shared" si="7"/>
        <v>1</v>
      </c>
      <c r="K184" s="169" t="s">
        <v>486</v>
      </c>
      <c r="L184" s="129">
        <f t="shared" si="8"/>
        <v>1</v>
      </c>
      <c r="M184" s="72" t="s">
        <v>483</v>
      </c>
      <c r="N184" s="7">
        <v>12</v>
      </c>
      <c r="O184" s="167">
        <v>3</v>
      </c>
    </row>
    <row r="185" spans="1:15" ht="13.5" customHeight="1">
      <c r="A185" s="23">
        <v>173</v>
      </c>
      <c r="B185" s="175">
        <v>1533008501</v>
      </c>
      <c r="C185" s="275" t="s">
        <v>510</v>
      </c>
      <c r="D185" s="275" t="s">
        <v>511</v>
      </c>
      <c r="E185" s="117" t="s">
        <v>428</v>
      </c>
      <c r="F185" s="92">
        <v>11</v>
      </c>
      <c r="G185" s="26"/>
      <c r="H185" s="127"/>
      <c r="I185" s="31">
        <f t="shared" si="6"/>
        <v>11</v>
      </c>
      <c r="J185" s="23">
        <f t="shared" si="7"/>
        <v>1</v>
      </c>
      <c r="K185" s="169" t="s">
        <v>485</v>
      </c>
      <c r="L185" s="129">
        <f t="shared" si="8"/>
        <v>1</v>
      </c>
      <c r="N185" s="187">
        <v>18</v>
      </c>
      <c r="O185" s="188">
        <v>9</v>
      </c>
    </row>
    <row r="186" spans="1:15" ht="13.5" customHeight="1">
      <c r="A186" s="23">
        <v>174</v>
      </c>
      <c r="B186" s="175">
        <v>1533003209</v>
      </c>
      <c r="C186" s="275" t="s">
        <v>647</v>
      </c>
      <c r="D186" s="275" t="s">
        <v>648</v>
      </c>
      <c r="E186" s="117" t="s">
        <v>1676</v>
      </c>
      <c r="F186" s="92">
        <v>16</v>
      </c>
      <c r="G186" s="26"/>
      <c r="H186" s="127"/>
      <c r="I186" s="31">
        <f t="shared" si="6"/>
        <v>16</v>
      </c>
      <c r="J186" s="23">
        <f t="shared" si="7"/>
        <v>1</v>
      </c>
      <c r="K186" s="169" t="s">
        <v>485</v>
      </c>
      <c r="L186" s="129">
        <f t="shared" si="8"/>
        <v>1</v>
      </c>
      <c r="N186" s="187">
        <v>18</v>
      </c>
      <c r="O186" s="188">
        <v>9</v>
      </c>
    </row>
    <row r="187" spans="1:15" ht="13.5" customHeight="1">
      <c r="A187" s="23">
        <v>175</v>
      </c>
      <c r="B187" s="181">
        <v>1333020295</v>
      </c>
      <c r="C187" s="290" t="s">
        <v>693</v>
      </c>
      <c r="D187" s="290" t="s">
        <v>694</v>
      </c>
      <c r="E187" s="117" t="s">
        <v>428</v>
      </c>
      <c r="F187" s="92">
        <v>10</v>
      </c>
      <c r="G187" s="26"/>
      <c r="H187" s="127"/>
      <c r="I187" s="31">
        <f t="shared" si="6"/>
        <v>10</v>
      </c>
      <c r="J187" s="23">
        <f t="shared" si="7"/>
        <v>1</v>
      </c>
      <c r="K187" s="169" t="s">
        <v>485</v>
      </c>
      <c r="L187" s="129">
        <f t="shared" si="8"/>
        <v>1</v>
      </c>
      <c r="N187" s="187">
        <v>17</v>
      </c>
      <c r="O187" s="188">
        <v>9</v>
      </c>
    </row>
    <row r="188" spans="1:15" ht="12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11.5</v>
      </c>
      <c r="G188" s="26"/>
      <c r="H188" s="127"/>
      <c r="I188" s="31">
        <f t="shared" si="6"/>
        <v>11.5</v>
      </c>
      <c r="J188" s="23">
        <f t="shared" si="7"/>
        <v>1</v>
      </c>
      <c r="K188" s="169" t="s">
        <v>484</v>
      </c>
      <c r="L188" s="129">
        <f t="shared" si="8"/>
        <v>1</v>
      </c>
      <c r="M188" s="72" t="s">
        <v>483</v>
      </c>
      <c r="N188" s="7">
        <v>30</v>
      </c>
      <c r="O188" s="167">
        <v>9</v>
      </c>
    </row>
    <row r="189" spans="1:15" ht="12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2">
        <v>10.5</v>
      </c>
      <c r="G189" s="26"/>
      <c r="H189" s="127"/>
      <c r="I189" s="31">
        <f t="shared" si="6"/>
        <v>10.5</v>
      </c>
      <c r="J189" s="23">
        <f t="shared" si="7"/>
        <v>1</v>
      </c>
      <c r="K189" s="169" t="s">
        <v>486</v>
      </c>
      <c r="L189" s="129">
        <f t="shared" si="8"/>
        <v>1</v>
      </c>
      <c r="M189" s="72" t="s">
        <v>483</v>
      </c>
      <c r="N189" s="7">
        <v>19</v>
      </c>
      <c r="O189" s="167">
        <v>5</v>
      </c>
    </row>
    <row r="190" spans="1:15" ht="12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13.5</v>
      </c>
      <c r="G190" s="26"/>
      <c r="H190" s="127"/>
      <c r="I190" s="31">
        <f t="shared" si="6"/>
        <v>13.5</v>
      </c>
      <c r="J190" s="23">
        <f t="shared" si="7"/>
        <v>1</v>
      </c>
      <c r="K190" s="169" t="s">
        <v>485</v>
      </c>
      <c r="L190" s="129">
        <f t="shared" si="8"/>
        <v>1</v>
      </c>
      <c r="M190" s="72" t="s">
        <v>483</v>
      </c>
      <c r="N190" s="7">
        <v>18</v>
      </c>
      <c r="O190" s="167">
        <v>9</v>
      </c>
    </row>
    <row r="191" spans="1:15" ht="15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92">
        <v>10</v>
      </c>
      <c r="G191" s="26"/>
      <c r="H191" s="127"/>
      <c r="I191" s="31">
        <f t="shared" si="6"/>
        <v>10</v>
      </c>
      <c r="J191" s="23">
        <f t="shared" si="7"/>
        <v>1</v>
      </c>
      <c r="K191" s="169" t="s">
        <v>486</v>
      </c>
      <c r="L191" s="129">
        <f t="shared" si="8"/>
        <v>1</v>
      </c>
      <c r="N191" s="187">
        <v>20</v>
      </c>
      <c r="O191" s="188">
        <v>5</v>
      </c>
    </row>
    <row r="192" spans="1:15" ht="12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92">
        <v>12.5</v>
      </c>
      <c r="G192" s="26"/>
      <c r="H192" s="127"/>
      <c r="I192" s="31">
        <f t="shared" si="6"/>
        <v>12.5</v>
      </c>
      <c r="J192" s="23">
        <f t="shared" si="7"/>
        <v>1</v>
      </c>
      <c r="K192" s="169" t="s">
        <v>485</v>
      </c>
      <c r="L192" s="129">
        <f t="shared" si="8"/>
        <v>1</v>
      </c>
      <c r="M192" s="72" t="s">
        <v>483</v>
      </c>
      <c r="N192" s="7">
        <v>12</v>
      </c>
      <c r="O192" s="167">
        <v>9</v>
      </c>
    </row>
    <row r="193" spans="1:15" ht="15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92">
        <v>7</v>
      </c>
      <c r="G193" s="26">
        <v>11.5</v>
      </c>
      <c r="H193" s="127"/>
      <c r="I193" s="31">
        <f t="shared" si="6"/>
        <v>11.5</v>
      </c>
      <c r="J193" s="23">
        <f t="shared" si="7"/>
        <v>1</v>
      </c>
      <c r="K193" s="44" t="str">
        <f>IF(J193=1,"acquise"," ")</f>
        <v>acquise</v>
      </c>
      <c r="L193" s="129">
        <f t="shared" si="8"/>
        <v>1</v>
      </c>
      <c r="N193" s="187">
        <v>11</v>
      </c>
      <c r="O193" s="188">
        <v>2</v>
      </c>
    </row>
    <row r="194" spans="1:15" ht="12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92">
        <v>7</v>
      </c>
      <c r="G194" s="26"/>
      <c r="H194" s="127"/>
      <c r="I194" s="31">
        <f t="shared" si="6"/>
        <v>7</v>
      </c>
      <c r="J194" s="23">
        <f t="shared" si="7"/>
        <v>0</v>
      </c>
      <c r="K194" s="44" t="str">
        <f>IF(J194=1,"acquise"," ")</f>
        <v xml:space="preserve"> </v>
      </c>
      <c r="L194" s="129">
        <f t="shared" si="8"/>
        <v>1</v>
      </c>
      <c r="M194" s="72" t="s">
        <v>483</v>
      </c>
      <c r="N194" s="7">
        <v>24</v>
      </c>
      <c r="O194" s="167">
        <v>4</v>
      </c>
    </row>
    <row r="195" spans="1:15" ht="12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10</v>
      </c>
      <c r="G195" s="26"/>
      <c r="H195" s="127"/>
      <c r="I195" s="31">
        <f t="shared" si="6"/>
        <v>10</v>
      </c>
      <c r="J195" s="23">
        <f t="shared" si="7"/>
        <v>1</v>
      </c>
      <c r="K195" s="169" t="s">
        <v>485</v>
      </c>
      <c r="L195" s="129">
        <f t="shared" si="8"/>
        <v>1</v>
      </c>
      <c r="M195" s="72" t="s">
        <v>483</v>
      </c>
      <c r="N195" s="7">
        <v>12</v>
      </c>
      <c r="O195" s="167">
        <v>9</v>
      </c>
    </row>
    <row r="196" spans="1:15" ht="15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92">
        <v>11.5</v>
      </c>
      <c r="G196" s="26"/>
      <c r="H196" s="127"/>
      <c r="I196" s="31">
        <f t="shared" si="6"/>
        <v>11.5</v>
      </c>
      <c r="J196" s="23">
        <f t="shared" si="7"/>
        <v>1</v>
      </c>
      <c r="K196" s="169" t="s">
        <v>486</v>
      </c>
      <c r="L196" s="129">
        <f t="shared" si="8"/>
        <v>1</v>
      </c>
      <c r="N196" s="187">
        <v>14</v>
      </c>
      <c r="O196" s="188">
        <v>5</v>
      </c>
    </row>
    <row r="197" spans="1:15" ht="12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92">
        <v>14</v>
      </c>
      <c r="G197" s="26"/>
      <c r="H197" s="127"/>
      <c r="I197" s="31">
        <f t="shared" si="6"/>
        <v>14</v>
      </c>
      <c r="J197" s="23">
        <f t="shared" si="7"/>
        <v>1</v>
      </c>
      <c r="K197" s="169" t="s">
        <v>485</v>
      </c>
      <c r="L197" s="129">
        <f t="shared" si="8"/>
        <v>1</v>
      </c>
      <c r="M197" s="72" t="s">
        <v>483</v>
      </c>
      <c r="N197" s="7">
        <v>24</v>
      </c>
      <c r="O197" s="167">
        <v>9</v>
      </c>
    </row>
    <row r="198" spans="1:15" ht="12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49">
        <v>9</v>
      </c>
      <c r="G198" s="26"/>
      <c r="H198" s="127"/>
      <c r="I198" s="31">
        <f t="shared" si="6"/>
        <v>9</v>
      </c>
      <c r="J198" s="23">
        <f t="shared" si="7"/>
        <v>0</v>
      </c>
      <c r="K198" s="169" t="s">
        <v>485</v>
      </c>
      <c r="L198" s="129">
        <f t="shared" si="8"/>
        <v>1</v>
      </c>
      <c r="M198" s="72" t="s">
        <v>483</v>
      </c>
      <c r="N198" s="7">
        <v>24</v>
      </c>
      <c r="O198" s="167">
        <v>9</v>
      </c>
    </row>
    <row r="199" spans="1:15" ht="12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2">
        <v>11</v>
      </c>
      <c r="G199" s="26"/>
      <c r="H199" s="127"/>
      <c r="I199" s="31">
        <f t="shared" si="6"/>
        <v>11</v>
      </c>
      <c r="J199" s="23">
        <f t="shared" si="7"/>
        <v>1</v>
      </c>
      <c r="K199" s="169" t="s">
        <v>485</v>
      </c>
      <c r="L199" s="129">
        <f t="shared" si="8"/>
        <v>1</v>
      </c>
      <c r="M199" s="72" t="s">
        <v>483</v>
      </c>
      <c r="N199" s="7">
        <v>18</v>
      </c>
      <c r="O199" s="167">
        <v>9</v>
      </c>
    </row>
    <row r="200" spans="1:15" ht="12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5</v>
      </c>
      <c r="G200" s="26"/>
      <c r="H200" s="127"/>
      <c r="I200" s="31">
        <f t="shared" si="6"/>
        <v>5</v>
      </c>
      <c r="J200" s="23">
        <f t="shared" si="7"/>
        <v>0</v>
      </c>
      <c r="K200" s="43" t="str">
        <f>IF(J200=1,"acquise"," ")</f>
        <v xml:space="preserve"> </v>
      </c>
      <c r="L200" s="129">
        <f t="shared" si="8"/>
        <v>1</v>
      </c>
      <c r="M200" s="72" t="s">
        <v>483</v>
      </c>
      <c r="N200" s="7">
        <v>23</v>
      </c>
      <c r="O200" s="167">
        <v>4</v>
      </c>
    </row>
    <row r="201" spans="1:15" ht="12">
      <c r="A201" s="23">
        <v>189</v>
      </c>
      <c r="B201" s="282" t="s">
        <v>748</v>
      </c>
      <c r="C201" s="305" t="s">
        <v>749</v>
      </c>
      <c r="D201" s="306" t="s">
        <v>145</v>
      </c>
      <c r="E201" s="247" t="s">
        <v>1678</v>
      </c>
      <c r="F201" s="256">
        <v>7.5</v>
      </c>
      <c r="G201" s="260"/>
      <c r="H201" s="261"/>
      <c r="I201" s="249">
        <f t="shared" si="6"/>
        <v>7.5</v>
      </c>
      <c r="J201" s="250">
        <f t="shared" si="7"/>
        <v>0</v>
      </c>
      <c r="K201" s="251" t="str">
        <f>IF(J201=1,"acquise"," ")</f>
        <v xml:space="preserve"> </v>
      </c>
      <c r="L201" s="222">
        <f t="shared" si="8"/>
        <v>1</v>
      </c>
    </row>
    <row r="202" spans="1:15" ht="15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92">
        <v>7.5</v>
      </c>
      <c r="G202" s="26"/>
      <c r="H202" s="127"/>
      <c r="I202" s="31">
        <f t="shared" si="6"/>
        <v>7.5</v>
      </c>
      <c r="J202" s="23">
        <f t="shared" si="7"/>
        <v>0</v>
      </c>
      <c r="K202" s="44" t="str">
        <f>IF(J202=1,"acquise"," ")</f>
        <v xml:space="preserve"> </v>
      </c>
      <c r="L202" s="129">
        <f t="shared" si="8"/>
        <v>1</v>
      </c>
      <c r="N202" s="187">
        <v>15</v>
      </c>
      <c r="O202" s="188">
        <v>6</v>
      </c>
    </row>
    <row r="203" spans="1:15" ht="12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49">
        <v>10.75</v>
      </c>
      <c r="G203" s="26"/>
      <c r="H203" s="127"/>
      <c r="I203" s="31">
        <f t="shared" si="6"/>
        <v>10.75</v>
      </c>
      <c r="J203" s="23">
        <f t="shared" si="7"/>
        <v>1</v>
      </c>
      <c r="K203" s="169" t="s">
        <v>485</v>
      </c>
      <c r="L203" s="129">
        <f t="shared" si="8"/>
        <v>1</v>
      </c>
      <c r="M203" s="72" t="s">
        <v>483</v>
      </c>
      <c r="N203" s="7">
        <v>18</v>
      </c>
      <c r="O203" s="167">
        <v>9</v>
      </c>
    </row>
    <row r="204" spans="1:15" ht="15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92">
        <v>11</v>
      </c>
      <c r="G204" s="26"/>
      <c r="H204" s="127"/>
      <c r="I204" s="31">
        <f t="shared" si="6"/>
        <v>11</v>
      </c>
      <c r="J204" s="23">
        <f t="shared" si="7"/>
        <v>1</v>
      </c>
      <c r="K204" s="169" t="s">
        <v>486</v>
      </c>
      <c r="L204" s="129">
        <f t="shared" si="8"/>
        <v>1</v>
      </c>
      <c r="N204" s="187">
        <v>12</v>
      </c>
      <c r="O204" s="188">
        <v>3</v>
      </c>
    </row>
    <row r="205" spans="1:15" ht="15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92">
        <v>11</v>
      </c>
      <c r="G205" s="26"/>
      <c r="H205" s="127"/>
      <c r="I205" s="31">
        <f t="shared" ref="I205:I268" si="9">MAX(F205,G205,H205)</f>
        <v>11</v>
      </c>
      <c r="J205" s="23">
        <f t="shared" ref="J205:J268" si="10">IF(I205&gt;=10,1,0)</f>
        <v>1</v>
      </c>
      <c r="K205" s="169" t="s">
        <v>485</v>
      </c>
      <c r="L205" s="129">
        <f t="shared" ref="L205:L268" si="11">IF(H205&lt;&gt;"",2,1)</f>
        <v>1</v>
      </c>
      <c r="N205" s="187">
        <v>11</v>
      </c>
      <c r="O205" s="188">
        <v>9</v>
      </c>
    </row>
    <row r="206" spans="1:15" ht="12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92">
        <v>13.5</v>
      </c>
      <c r="G206" s="26"/>
      <c r="H206" s="127"/>
      <c r="I206" s="31">
        <f t="shared" si="9"/>
        <v>13.5</v>
      </c>
      <c r="J206" s="23">
        <f t="shared" si="10"/>
        <v>1</v>
      </c>
      <c r="K206" s="169" t="s">
        <v>485</v>
      </c>
      <c r="L206" s="129">
        <f t="shared" si="11"/>
        <v>1</v>
      </c>
      <c r="M206" s="72" t="s">
        <v>483</v>
      </c>
      <c r="N206" s="7">
        <v>18</v>
      </c>
      <c r="O206" s="167">
        <v>9</v>
      </c>
    </row>
    <row r="207" spans="1:15" ht="12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49">
        <v>10</v>
      </c>
      <c r="G207" s="26"/>
      <c r="H207" s="127"/>
      <c r="I207" s="31">
        <f t="shared" si="9"/>
        <v>10</v>
      </c>
      <c r="J207" s="23">
        <f t="shared" si="10"/>
        <v>1</v>
      </c>
      <c r="K207" s="169" t="s">
        <v>485</v>
      </c>
      <c r="L207" s="129">
        <f t="shared" si="11"/>
        <v>1</v>
      </c>
      <c r="M207" s="72" t="s">
        <v>483</v>
      </c>
      <c r="N207" s="7">
        <v>18</v>
      </c>
      <c r="O207" s="167">
        <v>9</v>
      </c>
    </row>
    <row r="208" spans="1:15" ht="12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49">
        <v>10.5</v>
      </c>
      <c r="G208" s="26"/>
      <c r="H208" s="127"/>
      <c r="I208" s="31">
        <f t="shared" si="9"/>
        <v>10.5</v>
      </c>
      <c r="J208" s="23">
        <f t="shared" si="10"/>
        <v>1</v>
      </c>
      <c r="K208" s="169" t="s">
        <v>485</v>
      </c>
      <c r="L208" s="129">
        <f t="shared" si="11"/>
        <v>1</v>
      </c>
      <c r="M208" s="72" t="s">
        <v>483</v>
      </c>
      <c r="N208" s="7">
        <v>18</v>
      </c>
      <c r="O208" s="167">
        <v>9</v>
      </c>
    </row>
    <row r="209" spans="1:15" ht="12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12</v>
      </c>
      <c r="G209" s="26"/>
      <c r="H209" s="127"/>
      <c r="I209" s="31">
        <f t="shared" si="9"/>
        <v>12</v>
      </c>
      <c r="J209" s="23">
        <f t="shared" si="10"/>
        <v>1</v>
      </c>
      <c r="K209" s="169" t="s">
        <v>484</v>
      </c>
      <c r="L209" s="129">
        <f t="shared" si="11"/>
        <v>1</v>
      </c>
      <c r="M209" s="72" t="s">
        <v>483</v>
      </c>
      <c r="N209" s="7">
        <v>30</v>
      </c>
      <c r="O209" s="167">
        <v>9</v>
      </c>
    </row>
    <row r="210" spans="1:15" ht="12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10</v>
      </c>
      <c r="G210" s="26"/>
      <c r="H210" s="127"/>
      <c r="I210" s="31">
        <f t="shared" si="9"/>
        <v>10</v>
      </c>
      <c r="J210" s="23">
        <f t="shared" si="10"/>
        <v>1</v>
      </c>
      <c r="K210" s="169" t="s">
        <v>485</v>
      </c>
      <c r="L210" s="129">
        <f t="shared" si="11"/>
        <v>1</v>
      </c>
      <c r="M210" s="72" t="s">
        <v>483</v>
      </c>
      <c r="N210" s="7">
        <v>23</v>
      </c>
      <c r="O210" s="167">
        <v>9</v>
      </c>
    </row>
    <row r="211" spans="1:15" ht="15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92">
        <v>14</v>
      </c>
      <c r="G211" s="26"/>
      <c r="H211" s="127"/>
      <c r="I211" s="31">
        <f t="shared" si="9"/>
        <v>14</v>
      </c>
      <c r="J211" s="23">
        <f t="shared" si="10"/>
        <v>1</v>
      </c>
      <c r="K211" s="169" t="s">
        <v>485</v>
      </c>
      <c r="L211" s="129">
        <f t="shared" si="11"/>
        <v>1</v>
      </c>
      <c r="N211" s="187">
        <v>23</v>
      </c>
      <c r="O211" s="188">
        <v>9</v>
      </c>
    </row>
    <row r="212" spans="1:15" ht="12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256">
        <v>13.5</v>
      </c>
      <c r="G212" s="260"/>
      <c r="H212" s="261"/>
      <c r="I212" s="249">
        <f t="shared" si="9"/>
        <v>13.5</v>
      </c>
      <c r="J212" s="250">
        <f t="shared" si="10"/>
        <v>1</v>
      </c>
      <c r="K212" s="251" t="str">
        <f>IF(J212=1,"acquise"," ")</f>
        <v>acquise</v>
      </c>
      <c r="L212" s="222">
        <f t="shared" si="11"/>
        <v>1</v>
      </c>
    </row>
    <row r="213" spans="1:15" ht="12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10</v>
      </c>
      <c r="G213" s="26"/>
      <c r="H213" s="127"/>
      <c r="I213" s="31">
        <f t="shared" si="9"/>
        <v>10</v>
      </c>
      <c r="J213" s="23">
        <f t="shared" si="10"/>
        <v>1</v>
      </c>
      <c r="K213" s="169" t="s">
        <v>485</v>
      </c>
      <c r="L213" s="129">
        <f t="shared" si="11"/>
        <v>1</v>
      </c>
      <c r="M213" s="72" t="s">
        <v>483</v>
      </c>
      <c r="N213" s="7">
        <v>18</v>
      </c>
      <c r="O213" s="167">
        <v>9</v>
      </c>
    </row>
    <row r="214" spans="1:15" ht="12">
      <c r="A214" s="23">
        <v>202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256">
        <v>13.5</v>
      </c>
      <c r="G214" s="260"/>
      <c r="H214" s="261"/>
      <c r="I214" s="249">
        <f t="shared" si="9"/>
        <v>13.5</v>
      </c>
      <c r="J214" s="250">
        <f t="shared" si="10"/>
        <v>1</v>
      </c>
      <c r="K214" s="251" t="str">
        <f>IF(J214=1,"acquise"," ")</f>
        <v>acquise</v>
      </c>
      <c r="L214" s="222">
        <f t="shared" si="11"/>
        <v>1</v>
      </c>
    </row>
    <row r="215" spans="1:15" ht="15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92">
        <v>12</v>
      </c>
      <c r="G215" s="26"/>
      <c r="H215" s="127"/>
      <c r="I215" s="31">
        <f t="shared" si="9"/>
        <v>12</v>
      </c>
      <c r="J215" s="23">
        <f t="shared" si="10"/>
        <v>1</v>
      </c>
      <c r="K215" s="169" t="s">
        <v>486</v>
      </c>
      <c r="L215" s="129">
        <f t="shared" si="11"/>
        <v>1</v>
      </c>
      <c r="N215" s="187">
        <v>13</v>
      </c>
      <c r="O215" s="188">
        <v>5</v>
      </c>
    </row>
    <row r="216" spans="1:15" ht="12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2">
        <v>11.5</v>
      </c>
      <c r="G216" s="26"/>
      <c r="H216" s="127"/>
      <c r="I216" s="31">
        <f t="shared" si="9"/>
        <v>11.5</v>
      </c>
      <c r="J216" s="23">
        <f t="shared" si="10"/>
        <v>1</v>
      </c>
      <c r="K216" s="169" t="s">
        <v>485</v>
      </c>
      <c r="L216" s="129">
        <f t="shared" si="11"/>
        <v>1</v>
      </c>
      <c r="M216" s="72" t="s">
        <v>483</v>
      </c>
      <c r="N216" s="7">
        <v>18</v>
      </c>
      <c r="O216" s="167">
        <v>9</v>
      </c>
    </row>
    <row r="217" spans="1:15" ht="12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14</v>
      </c>
      <c r="G217" s="26"/>
      <c r="H217" s="127"/>
      <c r="I217" s="31">
        <f t="shared" si="9"/>
        <v>14</v>
      </c>
      <c r="J217" s="23">
        <f t="shared" si="10"/>
        <v>1</v>
      </c>
      <c r="K217" s="169" t="s">
        <v>485</v>
      </c>
      <c r="L217" s="129">
        <f t="shared" si="11"/>
        <v>1</v>
      </c>
      <c r="M217" s="72" t="s">
        <v>483</v>
      </c>
      <c r="N217" s="7">
        <v>18</v>
      </c>
      <c r="O217" s="167">
        <v>9</v>
      </c>
    </row>
    <row r="218" spans="1:15" ht="12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49">
        <v>10</v>
      </c>
      <c r="G218" s="26"/>
      <c r="H218" s="127"/>
      <c r="I218" s="31">
        <f t="shared" si="9"/>
        <v>10</v>
      </c>
      <c r="J218" s="23">
        <f t="shared" si="10"/>
        <v>1</v>
      </c>
      <c r="K218" s="169" t="s">
        <v>485</v>
      </c>
      <c r="L218" s="129">
        <f t="shared" si="11"/>
        <v>1</v>
      </c>
      <c r="M218" s="72" t="s">
        <v>483</v>
      </c>
      <c r="N218" s="7">
        <v>18</v>
      </c>
      <c r="O218" s="167">
        <v>9</v>
      </c>
    </row>
    <row r="219" spans="1:15" ht="12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256">
        <v>15</v>
      </c>
      <c r="G219" s="260"/>
      <c r="H219" s="261"/>
      <c r="I219" s="249">
        <f t="shared" si="9"/>
        <v>15</v>
      </c>
      <c r="J219" s="250">
        <f t="shared" si="10"/>
        <v>1</v>
      </c>
      <c r="K219" s="251" t="str">
        <f>IF(J219=1,"acquise"," ")</f>
        <v>acquise</v>
      </c>
      <c r="L219" s="222">
        <f t="shared" si="11"/>
        <v>1</v>
      </c>
    </row>
    <row r="220" spans="1:15" ht="15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92">
        <v>10</v>
      </c>
      <c r="G220" s="26"/>
      <c r="H220" s="127"/>
      <c r="I220" s="31">
        <f t="shared" si="9"/>
        <v>10</v>
      </c>
      <c r="J220" s="23">
        <f t="shared" si="10"/>
        <v>1</v>
      </c>
      <c r="K220" s="169" t="s">
        <v>485</v>
      </c>
      <c r="L220" s="129">
        <f t="shared" si="11"/>
        <v>1</v>
      </c>
      <c r="N220" s="187">
        <v>17</v>
      </c>
      <c r="O220" s="188">
        <v>9</v>
      </c>
    </row>
    <row r="221" spans="1:15" ht="15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92">
        <v>11.75</v>
      </c>
      <c r="G221" s="26"/>
      <c r="H221" s="127"/>
      <c r="I221" s="31">
        <f t="shared" si="9"/>
        <v>11.75</v>
      </c>
      <c r="J221" s="23">
        <f t="shared" si="10"/>
        <v>1</v>
      </c>
      <c r="K221" s="169" t="s">
        <v>486</v>
      </c>
      <c r="L221" s="129">
        <f t="shared" si="11"/>
        <v>1</v>
      </c>
      <c r="N221" s="187">
        <v>11</v>
      </c>
      <c r="O221" s="188">
        <v>3</v>
      </c>
    </row>
    <row r="222" spans="1:15" ht="12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256">
        <v>11</v>
      </c>
      <c r="G222" s="260"/>
      <c r="H222" s="261"/>
      <c r="I222" s="249">
        <f t="shared" si="9"/>
        <v>11</v>
      </c>
      <c r="J222" s="250">
        <f t="shared" si="10"/>
        <v>1</v>
      </c>
      <c r="K222" s="251" t="str">
        <f>IF(J222=1,"acquise"," ")</f>
        <v>acquise</v>
      </c>
      <c r="L222" s="222">
        <f t="shared" si="11"/>
        <v>1</v>
      </c>
    </row>
    <row r="223" spans="1:15" ht="12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256">
        <v>14</v>
      </c>
      <c r="G223" s="260"/>
      <c r="H223" s="261"/>
      <c r="I223" s="249">
        <f t="shared" si="9"/>
        <v>14</v>
      </c>
      <c r="J223" s="250">
        <f t="shared" si="10"/>
        <v>1</v>
      </c>
      <c r="K223" s="251" t="str">
        <f>IF(J223=1,"acquise"," ")</f>
        <v>acquise</v>
      </c>
      <c r="L223" s="222">
        <f t="shared" si="11"/>
        <v>1</v>
      </c>
    </row>
    <row r="224" spans="1:15" ht="12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49">
        <v>10</v>
      </c>
      <c r="G224" s="26"/>
      <c r="H224" s="127"/>
      <c r="I224" s="31">
        <f t="shared" si="9"/>
        <v>10</v>
      </c>
      <c r="J224" s="23">
        <f t="shared" si="10"/>
        <v>1</v>
      </c>
      <c r="K224" s="169" t="s">
        <v>486</v>
      </c>
      <c r="L224" s="129">
        <f t="shared" si="11"/>
        <v>1</v>
      </c>
      <c r="M224" s="72" t="s">
        <v>483</v>
      </c>
      <c r="N224" s="7">
        <v>23</v>
      </c>
      <c r="O224" s="167">
        <v>3</v>
      </c>
    </row>
    <row r="225" spans="1:15" ht="15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92">
        <v>13</v>
      </c>
      <c r="G225" s="26"/>
      <c r="H225" s="127"/>
      <c r="I225" s="31">
        <f t="shared" si="9"/>
        <v>13</v>
      </c>
      <c r="J225" s="23">
        <f t="shared" si="10"/>
        <v>1</v>
      </c>
      <c r="K225" s="169" t="s">
        <v>486</v>
      </c>
      <c r="L225" s="129">
        <f t="shared" si="11"/>
        <v>1</v>
      </c>
      <c r="N225" s="187">
        <v>18</v>
      </c>
      <c r="O225" s="188">
        <v>3</v>
      </c>
    </row>
    <row r="226" spans="1:15" ht="15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92">
        <v>10</v>
      </c>
      <c r="G226" s="26"/>
      <c r="H226" s="127"/>
      <c r="I226" s="31">
        <f t="shared" si="9"/>
        <v>10</v>
      </c>
      <c r="J226" s="23">
        <f t="shared" si="10"/>
        <v>1</v>
      </c>
      <c r="K226" s="169" t="s">
        <v>486</v>
      </c>
      <c r="L226" s="129">
        <f t="shared" si="11"/>
        <v>1</v>
      </c>
      <c r="N226" s="187">
        <v>14</v>
      </c>
      <c r="O226" s="188">
        <v>5</v>
      </c>
    </row>
    <row r="227" spans="1:15" ht="12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92">
        <v>10</v>
      </c>
      <c r="G227" s="26"/>
      <c r="H227" s="127"/>
      <c r="I227" s="31">
        <f t="shared" si="9"/>
        <v>10</v>
      </c>
      <c r="J227" s="23">
        <f t="shared" si="10"/>
        <v>1</v>
      </c>
      <c r="K227" s="169" t="s">
        <v>486</v>
      </c>
      <c r="L227" s="129">
        <f t="shared" si="11"/>
        <v>1</v>
      </c>
      <c r="M227" s="72" t="s">
        <v>483</v>
      </c>
      <c r="N227" s="7">
        <v>14</v>
      </c>
      <c r="O227" s="167">
        <v>5</v>
      </c>
    </row>
    <row r="228" spans="1:15" ht="12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49">
        <v>11</v>
      </c>
      <c r="G228" s="26"/>
      <c r="H228" s="127"/>
      <c r="I228" s="31">
        <f t="shared" si="9"/>
        <v>11</v>
      </c>
      <c r="J228" s="23">
        <f t="shared" si="10"/>
        <v>1</v>
      </c>
      <c r="K228" s="169" t="s">
        <v>485</v>
      </c>
      <c r="L228" s="129">
        <f t="shared" si="11"/>
        <v>1</v>
      </c>
      <c r="M228" s="72" t="s">
        <v>483</v>
      </c>
      <c r="N228" s="7">
        <v>18</v>
      </c>
      <c r="O228" s="167">
        <v>9</v>
      </c>
    </row>
    <row r="229" spans="1:15" ht="15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92">
        <v>11.5</v>
      </c>
      <c r="G229" s="26"/>
      <c r="H229" s="127"/>
      <c r="I229" s="31">
        <f t="shared" si="9"/>
        <v>11.5</v>
      </c>
      <c r="J229" s="23">
        <f t="shared" si="10"/>
        <v>1</v>
      </c>
      <c r="K229" s="169" t="s">
        <v>485</v>
      </c>
      <c r="L229" s="129">
        <f t="shared" si="11"/>
        <v>1</v>
      </c>
      <c r="N229" s="187">
        <v>18</v>
      </c>
      <c r="O229" s="188">
        <v>9</v>
      </c>
    </row>
    <row r="230" spans="1:15" ht="15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92">
        <v>11</v>
      </c>
      <c r="G230" s="26"/>
      <c r="H230" s="127"/>
      <c r="I230" s="31">
        <f t="shared" si="9"/>
        <v>11</v>
      </c>
      <c r="J230" s="23">
        <f t="shared" si="10"/>
        <v>1</v>
      </c>
      <c r="K230" s="169" t="s">
        <v>486</v>
      </c>
      <c r="L230" s="129">
        <f t="shared" si="11"/>
        <v>1</v>
      </c>
      <c r="N230" s="187">
        <v>11</v>
      </c>
      <c r="O230" s="188">
        <v>3</v>
      </c>
    </row>
    <row r="231" spans="1:15" ht="12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92">
        <v>10</v>
      </c>
      <c r="G231" s="26"/>
      <c r="H231" s="127"/>
      <c r="I231" s="31">
        <f t="shared" si="9"/>
        <v>10</v>
      </c>
      <c r="J231" s="23">
        <f t="shared" si="10"/>
        <v>1</v>
      </c>
      <c r="K231" s="169" t="s">
        <v>486</v>
      </c>
      <c r="L231" s="129">
        <f t="shared" si="11"/>
        <v>1</v>
      </c>
      <c r="M231" s="72" t="s">
        <v>483</v>
      </c>
      <c r="N231" s="7">
        <v>12</v>
      </c>
      <c r="O231" s="167">
        <v>3</v>
      </c>
    </row>
    <row r="232" spans="1:15" ht="12">
      <c r="A232" s="23">
        <v>220</v>
      </c>
      <c r="B232" s="294">
        <v>123011492</v>
      </c>
      <c r="C232" s="305" t="s">
        <v>757</v>
      </c>
      <c r="D232" s="306" t="s">
        <v>100</v>
      </c>
      <c r="E232" s="246" t="s">
        <v>434</v>
      </c>
      <c r="F232" s="256">
        <v>14</v>
      </c>
      <c r="G232" s="260"/>
      <c r="H232" s="261"/>
      <c r="I232" s="249">
        <f t="shared" si="9"/>
        <v>14</v>
      </c>
      <c r="J232" s="250">
        <f t="shared" si="10"/>
        <v>1</v>
      </c>
      <c r="K232" s="251" t="str">
        <f>IF(J232=1,"acquise"," ")</f>
        <v>acquise</v>
      </c>
      <c r="L232" s="222">
        <f t="shared" si="11"/>
        <v>1</v>
      </c>
    </row>
    <row r="233" spans="1:15" ht="12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2">
        <v>12</v>
      </c>
      <c r="G233" s="26"/>
      <c r="H233" s="127"/>
      <c r="I233" s="31">
        <f t="shared" si="9"/>
        <v>12</v>
      </c>
      <c r="J233" s="23">
        <f t="shared" si="10"/>
        <v>1</v>
      </c>
      <c r="K233" s="169" t="s">
        <v>485</v>
      </c>
      <c r="L233" s="129">
        <f t="shared" si="11"/>
        <v>1</v>
      </c>
      <c r="M233" s="72" t="s">
        <v>483</v>
      </c>
      <c r="N233" s="7">
        <v>24</v>
      </c>
      <c r="O233" s="167">
        <v>9</v>
      </c>
    </row>
    <row r="234" spans="1:15" ht="12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92">
        <v>11.75</v>
      </c>
      <c r="G234" s="26"/>
      <c r="H234" s="127"/>
      <c r="I234" s="31">
        <f t="shared" si="9"/>
        <v>11.75</v>
      </c>
      <c r="J234" s="23">
        <f t="shared" si="10"/>
        <v>1</v>
      </c>
      <c r="K234" s="169" t="s">
        <v>486</v>
      </c>
      <c r="L234" s="129">
        <f t="shared" si="11"/>
        <v>1</v>
      </c>
      <c r="M234" s="72" t="s">
        <v>483</v>
      </c>
      <c r="N234" s="7">
        <v>20</v>
      </c>
      <c r="O234" s="167">
        <v>5</v>
      </c>
    </row>
    <row r="235" spans="1:15" ht="15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92">
        <v>13</v>
      </c>
      <c r="G235" s="26"/>
      <c r="H235" s="127"/>
      <c r="I235" s="31">
        <f t="shared" si="9"/>
        <v>13</v>
      </c>
      <c r="J235" s="23">
        <f t="shared" si="10"/>
        <v>1</v>
      </c>
      <c r="K235" s="169" t="s">
        <v>485</v>
      </c>
      <c r="L235" s="129">
        <f t="shared" si="11"/>
        <v>1</v>
      </c>
      <c r="N235" s="187">
        <v>23</v>
      </c>
      <c r="O235" s="188">
        <v>9</v>
      </c>
    </row>
    <row r="236" spans="1:15" ht="12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49">
        <v>9.5</v>
      </c>
      <c r="G236" s="26"/>
      <c r="H236" s="127"/>
      <c r="I236" s="31">
        <f t="shared" si="9"/>
        <v>9.5</v>
      </c>
      <c r="J236" s="23">
        <f t="shared" si="10"/>
        <v>0</v>
      </c>
      <c r="K236" s="169" t="s">
        <v>485</v>
      </c>
      <c r="L236" s="129">
        <f t="shared" si="11"/>
        <v>1</v>
      </c>
      <c r="M236" s="72" t="s">
        <v>483</v>
      </c>
      <c r="N236" s="7">
        <v>12</v>
      </c>
      <c r="O236" s="167">
        <v>9</v>
      </c>
    </row>
    <row r="237" spans="1:15" ht="12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92">
        <v>10</v>
      </c>
      <c r="G237" s="26"/>
      <c r="H237" s="127"/>
      <c r="I237" s="31">
        <f t="shared" si="9"/>
        <v>10</v>
      </c>
      <c r="J237" s="23">
        <f t="shared" si="10"/>
        <v>1</v>
      </c>
      <c r="K237" s="169" t="s">
        <v>486</v>
      </c>
      <c r="L237" s="129">
        <f t="shared" si="11"/>
        <v>1</v>
      </c>
      <c r="M237" s="72" t="s">
        <v>483</v>
      </c>
      <c r="N237" s="7">
        <v>12</v>
      </c>
      <c r="O237" s="167">
        <v>3</v>
      </c>
    </row>
    <row r="238" spans="1:15" ht="12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49">
        <v>10</v>
      </c>
      <c r="G238" s="26"/>
      <c r="H238" s="127"/>
      <c r="I238" s="31">
        <f t="shared" si="9"/>
        <v>10</v>
      </c>
      <c r="J238" s="23">
        <f t="shared" si="10"/>
        <v>1</v>
      </c>
      <c r="K238" s="169" t="s">
        <v>485</v>
      </c>
      <c r="L238" s="129">
        <f t="shared" si="11"/>
        <v>1</v>
      </c>
      <c r="M238" s="72" t="s">
        <v>483</v>
      </c>
      <c r="N238" s="7">
        <v>12</v>
      </c>
      <c r="O238" s="167">
        <v>9</v>
      </c>
    </row>
    <row r="239" spans="1:15" ht="15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92">
        <v>10</v>
      </c>
      <c r="G239" s="26"/>
      <c r="H239" s="127"/>
      <c r="I239" s="31">
        <f t="shared" si="9"/>
        <v>10</v>
      </c>
      <c r="J239" s="23">
        <f t="shared" si="10"/>
        <v>1</v>
      </c>
      <c r="K239" s="169" t="s">
        <v>485</v>
      </c>
      <c r="L239" s="129">
        <f t="shared" si="11"/>
        <v>1</v>
      </c>
      <c r="N239" s="187">
        <v>11</v>
      </c>
      <c r="O239" s="188">
        <v>9</v>
      </c>
    </row>
    <row r="240" spans="1:15" ht="15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92">
        <v>11</v>
      </c>
      <c r="G240" s="26"/>
      <c r="H240" s="127"/>
      <c r="I240" s="31">
        <f t="shared" si="9"/>
        <v>11</v>
      </c>
      <c r="J240" s="23">
        <f t="shared" si="10"/>
        <v>1</v>
      </c>
      <c r="K240" s="169" t="s">
        <v>486</v>
      </c>
      <c r="L240" s="129">
        <f t="shared" si="11"/>
        <v>1</v>
      </c>
      <c r="N240" s="187">
        <v>20</v>
      </c>
      <c r="O240" s="188">
        <v>5</v>
      </c>
    </row>
    <row r="241" spans="1:15" ht="15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92">
        <v>10</v>
      </c>
      <c r="G241" s="26"/>
      <c r="H241" s="127"/>
      <c r="I241" s="31">
        <f t="shared" si="9"/>
        <v>10</v>
      </c>
      <c r="J241" s="23">
        <f t="shared" si="10"/>
        <v>1</v>
      </c>
      <c r="K241" s="169" t="s">
        <v>486</v>
      </c>
      <c r="L241" s="129">
        <f t="shared" si="11"/>
        <v>1</v>
      </c>
      <c r="N241" s="187">
        <v>13</v>
      </c>
      <c r="O241" s="188">
        <v>5</v>
      </c>
    </row>
    <row r="242" spans="1:15" ht="12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92">
        <v>10</v>
      </c>
      <c r="G242" s="26"/>
      <c r="H242" s="127"/>
      <c r="I242" s="31">
        <f t="shared" si="9"/>
        <v>10</v>
      </c>
      <c r="J242" s="23">
        <f t="shared" si="10"/>
        <v>1</v>
      </c>
      <c r="K242" s="169" t="s">
        <v>485</v>
      </c>
      <c r="L242" s="129">
        <f t="shared" si="11"/>
        <v>1</v>
      </c>
      <c r="M242" s="72" t="s">
        <v>483</v>
      </c>
      <c r="N242" s="7">
        <v>18</v>
      </c>
      <c r="O242" s="167">
        <v>9</v>
      </c>
    </row>
    <row r="243" spans="1:15" ht="15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92">
        <v>12.5</v>
      </c>
      <c r="G243" s="26"/>
      <c r="H243" s="127"/>
      <c r="I243" s="31">
        <f t="shared" si="9"/>
        <v>12.5</v>
      </c>
      <c r="J243" s="23">
        <f t="shared" si="10"/>
        <v>1</v>
      </c>
      <c r="K243" s="169" t="s">
        <v>485</v>
      </c>
      <c r="L243" s="129">
        <f t="shared" si="11"/>
        <v>1</v>
      </c>
      <c r="N243" s="187">
        <v>17</v>
      </c>
      <c r="O243" s="188">
        <v>9</v>
      </c>
    </row>
    <row r="244" spans="1:15" ht="12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10</v>
      </c>
      <c r="G244" s="26"/>
      <c r="H244" s="127"/>
      <c r="I244" s="31">
        <f t="shared" si="9"/>
        <v>10</v>
      </c>
      <c r="J244" s="23">
        <f t="shared" si="10"/>
        <v>1</v>
      </c>
      <c r="K244" s="169" t="s">
        <v>486</v>
      </c>
      <c r="L244" s="129">
        <f t="shared" si="11"/>
        <v>1</v>
      </c>
      <c r="M244" s="72" t="s">
        <v>483</v>
      </c>
      <c r="N244" s="7">
        <v>18</v>
      </c>
      <c r="O244" s="167">
        <v>3</v>
      </c>
    </row>
    <row r="245" spans="1:15" ht="12">
      <c r="A245" s="23">
        <v>233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256">
        <v>12.25</v>
      </c>
      <c r="G245" s="260"/>
      <c r="H245" s="261"/>
      <c r="I245" s="249">
        <f t="shared" si="9"/>
        <v>12.25</v>
      </c>
      <c r="J245" s="250">
        <f t="shared" si="10"/>
        <v>1</v>
      </c>
      <c r="K245" s="251" t="str">
        <f>IF(J245=1,"acquise"," ")</f>
        <v>acquise</v>
      </c>
      <c r="L245" s="222">
        <f t="shared" si="11"/>
        <v>1</v>
      </c>
    </row>
    <row r="246" spans="1:15" ht="12">
      <c r="A246" s="23">
        <v>234</v>
      </c>
      <c r="B246" s="294" t="s">
        <v>759</v>
      </c>
      <c r="C246" s="305" t="s">
        <v>760</v>
      </c>
      <c r="D246" s="306" t="s">
        <v>208</v>
      </c>
      <c r="E246" s="244" t="s">
        <v>428</v>
      </c>
      <c r="F246" s="256">
        <v>8</v>
      </c>
      <c r="G246" s="260"/>
      <c r="H246" s="261"/>
      <c r="I246" s="249">
        <f t="shared" si="9"/>
        <v>8</v>
      </c>
      <c r="J246" s="250">
        <f t="shared" si="10"/>
        <v>0</v>
      </c>
      <c r="K246" s="251" t="str">
        <f>IF(J246=1,"acquise"," ")</f>
        <v xml:space="preserve"> </v>
      </c>
      <c r="L246" s="222">
        <f t="shared" si="11"/>
        <v>1</v>
      </c>
    </row>
    <row r="247" spans="1:15" ht="12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92">
        <v>11.5</v>
      </c>
      <c r="G247" s="26"/>
      <c r="H247" s="127"/>
      <c r="I247" s="31">
        <f t="shared" si="9"/>
        <v>11.5</v>
      </c>
      <c r="J247" s="23">
        <f t="shared" si="10"/>
        <v>1</v>
      </c>
      <c r="K247" s="169" t="s">
        <v>485</v>
      </c>
      <c r="L247" s="129">
        <f t="shared" si="11"/>
        <v>1</v>
      </c>
      <c r="M247" s="72" t="s">
        <v>483</v>
      </c>
      <c r="N247" s="7">
        <v>12</v>
      </c>
      <c r="O247" s="167">
        <v>9</v>
      </c>
    </row>
    <row r="248" spans="1:15" ht="12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2">
        <v>10.5</v>
      </c>
      <c r="G248" s="26"/>
      <c r="H248" s="127"/>
      <c r="I248" s="31">
        <f t="shared" si="9"/>
        <v>10.5</v>
      </c>
      <c r="J248" s="23">
        <f t="shared" si="10"/>
        <v>1</v>
      </c>
      <c r="K248" s="169" t="s">
        <v>484</v>
      </c>
      <c r="L248" s="129">
        <f t="shared" si="11"/>
        <v>1</v>
      </c>
      <c r="M248" s="72" t="s">
        <v>483</v>
      </c>
      <c r="N248" s="7">
        <v>30</v>
      </c>
      <c r="O248" s="167">
        <v>9</v>
      </c>
    </row>
    <row r="249" spans="1:15" ht="15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92">
        <v>11</v>
      </c>
      <c r="G249" s="26"/>
      <c r="H249" s="127"/>
      <c r="I249" s="31">
        <f t="shared" si="9"/>
        <v>11</v>
      </c>
      <c r="J249" s="23">
        <f t="shared" si="10"/>
        <v>1</v>
      </c>
      <c r="K249" s="169" t="s">
        <v>485</v>
      </c>
      <c r="L249" s="129">
        <f t="shared" si="11"/>
        <v>1</v>
      </c>
      <c r="N249" s="187">
        <v>24</v>
      </c>
      <c r="O249" s="188">
        <v>9</v>
      </c>
    </row>
    <row r="250" spans="1:15" ht="12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49">
        <v>10.5</v>
      </c>
      <c r="G250" s="26"/>
      <c r="H250" s="127"/>
      <c r="I250" s="31">
        <f t="shared" si="9"/>
        <v>10.5</v>
      </c>
      <c r="J250" s="23">
        <f t="shared" si="10"/>
        <v>1</v>
      </c>
      <c r="K250" s="169" t="s">
        <v>484</v>
      </c>
      <c r="L250" s="129">
        <f t="shared" si="11"/>
        <v>1</v>
      </c>
      <c r="M250" s="72" t="s">
        <v>483</v>
      </c>
      <c r="N250" s="7">
        <v>30</v>
      </c>
      <c r="O250" s="167">
        <v>9</v>
      </c>
    </row>
    <row r="251" spans="1:15" ht="15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92">
        <v>7.5</v>
      </c>
      <c r="G251" s="26"/>
      <c r="H251" s="127"/>
      <c r="I251" s="31">
        <f t="shared" si="9"/>
        <v>7.5</v>
      </c>
      <c r="J251" s="23">
        <f t="shared" si="10"/>
        <v>0</v>
      </c>
      <c r="K251" s="44" t="str">
        <f>IF(J251=1,"acquise"," ")</f>
        <v xml:space="preserve"> </v>
      </c>
      <c r="L251" s="129">
        <f t="shared" si="11"/>
        <v>1</v>
      </c>
      <c r="N251" s="187">
        <v>16</v>
      </c>
      <c r="O251" s="188">
        <v>2</v>
      </c>
    </row>
    <row r="252" spans="1:15" ht="12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92"/>
      <c r="G252" s="26">
        <v>16</v>
      </c>
      <c r="H252" s="127"/>
      <c r="I252" s="31">
        <f t="shared" si="9"/>
        <v>16</v>
      </c>
      <c r="J252" s="23">
        <f t="shared" si="10"/>
        <v>1</v>
      </c>
      <c r="K252" s="169"/>
      <c r="L252" s="129">
        <f t="shared" si="11"/>
        <v>1</v>
      </c>
    </row>
    <row r="253" spans="1:15" ht="12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256">
        <v>10</v>
      </c>
      <c r="G253" s="260"/>
      <c r="H253" s="261"/>
      <c r="I253" s="249">
        <f t="shared" si="9"/>
        <v>10</v>
      </c>
      <c r="J253" s="250">
        <f t="shared" si="10"/>
        <v>1</v>
      </c>
      <c r="K253" s="251" t="str">
        <f>IF(J253=1,"acquise"," ")</f>
        <v>acquise</v>
      </c>
      <c r="L253" s="222">
        <f t="shared" si="11"/>
        <v>1</v>
      </c>
    </row>
    <row r="254" spans="1:15" ht="15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92">
        <v>10</v>
      </c>
      <c r="G254" s="26"/>
      <c r="H254" s="127"/>
      <c r="I254" s="31">
        <f t="shared" si="9"/>
        <v>10</v>
      </c>
      <c r="J254" s="23">
        <f t="shared" si="10"/>
        <v>1</v>
      </c>
      <c r="K254" s="169" t="s">
        <v>485</v>
      </c>
      <c r="L254" s="129">
        <f t="shared" si="11"/>
        <v>1</v>
      </c>
      <c r="N254" s="187">
        <v>18</v>
      </c>
      <c r="O254" s="188">
        <v>9</v>
      </c>
    </row>
    <row r="255" spans="1:15" ht="15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92">
        <v>14.5</v>
      </c>
      <c r="G255" s="26"/>
      <c r="H255" s="127"/>
      <c r="I255" s="31">
        <f t="shared" si="9"/>
        <v>14.5</v>
      </c>
      <c r="J255" s="23">
        <f t="shared" si="10"/>
        <v>1</v>
      </c>
      <c r="K255" s="169" t="s">
        <v>485</v>
      </c>
      <c r="L255" s="129">
        <f t="shared" si="11"/>
        <v>1</v>
      </c>
      <c r="N255" s="187">
        <v>12</v>
      </c>
      <c r="O255" s="188">
        <v>9</v>
      </c>
    </row>
    <row r="256" spans="1:15" ht="12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92">
        <v>13</v>
      </c>
      <c r="G256" s="26"/>
      <c r="H256" s="127"/>
      <c r="I256" s="31">
        <f t="shared" si="9"/>
        <v>13</v>
      </c>
      <c r="J256" s="23">
        <f t="shared" si="10"/>
        <v>1</v>
      </c>
      <c r="K256" s="169" t="s">
        <v>485</v>
      </c>
      <c r="L256" s="129">
        <f t="shared" si="11"/>
        <v>1</v>
      </c>
      <c r="M256" s="72" t="s">
        <v>483</v>
      </c>
      <c r="N256" s="7">
        <v>18</v>
      </c>
      <c r="O256" s="167">
        <v>9</v>
      </c>
    </row>
    <row r="257" spans="1:15" ht="15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92">
        <v>14</v>
      </c>
      <c r="G257" s="26"/>
      <c r="H257" s="127"/>
      <c r="I257" s="31">
        <f t="shared" si="9"/>
        <v>14</v>
      </c>
      <c r="J257" s="23">
        <f t="shared" si="10"/>
        <v>1</v>
      </c>
      <c r="K257" s="169" t="s">
        <v>485</v>
      </c>
      <c r="L257" s="129">
        <f t="shared" si="11"/>
        <v>1</v>
      </c>
      <c r="N257" s="187">
        <v>12</v>
      </c>
      <c r="O257" s="188">
        <v>9</v>
      </c>
    </row>
    <row r="258" spans="1:15" ht="15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92">
        <v>13.5</v>
      </c>
      <c r="G258" s="26"/>
      <c r="H258" s="127"/>
      <c r="I258" s="31">
        <f t="shared" si="9"/>
        <v>13.5</v>
      </c>
      <c r="J258" s="23">
        <f t="shared" si="10"/>
        <v>1</v>
      </c>
      <c r="K258" s="169" t="s">
        <v>485</v>
      </c>
      <c r="L258" s="129">
        <f t="shared" si="11"/>
        <v>1</v>
      </c>
      <c r="N258" s="187">
        <v>17</v>
      </c>
      <c r="O258" s="188">
        <v>9</v>
      </c>
    </row>
    <row r="259" spans="1:15" ht="15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92">
        <v>7</v>
      </c>
      <c r="G259" s="26">
        <v>14.5</v>
      </c>
      <c r="H259" s="127"/>
      <c r="I259" s="31">
        <f t="shared" si="9"/>
        <v>14.5</v>
      </c>
      <c r="J259" s="23">
        <f t="shared" si="10"/>
        <v>1</v>
      </c>
      <c r="K259" s="44" t="str">
        <f>IF(J259=1,"acquise"," ")</f>
        <v>acquise</v>
      </c>
      <c r="L259" s="129">
        <f t="shared" si="11"/>
        <v>1</v>
      </c>
      <c r="N259" s="187">
        <v>17</v>
      </c>
      <c r="O259" s="188">
        <v>4</v>
      </c>
    </row>
    <row r="260" spans="1:15" ht="15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92">
        <v>8</v>
      </c>
      <c r="G260" s="26"/>
      <c r="H260" s="127"/>
      <c r="I260" s="31">
        <f t="shared" si="9"/>
        <v>8</v>
      </c>
      <c r="J260" s="23">
        <f t="shared" si="10"/>
        <v>0</v>
      </c>
      <c r="K260" s="169" t="s">
        <v>485</v>
      </c>
      <c r="L260" s="129">
        <f t="shared" si="11"/>
        <v>1</v>
      </c>
      <c r="N260" s="187">
        <v>17</v>
      </c>
      <c r="O260" s="188">
        <v>9</v>
      </c>
    </row>
    <row r="261" spans="1:15" ht="12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2">
        <v>10</v>
      </c>
      <c r="G261" s="26"/>
      <c r="H261" s="127"/>
      <c r="I261" s="31">
        <f t="shared" si="9"/>
        <v>10</v>
      </c>
      <c r="J261" s="23">
        <f t="shared" si="10"/>
        <v>1</v>
      </c>
      <c r="K261" s="169" t="s">
        <v>486</v>
      </c>
      <c r="L261" s="129">
        <f t="shared" si="11"/>
        <v>1</v>
      </c>
      <c r="M261" s="72" t="s">
        <v>483</v>
      </c>
      <c r="N261" s="7">
        <v>19</v>
      </c>
      <c r="O261" s="167">
        <v>5</v>
      </c>
    </row>
    <row r="262" spans="1:15" ht="15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92">
        <v>9</v>
      </c>
      <c r="G262" s="26"/>
      <c r="H262" s="127"/>
      <c r="I262" s="31">
        <f t="shared" si="9"/>
        <v>9</v>
      </c>
      <c r="J262" s="23">
        <f t="shared" si="10"/>
        <v>0</v>
      </c>
      <c r="K262" s="44" t="str">
        <f>IF(J262=1,"acquise"," ")</f>
        <v xml:space="preserve"> </v>
      </c>
      <c r="L262" s="129">
        <f t="shared" si="11"/>
        <v>1</v>
      </c>
      <c r="N262" s="187">
        <v>13</v>
      </c>
      <c r="O262" s="188">
        <v>4</v>
      </c>
    </row>
    <row r="263" spans="1:15" ht="12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2">
        <v>10</v>
      </c>
      <c r="G263" s="26"/>
      <c r="H263" s="127"/>
      <c r="I263" s="31">
        <f t="shared" si="9"/>
        <v>10</v>
      </c>
      <c r="J263" s="23">
        <f t="shared" si="10"/>
        <v>1</v>
      </c>
      <c r="K263" s="169" t="s">
        <v>486</v>
      </c>
      <c r="L263" s="129">
        <f t="shared" si="11"/>
        <v>1</v>
      </c>
      <c r="M263" s="72" t="s">
        <v>483</v>
      </c>
      <c r="N263" s="7">
        <v>14</v>
      </c>
      <c r="O263" s="167">
        <v>5</v>
      </c>
    </row>
    <row r="264" spans="1:15" ht="12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256">
        <v>14</v>
      </c>
      <c r="G264" s="260"/>
      <c r="H264" s="261"/>
      <c r="I264" s="249">
        <f t="shared" si="9"/>
        <v>14</v>
      </c>
      <c r="J264" s="250">
        <f t="shared" si="10"/>
        <v>1</v>
      </c>
      <c r="K264" s="251" t="str">
        <f>IF(J264=1,"acquise"," ")</f>
        <v>acquise</v>
      </c>
      <c r="L264" s="222">
        <f t="shared" si="11"/>
        <v>1</v>
      </c>
    </row>
    <row r="265" spans="1:15" ht="15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92">
        <v>12.5</v>
      </c>
      <c r="G265" s="26"/>
      <c r="H265" s="127"/>
      <c r="I265" s="31">
        <f t="shared" si="9"/>
        <v>12.5</v>
      </c>
      <c r="J265" s="23">
        <f t="shared" si="10"/>
        <v>1</v>
      </c>
      <c r="K265" s="169" t="s">
        <v>485</v>
      </c>
      <c r="L265" s="129">
        <f t="shared" si="11"/>
        <v>1</v>
      </c>
      <c r="N265" s="187">
        <v>16</v>
      </c>
      <c r="O265" s="188">
        <v>9</v>
      </c>
    </row>
    <row r="266" spans="1:15" ht="12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49">
        <v>10.75</v>
      </c>
      <c r="G266" s="26"/>
      <c r="H266" s="127"/>
      <c r="I266" s="31">
        <f t="shared" si="9"/>
        <v>10.75</v>
      </c>
      <c r="J266" s="23">
        <f t="shared" si="10"/>
        <v>1</v>
      </c>
      <c r="K266" s="169" t="s">
        <v>485</v>
      </c>
      <c r="L266" s="129">
        <f t="shared" si="11"/>
        <v>1</v>
      </c>
      <c r="M266" s="72" t="s">
        <v>483</v>
      </c>
      <c r="N266" s="7">
        <v>18</v>
      </c>
      <c r="O266" s="167">
        <v>9</v>
      </c>
    </row>
    <row r="267" spans="1:15" ht="12">
      <c r="A267" s="23">
        <v>255</v>
      </c>
      <c r="B267" s="364" t="s">
        <v>766</v>
      </c>
      <c r="C267" s="364" t="s">
        <v>352</v>
      </c>
      <c r="D267" s="366" t="s">
        <v>100</v>
      </c>
      <c r="E267" s="204" t="s">
        <v>436</v>
      </c>
      <c r="F267" s="256">
        <v>11.5</v>
      </c>
      <c r="G267" s="260"/>
      <c r="H267" s="261"/>
      <c r="I267" s="249">
        <f t="shared" si="9"/>
        <v>11.5</v>
      </c>
      <c r="J267" s="250">
        <f t="shared" si="10"/>
        <v>1</v>
      </c>
      <c r="K267" s="251" t="str">
        <f>IF(J267=1,"acquise"," ")</f>
        <v>acquise</v>
      </c>
      <c r="L267" s="222">
        <f t="shared" si="11"/>
        <v>1</v>
      </c>
    </row>
    <row r="268" spans="1:15" ht="12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49">
        <v>15</v>
      </c>
      <c r="G268" s="26"/>
      <c r="H268" s="127"/>
      <c r="I268" s="31">
        <f t="shared" si="9"/>
        <v>15</v>
      </c>
      <c r="J268" s="23">
        <f t="shared" si="10"/>
        <v>1</v>
      </c>
      <c r="K268" s="169" t="s">
        <v>485</v>
      </c>
      <c r="L268" s="129">
        <f t="shared" si="11"/>
        <v>1</v>
      </c>
      <c r="M268" s="72" t="s">
        <v>483</v>
      </c>
      <c r="N268" s="7">
        <v>12</v>
      </c>
      <c r="O268" s="167">
        <v>9</v>
      </c>
    </row>
    <row r="269" spans="1:15" ht="15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92">
        <v>5.5</v>
      </c>
      <c r="G269" s="26"/>
      <c r="H269" s="127"/>
      <c r="I269" s="31">
        <f t="shared" ref="I269:I332" si="12">MAX(F269,G269,H269)</f>
        <v>5.5</v>
      </c>
      <c r="J269" s="23">
        <f t="shared" ref="J269:J332" si="13">IF(I269&gt;=10,1,0)</f>
        <v>0</v>
      </c>
      <c r="K269" s="44" t="str">
        <f>IF(J269=1,"acquise"," ")</f>
        <v xml:space="preserve"> </v>
      </c>
      <c r="L269" s="129">
        <f t="shared" ref="L269:L332" si="14">IF(H269&lt;&gt;"",2,1)</f>
        <v>1</v>
      </c>
      <c r="N269" s="187">
        <v>18</v>
      </c>
      <c r="O269" s="188">
        <v>4</v>
      </c>
    </row>
    <row r="270" spans="1:15" ht="12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2">
        <v>10</v>
      </c>
      <c r="G270" s="26"/>
      <c r="H270" s="127"/>
      <c r="I270" s="31">
        <f t="shared" si="12"/>
        <v>10</v>
      </c>
      <c r="J270" s="23">
        <f t="shared" si="13"/>
        <v>1</v>
      </c>
      <c r="K270" s="169" t="s">
        <v>485</v>
      </c>
      <c r="L270" s="129">
        <f t="shared" si="14"/>
        <v>1</v>
      </c>
      <c r="M270" s="72" t="s">
        <v>483</v>
      </c>
      <c r="N270" s="7">
        <v>18</v>
      </c>
      <c r="O270" s="167">
        <v>9</v>
      </c>
    </row>
    <row r="271" spans="1:15" ht="12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8.5</v>
      </c>
      <c r="G271" s="26"/>
      <c r="H271" s="127"/>
      <c r="I271" s="31">
        <f t="shared" si="12"/>
        <v>8.5</v>
      </c>
      <c r="J271" s="23">
        <f t="shared" si="13"/>
        <v>0</v>
      </c>
      <c r="K271" s="43" t="str">
        <f>IF(J271=1,"acquise"," ")</f>
        <v xml:space="preserve"> </v>
      </c>
      <c r="L271" s="129">
        <f t="shared" si="14"/>
        <v>1</v>
      </c>
      <c r="M271" s="72" t="s">
        <v>483</v>
      </c>
      <c r="N271" s="7">
        <v>25</v>
      </c>
      <c r="O271" s="167">
        <v>4</v>
      </c>
    </row>
    <row r="272" spans="1:15" ht="12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2">
        <v>10</v>
      </c>
      <c r="G272" s="26"/>
      <c r="H272" s="127"/>
      <c r="I272" s="31">
        <f t="shared" si="12"/>
        <v>10</v>
      </c>
      <c r="J272" s="23">
        <f t="shared" si="13"/>
        <v>1</v>
      </c>
      <c r="K272" s="169" t="s">
        <v>485</v>
      </c>
      <c r="L272" s="129">
        <f t="shared" si="14"/>
        <v>1</v>
      </c>
      <c r="M272" s="72" t="s">
        <v>483</v>
      </c>
      <c r="N272" s="7">
        <v>12</v>
      </c>
      <c r="O272" s="167">
        <v>9</v>
      </c>
    </row>
    <row r="273" spans="1:15" ht="15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92">
        <v>11.75</v>
      </c>
      <c r="G273" s="26"/>
      <c r="H273" s="127"/>
      <c r="I273" s="31">
        <f t="shared" si="12"/>
        <v>11.75</v>
      </c>
      <c r="J273" s="23">
        <f t="shared" si="13"/>
        <v>1</v>
      </c>
      <c r="K273" s="169" t="s">
        <v>485</v>
      </c>
      <c r="L273" s="129">
        <f t="shared" si="14"/>
        <v>1</v>
      </c>
      <c r="N273" s="187">
        <v>24</v>
      </c>
      <c r="O273" s="188">
        <v>9</v>
      </c>
    </row>
    <row r="274" spans="1:15" ht="15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92">
        <v>10</v>
      </c>
      <c r="G274" s="26"/>
      <c r="H274" s="127"/>
      <c r="I274" s="31">
        <f t="shared" si="12"/>
        <v>10</v>
      </c>
      <c r="J274" s="23">
        <f t="shared" si="13"/>
        <v>1</v>
      </c>
      <c r="K274" s="169" t="s">
        <v>486</v>
      </c>
      <c r="L274" s="129">
        <f t="shared" si="14"/>
        <v>1</v>
      </c>
      <c r="N274" s="187">
        <v>14</v>
      </c>
      <c r="O274" s="188">
        <v>5</v>
      </c>
    </row>
    <row r="275" spans="1:15" ht="15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92">
        <v>14</v>
      </c>
      <c r="G275" s="26"/>
      <c r="H275" s="127"/>
      <c r="I275" s="31">
        <f t="shared" si="12"/>
        <v>14</v>
      </c>
      <c r="J275" s="23">
        <f t="shared" si="13"/>
        <v>1</v>
      </c>
      <c r="K275" s="169" t="s">
        <v>485</v>
      </c>
      <c r="L275" s="129">
        <f t="shared" si="14"/>
        <v>1</v>
      </c>
      <c r="N275" s="187">
        <v>18</v>
      </c>
      <c r="O275" s="188">
        <v>9</v>
      </c>
    </row>
    <row r="276" spans="1:15" ht="15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92">
        <v>11</v>
      </c>
      <c r="G276" s="26"/>
      <c r="H276" s="127"/>
      <c r="I276" s="31">
        <f t="shared" si="12"/>
        <v>11</v>
      </c>
      <c r="J276" s="23">
        <f t="shared" si="13"/>
        <v>1</v>
      </c>
      <c r="K276" s="169" t="s">
        <v>485</v>
      </c>
      <c r="L276" s="129">
        <f t="shared" si="14"/>
        <v>1</v>
      </c>
      <c r="N276" s="187">
        <v>18</v>
      </c>
      <c r="O276" s="188">
        <v>9</v>
      </c>
    </row>
    <row r="277" spans="1:15" ht="12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49">
        <v>14.5</v>
      </c>
      <c r="G277" s="26"/>
      <c r="H277" s="127"/>
      <c r="I277" s="31">
        <f t="shared" si="12"/>
        <v>14.5</v>
      </c>
      <c r="J277" s="23">
        <f t="shared" si="13"/>
        <v>1</v>
      </c>
      <c r="K277" s="169" t="s">
        <v>485</v>
      </c>
      <c r="L277" s="129">
        <f t="shared" si="14"/>
        <v>1</v>
      </c>
      <c r="M277" s="72" t="s">
        <v>483</v>
      </c>
      <c r="N277" s="7">
        <v>18</v>
      </c>
      <c r="O277" s="167">
        <v>9</v>
      </c>
    </row>
    <row r="278" spans="1:15" ht="12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256">
        <v>10</v>
      </c>
      <c r="G278" s="260"/>
      <c r="H278" s="261"/>
      <c r="I278" s="249">
        <f t="shared" si="12"/>
        <v>10</v>
      </c>
      <c r="J278" s="250">
        <f t="shared" si="13"/>
        <v>1</v>
      </c>
      <c r="K278" s="251" t="str">
        <f>IF(J278=1,"acquise"," ")</f>
        <v>acquise</v>
      </c>
      <c r="L278" s="222">
        <f t="shared" si="14"/>
        <v>1</v>
      </c>
    </row>
    <row r="279" spans="1:15" ht="12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2">
        <v>10</v>
      </c>
      <c r="G279" s="26"/>
      <c r="H279" s="127"/>
      <c r="I279" s="31">
        <f t="shared" si="12"/>
        <v>10</v>
      </c>
      <c r="J279" s="23">
        <f t="shared" si="13"/>
        <v>1</v>
      </c>
      <c r="K279" s="169" t="s">
        <v>486</v>
      </c>
      <c r="L279" s="129">
        <f t="shared" si="14"/>
        <v>1</v>
      </c>
      <c r="M279" s="72" t="s">
        <v>483</v>
      </c>
      <c r="N279" s="7">
        <v>26</v>
      </c>
      <c r="O279" s="167">
        <v>5</v>
      </c>
    </row>
    <row r="280" spans="1:15" ht="12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92">
        <v>10</v>
      </c>
      <c r="G280" s="26"/>
      <c r="H280" s="127"/>
      <c r="I280" s="31">
        <f t="shared" si="12"/>
        <v>10</v>
      </c>
      <c r="J280" s="23">
        <f t="shared" si="13"/>
        <v>1</v>
      </c>
      <c r="K280" s="169" t="s">
        <v>486</v>
      </c>
      <c r="L280" s="129">
        <f t="shared" si="14"/>
        <v>1</v>
      </c>
      <c r="M280" s="72" t="s">
        <v>483</v>
      </c>
      <c r="N280" s="7">
        <v>20</v>
      </c>
      <c r="O280" s="167">
        <v>5</v>
      </c>
    </row>
    <row r="281" spans="1:15" ht="12">
      <c r="A281" s="23">
        <v>269</v>
      </c>
      <c r="B281" s="396" t="s">
        <v>768</v>
      </c>
      <c r="C281" s="396" t="s">
        <v>402</v>
      </c>
      <c r="D281" s="399" t="s">
        <v>769</v>
      </c>
      <c r="E281" s="244" t="s">
        <v>428</v>
      </c>
      <c r="F281" s="257">
        <v>10</v>
      </c>
      <c r="G281" s="260"/>
      <c r="H281" s="261"/>
      <c r="I281" s="249">
        <f t="shared" si="12"/>
        <v>10</v>
      </c>
      <c r="J281" s="250">
        <f t="shared" si="13"/>
        <v>1</v>
      </c>
      <c r="K281" s="251" t="str">
        <f>IF(J281=1,"acquise"," ")</f>
        <v>acquise</v>
      </c>
      <c r="L281" s="222">
        <f t="shared" si="14"/>
        <v>1</v>
      </c>
    </row>
    <row r="282" spans="1:15" ht="12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14</v>
      </c>
      <c r="G282" s="26"/>
      <c r="H282" s="127"/>
      <c r="I282" s="31">
        <f t="shared" si="12"/>
        <v>14</v>
      </c>
      <c r="J282" s="23">
        <f t="shared" si="13"/>
        <v>1</v>
      </c>
      <c r="K282" s="169" t="s">
        <v>485</v>
      </c>
      <c r="L282" s="129">
        <f t="shared" si="14"/>
        <v>1</v>
      </c>
      <c r="M282" s="72" t="s">
        <v>483</v>
      </c>
      <c r="N282" s="7">
        <v>18</v>
      </c>
      <c r="O282" s="167">
        <v>9</v>
      </c>
    </row>
    <row r="283" spans="1:15" ht="15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92">
        <v>10</v>
      </c>
      <c r="G283" s="26"/>
      <c r="H283" s="127"/>
      <c r="I283" s="31">
        <f t="shared" si="12"/>
        <v>10</v>
      </c>
      <c r="J283" s="23">
        <f t="shared" si="13"/>
        <v>1</v>
      </c>
      <c r="K283" s="169" t="s">
        <v>485</v>
      </c>
      <c r="L283" s="129">
        <f t="shared" si="14"/>
        <v>1</v>
      </c>
      <c r="N283" s="187">
        <v>12</v>
      </c>
      <c r="O283" s="188">
        <v>9</v>
      </c>
    </row>
    <row r="284" spans="1:15" ht="15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92">
        <v>10</v>
      </c>
      <c r="G284" s="26"/>
      <c r="H284" s="127"/>
      <c r="I284" s="31">
        <f t="shared" si="12"/>
        <v>10</v>
      </c>
      <c r="J284" s="23">
        <f t="shared" si="13"/>
        <v>1</v>
      </c>
      <c r="K284" s="169" t="s">
        <v>485</v>
      </c>
      <c r="L284" s="129">
        <f t="shared" si="14"/>
        <v>1</v>
      </c>
      <c r="N284" s="187">
        <v>15</v>
      </c>
      <c r="O284" s="188">
        <v>9</v>
      </c>
    </row>
    <row r="285" spans="1:15" ht="15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92">
        <v>16</v>
      </c>
      <c r="G285" s="26"/>
      <c r="H285" s="127"/>
      <c r="I285" s="31">
        <f t="shared" si="12"/>
        <v>16</v>
      </c>
      <c r="J285" s="23">
        <f t="shared" si="13"/>
        <v>1</v>
      </c>
      <c r="K285" s="169" t="s">
        <v>485</v>
      </c>
      <c r="L285" s="129">
        <f t="shared" si="14"/>
        <v>1</v>
      </c>
      <c r="N285" s="187">
        <v>18</v>
      </c>
      <c r="O285" s="188">
        <v>9</v>
      </c>
    </row>
    <row r="286" spans="1:15" ht="12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2">
        <v>10</v>
      </c>
      <c r="G286" s="26"/>
      <c r="H286" s="127"/>
      <c r="I286" s="31">
        <f t="shared" si="12"/>
        <v>10</v>
      </c>
      <c r="J286" s="23">
        <f t="shared" si="13"/>
        <v>1</v>
      </c>
      <c r="K286" s="169" t="s">
        <v>485</v>
      </c>
      <c r="L286" s="129">
        <f t="shared" si="14"/>
        <v>1</v>
      </c>
      <c r="M286" s="72" t="s">
        <v>483</v>
      </c>
      <c r="N286" s="7">
        <v>18</v>
      </c>
      <c r="O286" s="167">
        <v>9</v>
      </c>
    </row>
    <row r="287" spans="1:15" ht="12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10.5</v>
      </c>
      <c r="G287" s="26"/>
      <c r="H287" s="127"/>
      <c r="I287" s="31">
        <f t="shared" si="12"/>
        <v>10.5</v>
      </c>
      <c r="J287" s="23">
        <f t="shared" si="13"/>
        <v>1</v>
      </c>
      <c r="K287" s="169" t="s">
        <v>485</v>
      </c>
      <c r="L287" s="129">
        <f t="shared" si="14"/>
        <v>1</v>
      </c>
      <c r="M287" s="72" t="s">
        <v>483</v>
      </c>
      <c r="N287" s="7">
        <v>18</v>
      </c>
      <c r="O287" s="167">
        <v>9</v>
      </c>
    </row>
    <row r="288" spans="1:15" ht="15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92">
        <v>9</v>
      </c>
      <c r="G288" s="26">
        <v>11</v>
      </c>
      <c r="H288" s="127"/>
      <c r="I288" s="31">
        <f t="shared" si="12"/>
        <v>11</v>
      </c>
      <c r="J288" s="23">
        <f t="shared" si="13"/>
        <v>1</v>
      </c>
      <c r="K288" s="44" t="str">
        <f>IF(J288=1,"acquise"," ")</f>
        <v>acquise</v>
      </c>
      <c r="L288" s="129">
        <f t="shared" si="14"/>
        <v>1</v>
      </c>
      <c r="N288" s="187">
        <v>22</v>
      </c>
      <c r="O288" s="188">
        <v>2</v>
      </c>
    </row>
    <row r="289" spans="1:15" ht="12">
      <c r="A289" s="23">
        <v>277</v>
      </c>
      <c r="B289" s="395" t="s">
        <v>770</v>
      </c>
      <c r="C289" s="395" t="s">
        <v>224</v>
      </c>
      <c r="D289" s="398" t="s">
        <v>99</v>
      </c>
      <c r="E289" s="247" t="s">
        <v>1678</v>
      </c>
      <c r="F289" s="258">
        <v>10</v>
      </c>
      <c r="G289" s="260"/>
      <c r="H289" s="261"/>
      <c r="I289" s="249">
        <f t="shared" si="12"/>
        <v>10</v>
      </c>
      <c r="J289" s="250">
        <f t="shared" si="13"/>
        <v>1</v>
      </c>
      <c r="K289" s="251" t="str">
        <f>IF(J289=1,"acquise"," ")</f>
        <v>acquise</v>
      </c>
      <c r="L289" s="222">
        <f t="shared" si="14"/>
        <v>1</v>
      </c>
    </row>
    <row r="290" spans="1:15" ht="15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92">
        <v>15</v>
      </c>
      <c r="G290" s="26"/>
      <c r="H290" s="127"/>
      <c r="I290" s="31">
        <f t="shared" si="12"/>
        <v>15</v>
      </c>
      <c r="J290" s="23">
        <f t="shared" si="13"/>
        <v>1</v>
      </c>
      <c r="K290" s="169" t="s">
        <v>485</v>
      </c>
      <c r="L290" s="129">
        <f t="shared" si="14"/>
        <v>1</v>
      </c>
      <c r="N290" s="187">
        <v>11</v>
      </c>
      <c r="O290" s="188">
        <v>9</v>
      </c>
    </row>
    <row r="291" spans="1:15" ht="12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49">
        <v>10.5</v>
      </c>
      <c r="G291" s="26"/>
      <c r="H291" s="127"/>
      <c r="I291" s="31">
        <f t="shared" si="12"/>
        <v>10.5</v>
      </c>
      <c r="J291" s="23">
        <f t="shared" si="13"/>
        <v>1</v>
      </c>
      <c r="K291" s="169" t="s">
        <v>485</v>
      </c>
      <c r="L291" s="129">
        <f t="shared" si="14"/>
        <v>1</v>
      </c>
      <c r="M291" s="72" t="s">
        <v>483</v>
      </c>
      <c r="N291" s="7">
        <v>18</v>
      </c>
      <c r="O291" s="167">
        <v>9</v>
      </c>
    </row>
    <row r="292" spans="1:15" ht="12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92">
        <v>10</v>
      </c>
      <c r="G292" s="26"/>
      <c r="H292" s="127"/>
      <c r="I292" s="31">
        <f t="shared" si="12"/>
        <v>10</v>
      </c>
      <c r="J292" s="23">
        <f t="shared" si="13"/>
        <v>1</v>
      </c>
      <c r="K292" s="169" t="s">
        <v>486</v>
      </c>
      <c r="L292" s="129">
        <f t="shared" si="14"/>
        <v>1</v>
      </c>
      <c r="M292" s="72" t="s">
        <v>483</v>
      </c>
      <c r="N292" s="7">
        <v>20</v>
      </c>
      <c r="O292" s="167">
        <v>5</v>
      </c>
    </row>
    <row r="293" spans="1:15" ht="15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92">
        <v>8</v>
      </c>
      <c r="G293" s="26"/>
      <c r="H293" s="127"/>
      <c r="I293" s="31">
        <f t="shared" si="12"/>
        <v>8</v>
      </c>
      <c r="J293" s="23">
        <f t="shared" si="13"/>
        <v>0</v>
      </c>
      <c r="K293" s="169" t="s">
        <v>485</v>
      </c>
      <c r="L293" s="129">
        <f t="shared" si="14"/>
        <v>1</v>
      </c>
      <c r="N293" s="187">
        <v>18</v>
      </c>
      <c r="O293" s="188">
        <v>9</v>
      </c>
    </row>
    <row r="294" spans="1:15" ht="15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92">
        <v>10</v>
      </c>
      <c r="G294" s="26"/>
      <c r="H294" s="127"/>
      <c r="I294" s="31">
        <f t="shared" si="12"/>
        <v>10</v>
      </c>
      <c r="J294" s="23">
        <f t="shared" si="13"/>
        <v>1</v>
      </c>
      <c r="K294" s="169" t="s">
        <v>485</v>
      </c>
      <c r="L294" s="129">
        <f t="shared" si="14"/>
        <v>1</v>
      </c>
      <c r="N294" s="187">
        <v>18</v>
      </c>
      <c r="O294" s="188">
        <v>9</v>
      </c>
    </row>
    <row r="295" spans="1:15" ht="12">
      <c r="A295" s="23">
        <v>283</v>
      </c>
      <c r="B295" s="363" t="s">
        <v>771</v>
      </c>
      <c r="C295" s="363" t="s">
        <v>772</v>
      </c>
      <c r="D295" s="365" t="s">
        <v>278</v>
      </c>
      <c r="E295" s="239" t="s">
        <v>1681</v>
      </c>
      <c r="F295" s="256">
        <v>11.5</v>
      </c>
      <c r="G295" s="260"/>
      <c r="H295" s="261"/>
      <c r="I295" s="249">
        <f t="shared" si="12"/>
        <v>11.5</v>
      </c>
      <c r="J295" s="250">
        <f t="shared" si="13"/>
        <v>1</v>
      </c>
      <c r="K295" s="251" t="str">
        <f>IF(J295=1,"acquise"," ")</f>
        <v>acquise</v>
      </c>
      <c r="L295" s="222">
        <f t="shared" si="14"/>
        <v>1</v>
      </c>
    </row>
    <row r="296" spans="1:15" ht="12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2">
        <v>11.25</v>
      </c>
      <c r="G296" s="26"/>
      <c r="H296" s="127"/>
      <c r="I296" s="31">
        <f t="shared" si="12"/>
        <v>11.25</v>
      </c>
      <c r="J296" s="23">
        <f t="shared" si="13"/>
        <v>1</v>
      </c>
      <c r="K296" s="169" t="s">
        <v>485</v>
      </c>
      <c r="L296" s="129">
        <f t="shared" si="14"/>
        <v>1</v>
      </c>
      <c r="M296" s="72" t="s">
        <v>483</v>
      </c>
      <c r="N296" s="7">
        <v>18</v>
      </c>
      <c r="O296" s="167">
        <v>9</v>
      </c>
    </row>
    <row r="297" spans="1:15" ht="15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92">
        <v>8</v>
      </c>
      <c r="G297" s="26">
        <v>13</v>
      </c>
      <c r="H297" s="127"/>
      <c r="I297" s="31">
        <f t="shared" si="12"/>
        <v>13</v>
      </c>
      <c r="J297" s="23">
        <f t="shared" si="13"/>
        <v>1</v>
      </c>
      <c r="K297" s="44" t="str">
        <f>IF(J297=1,"acquise"," ")</f>
        <v>acquise</v>
      </c>
      <c r="L297" s="129">
        <f t="shared" si="14"/>
        <v>1</v>
      </c>
      <c r="N297" s="187">
        <v>10</v>
      </c>
      <c r="O297" s="188">
        <v>2</v>
      </c>
    </row>
    <row r="298" spans="1:15" ht="12">
      <c r="A298" s="23">
        <v>286</v>
      </c>
      <c r="B298" s="282" t="s">
        <v>773</v>
      </c>
      <c r="C298" s="305" t="s">
        <v>774</v>
      </c>
      <c r="D298" s="306" t="s">
        <v>111</v>
      </c>
      <c r="E298" s="247" t="s">
        <v>1677</v>
      </c>
      <c r="F298" s="256">
        <v>8.5</v>
      </c>
      <c r="G298" s="260"/>
      <c r="H298" s="261"/>
      <c r="I298" s="249">
        <f t="shared" si="12"/>
        <v>8.5</v>
      </c>
      <c r="J298" s="250">
        <f t="shared" si="13"/>
        <v>0</v>
      </c>
      <c r="K298" s="251" t="str">
        <f>IF(J298=1,"acquise"," ")</f>
        <v xml:space="preserve"> </v>
      </c>
      <c r="L298" s="222">
        <f t="shared" si="14"/>
        <v>1</v>
      </c>
    </row>
    <row r="299" spans="1:15" ht="12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49">
        <v>10.25</v>
      </c>
      <c r="G299" s="26"/>
      <c r="H299" s="127"/>
      <c r="I299" s="31">
        <f t="shared" si="12"/>
        <v>10.25</v>
      </c>
      <c r="J299" s="23">
        <f t="shared" si="13"/>
        <v>1</v>
      </c>
      <c r="K299" s="169" t="s">
        <v>484</v>
      </c>
      <c r="L299" s="129">
        <f t="shared" si="14"/>
        <v>1</v>
      </c>
      <c r="M299" s="72" t="s">
        <v>483</v>
      </c>
      <c r="N299" s="7">
        <v>30</v>
      </c>
      <c r="O299" s="167">
        <v>9</v>
      </c>
    </row>
    <row r="300" spans="1:15" ht="12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17</v>
      </c>
      <c r="G300" s="26"/>
      <c r="H300" s="127"/>
      <c r="I300" s="31">
        <f t="shared" si="12"/>
        <v>17</v>
      </c>
      <c r="J300" s="23">
        <f t="shared" si="13"/>
        <v>1</v>
      </c>
      <c r="K300" s="169" t="s">
        <v>485</v>
      </c>
      <c r="L300" s="129">
        <f t="shared" si="14"/>
        <v>1</v>
      </c>
      <c r="M300" s="72" t="s">
        <v>483</v>
      </c>
      <c r="N300" s="7">
        <v>18</v>
      </c>
      <c r="O300" s="167">
        <v>9</v>
      </c>
    </row>
    <row r="301" spans="1:15" ht="12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92">
        <v>11</v>
      </c>
      <c r="G301" s="26"/>
      <c r="H301" s="127"/>
      <c r="I301" s="31">
        <f t="shared" si="12"/>
        <v>11</v>
      </c>
      <c r="J301" s="23">
        <f t="shared" si="13"/>
        <v>1</v>
      </c>
      <c r="K301" s="169" t="s">
        <v>485</v>
      </c>
      <c r="L301" s="129">
        <f t="shared" si="14"/>
        <v>1</v>
      </c>
      <c r="M301" s="72" t="s">
        <v>483</v>
      </c>
      <c r="N301" s="7">
        <v>18</v>
      </c>
      <c r="O301" s="167">
        <v>9</v>
      </c>
    </row>
    <row r="302" spans="1:15" ht="12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49">
        <v>10</v>
      </c>
      <c r="G302" s="26"/>
      <c r="H302" s="127"/>
      <c r="I302" s="31">
        <f t="shared" si="12"/>
        <v>10</v>
      </c>
      <c r="J302" s="23">
        <f t="shared" si="13"/>
        <v>1</v>
      </c>
      <c r="K302" s="169" t="s">
        <v>485</v>
      </c>
      <c r="L302" s="129">
        <f t="shared" si="14"/>
        <v>1</v>
      </c>
      <c r="M302" s="72" t="s">
        <v>483</v>
      </c>
      <c r="N302" s="7">
        <v>12</v>
      </c>
      <c r="O302" s="167">
        <v>9</v>
      </c>
    </row>
    <row r="303" spans="1:15" ht="12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49">
        <v>11.25</v>
      </c>
      <c r="G303" s="26"/>
      <c r="H303" s="127"/>
      <c r="I303" s="31">
        <f t="shared" si="12"/>
        <v>11.25</v>
      </c>
      <c r="J303" s="23">
        <f t="shared" si="13"/>
        <v>1</v>
      </c>
      <c r="K303" s="169" t="s">
        <v>485</v>
      </c>
      <c r="L303" s="129">
        <f t="shared" si="14"/>
        <v>1</v>
      </c>
      <c r="M303" s="72" t="s">
        <v>483</v>
      </c>
      <c r="N303" s="7">
        <v>18</v>
      </c>
      <c r="O303" s="167">
        <v>9</v>
      </c>
    </row>
    <row r="304" spans="1:15" ht="12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49">
        <v>12.5</v>
      </c>
      <c r="G304" s="26"/>
      <c r="H304" s="127"/>
      <c r="I304" s="31">
        <f t="shared" si="12"/>
        <v>12.5</v>
      </c>
      <c r="J304" s="23">
        <f t="shared" si="13"/>
        <v>1</v>
      </c>
      <c r="K304" s="169" t="s">
        <v>484</v>
      </c>
      <c r="L304" s="129">
        <f t="shared" si="14"/>
        <v>1</v>
      </c>
      <c r="M304" s="72" t="s">
        <v>483</v>
      </c>
      <c r="N304" s="7">
        <v>30</v>
      </c>
      <c r="O304" s="167">
        <v>9</v>
      </c>
    </row>
    <row r="305" spans="1:15" ht="15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92">
        <v>12</v>
      </c>
      <c r="G305" s="26"/>
      <c r="H305" s="127"/>
      <c r="I305" s="31">
        <f t="shared" si="12"/>
        <v>12</v>
      </c>
      <c r="J305" s="23">
        <f t="shared" si="13"/>
        <v>1</v>
      </c>
      <c r="K305" s="169" t="s">
        <v>485</v>
      </c>
      <c r="L305" s="129">
        <f t="shared" si="14"/>
        <v>1</v>
      </c>
      <c r="N305" s="187">
        <v>17</v>
      </c>
      <c r="O305" s="188">
        <v>9</v>
      </c>
    </row>
    <row r="306" spans="1:15" ht="15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92">
        <v>17</v>
      </c>
      <c r="G306" s="26"/>
      <c r="H306" s="127"/>
      <c r="I306" s="31">
        <f t="shared" si="12"/>
        <v>17</v>
      </c>
      <c r="J306" s="23">
        <f t="shared" si="13"/>
        <v>1</v>
      </c>
      <c r="K306" s="169" t="s">
        <v>485</v>
      </c>
      <c r="L306" s="129">
        <f t="shared" si="14"/>
        <v>1</v>
      </c>
      <c r="N306" s="187">
        <v>12</v>
      </c>
      <c r="O306" s="188">
        <v>9</v>
      </c>
    </row>
    <row r="307" spans="1:15" ht="15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92">
        <v>5.5</v>
      </c>
      <c r="G307" s="26">
        <v>7</v>
      </c>
      <c r="H307" s="127"/>
      <c r="I307" s="31">
        <f t="shared" si="12"/>
        <v>7</v>
      </c>
      <c r="J307" s="23">
        <f t="shared" si="13"/>
        <v>0</v>
      </c>
      <c r="K307" s="44" t="str">
        <f>IF(J307=1,"acquise"," ")</f>
        <v xml:space="preserve"> </v>
      </c>
      <c r="L307" s="129">
        <f t="shared" si="14"/>
        <v>1</v>
      </c>
      <c r="N307" s="187">
        <v>15</v>
      </c>
      <c r="O307" s="188">
        <v>8</v>
      </c>
    </row>
    <row r="308" spans="1:15" ht="12">
      <c r="A308" s="23">
        <v>296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256">
        <v>13</v>
      </c>
      <c r="G308" s="260"/>
      <c r="H308" s="261"/>
      <c r="I308" s="249">
        <f t="shared" si="12"/>
        <v>13</v>
      </c>
      <c r="J308" s="250">
        <f t="shared" si="13"/>
        <v>1</v>
      </c>
      <c r="K308" s="251" t="str">
        <f>IF(J308=1,"acquise"," ")</f>
        <v>acquise</v>
      </c>
      <c r="L308" s="222">
        <f t="shared" si="14"/>
        <v>1</v>
      </c>
    </row>
    <row r="309" spans="1:15" ht="15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92">
        <v>9</v>
      </c>
      <c r="G309" s="26"/>
      <c r="H309" s="127"/>
      <c r="I309" s="31">
        <f t="shared" si="12"/>
        <v>9</v>
      </c>
      <c r="J309" s="23">
        <f t="shared" si="13"/>
        <v>0</v>
      </c>
      <c r="K309" s="169" t="s">
        <v>485</v>
      </c>
      <c r="L309" s="129">
        <f t="shared" si="14"/>
        <v>1</v>
      </c>
      <c r="N309" s="187">
        <v>12</v>
      </c>
      <c r="O309" s="188">
        <v>9</v>
      </c>
    </row>
    <row r="310" spans="1:15" ht="15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92">
        <v>8</v>
      </c>
      <c r="G310" s="26">
        <v>7</v>
      </c>
      <c r="H310" s="127"/>
      <c r="I310" s="31">
        <f t="shared" si="12"/>
        <v>8</v>
      </c>
      <c r="J310" s="23">
        <f t="shared" si="13"/>
        <v>0</v>
      </c>
      <c r="K310" s="44" t="str">
        <f>IF(J310=1,"acquise"," ")</f>
        <v xml:space="preserve"> </v>
      </c>
      <c r="L310" s="129">
        <f t="shared" si="14"/>
        <v>1</v>
      </c>
      <c r="N310" s="187">
        <v>12</v>
      </c>
      <c r="O310" s="188">
        <v>4</v>
      </c>
    </row>
    <row r="311" spans="1:15" ht="12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256">
        <v>15.5</v>
      </c>
      <c r="G311" s="260"/>
      <c r="H311" s="261"/>
      <c r="I311" s="249">
        <f t="shared" si="12"/>
        <v>15.5</v>
      </c>
      <c r="J311" s="250">
        <f t="shared" si="13"/>
        <v>1</v>
      </c>
      <c r="K311" s="251" t="str">
        <f>IF(J311=1,"acquise"," ")</f>
        <v>acquise</v>
      </c>
      <c r="L311" s="222">
        <f t="shared" si="14"/>
        <v>1</v>
      </c>
    </row>
    <row r="312" spans="1:15" ht="15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92">
        <v>8.5</v>
      </c>
      <c r="G312" s="26"/>
      <c r="H312" s="127"/>
      <c r="I312" s="31">
        <f t="shared" si="12"/>
        <v>8.5</v>
      </c>
      <c r="J312" s="23">
        <f t="shared" si="13"/>
        <v>0</v>
      </c>
      <c r="K312" s="169" t="s">
        <v>484</v>
      </c>
      <c r="L312" s="129">
        <f t="shared" si="14"/>
        <v>1</v>
      </c>
      <c r="N312" s="187">
        <v>30</v>
      </c>
      <c r="O312" s="188">
        <v>9</v>
      </c>
    </row>
    <row r="313" spans="1:15" ht="15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92">
        <v>10</v>
      </c>
      <c r="G313" s="26"/>
      <c r="H313" s="127"/>
      <c r="I313" s="31">
        <f t="shared" si="12"/>
        <v>10</v>
      </c>
      <c r="J313" s="23">
        <f t="shared" si="13"/>
        <v>1</v>
      </c>
      <c r="K313" s="169" t="s">
        <v>485</v>
      </c>
      <c r="L313" s="129">
        <f t="shared" si="14"/>
        <v>1</v>
      </c>
      <c r="N313" s="187">
        <v>11</v>
      </c>
      <c r="O313" s="188">
        <v>9</v>
      </c>
    </row>
    <row r="314" spans="1:15" ht="15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92">
        <v>10.5</v>
      </c>
      <c r="G314" s="26"/>
      <c r="H314" s="127"/>
      <c r="I314" s="31">
        <f t="shared" si="12"/>
        <v>10.5</v>
      </c>
      <c r="J314" s="23">
        <f t="shared" si="13"/>
        <v>1</v>
      </c>
      <c r="K314" s="169" t="s">
        <v>486</v>
      </c>
      <c r="L314" s="129">
        <f t="shared" si="14"/>
        <v>1</v>
      </c>
      <c r="N314" s="187">
        <v>18</v>
      </c>
      <c r="O314" s="188">
        <v>3</v>
      </c>
    </row>
    <row r="315" spans="1:15" ht="15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92">
        <v>8</v>
      </c>
      <c r="G315" s="26"/>
      <c r="H315" s="127"/>
      <c r="I315" s="31">
        <f t="shared" si="12"/>
        <v>8</v>
      </c>
      <c r="J315" s="23">
        <f t="shared" si="13"/>
        <v>0</v>
      </c>
      <c r="K315" s="44" t="str">
        <f>IF(J315=1,"acquise"," ")</f>
        <v xml:space="preserve"> </v>
      </c>
      <c r="L315" s="129">
        <f t="shared" si="14"/>
        <v>1</v>
      </c>
      <c r="N315" s="187">
        <v>19</v>
      </c>
      <c r="O315" s="188">
        <v>6</v>
      </c>
    </row>
    <row r="316" spans="1:15" ht="12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49">
        <v>10</v>
      </c>
      <c r="G316" s="26"/>
      <c r="H316" s="127"/>
      <c r="I316" s="31">
        <f t="shared" si="12"/>
        <v>10</v>
      </c>
      <c r="J316" s="23">
        <f t="shared" si="13"/>
        <v>1</v>
      </c>
      <c r="K316" s="169" t="s">
        <v>485</v>
      </c>
      <c r="L316" s="129">
        <f t="shared" si="14"/>
        <v>1</v>
      </c>
      <c r="M316" s="72" t="s">
        <v>483</v>
      </c>
      <c r="N316" s="7">
        <v>18</v>
      </c>
      <c r="O316" s="167">
        <v>9</v>
      </c>
    </row>
    <row r="317" spans="1:15" ht="12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92">
        <v>13.5</v>
      </c>
      <c r="G317" s="26"/>
      <c r="H317" s="127"/>
      <c r="I317" s="31">
        <f t="shared" si="12"/>
        <v>13.5</v>
      </c>
      <c r="J317" s="23">
        <f t="shared" si="13"/>
        <v>1</v>
      </c>
      <c r="K317" s="169" t="s">
        <v>485</v>
      </c>
      <c r="L317" s="129">
        <f t="shared" si="14"/>
        <v>1</v>
      </c>
      <c r="M317" s="72" t="s">
        <v>483</v>
      </c>
      <c r="N317" s="7">
        <v>18</v>
      </c>
      <c r="O317" s="167">
        <v>9</v>
      </c>
    </row>
    <row r="318" spans="1:15" ht="15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92">
        <v>11.5</v>
      </c>
      <c r="G318" s="26"/>
      <c r="H318" s="127"/>
      <c r="I318" s="31">
        <f t="shared" si="12"/>
        <v>11.5</v>
      </c>
      <c r="J318" s="23">
        <f t="shared" si="13"/>
        <v>1</v>
      </c>
      <c r="K318" s="169" t="s">
        <v>485</v>
      </c>
      <c r="L318" s="129">
        <f t="shared" si="14"/>
        <v>1</v>
      </c>
      <c r="N318" s="187">
        <v>18</v>
      </c>
      <c r="O318" s="188">
        <v>9</v>
      </c>
    </row>
    <row r="319" spans="1:15" ht="12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2">
        <v>13.5</v>
      </c>
      <c r="G319" s="26"/>
      <c r="H319" s="127"/>
      <c r="I319" s="31">
        <f t="shared" si="12"/>
        <v>13.5</v>
      </c>
      <c r="J319" s="23">
        <f t="shared" si="13"/>
        <v>1</v>
      </c>
      <c r="K319" s="169" t="s">
        <v>485</v>
      </c>
      <c r="L319" s="129">
        <f t="shared" si="14"/>
        <v>1</v>
      </c>
      <c r="M319" s="72" t="s">
        <v>483</v>
      </c>
      <c r="N319" s="7">
        <v>18</v>
      </c>
      <c r="O319" s="167">
        <v>9</v>
      </c>
    </row>
    <row r="320" spans="1:15" ht="15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92">
        <v>9.5</v>
      </c>
      <c r="G320" s="26"/>
      <c r="H320" s="127"/>
      <c r="I320" s="31">
        <f t="shared" si="12"/>
        <v>9.5</v>
      </c>
      <c r="J320" s="23">
        <f t="shared" si="13"/>
        <v>0</v>
      </c>
      <c r="K320" s="169" t="s">
        <v>485</v>
      </c>
      <c r="L320" s="129">
        <f t="shared" si="14"/>
        <v>1</v>
      </c>
      <c r="N320" s="187">
        <v>12</v>
      </c>
      <c r="O320" s="188">
        <v>9</v>
      </c>
    </row>
    <row r="321" spans="1:15" ht="12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13.5</v>
      </c>
      <c r="G321" s="26"/>
      <c r="H321" s="127"/>
      <c r="I321" s="31">
        <f t="shared" si="12"/>
        <v>13.5</v>
      </c>
      <c r="J321" s="23">
        <f t="shared" si="13"/>
        <v>1</v>
      </c>
      <c r="K321" s="169" t="s">
        <v>485</v>
      </c>
      <c r="L321" s="129">
        <f t="shared" si="14"/>
        <v>1</v>
      </c>
      <c r="M321" s="72" t="s">
        <v>483</v>
      </c>
      <c r="N321" s="7">
        <v>12</v>
      </c>
      <c r="O321" s="167">
        <v>9</v>
      </c>
    </row>
    <row r="322" spans="1:15" ht="12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256">
        <v>13</v>
      </c>
      <c r="G322" s="260"/>
      <c r="H322" s="261"/>
      <c r="I322" s="249">
        <f t="shared" si="12"/>
        <v>13</v>
      </c>
      <c r="J322" s="250">
        <f t="shared" si="13"/>
        <v>1</v>
      </c>
      <c r="K322" s="251" t="str">
        <f>IF(J322=1,"acquise"," ")</f>
        <v>acquise</v>
      </c>
      <c r="L322" s="222">
        <f t="shared" si="14"/>
        <v>1</v>
      </c>
    </row>
    <row r="323" spans="1:15" ht="15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92">
        <v>6</v>
      </c>
      <c r="G323" s="26">
        <v>10</v>
      </c>
      <c r="H323" s="127"/>
      <c r="I323" s="31">
        <f t="shared" si="12"/>
        <v>10</v>
      </c>
      <c r="J323" s="23">
        <f t="shared" si="13"/>
        <v>1</v>
      </c>
      <c r="K323" s="44" t="str">
        <f>IF(J323=1,"acquise"," ")</f>
        <v>acquise</v>
      </c>
      <c r="L323" s="129">
        <f t="shared" si="14"/>
        <v>1</v>
      </c>
      <c r="N323" s="187">
        <v>16</v>
      </c>
      <c r="O323" s="188">
        <v>2</v>
      </c>
    </row>
    <row r="324" spans="1:15" ht="12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2">
        <v>11.5</v>
      </c>
      <c r="G324" s="26"/>
      <c r="H324" s="127"/>
      <c r="I324" s="31">
        <f t="shared" si="12"/>
        <v>11.5</v>
      </c>
      <c r="J324" s="23">
        <f t="shared" si="13"/>
        <v>1</v>
      </c>
      <c r="K324" s="169" t="s">
        <v>486</v>
      </c>
      <c r="L324" s="129">
        <f t="shared" si="14"/>
        <v>1</v>
      </c>
      <c r="M324" s="72" t="s">
        <v>483</v>
      </c>
      <c r="N324" s="7">
        <v>13</v>
      </c>
      <c r="O324" s="167">
        <v>5</v>
      </c>
    </row>
    <row r="325" spans="1:15" ht="12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256">
        <v>8.5</v>
      </c>
      <c r="G325" s="260"/>
      <c r="H325" s="261"/>
      <c r="I325" s="249">
        <f t="shared" si="12"/>
        <v>8.5</v>
      </c>
      <c r="J325" s="250">
        <f t="shared" si="13"/>
        <v>0</v>
      </c>
      <c r="K325" s="251" t="str">
        <f>IF(J325=1,"acquise"," ")</f>
        <v xml:space="preserve"> </v>
      </c>
      <c r="L325" s="222">
        <f t="shared" si="14"/>
        <v>1</v>
      </c>
    </row>
    <row r="326" spans="1:15" ht="12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92">
        <v>10</v>
      </c>
      <c r="G326" s="26"/>
      <c r="H326" s="127"/>
      <c r="I326" s="31">
        <f t="shared" si="12"/>
        <v>10</v>
      </c>
      <c r="J326" s="23">
        <f t="shared" si="13"/>
        <v>1</v>
      </c>
      <c r="K326" s="169" t="s">
        <v>486</v>
      </c>
      <c r="L326" s="129">
        <f t="shared" si="14"/>
        <v>1</v>
      </c>
      <c r="M326" s="72" t="s">
        <v>483</v>
      </c>
      <c r="N326" s="7">
        <v>20</v>
      </c>
      <c r="O326" s="167">
        <v>5</v>
      </c>
    </row>
    <row r="327" spans="1:15" ht="12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92">
        <v>12.5</v>
      </c>
      <c r="G327" s="26"/>
      <c r="H327" s="127"/>
      <c r="I327" s="31">
        <f t="shared" si="12"/>
        <v>12.5</v>
      </c>
      <c r="J327" s="23">
        <f t="shared" si="13"/>
        <v>1</v>
      </c>
      <c r="K327" s="169" t="s">
        <v>485</v>
      </c>
      <c r="L327" s="129">
        <f t="shared" si="14"/>
        <v>1</v>
      </c>
      <c r="M327" s="72" t="s">
        <v>483</v>
      </c>
      <c r="N327" s="7">
        <v>24</v>
      </c>
      <c r="O327" s="167">
        <v>9</v>
      </c>
    </row>
    <row r="328" spans="1:15" ht="15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92">
        <v>10</v>
      </c>
      <c r="G328" s="26"/>
      <c r="H328" s="127"/>
      <c r="I328" s="31">
        <f t="shared" si="12"/>
        <v>10</v>
      </c>
      <c r="J328" s="23">
        <f t="shared" si="13"/>
        <v>1</v>
      </c>
      <c r="K328" s="169" t="s">
        <v>485</v>
      </c>
      <c r="L328" s="129">
        <f t="shared" si="14"/>
        <v>1</v>
      </c>
      <c r="N328" s="187">
        <v>17</v>
      </c>
      <c r="O328" s="188">
        <v>9</v>
      </c>
    </row>
    <row r="329" spans="1:15" ht="12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49">
        <v>11</v>
      </c>
      <c r="G329" s="26"/>
      <c r="H329" s="127"/>
      <c r="I329" s="31">
        <f t="shared" si="12"/>
        <v>11</v>
      </c>
      <c r="J329" s="23">
        <f t="shared" si="13"/>
        <v>1</v>
      </c>
      <c r="K329" s="169" t="s">
        <v>485</v>
      </c>
      <c r="L329" s="129">
        <f t="shared" si="14"/>
        <v>1</v>
      </c>
      <c r="M329" s="72" t="s">
        <v>483</v>
      </c>
      <c r="N329" s="7">
        <v>18</v>
      </c>
      <c r="O329" s="167">
        <v>9</v>
      </c>
    </row>
    <row r="330" spans="1:15" ht="15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92">
        <v>14</v>
      </c>
      <c r="G330" s="26"/>
      <c r="H330" s="127"/>
      <c r="I330" s="31">
        <f t="shared" si="12"/>
        <v>14</v>
      </c>
      <c r="J330" s="23">
        <f t="shared" si="13"/>
        <v>1</v>
      </c>
      <c r="K330" s="169" t="s">
        <v>485</v>
      </c>
      <c r="L330" s="129">
        <f t="shared" si="14"/>
        <v>1</v>
      </c>
      <c r="N330" s="187">
        <v>18</v>
      </c>
      <c r="O330" s="188">
        <v>9</v>
      </c>
    </row>
    <row r="331" spans="1:15" ht="15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92">
        <v>13</v>
      </c>
      <c r="G331" s="26"/>
      <c r="H331" s="127"/>
      <c r="I331" s="31">
        <f t="shared" si="12"/>
        <v>13</v>
      </c>
      <c r="J331" s="23">
        <f t="shared" si="13"/>
        <v>1</v>
      </c>
      <c r="K331" s="169" t="s">
        <v>485</v>
      </c>
      <c r="L331" s="129">
        <f t="shared" si="14"/>
        <v>1</v>
      </c>
      <c r="N331" s="187">
        <v>29</v>
      </c>
      <c r="O331" s="188">
        <v>9</v>
      </c>
    </row>
    <row r="332" spans="1:15" ht="12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2">
        <v>11</v>
      </c>
      <c r="G332" s="26"/>
      <c r="H332" s="127"/>
      <c r="I332" s="31">
        <f t="shared" si="12"/>
        <v>11</v>
      </c>
      <c r="J332" s="23">
        <f t="shared" si="13"/>
        <v>1</v>
      </c>
      <c r="K332" s="169" t="s">
        <v>486</v>
      </c>
      <c r="L332" s="129">
        <f t="shared" si="14"/>
        <v>1</v>
      </c>
      <c r="M332" s="72" t="s">
        <v>483</v>
      </c>
      <c r="N332" s="7">
        <v>20</v>
      </c>
      <c r="O332" s="167">
        <v>5</v>
      </c>
    </row>
    <row r="333" spans="1:15" ht="12">
      <c r="A333" s="23">
        <v>321</v>
      </c>
      <c r="B333" s="394">
        <v>123007577</v>
      </c>
      <c r="C333" s="394" t="s">
        <v>245</v>
      </c>
      <c r="D333" s="397" t="s">
        <v>781</v>
      </c>
      <c r="E333" s="247" t="s">
        <v>1677</v>
      </c>
      <c r="F333" s="259">
        <v>10</v>
      </c>
      <c r="G333" s="260"/>
      <c r="H333" s="261"/>
      <c r="I333" s="249">
        <f t="shared" ref="I333:I396" si="15">MAX(F333,G333,H333)</f>
        <v>10</v>
      </c>
      <c r="J333" s="250">
        <f t="shared" ref="J333:J396" si="16">IF(I333&gt;=10,1,0)</f>
        <v>1</v>
      </c>
      <c r="K333" s="251" t="str">
        <f>IF(J333=1,"acquise"," ")</f>
        <v>acquise</v>
      </c>
      <c r="L333" s="222">
        <f t="shared" ref="L333:L396" si="17">IF(H333&lt;&gt;"",2,1)</f>
        <v>1</v>
      </c>
    </row>
    <row r="334" spans="1:15" ht="15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92">
        <v>8</v>
      </c>
      <c r="G334" s="26"/>
      <c r="H334" s="127"/>
      <c r="I334" s="31">
        <f t="shared" si="15"/>
        <v>8</v>
      </c>
      <c r="J334" s="23">
        <f t="shared" si="16"/>
        <v>0</v>
      </c>
      <c r="K334" s="44" t="str">
        <f>IF(J334=1,"acquise"," ")</f>
        <v xml:space="preserve"> </v>
      </c>
      <c r="L334" s="129">
        <f t="shared" si="17"/>
        <v>1</v>
      </c>
      <c r="N334" s="187">
        <v>11</v>
      </c>
      <c r="O334" s="188">
        <v>4</v>
      </c>
    </row>
    <row r="335" spans="1:15" ht="15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92">
        <v>9</v>
      </c>
      <c r="G335" s="26"/>
      <c r="H335" s="127"/>
      <c r="I335" s="31">
        <f t="shared" si="15"/>
        <v>9</v>
      </c>
      <c r="J335" s="23">
        <f t="shared" si="16"/>
        <v>0</v>
      </c>
      <c r="K335" s="44" t="str">
        <f>IF(J335=1,"acquise"," ")</f>
        <v xml:space="preserve"> </v>
      </c>
      <c r="L335" s="129">
        <f t="shared" si="17"/>
        <v>1</v>
      </c>
      <c r="N335" s="187">
        <v>16</v>
      </c>
      <c r="O335" s="188">
        <v>2</v>
      </c>
    </row>
    <row r="336" spans="1:15" ht="15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92">
        <v>8.75</v>
      </c>
      <c r="G336" s="26"/>
      <c r="H336" s="127"/>
      <c r="I336" s="31">
        <f t="shared" si="15"/>
        <v>8.75</v>
      </c>
      <c r="J336" s="23">
        <f t="shared" si="16"/>
        <v>0</v>
      </c>
      <c r="K336" s="169" t="s">
        <v>485</v>
      </c>
      <c r="L336" s="129">
        <f t="shared" si="17"/>
        <v>1</v>
      </c>
      <c r="N336" s="187">
        <v>24</v>
      </c>
      <c r="O336" s="188">
        <v>9</v>
      </c>
    </row>
    <row r="337" spans="1:15" ht="12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256">
        <v>11</v>
      </c>
      <c r="G337" s="260"/>
      <c r="H337" s="261"/>
      <c r="I337" s="249">
        <f t="shared" si="15"/>
        <v>11</v>
      </c>
      <c r="J337" s="250">
        <f t="shared" si="16"/>
        <v>1</v>
      </c>
      <c r="K337" s="251" t="str">
        <f>IF(J337=1,"acquise"," ")</f>
        <v>acquise</v>
      </c>
      <c r="L337" s="222">
        <f t="shared" si="17"/>
        <v>1</v>
      </c>
    </row>
    <row r="338" spans="1:15" ht="15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92">
        <v>14</v>
      </c>
      <c r="G338" s="26"/>
      <c r="H338" s="127"/>
      <c r="I338" s="31">
        <f t="shared" si="15"/>
        <v>14</v>
      </c>
      <c r="J338" s="23">
        <f t="shared" si="16"/>
        <v>1</v>
      </c>
      <c r="K338" s="169" t="s">
        <v>486</v>
      </c>
      <c r="L338" s="129">
        <f t="shared" si="17"/>
        <v>1</v>
      </c>
      <c r="N338" s="187">
        <v>24</v>
      </c>
      <c r="O338" s="188">
        <v>3</v>
      </c>
    </row>
    <row r="339" spans="1:15" ht="12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2">
        <v>10</v>
      </c>
      <c r="G339" s="26"/>
      <c r="H339" s="127"/>
      <c r="I339" s="31">
        <f t="shared" si="15"/>
        <v>10</v>
      </c>
      <c r="J339" s="23">
        <f t="shared" si="16"/>
        <v>1</v>
      </c>
      <c r="K339" s="169" t="s">
        <v>484</v>
      </c>
      <c r="L339" s="129">
        <f t="shared" si="17"/>
        <v>1</v>
      </c>
      <c r="M339" s="72" t="s">
        <v>483</v>
      </c>
      <c r="N339" s="7">
        <v>30</v>
      </c>
      <c r="O339" s="167">
        <v>9</v>
      </c>
    </row>
    <row r="340" spans="1:15" ht="12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256">
        <v>10</v>
      </c>
      <c r="G340" s="260"/>
      <c r="H340" s="261"/>
      <c r="I340" s="249">
        <f t="shared" si="15"/>
        <v>10</v>
      </c>
      <c r="J340" s="250">
        <f t="shared" si="16"/>
        <v>1</v>
      </c>
      <c r="K340" s="251" t="str">
        <f>IF(J340=1,"acquise"," ")</f>
        <v>acquise</v>
      </c>
      <c r="L340" s="222">
        <f t="shared" si="17"/>
        <v>1</v>
      </c>
    </row>
    <row r="341" spans="1:15" ht="15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92">
        <v>13.5</v>
      </c>
      <c r="G341" s="26"/>
      <c r="H341" s="127"/>
      <c r="I341" s="31">
        <f t="shared" si="15"/>
        <v>13.5</v>
      </c>
      <c r="J341" s="23">
        <f t="shared" si="16"/>
        <v>1</v>
      </c>
      <c r="K341" s="169" t="s">
        <v>485</v>
      </c>
      <c r="L341" s="129">
        <f t="shared" si="17"/>
        <v>1</v>
      </c>
      <c r="N341" s="187">
        <v>12</v>
      </c>
      <c r="O341" s="188">
        <v>9</v>
      </c>
    </row>
    <row r="342" spans="1:15" ht="12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92">
        <v>13</v>
      </c>
      <c r="G342" s="26"/>
      <c r="H342" s="127"/>
      <c r="I342" s="31">
        <f t="shared" si="15"/>
        <v>13</v>
      </c>
      <c r="J342" s="23">
        <f t="shared" si="16"/>
        <v>1</v>
      </c>
      <c r="K342" s="169" t="s">
        <v>485</v>
      </c>
      <c r="L342" s="129">
        <f t="shared" si="17"/>
        <v>1</v>
      </c>
      <c r="M342" s="72" t="s">
        <v>483</v>
      </c>
      <c r="N342" s="7">
        <v>18</v>
      </c>
      <c r="O342" s="167">
        <v>9</v>
      </c>
    </row>
    <row r="343" spans="1:15" ht="15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92">
        <v>15.5</v>
      </c>
      <c r="G343" s="26"/>
      <c r="H343" s="127"/>
      <c r="I343" s="31">
        <f t="shared" si="15"/>
        <v>15.5</v>
      </c>
      <c r="J343" s="23">
        <f t="shared" si="16"/>
        <v>1</v>
      </c>
      <c r="K343" s="169" t="s">
        <v>485</v>
      </c>
      <c r="L343" s="129">
        <f t="shared" si="17"/>
        <v>1</v>
      </c>
      <c r="N343" s="187">
        <v>18</v>
      </c>
      <c r="O343" s="188">
        <v>9</v>
      </c>
    </row>
    <row r="344" spans="1:15" ht="12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2">
        <v>13</v>
      </c>
      <c r="G344" s="26"/>
      <c r="H344" s="127"/>
      <c r="I344" s="31">
        <f t="shared" si="15"/>
        <v>13</v>
      </c>
      <c r="J344" s="23">
        <f t="shared" si="16"/>
        <v>1</v>
      </c>
      <c r="K344" s="169" t="s">
        <v>486</v>
      </c>
      <c r="L344" s="129">
        <f t="shared" si="17"/>
        <v>1</v>
      </c>
      <c r="M344" s="72" t="s">
        <v>483</v>
      </c>
      <c r="N344" s="7">
        <v>18</v>
      </c>
      <c r="O344" s="167">
        <v>3</v>
      </c>
    </row>
    <row r="345" spans="1:15" ht="12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9</v>
      </c>
      <c r="G345" s="26"/>
      <c r="H345" s="127"/>
      <c r="I345" s="31">
        <f t="shared" si="15"/>
        <v>9</v>
      </c>
      <c r="J345" s="23">
        <f t="shared" si="16"/>
        <v>0</v>
      </c>
      <c r="K345" s="169" t="s">
        <v>485</v>
      </c>
      <c r="L345" s="129">
        <f t="shared" si="17"/>
        <v>1</v>
      </c>
      <c r="M345" s="72" t="s">
        <v>483</v>
      </c>
      <c r="N345" s="7">
        <v>18</v>
      </c>
      <c r="O345" s="167">
        <v>9</v>
      </c>
    </row>
    <row r="346" spans="1:15" ht="15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92">
        <v>11.5</v>
      </c>
      <c r="G346" s="26"/>
      <c r="H346" s="127"/>
      <c r="I346" s="31">
        <f t="shared" si="15"/>
        <v>11.5</v>
      </c>
      <c r="J346" s="23">
        <f t="shared" si="16"/>
        <v>1</v>
      </c>
      <c r="K346" s="169" t="s">
        <v>485</v>
      </c>
      <c r="L346" s="129">
        <f t="shared" si="17"/>
        <v>1</v>
      </c>
      <c r="N346" s="187">
        <v>11</v>
      </c>
      <c r="O346" s="188">
        <v>9</v>
      </c>
    </row>
    <row r="347" spans="1:15" ht="15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92">
        <v>10.5</v>
      </c>
      <c r="G347" s="26"/>
      <c r="H347" s="127"/>
      <c r="I347" s="31">
        <f t="shared" si="15"/>
        <v>10.5</v>
      </c>
      <c r="J347" s="23">
        <f t="shared" si="16"/>
        <v>1</v>
      </c>
      <c r="K347" s="169" t="s">
        <v>486</v>
      </c>
      <c r="L347" s="129">
        <f t="shared" si="17"/>
        <v>1</v>
      </c>
      <c r="N347" s="187">
        <v>14</v>
      </c>
      <c r="O347" s="188">
        <v>5</v>
      </c>
    </row>
    <row r="348" spans="1:15" ht="15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92">
        <v>10</v>
      </c>
      <c r="G348" s="26"/>
      <c r="H348" s="127"/>
      <c r="I348" s="31">
        <f t="shared" si="15"/>
        <v>10</v>
      </c>
      <c r="J348" s="23">
        <f t="shared" si="16"/>
        <v>1</v>
      </c>
      <c r="K348" s="169" t="s">
        <v>486</v>
      </c>
      <c r="L348" s="129">
        <f t="shared" si="17"/>
        <v>1</v>
      </c>
      <c r="N348" s="187">
        <v>18</v>
      </c>
      <c r="O348" s="188">
        <v>3</v>
      </c>
    </row>
    <row r="349" spans="1:15" ht="12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10</v>
      </c>
      <c r="G349" s="26"/>
      <c r="H349" s="127"/>
      <c r="I349" s="31">
        <f t="shared" si="15"/>
        <v>10</v>
      </c>
      <c r="J349" s="23">
        <f t="shared" si="16"/>
        <v>1</v>
      </c>
      <c r="K349" s="169" t="s">
        <v>485</v>
      </c>
      <c r="L349" s="129">
        <f t="shared" si="17"/>
        <v>1</v>
      </c>
      <c r="M349" s="72" t="s">
        <v>483</v>
      </c>
      <c r="N349" s="7">
        <v>15</v>
      </c>
      <c r="O349" s="167">
        <v>9</v>
      </c>
    </row>
    <row r="350" spans="1:15" ht="12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49">
        <v>10</v>
      </c>
      <c r="G350" s="26"/>
      <c r="H350" s="127"/>
      <c r="I350" s="31">
        <f t="shared" si="15"/>
        <v>10</v>
      </c>
      <c r="J350" s="23">
        <f t="shared" si="16"/>
        <v>1</v>
      </c>
      <c r="K350" s="169" t="s">
        <v>486</v>
      </c>
      <c r="L350" s="129">
        <f t="shared" si="17"/>
        <v>1</v>
      </c>
      <c r="M350" s="72" t="s">
        <v>483</v>
      </c>
      <c r="N350" s="7">
        <v>12</v>
      </c>
      <c r="O350" s="167">
        <v>3</v>
      </c>
    </row>
    <row r="351" spans="1:15" ht="12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49">
        <v>8.5</v>
      </c>
      <c r="G351" s="26"/>
      <c r="H351" s="127"/>
      <c r="I351" s="31">
        <f t="shared" si="15"/>
        <v>8.5</v>
      </c>
      <c r="J351" s="23">
        <f t="shared" si="16"/>
        <v>0</v>
      </c>
      <c r="K351" s="43" t="str">
        <f>IF(J351=1,"acquise"," ")</f>
        <v xml:space="preserve"> </v>
      </c>
      <c r="L351" s="129">
        <f t="shared" si="17"/>
        <v>1</v>
      </c>
      <c r="M351" s="72" t="s">
        <v>483</v>
      </c>
      <c r="N351" s="7">
        <v>19</v>
      </c>
      <c r="O351" s="167">
        <v>4</v>
      </c>
    </row>
    <row r="352" spans="1:15" ht="12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256">
        <v>12</v>
      </c>
      <c r="G352" s="260"/>
      <c r="H352" s="261"/>
      <c r="I352" s="249">
        <f t="shared" si="15"/>
        <v>12</v>
      </c>
      <c r="J352" s="250">
        <f t="shared" si="16"/>
        <v>1</v>
      </c>
      <c r="K352" s="251" t="str">
        <f>IF(J352=1,"acquise"," ")</f>
        <v>acquise</v>
      </c>
      <c r="L352" s="222">
        <f t="shared" si="17"/>
        <v>1</v>
      </c>
    </row>
    <row r="353" spans="1:15" ht="12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8</v>
      </c>
      <c r="G353" s="26"/>
      <c r="H353" s="127"/>
      <c r="I353" s="31">
        <f t="shared" si="15"/>
        <v>8</v>
      </c>
      <c r="J353" s="23">
        <f t="shared" si="16"/>
        <v>0</v>
      </c>
      <c r="K353" s="169" t="s">
        <v>485</v>
      </c>
      <c r="L353" s="129">
        <f t="shared" si="17"/>
        <v>1</v>
      </c>
      <c r="M353" s="72" t="s">
        <v>483</v>
      </c>
      <c r="N353" s="7">
        <v>18</v>
      </c>
      <c r="O353" s="167">
        <v>9</v>
      </c>
    </row>
    <row r="354" spans="1:15" ht="15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92">
        <v>11.5</v>
      </c>
      <c r="G354" s="26"/>
      <c r="H354" s="127"/>
      <c r="I354" s="31">
        <f t="shared" si="15"/>
        <v>11.5</v>
      </c>
      <c r="J354" s="23">
        <f t="shared" si="16"/>
        <v>1</v>
      </c>
      <c r="K354" s="169" t="s">
        <v>485</v>
      </c>
      <c r="L354" s="129">
        <f t="shared" si="17"/>
        <v>1</v>
      </c>
      <c r="N354" s="187">
        <v>11</v>
      </c>
      <c r="O354" s="188">
        <v>9</v>
      </c>
    </row>
    <row r="355" spans="1:15" ht="15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92">
        <v>11</v>
      </c>
      <c r="G355" s="26"/>
      <c r="H355" s="127"/>
      <c r="I355" s="31">
        <f t="shared" si="15"/>
        <v>11</v>
      </c>
      <c r="J355" s="23">
        <f t="shared" si="16"/>
        <v>1</v>
      </c>
      <c r="K355" s="169" t="s">
        <v>486</v>
      </c>
      <c r="L355" s="129">
        <f t="shared" si="17"/>
        <v>1</v>
      </c>
      <c r="N355" s="187">
        <v>14</v>
      </c>
      <c r="O355" s="188">
        <v>5</v>
      </c>
    </row>
    <row r="356" spans="1:15" ht="15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92">
        <v>9</v>
      </c>
      <c r="G356" s="26"/>
      <c r="H356" s="127"/>
      <c r="I356" s="31">
        <f t="shared" si="15"/>
        <v>9</v>
      </c>
      <c r="J356" s="23">
        <f t="shared" si="16"/>
        <v>0</v>
      </c>
      <c r="K356" s="44" t="str">
        <f>IF(J356=1,"acquise"," ")</f>
        <v xml:space="preserve"> </v>
      </c>
      <c r="L356" s="129">
        <f t="shared" si="17"/>
        <v>1</v>
      </c>
      <c r="N356" s="187">
        <v>17</v>
      </c>
      <c r="O356" s="188">
        <v>4</v>
      </c>
    </row>
    <row r="357" spans="1:15" ht="15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92">
        <v>12</v>
      </c>
      <c r="G357" s="26"/>
      <c r="H357" s="127"/>
      <c r="I357" s="31">
        <f t="shared" si="15"/>
        <v>12</v>
      </c>
      <c r="J357" s="23">
        <f t="shared" si="16"/>
        <v>1</v>
      </c>
      <c r="K357" s="169" t="s">
        <v>486</v>
      </c>
      <c r="L357" s="129">
        <f t="shared" si="17"/>
        <v>1</v>
      </c>
      <c r="N357" s="187">
        <v>13</v>
      </c>
      <c r="O357" s="188">
        <v>5</v>
      </c>
    </row>
    <row r="358" spans="1:15" ht="12">
      <c r="A358" s="23">
        <v>346</v>
      </c>
      <c r="B358" s="363" t="s">
        <v>785</v>
      </c>
      <c r="C358" s="363" t="s">
        <v>786</v>
      </c>
      <c r="D358" s="365" t="s">
        <v>354</v>
      </c>
      <c r="E358" s="204" t="s">
        <v>436</v>
      </c>
      <c r="F358" s="256">
        <v>11.75</v>
      </c>
      <c r="G358" s="260"/>
      <c r="H358" s="261"/>
      <c r="I358" s="249">
        <f t="shared" si="15"/>
        <v>11.75</v>
      </c>
      <c r="J358" s="250">
        <f t="shared" si="16"/>
        <v>1</v>
      </c>
      <c r="K358" s="251" t="str">
        <f>IF(J358=1,"acquise"," ")</f>
        <v>acquise</v>
      </c>
      <c r="L358" s="222">
        <f t="shared" si="17"/>
        <v>1</v>
      </c>
    </row>
    <row r="359" spans="1:15" ht="12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2">
        <v>10</v>
      </c>
      <c r="G359" s="26"/>
      <c r="H359" s="127"/>
      <c r="I359" s="31">
        <f t="shared" si="15"/>
        <v>10</v>
      </c>
      <c r="J359" s="23">
        <f t="shared" si="16"/>
        <v>1</v>
      </c>
      <c r="K359" s="169" t="s">
        <v>486</v>
      </c>
      <c r="L359" s="129">
        <f t="shared" si="17"/>
        <v>1</v>
      </c>
      <c r="M359" s="72" t="s">
        <v>483</v>
      </c>
      <c r="N359" s="7">
        <v>13</v>
      </c>
      <c r="O359" s="167">
        <v>5</v>
      </c>
    </row>
    <row r="360" spans="1:15" ht="12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10</v>
      </c>
      <c r="G360" s="26"/>
      <c r="H360" s="127"/>
      <c r="I360" s="31">
        <f t="shared" si="15"/>
        <v>10</v>
      </c>
      <c r="J360" s="23">
        <f t="shared" si="16"/>
        <v>1</v>
      </c>
      <c r="K360" s="169" t="s">
        <v>485</v>
      </c>
      <c r="L360" s="129">
        <f t="shared" si="17"/>
        <v>1</v>
      </c>
      <c r="M360" s="72" t="s">
        <v>483</v>
      </c>
      <c r="N360" s="7">
        <v>18</v>
      </c>
      <c r="O360" s="167">
        <v>9</v>
      </c>
    </row>
    <row r="361" spans="1:15" ht="12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92">
        <v>5.5</v>
      </c>
      <c r="G361" s="26"/>
      <c r="H361" s="127"/>
      <c r="I361" s="31">
        <f t="shared" si="15"/>
        <v>5.5</v>
      </c>
      <c r="J361" s="23">
        <f t="shared" si="16"/>
        <v>0</v>
      </c>
      <c r="K361" s="44" t="str">
        <f>IF(J361=1,"acquise"," ")</f>
        <v xml:space="preserve"> </v>
      </c>
      <c r="L361" s="129">
        <f t="shared" si="17"/>
        <v>1</v>
      </c>
      <c r="M361" s="72" t="s">
        <v>483</v>
      </c>
      <c r="N361" s="7">
        <v>20</v>
      </c>
      <c r="O361" s="167">
        <v>2</v>
      </c>
    </row>
    <row r="362" spans="1:15" ht="15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92">
        <v>10.5</v>
      </c>
      <c r="G362" s="26"/>
      <c r="H362" s="127"/>
      <c r="I362" s="31">
        <f t="shared" si="15"/>
        <v>10.5</v>
      </c>
      <c r="J362" s="23">
        <f t="shared" si="16"/>
        <v>1</v>
      </c>
      <c r="K362" s="169" t="s">
        <v>485</v>
      </c>
      <c r="L362" s="129">
        <f t="shared" si="17"/>
        <v>1</v>
      </c>
      <c r="N362" s="187">
        <v>12</v>
      </c>
      <c r="O362" s="188">
        <v>9</v>
      </c>
    </row>
    <row r="363" spans="1:15" ht="15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92">
        <v>7</v>
      </c>
      <c r="G363" s="26"/>
      <c r="H363" s="127"/>
      <c r="I363" s="31">
        <f t="shared" si="15"/>
        <v>7</v>
      </c>
      <c r="J363" s="23">
        <f t="shared" si="16"/>
        <v>0</v>
      </c>
      <c r="K363" s="44" t="str">
        <f>IF(J363=1,"acquise"," ")</f>
        <v xml:space="preserve"> </v>
      </c>
      <c r="L363" s="129">
        <f t="shared" si="17"/>
        <v>1</v>
      </c>
      <c r="N363" s="187">
        <v>13</v>
      </c>
      <c r="O363" s="188">
        <v>4</v>
      </c>
    </row>
    <row r="364" spans="1:15" ht="12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0</v>
      </c>
      <c r="G364" s="26"/>
      <c r="H364" s="127"/>
      <c r="I364" s="31">
        <f t="shared" si="15"/>
        <v>0</v>
      </c>
      <c r="J364" s="23">
        <f t="shared" si="16"/>
        <v>0</v>
      </c>
      <c r="K364" s="43" t="str">
        <f>IF(J364=1,"acquise"," ")</f>
        <v xml:space="preserve"> </v>
      </c>
      <c r="L364" s="129">
        <f t="shared" si="17"/>
        <v>1</v>
      </c>
      <c r="M364" s="72" t="s">
        <v>483</v>
      </c>
      <c r="N364" s="7">
        <v>25</v>
      </c>
      <c r="O364" s="167">
        <v>4</v>
      </c>
    </row>
    <row r="365" spans="1:15" ht="15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92">
        <v>11.5</v>
      </c>
      <c r="G365" s="26"/>
      <c r="H365" s="127"/>
      <c r="I365" s="31">
        <f t="shared" si="15"/>
        <v>11.5</v>
      </c>
      <c r="J365" s="23">
        <f t="shared" si="16"/>
        <v>1</v>
      </c>
      <c r="K365" s="169" t="s">
        <v>485</v>
      </c>
      <c r="L365" s="129">
        <f t="shared" si="17"/>
        <v>1</v>
      </c>
      <c r="N365" s="187">
        <v>18</v>
      </c>
      <c r="O365" s="188">
        <v>9</v>
      </c>
    </row>
    <row r="366" spans="1:15" ht="12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49">
        <v>13</v>
      </c>
      <c r="G366" s="26"/>
      <c r="H366" s="127"/>
      <c r="I366" s="31">
        <f t="shared" si="15"/>
        <v>13</v>
      </c>
      <c r="J366" s="23">
        <f t="shared" si="16"/>
        <v>1</v>
      </c>
      <c r="K366" s="169" t="s">
        <v>485</v>
      </c>
      <c r="L366" s="129">
        <f t="shared" si="17"/>
        <v>1</v>
      </c>
      <c r="M366" s="72" t="s">
        <v>483</v>
      </c>
      <c r="N366" s="7">
        <v>11</v>
      </c>
      <c r="O366" s="167">
        <v>9</v>
      </c>
    </row>
    <row r="367" spans="1:15" ht="15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92">
        <v>12</v>
      </c>
      <c r="G367" s="26"/>
      <c r="H367" s="127"/>
      <c r="I367" s="31">
        <f t="shared" si="15"/>
        <v>12</v>
      </c>
      <c r="J367" s="23">
        <f t="shared" si="16"/>
        <v>1</v>
      </c>
      <c r="K367" s="169" t="s">
        <v>485</v>
      </c>
      <c r="L367" s="129">
        <f t="shared" si="17"/>
        <v>1</v>
      </c>
      <c r="N367" s="187">
        <v>11</v>
      </c>
      <c r="O367" s="188">
        <v>9</v>
      </c>
    </row>
    <row r="368" spans="1:15" ht="12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11.5</v>
      </c>
      <c r="G368" s="26"/>
      <c r="H368" s="127"/>
      <c r="I368" s="31">
        <f t="shared" si="15"/>
        <v>11.5</v>
      </c>
      <c r="J368" s="23">
        <f t="shared" si="16"/>
        <v>1</v>
      </c>
      <c r="K368" s="169" t="s">
        <v>486</v>
      </c>
      <c r="L368" s="129">
        <f t="shared" si="17"/>
        <v>1</v>
      </c>
      <c r="M368" s="72" t="s">
        <v>483</v>
      </c>
      <c r="N368" s="7">
        <v>14</v>
      </c>
      <c r="O368" s="167">
        <v>5</v>
      </c>
    </row>
    <row r="369" spans="1:15" ht="12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2">
        <v>10</v>
      </c>
      <c r="G369" s="26"/>
      <c r="H369" s="127"/>
      <c r="I369" s="31">
        <f t="shared" si="15"/>
        <v>10</v>
      </c>
      <c r="J369" s="23">
        <f t="shared" si="16"/>
        <v>1</v>
      </c>
      <c r="K369" s="169" t="s">
        <v>485</v>
      </c>
      <c r="L369" s="129">
        <f t="shared" si="17"/>
        <v>1</v>
      </c>
      <c r="M369" s="72" t="s">
        <v>483</v>
      </c>
      <c r="N369" s="7">
        <v>18</v>
      </c>
      <c r="O369" s="167">
        <v>9</v>
      </c>
    </row>
    <row r="370" spans="1:15" ht="12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2">
        <v>13.5</v>
      </c>
      <c r="G370" s="26"/>
      <c r="H370" s="127"/>
      <c r="I370" s="31">
        <f t="shared" si="15"/>
        <v>13.5</v>
      </c>
      <c r="J370" s="23">
        <f t="shared" si="16"/>
        <v>1</v>
      </c>
      <c r="K370" s="169" t="s">
        <v>486</v>
      </c>
      <c r="L370" s="129">
        <f t="shared" si="17"/>
        <v>1</v>
      </c>
      <c r="M370" s="72" t="s">
        <v>483</v>
      </c>
      <c r="N370" s="7">
        <v>14</v>
      </c>
      <c r="O370" s="167">
        <v>5</v>
      </c>
    </row>
    <row r="371" spans="1:15" ht="12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49">
        <v>13.5</v>
      </c>
      <c r="G371" s="26"/>
      <c r="H371" s="127"/>
      <c r="I371" s="31">
        <f t="shared" si="15"/>
        <v>13.5</v>
      </c>
      <c r="J371" s="23">
        <f t="shared" si="16"/>
        <v>1</v>
      </c>
      <c r="K371" s="169" t="s">
        <v>485</v>
      </c>
      <c r="L371" s="129">
        <f t="shared" si="17"/>
        <v>1</v>
      </c>
      <c r="M371" s="72" t="s">
        <v>483</v>
      </c>
      <c r="N371" s="7">
        <v>18</v>
      </c>
      <c r="O371" s="167">
        <v>9</v>
      </c>
    </row>
    <row r="372" spans="1:15" ht="15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92">
        <v>10</v>
      </c>
      <c r="G372" s="26"/>
      <c r="H372" s="127"/>
      <c r="I372" s="31">
        <f t="shared" si="15"/>
        <v>10</v>
      </c>
      <c r="J372" s="23">
        <f t="shared" si="16"/>
        <v>1</v>
      </c>
      <c r="K372" s="169" t="s">
        <v>486</v>
      </c>
      <c r="L372" s="129">
        <f t="shared" si="17"/>
        <v>1</v>
      </c>
      <c r="N372" s="187">
        <v>11</v>
      </c>
      <c r="O372" s="188">
        <v>3</v>
      </c>
    </row>
    <row r="373" spans="1:15" ht="12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2">
        <v>12</v>
      </c>
      <c r="G373" s="26"/>
      <c r="H373" s="127"/>
      <c r="I373" s="31">
        <f t="shared" si="15"/>
        <v>12</v>
      </c>
      <c r="J373" s="23">
        <f t="shared" si="16"/>
        <v>1</v>
      </c>
      <c r="K373" s="169" t="s">
        <v>485</v>
      </c>
      <c r="L373" s="129">
        <f t="shared" si="17"/>
        <v>1</v>
      </c>
      <c r="M373" s="72" t="s">
        <v>483</v>
      </c>
      <c r="N373" s="7">
        <v>18</v>
      </c>
      <c r="O373" s="167">
        <v>9</v>
      </c>
    </row>
    <row r="374" spans="1:15" ht="15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92">
        <v>7.5</v>
      </c>
      <c r="G374" s="26"/>
      <c r="H374" s="127"/>
      <c r="I374" s="31">
        <f t="shared" si="15"/>
        <v>7.5</v>
      </c>
      <c r="J374" s="23">
        <f t="shared" si="16"/>
        <v>0</v>
      </c>
      <c r="K374" s="169" t="s">
        <v>485</v>
      </c>
      <c r="L374" s="129">
        <f t="shared" si="17"/>
        <v>1</v>
      </c>
      <c r="N374" s="187">
        <v>11</v>
      </c>
      <c r="O374" s="188">
        <v>9</v>
      </c>
    </row>
    <row r="375" spans="1:15" ht="15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92">
        <v>14</v>
      </c>
      <c r="G375" s="26"/>
      <c r="H375" s="127"/>
      <c r="I375" s="31">
        <f t="shared" si="15"/>
        <v>14</v>
      </c>
      <c r="J375" s="23">
        <f t="shared" si="16"/>
        <v>1</v>
      </c>
      <c r="K375" s="169" t="s">
        <v>486</v>
      </c>
      <c r="L375" s="129">
        <f t="shared" si="17"/>
        <v>1</v>
      </c>
      <c r="N375" s="187">
        <v>16</v>
      </c>
      <c r="O375" s="188">
        <v>1</v>
      </c>
    </row>
    <row r="376" spans="1:15" ht="15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92">
        <v>10.5</v>
      </c>
      <c r="G376" s="26"/>
      <c r="H376" s="127"/>
      <c r="I376" s="31">
        <f t="shared" si="15"/>
        <v>10.5</v>
      </c>
      <c r="J376" s="23">
        <f t="shared" si="16"/>
        <v>1</v>
      </c>
      <c r="K376" s="169" t="s">
        <v>486</v>
      </c>
      <c r="L376" s="129">
        <f t="shared" si="17"/>
        <v>1</v>
      </c>
      <c r="N376" s="187">
        <v>14</v>
      </c>
      <c r="O376" s="188">
        <v>5</v>
      </c>
    </row>
    <row r="377" spans="1:15" ht="15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92">
        <v>8</v>
      </c>
      <c r="G377" s="26"/>
      <c r="H377" s="127"/>
      <c r="I377" s="31">
        <f t="shared" si="15"/>
        <v>8</v>
      </c>
      <c r="J377" s="23">
        <f t="shared" si="16"/>
        <v>0</v>
      </c>
      <c r="K377" s="44" t="str">
        <f>IF(J377=1,"acquise"," ")</f>
        <v xml:space="preserve"> </v>
      </c>
      <c r="L377" s="129">
        <f t="shared" si="17"/>
        <v>1</v>
      </c>
      <c r="N377" s="187">
        <v>15</v>
      </c>
      <c r="O377" s="188">
        <v>6</v>
      </c>
    </row>
    <row r="378" spans="1:15" ht="12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49">
        <v>11</v>
      </c>
      <c r="G378" s="26"/>
      <c r="H378" s="127"/>
      <c r="I378" s="31">
        <f t="shared" si="15"/>
        <v>11</v>
      </c>
      <c r="J378" s="23">
        <f t="shared" si="16"/>
        <v>1</v>
      </c>
      <c r="K378" s="169" t="s">
        <v>485</v>
      </c>
      <c r="L378" s="129">
        <f t="shared" si="17"/>
        <v>1</v>
      </c>
      <c r="M378" s="72" t="s">
        <v>483</v>
      </c>
      <c r="N378" s="7">
        <v>12</v>
      </c>
      <c r="O378" s="167">
        <v>9</v>
      </c>
    </row>
    <row r="379" spans="1:15" ht="12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2">
        <v>10</v>
      </c>
      <c r="G379" s="26"/>
      <c r="H379" s="127"/>
      <c r="I379" s="31">
        <f t="shared" si="15"/>
        <v>10</v>
      </c>
      <c r="J379" s="23">
        <f t="shared" si="16"/>
        <v>1</v>
      </c>
      <c r="K379" s="169" t="s">
        <v>484</v>
      </c>
      <c r="L379" s="129">
        <f t="shared" si="17"/>
        <v>1</v>
      </c>
      <c r="M379" s="72" t="s">
        <v>483</v>
      </c>
      <c r="N379" s="7">
        <v>30</v>
      </c>
      <c r="O379" s="167">
        <v>9</v>
      </c>
    </row>
    <row r="380" spans="1:15" ht="15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92">
        <v>19</v>
      </c>
      <c r="G380" s="26"/>
      <c r="H380" s="127"/>
      <c r="I380" s="31">
        <f t="shared" si="15"/>
        <v>19</v>
      </c>
      <c r="J380" s="23">
        <f t="shared" si="16"/>
        <v>1</v>
      </c>
      <c r="K380" s="169" t="s">
        <v>485</v>
      </c>
      <c r="L380" s="129">
        <f t="shared" si="17"/>
        <v>1</v>
      </c>
      <c r="N380" s="187">
        <v>18</v>
      </c>
      <c r="O380" s="188">
        <v>9</v>
      </c>
    </row>
    <row r="381" spans="1:15" ht="12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49">
        <v>13</v>
      </c>
      <c r="G381" s="26"/>
      <c r="H381" s="127"/>
      <c r="I381" s="31">
        <f t="shared" si="15"/>
        <v>13</v>
      </c>
      <c r="J381" s="23">
        <f t="shared" si="16"/>
        <v>1</v>
      </c>
      <c r="K381" s="169" t="s">
        <v>485</v>
      </c>
      <c r="L381" s="129">
        <f t="shared" si="17"/>
        <v>1</v>
      </c>
      <c r="M381" s="72" t="s">
        <v>483</v>
      </c>
      <c r="N381" s="7">
        <v>18</v>
      </c>
      <c r="O381" s="167">
        <v>9</v>
      </c>
    </row>
    <row r="382" spans="1:15" ht="12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2">
        <v>11</v>
      </c>
      <c r="G382" s="26"/>
      <c r="H382" s="127"/>
      <c r="I382" s="31">
        <f t="shared" si="15"/>
        <v>11</v>
      </c>
      <c r="J382" s="23">
        <f t="shared" si="16"/>
        <v>1</v>
      </c>
      <c r="K382" s="169" t="s">
        <v>485</v>
      </c>
      <c r="L382" s="129">
        <f t="shared" si="17"/>
        <v>1</v>
      </c>
      <c r="M382" s="72" t="s">
        <v>483</v>
      </c>
      <c r="N382" s="7">
        <v>24</v>
      </c>
      <c r="O382" s="167">
        <v>9</v>
      </c>
    </row>
    <row r="383" spans="1:15" ht="12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256">
        <v>5</v>
      </c>
      <c r="G383" s="260"/>
      <c r="H383" s="261"/>
      <c r="I383" s="249">
        <f t="shared" si="15"/>
        <v>5</v>
      </c>
      <c r="J383" s="250">
        <f t="shared" si="16"/>
        <v>0</v>
      </c>
      <c r="K383" s="251" t="str">
        <f>IF(J383=1,"acquise"," ")</f>
        <v xml:space="preserve"> </v>
      </c>
      <c r="L383" s="222">
        <f t="shared" si="17"/>
        <v>1</v>
      </c>
    </row>
    <row r="384" spans="1:15" ht="15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92">
        <v>8</v>
      </c>
      <c r="G384" s="26"/>
      <c r="H384" s="127"/>
      <c r="I384" s="31">
        <f t="shared" si="15"/>
        <v>8</v>
      </c>
      <c r="J384" s="23">
        <f t="shared" si="16"/>
        <v>0</v>
      </c>
      <c r="K384" s="169" t="s">
        <v>485</v>
      </c>
      <c r="L384" s="129">
        <f t="shared" si="17"/>
        <v>1</v>
      </c>
      <c r="N384" s="187">
        <v>12</v>
      </c>
      <c r="O384" s="188">
        <v>9</v>
      </c>
    </row>
    <row r="385" spans="1:15" ht="15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92">
        <v>10</v>
      </c>
      <c r="G385" s="26"/>
      <c r="H385" s="127"/>
      <c r="I385" s="31">
        <f t="shared" si="15"/>
        <v>10</v>
      </c>
      <c r="J385" s="23">
        <f t="shared" si="16"/>
        <v>1</v>
      </c>
      <c r="K385" s="169" t="s">
        <v>485</v>
      </c>
      <c r="L385" s="129">
        <f t="shared" si="17"/>
        <v>1</v>
      </c>
      <c r="N385" s="187">
        <v>24</v>
      </c>
      <c r="O385" s="188">
        <v>9</v>
      </c>
    </row>
    <row r="386" spans="1:15" ht="12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256">
        <v>11</v>
      </c>
      <c r="G386" s="260"/>
      <c r="H386" s="261"/>
      <c r="I386" s="249">
        <f t="shared" si="15"/>
        <v>11</v>
      </c>
      <c r="J386" s="250">
        <f t="shared" si="16"/>
        <v>1</v>
      </c>
      <c r="K386" s="251" t="str">
        <f>IF(J386=1,"acquise"," ")</f>
        <v>acquise</v>
      </c>
      <c r="L386" s="222">
        <f t="shared" si="17"/>
        <v>1</v>
      </c>
    </row>
    <row r="387" spans="1:15" ht="12">
      <c r="A387" s="23">
        <v>375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256">
        <v>15.25</v>
      </c>
      <c r="G387" s="260"/>
      <c r="H387" s="261"/>
      <c r="I387" s="249">
        <f t="shared" si="15"/>
        <v>15.25</v>
      </c>
      <c r="J387" s="250">
        <f t="shared" si="16"/>
        <v>1</v>
      </c>
      <c r="K387" s="251" t="str">
        <f>IF(J387=1,"acquise"," ")</f>
        <v>acquise</v>
      </c>
      <c r="L387" s="222">
        <f t="shared" si="17"/>
        <v>1</v>
      </c>
    </row>
    <row r="388" spans="1:15" ht="15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92">
        <v>7</v>
      </c>
      <c r="G388" s="26"/>
      <c r="H388" s="127"/>
      <c r="I388" s="31">
        <f t="shared" si="15"/>
        <v>7</v>
      </c>
      <c r="J388" s="23">
        <f t="shared" si="16"/>
        <v>0</v>
      </c>
      <c r="K388" s="169" t="s">
        <v>485</v>
      </c>
      <c r="L388" s="129">
        <f t="shared" si="17"/>
        <v>1</v>
      </c>
      <c r="N388" s="187">
        <v>18</v>
      </c>
      <c r="O388" s="188">
        <v>9</v>
      </c>
    </row>
    <row r="389" spans="1:15" ht="15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92">
        <v>10.5</v>
      </c>
      <c r="G389" s="26"/>
      <c r="H389" s="127"/>
      <c r="I389" s="31">
        <f t="shared" si="15"/>
        <v>10.5</v>
      </c>
      <c r="J389" s="23">
        <f t="shared" si="16"/>
        <v>1</v>
      </c>
      <c r="K389" s="169" t="s">
        <v>485</v>
      </c>
      <c r="L389" s="129">
        <f t="shared" si="17"/>
        <v>1</v>
      </c>
      <c r="N389" s="187">
        <v>17</v>
      </c>
      <c r="O389" s="188">
        <v>9</v>
      </c>
    </row>
    <row r="390" spans="1:15" ht="15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92">
        <v>10</v>
      </c>
      <c r="G390" s="26"/>
      <c r="H390" s="127"/>
      <c r="I390" s="31">
        <f t="shared" si="15"/>
        <v>10</v>
      </c>
      <c r="J390" s="23">
        <f t="shared" si="16"/>
        <v>1</v>
      </c>
      <c r="K390" s="169" t="s">
        <v>485</v>
      </c>
      <c r="L390" s="129">
        <f t="shared" si="17"/>
        <v>1</v>
      </c>
      <c r="N390" s="187">
        <v>16</v>
      </c>
      <c r="O390" s="188">
        <v>9</v>
      </c>
    </row>
    <row r="391" spans="1:15" ht="12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256">
        <v>13</v>
      </c>
      <c r="G391" s="260"/>
      <c r="H391" s="261"/>
      <c r="I391" s="249">
        <f t="shared" si="15"/>
        <v>13</v>
      </c>
      <c r="J391" s="250">
        <f t="shared" si="16"/>
        <v>1</v>
      </c>
      <c r="K391" s="251" t="str">
        <f>IF(J391=1,"acquise"," ")</f>
        <v>acquise</v>
      </c>
      <c r="L391" s="222">
        <f t="shared" si="17"/>
        <v>1</v>
      </c>
    </row>
    <row r="392" spans="1:15" ht="12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92">
        <v>10</v>
      </c>
      <c r="G392" s="26"/>
      <c r="H392" s="127"/>
      <c r="I392" s="31">
        <f t="shared" si="15"/>
        <v>10</v>
      </c>
      <c r="J392" s="23">
        <f t="shared" si="16"/>
        <v>1</v>
      </c>
      <c r="K392" s="169" t="s">
        <v>486</v>
      </c>
      <c r="L392" s="129">
        <f t="shared" si="17"/>
        <v>1</v>
      </c>
      <c r="M392" s="72" t="s">
        <v>483</v>
      </c>
      <c r="N392" s="7">
        <v>12</v>
      </c>
      <c r="O392" s="167">
        <v>3</v>
      </c>
    </row>
    <row r="393" spans="1:15" ht="12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12.5</v>
      </c>
      <c r="G393" s="26"/>
      <c r="H393" s="127"/>
      <c r="I393" s="31">
        <f t="shared" si="15"/>
        <v>12.5</v>
      </c>
      <c r="J393" s="23">
        <f t="shared" si="16"/>
        <v>1</v>
      </c>
      <c r="K393" s="169" t="s">
        <v>484</v>
      </c>
      <c r="L393" s="129">
        <f t="shared" si="17"/>
        <v>1</v>
      </c>
      <c r="M393" s="72" t="s">
        <v>483</v>
      </c>
      <c r="N393" s="7">
        <v>30</v>
      </c>
      <c r="O393" s="167">
        <v>9</v>
      </c>
    </row>
    <row r="394" spans="1:15" ht="12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10</v>
      </c>
      <c r="G394" s="26"/>
      <c r="H394" s="127"/>
      <c r="I394" s="31">
        <f t="shared" si="15"/>
        <v>10</v>
      </c>
      <c r="J394" s="23">
        <f t="shared" si="16"/>
        <v>1</v>
      </c>
      <c r="K394" s="169" t="s">
        <v>486</v>
      </c>
      <c r="L394" s="129">
        <f t="shared" si="17"/>
        <v>1</v>
      </c>
      <c r="M394" s="72" t="s">
        <v>483</v>
      </c>
      <c r="N394" s="7">
        <v>20</v>
      </c>
      <c r="O394" s="167">
        <v>5</v>
      </c>
    </row>
    <row r="395" spans="1:15" ht="12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92">
        <v>17</v>
      </c>
      <c r="G395" s="26"/>
      <c r="H395" s="127"/>
      <c r="I395" s="31">
        <f t="shared" si="15"/>
        <v>17</v>
      </c>
      <c r="J395" s="23">
        <f t="shared" si="16"/>
        <v>1</v>
      </c>
      <c r="K395" s="169" t="s">
        <v>485</v>
      </c>
      <c r="L395" s="129">
        <f t="shared" si="17"/>
        <v>1</v>
      </c>
      <c r="M395" s="72" t="s">
        <v>483</v>
      </c>
      <c r="N395" s="7">
        <v>18</v>
      </c>
      <c r="O395" s="167">
        <v>9</v>
      </c>
    </row>
    <row r="396" spans="1:15" ht="15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92">
        <v>11</v>
      </c>
      <c r="G396" s="26"/>
      <c r="H396" s="127"/>
      <c r="I396" s="31">
        <f t="shared" si="15"/>
        <v>11</v>
      </c>
      <c r="J396" s="23">
        <f t="shared" si="16"/>
        <v>1</v>
      </c>
      <c r="K396" s="169" t="s">
        <v>485</v>
      </c>
      <c r="L396" s="129">
        <f t="shared" si="17"/>
        <v>1</v>
      </c>
      <c r="N396" s="187">
        <v>18</v>
      </c>
      <c r="O396" s="188">
        <v>9</v>
      </c>
    </row>
    <row r="397" spans="1:15" ht="12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49">
        <v>10</v>
      </c>
      <c r="G397" s="26"/>
      <c r="H397" s="127"/>
      <c r="I397" s="31">
        <f t="shared" ref="I397:I420" si="18">MAX(F397,G397,H397)</f>
        <v>10</v>
      </c>
      <c r="J397" s="23">
        <f t="shared" ref="J397:J420" si="19">IF(I397&gt;=10,1,0)</f>
        <v>1</v>
      </c>
      <c r="K397" s="169" t="s">
        <v>485</v>
      </c>
      <c r="L397" s="129">
        <f t="shared" ref="L397:L420" si="20">IF(H397&lt;&gt;"",2,1)</f>
        <v>1</v>
      </c>
      <c r="M397" s="72" t="s">
        <v>483</v>
      </c>
      <c r="N397" s="7">
        <v>12</v>
      </c>
      <c r="O397" s="167">
        <v>9</v>
      </c>
    </row>
    <row r="398" spans="1:15" ht="15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92">
        <v>12.5</v>
      </c>
      <c r="G398" s="26"/>
      <c r="H398" s="127"/>
      <c r="I398" s="31">
        <f t="shared" si="18"/>
        <v>12.5</v>
      </c>
      <c r="J398" s="23">
        <f t="shared" si="19"/>
        <v>1</v>
      </c>
      <c r="K398" s="169" t="s">
        <v>485</v>
      </c>
      <c r="L398" s="129">
        <f t="shared" si="20"/>
        <v>1</v>
      </c>
      <c r="N398" s="187">
        <v>12</v>
      </c>
      <c r="O398" s="188">
        <v>9</v>
      </c>
    </row>
    <row r="399" spans="1:15" ht="12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92">
        <v>13.5</v>
      </c>
      <c r="G399" s="26"/>
      <c r="H399" s="127"/>
      <c r="I399" s="31">
        <f t="shared" si="18"/>
        <v>13.5</v>
      </c>
      <c r="J399" s="23">
        <f t="shared" si="19"/>
        <v>1</v>
      </c>
      <c r="K399" s="169" t="s">
        <v>485</v>
      </c>
      <c r="L399" s="129">
        <f t="shared" si="20"/>
        <v>1</v>
      </c>
      <c r="M399" s="72" t="s">
        <v>483</v>
      </c>
      <c r="N399" s="7">
        <v>24</v>
      </c>
      <c r="O399" s="167">
        <v>9</v>
      </c>
    </row>
    <row r="400" spans="1:15" ht="15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92">
        <v>10.5</v>
      </c>
      <c r="G400" s="26"/>
      <c r="H400" s="127"/>
      <c r="I400" s="31">
        <f t="shared" si="18"/>
        <v>10.5</v>
      </c>
      <c r="J400" s="23">
        <f t="shared" si="19"/>
        <v>1</v>
      </c>
      <c r="K400" s="169" t="s">
        <v>486</v>
      </c>
      <c r="L400" s="129">
        <f t="shared" si="20"/>
        <v>1</v>
      </c>
      <c r="N400" s="187">
        <v>14</v>
      </c>
      <c r="O400" s="188">
        <v>5</v>
      </c>
    </row>
    <row r="401" spans="1:15" ht="15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92">
        <v>9</v>
      </c>
      <c r="G401" s="26"/>
      <c r="H401" s="127"/>
      <c r="I401" s="31">
        <f t="shared" si="18"/>
        <v>9</v>
      </c>
      <c r="J401" s="23">
        <f t="shared" si="19"/>
        <v>0</v>
      </c>
      <c r="K401" s="169" t="s">
        <v>484</v>
      </c>
      <c r="L401" s="129">
        <f t="shared" si="20"/>
        <v>1</v>
      </c>
      <c r="N401" s="187">
        <v>30</v>
      </c>
      <c r="O401" s="188">
        <v>4</v>
      </c>
    </row>
    <row r="402" spans="1:15" ht="12">
      <c r="A402" s="23">
        <v>390</v>
      </c>
      <c r="B402" s="294" t="s">
        <v>801</v>
      </c>
      <c r="C402" s="200" t="s">
        <v>277</v>
      </c>
      <c r="D402" s="200" t="s">
        <v>83</v>
      </c>
      <c r="E402" s="247" t="s">
        <v>1677</v>
      </c>
      <c r="F402" s="256">
        <v>9.25</v>
      </c>
      <c r="G402" s="263"/>
      <c r="H402" s="261"/>
      <c r="I402" s="249">
        <f t="shared" si="18"/>
        <v>9.25</v>
      </c>
      <c r="J402" s="250">
        <f t="shared" si="19"/>
        <v>0</v>
      </c>
      <c r="K402" s="251" t="str">
        <f>IF(J402=1,"acquise"," ")</f>
        <v xml:space="preserve"> </v>
      </c>
      <c r="L402" s="222">
        <f t="shared" si="20"/>
        <v>1</v>
      </c>
    </row>
    <row r="403" spans="1:15" ht="12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2">
        <v>11.5</v>
      </c>
      <c r="G403" s="26"/>
      <c r="H403" s="127"/>
      <c r="I403" s="31">
        <f t="shared" si="18"/>
        <v>11.5</v>
      </c>
      <c r="J403" s="23">
        <f t="shared" si="19"/>
        <v>1</v>
      </c>
      <c r="K403" s="169" t="s">
        <v>485</v>
      </c>
      <c r="L403" s="129">
        <f t="shared" si="20"/>
        <v>1</v>
      </c>
      <c r="M403" s="72" t="s">
        <v>483</v>
      </c>
      <c r="N403" s="7">
        <v>24</v>
      </c>
      <c r="O403" s="167">
        <v>9</v>
      </c>
    </row>
    <row r="404" spans="1:15" ht="15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92">
        <v>11</v>
      </c>
      <c r="G404" s="26"/>
      <c r="H404" s="127"/>
      <c r="I404" s="31">
        <f t="shared" si="18"/>
        <v>11</v>
      </c>
      <c r="J404" s="23">
        <f t="shared" si="19"/>
        <v>1</v>
      </c>
      <c r="K404" s="169" t="s">
        <v>486</v>
      </c>
      <c r="L404" s="129">
        <f t="shared" si="20"/>
        <v>1</v>
      </c>
      <c r="N404" s="187">
        <v>20</v>
      </c>
      <c r="O404" s="188">
        <v>5</v>
      </c>
    </row>
    <row r="405" spans="1:15" ht="15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92">
        <v>10</v>
      </c>
      <c r="G405" s="26"/>
      <c r="H405" s="127"/>
      <c r="I405" s="31">
        <f t="shared" si="18"/>
        <v>10</v>
      </c>
      <c r="J405" s="23">
        <f t="shared" si="19"/>
        <v>1</v>
      </c>
      <c r="K405" s="169" t="s">
        <v>485</v>
      </c>
      <c r="L405" s="129">
        <f t="shared" si="20"/>
        <v>1</v>
      </c>
      <c r="N405" s="187">
        <v>12</v>
      </c>
      <c r="O405" s="188">
        <v>9</v>
      </c>
    </row>
    <row r="406" spans="1:15" ht="12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2">
        <v>10</v>
      </c>
      <c r="G406" s="26"/>
      <c r="H406" s="127"/>
      <c r="I406" s="31">
        <f t="shared" si="18"/>
        <v>10</v>
      </c>
      <c r="J406" s="23">
        <f t="shared" si="19"/>
        <v>1</v>
      </c>
      <c r="K406" s="169" t="s">
        <v>485</v>
      </c>
      <c r="L406" s="129">
        <f t="shared" si="20"/>
        <v>1</v>
      </c>
      <c r="M406" s="72" t="s">
        <v>483</v>
      </c>
      <c r="N406" s="7">
        <v>18</v>
      </c>
      <c r="O406" s="167">
        <v>9</v>
      </c>
    </row>
    <row r="407" spans="1:15" ht="15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92">
        <v>8</v>
      </c>
      <c r="G407" s="26"/>
      <c r="H407" s="127"/>
      <c r="I407" s="31">
        <f t="shared" si="18"/>
        <v>8</v>
      </c>
      <c r="J407" s="23">
        <f t="shared" si="19"/>
        <v>0</v>
      </c>
      <c r="K407" s="44" t="str">
        <f>IF(J407=1,"acquise"," ")</f>
        <v xml:space="preserve"> </v>
      </c>
      <c r="L407" s="129">
        <f t="shared" si="20"/>
        <v>1</v>
      </c>
      <c r="N407" s="187">
        <v>14</v>
      </c>
      <c r="O407" s="188">
        <v>6</v>
      </c>
    </row>
    <row r="408" spans="1:15" ht="15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92">
        <v>10.5</v>
      </c>
      <c r="G408" s="26"/>
      <c r="H408" s="127"/>
      <c r="I408" s="31">
        <f t="shared" si="18"/>
        <v>10.5</v>
      </c>
      <c r="J408" s="23">
        <f t="shared" si="19"/>
        <v>1</v>
      </c>
      <c r="K408" s="169" t="s">
        <v>485</v>
      </c>
      <c r="L408" s="129">
        <f t="shared" si="20"/>
        <v>1</v>
      </c>
      <c r="N408" s="187">
        <v>24</v>
      </c>
      <c r="O408" s="188">
        <v>9</v>
      </c>
    </row>
    <row r="409" spans="1:15" ht="15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92">
        <v>10</v>
      </c>
      <c r="G409" s="26"/>
      <c r="H409" s="127"/>
      <c r="I409" s="31">
        <f t="shared" si="18"/>
        <v>10</v>
      </c>
      <c r="J409" s="23">
        <f t="shared" si="19"/>
        <v>1</v>
      </c>
      <c r="K409" s="169" t="s">
        <v>486</v>
      </c>
      <c r="L409" s="129">
        <f t="shared" si="20"/>
        <v>1</v>
      </c>
      <c r="N409" s="187">
        <v>19</v>
      </c>
      <c r="O409" s="188">
        <v>5</v>
      </c>
    </row>
    <row r="410" spans="1:15" ht="15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92">
        <v>11.5</v>
      </c>
      <c r="G410" s="26"/>
      <c r="H410" s="127"/>
      <c r="I410" s="31">
        <f t="shared" si="18"/>
        <v>11.5</v>
      </c>
      <c r="J410" s="23">
        <f t="shared" si="19"/>
        <v>1</v>
      </c>
      <c r="K410" s="169" t="s">
        <v>485</v>
      </c>
      <c r="L410" s="129">
        <f t="shared" si="20"/>
        <v>1</v>
      </c>
      <c r="N410" s="187">
        <v>24</v>
      </c>
      <c r="O410" s="188">
        <v>9</v>
      </c>
    </row>
    <row r="411" spans="1:15" ht="15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92">
        <v>10</v>
      </c>
      <c r="G411" s="26"/>
      <c r="H411" s="127"/>
      <c r="I411" s="31">
        <f t="shared" si="18"/>
        <v>10</v>
      </c>
      <c r="J411" s="23">
        <f t="shared" si="19"/>
        <v>1</v>
      </c>
      <c r="K411" s="169" t="s">
        <v>485</v>
      </c>
      <c r="L411" s="129">
        <f t="shared" si="20"/>
        <v>1</v>
      </c>
      <c r="N411" s="187">
        <v>17</v>
      </c>
      <c r="O411" s="188">
        <v>9</v>
      </c>
    </row>
    <row r="412" spans="1:15" ht="12">
      <c r="A412" s="23">
        <v>400</v>
      </c>
      <c r="B412" s="363" t="s">
        <v>802</v>
      </c>
      <c r="C412" s="241" t="s">
        <v>579</v>
      </c>
      <c r="D412" s="241" t="s">
        <v>803</v>
      </c>
      <c r="E412" s="247" t="s">
        <v>1678</v>
      </c>
      <c r="F412" s="256">
        <v>10</v>
      </c>
      <c r="G412" s="260"/>
      <c r="H412" s="261"/>
      <c r="I412" s="249">
        <f t="shared" si="18"/>
        <v>10</v>
      </c>
      <c r="J412" s="250">
        <f t="shared" si="19"/>
        <v>1</v>
      </c>
      <c r="K412" s="251" t="str">
        <f>IF(J412=1,"acquise"," ")</f>
        <v>acquise</v>
      </c>
      <c r="L412" s="222">
        <f t="shared" si="20"/>
        <v>1</v>
      </c>
    </row>
    <row r="413" spans="1:15" ht="15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92">
        <v>13.5</v>
      </c>
      <c r="G413" s="26"/>
      <c r="H413" s="127"/>
      <c r="I413" s="31">
        <f t="shared" si="18"/>
        <v>13.5</v>
      </c>
      <c r="J413" s="23">
        <f t="shared" si="19"/>
        <v>1</v>
      </c>
      <c r="K413" s="169" t="s">
        <v>485</v>
      </c>
      <c r="L413" s="129">
        <f t="shared" si="20"/>
        <v>1</v>
      </c>
      <c r="N413" s="187">
        <v>18</v>
      </c>
      <c r="O413" s="188">
        <v>9</v>
      </c>
    </row>
    <row r="414" spans="1:15" ht="12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2">
        <v>10</v>
      </c>
      <c r="G414" s="26"/>
      <c r="H414" s="127"/>
      <c r="I414" s="31">
        <f t="shared" si="18"/>
        <v>10</v>
      </c>
      <c r="J414" s="23">
        <f t="shared" si="19"/>
        <v>1</v>
      </c>
      <c r="K414" s="169" t="s">
        <v>485</v>
      </c>
      <c r="L414" s="129">
        <f t="shared" si="20"/>
        <v>1</v>
      </c>
      <c r="M414" s="72" t="s">
        <v>483</v>
      </c>
      <c r="N414" s="7">
        <v>18</v>
      </c>
      <c r="O414" s="167">
        <v>9</v>
      </c>
    </row>
    <row r="415" spans="1:15" ht="12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92">
        <v>12.25</v>
      </c>
      <c r="G415" s="26"/>
      <c r="H415" s="127"/>
      <c r="I415" s="31">
        <f t="shared" si="18"/>
        <v>12.25</v>
      </c>
      <c r="J415" s="23">
        <f t="shared" si="19"/>
        <v>1</v>
      </c>
      <c r="K415" s="169" t="s">
        <v>485</v>
      </c>
      <c r="L415" s="129">
        <f t="shared" si="20"/>
        <v>1</v>
      </c>
      <c r="M415" s="72" t="s">
        <v>483</v>
      </c>
      <c r="N415" s="7">
        <v>12</v>
      </c>
      <c r="O415" s="167">
        <v>9</v>
      </c>
    </row>
    <row r="416" spans="1:15" ht="15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92">
        <v>15.5</v>
      </c>
      <c r="G416" s="26"/>
      <c r="H416" s="127"/>
      <c r="I416" s="31">
        <f t="shared" si="18"/>
        <v>15.5</v>
      </c>
      <c r="J416" s="23">
        <f t="shared" si="19"/>
        <v>1</v>
      </c>
      <c r="K416" s="169" t="s">
        <v>485</v>
      </c>
      <c r="L416" s="129">
        <f t="shared" si="20"/>
        <v>1</v>
      </c>
      <c r="N416" s="187">
        <v>12</v>
      </c>
      <c r="O416" s="188">
        <v>9</v>
      </c>
    </row>
    <row r="417" spans="1:15" ht="12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2">
        <v>14.5</v>
      </c>
      <c r="G417" s="26"/>
      <c r="H417" s="127"/>
      <c r="I417" s="31">
        <f t="shared" si="18"/>
        <v>14.5</v>
      </c>
      <c r="J417" s="23">
        <f t="shared" si="19"/>
        <v>1</v>
      </c>
      <c r="K417" s="169" t="s">
        <v>485</v>
      </c>
      <c r="L417" s="129">
        <f t="shared" si="20"/>
        <v>1</v>
      </c>
      <c r="M417" s="72" t="s">
        <v>483</v>
      </c>
      <c r="N417" s="7">
        <v>18</v>
      </c>
      <c r="O417" s="167">
        <v>9</v>
      </c>
    </row>
    <row r="418" spans="1:15" ht="15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92">
        <v>12.5</v>
      </c>
      <c r="G418" s="26"/>
      <c r="H418" s="127"/>
      <c r="I418" s="31">
        <f t="shared" si="18"/>
        <v>12.5</v>
      </c>
      <c r="J418" s="23">
        <f t="shared" si="19"/>
        <v>1</v>
      </c>
      <c r="K418" s="169" t="s">
        <v>485</v>
      </c>
      <c r="L418" s="129">
        <f t="shared" si="20"/>
        <v>1</v>
      </c>
      <c r="N418" s="187">
        <v>12</v>
      </c>
      <c r="O418" s="188">
        <v>9</v>
      </c>
    </row>
    <row r="419" spans="1:15" ht="12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2">
        <v>10</v>
      </c>
      <c r="G419" s="26"/>
      <c r="H419" s="127"/>
      <c r="I419" s="31">
        <f t="shared" si="18"/>
        <v>10</v>
      </c>
      <c r="J419" s="23">
        <f t="shared" si="19"/>
        <v>1</v>
      </c>
      <c r="K419" s="169" t="s">
        <v>485</v>
      </c>
      <c r="L419" s="129">
        <f t="shared" si="20"/>
        <v>1</v>
      </c>
      <c r="M419" s="72" t="s">
        <v>483</v>
      </c>
      <c r="N419" s="7">
        <v>18</v>
      </c>
      <c r="O419" s="167">
        <v>9</v>
      </c>
    </row>
    <row r="420" spans="1:15" ht="15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F420" s="92">
        <v>14.5</v>
      </c>
      <c r="G420" s="26"/>
      <c r="H420" s="127"/>
      <c r="I420" s="31">
        <f t="shared" si="18"/>
        <v>14.5</v>
      </c>
      <c r="J420" s="23">
        <f t="shared" si="19"/>
        <v>1</v>
      </c>
      <c r="K420" s="169" t="s">
        <v>485</v>
      </c>
      <c r="L420" s="129">
        <f t="shared" si="20"/>
        <v>1</v>
      </c>
      <c r="N420" s="187">
        <v>11</v>
      </c>
      <c r="O420" s="188">
        <v>9</v>
      </c>
    </row>
    <row r="421" spans="1:15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F421" s="92">
        <v>10</v>
      </c>
      <c r="G421" s="26"/>
      <c r="H421" s="127"/>
      <c r="I421" s="31">
        <f t="shared" ref="I421" si="21">MAX(F421,G421,H421)</f>
        <v>10</v>
      </c>
      <c r="J421" s="23">
        <f t="shared" ref="J421" si="22">IF(I421&gt;=10,1,0)</f>
        <v>1</v>
      </c>
      <c r="K421" s="169" t="s">
        <v>1688</v>
      </c>
      <c r="L421" s="129">
        <f t="shared" ref="L421" si="23">IF(H421&lt;&gt;"",2,1)</f>
        <v>1</v>
      </c>
    </row>
    <row r="422" spans="1:15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F422" s="92">
        <v>0</v>
      </c>
      <c r="G422" s="26">
        <v>13.5</v>
      </c>
      <c r="H422" s="127"/>
      <c r="I422" s="31">
        <f t="shared" ref="I422:I424" si="24">MAX(F422,G422,H422)</f>
        <v>13.5</v>
      </c>
      <c r="J422" s="23">
        <f t="shared" ref="J422:J424" si="25">IF(I422&gt;=10,1,0)</f>
        <v>1</v>
      </c>
      <c r="K422" s="169"/>
      <c r="L422" s="129">
        <f t="shared" ref="L422:L424" si="26">IF(H422&lt;&gt;"",2,1)</f>
        <v>1</v>
      </c>
    </row>
    <row r="423" spans="1:15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F423" s="92">
        <v>0</v>
      </c>
      <c r="G423" s="26">
        <v>12</v>
      </c>
      <c r="H423" s="127"/>
      <c r="I423" s="31">
        <f t="shared" si="24"/>
        <v>12</v>
      </c>
      <c r="J423" s="23">
        <f t="shared" si="25"/>
        <v>1</v>
      </c>
      <c r="K423" s="169"/>
      <c r="L423" s="129">
        <f t="shared" si="26"/>
        <v>1</v>
      </c>
    </row>
    <row r="424" spans="1:15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F424" s="92">
        <v>0</v>
      </c>
      <c r="G424" s="26"/>
      <c r="H424" s="127"/>
      <c r="I424" s="31">
        <f t="shared" si="24"/>
        <v>0</v>
      </c>
      <c r="J424" s="23">
        <f t="shared" si="25"/>
        <v>0</v>
      </c>
      <c r="K424" s="169"/>
      <c r="L424" s="129">
        <f t="shared" si="26"/>
        <v>1</v>
      </c>
    </row>
  </sheetData>
  <autoFilter ref="A12:O419"/>
  <sortState ref="B13:O420">
    <sortCondition ref="C13:C420"/>
    <sortCondition ref="D13:D420"/>
  </sortState>
  <mergeCells count="4">
    <mergeCell ref="F8:J8"/>
    <mergeCell ref="D10:J10"/>
    <mergeCell ref="C6:J6"/>
    <mergeCell ref="C8:D8"/>
  </mergeCells>
  <pageMargins left="0.19685039370078741" right="0.19685039370078741" top="0.59055118110236227" bottom="0.59055118110236227" header="0.11811023622047245" footer="0.31496062992125984"/>
  <pageSetup paperSize="9" scale="85" orientation="portrait" horizontalDpi="300" verticalDpi="300" r:id="rId1"/>
  <headerFooter alignWithMargins="0">
    <oddFooter>&amp;C&amp;8&amp;P&amp;R&amp;"Arial,Italique"&amp;8PVJMDNP-Méthodologie de la Présentation-S2-1516-Session Normale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N424"/>
  <sheetViews>
    <sheetView topLeftCell="A388" workbookViewId="0">
      <selection activeCell="B424" sqref="B424"/>
    </sheetView>
  </sheetViews>
  <sheetFormatPr baseColWidth="10" defaultColWidth="11.42578125" defaultRowHeight="11.25"/>
  <cols>
    <col min="1" max="1" width="4.7109375" style="7" customWidth="1"/>
    <col min="2" max="2" width="14.7109375" style="360" customWidth="1"/>
    <col min="3" max="3" width="17.7109375" style="7" customWidth="1"/>
    <col min="4" max="4" width="16.7109375" style="7" customWidth="1"/>
    <col min="5" max="5" width="8.7109375" style="7" customWidth="1"/>
    <col min="6" max="6" width="5.7109375" style="7" customWidth="1"/>
    <col min="7" max="8" width="7.42578125" style="7" customWidth="1"/>
    <col min="9" max="9" width="6.7109375" style="7" customWidth="1"/>
    <col min="10" max="10" width="5.28515625" style="7" customWidth="1"/>
    <col min="11" max="11" width="11.5703125" style="7" customWidth="1"/>
    <col min="12" max="16384" width="11.42578125" style="7"/>
  </cols>
  <sheetData>
    <row r="1" spans="1:14" s="4" customFormat="1" ht="12.75" customHeight="1">
      <c r="A1" s="3" t="s">
        <v>0</v>
      </c>
      <c r="B1" s="352"/>
      <c r="I1" s="3"/>
      <c r="K1" s="5" t="s">
        <v>698</v>
      </c>
    </row>
    <row r="2" spans="1:14" s="4" customFormat="1" ht="12.75" customHeight="1">
      <c r="A2" s="1" t="s">
        <v>1</v>
      </c>
      <c r="B2" s="352"/>
    </row>
    <row r="3" spans="1:14" s="4" customFormat="1" ht="12.75" customHeight="1">
      <c r="A3" s="1" t="s">
        <v>2</v>
      </c>
      <c r="B3" s="352"/>
    </row>
    <row r="4" spans="1:14" s="4" customFormat="1" ht="18" customHeight="1">
      <c r="A4" s="2" t="s">
        <v>3</v>
      </c>
      <c r="B4" s="367"/>
      <c r="C4" s="30"/>
    </row>
    <row r="5" spans="1:14" s="4" customFormat="1" ht="12.75" customHeight="1">
      <c r="A5" s="2"/>
      <c r="B5" s="367"/>
      <c r="C5" s="30"/>
    </row>
    <row r="6" spans="1:14" s="4" customFormat="1" ht="24" customHeight="1">
      <c r="B6" s="352"/>
      <c r="C6" s="434" t="s">
        <v>15</v>
      </c>
      <c r="D6" s="435"/>
      <c r="E6" s="435"/>
      <c r="F6" s="435"/>
      <c r="G6" s="435"/>
      <c r="H6" s="435"/>
      <c r="I6" s="435"/>
      <c r="J6" s="436"/>
    </row>
    <row r="7" spans="1:14" ht="12.75" customHeight="1">
      <c r="C7" s="4"/>
      <c r="D7" s="4"/>
      <c r="E7" s="4"/>
      <c r="F7" s="4"/>
      <c r="G7" s="4"/>
      <c r="H7" s="4"/>
      <c r="I7" s="4"/>
      <c r="J7" s="4"/>
    </row>
    <row r="8" spans="1:14" s="10" customFormat="1" ht="18" customHeight="1">
      <c r="B8" s="368"/>
      <c r="C8" s="430" t="s">
        <v>16</v>
      </c>
      <c r="D8" s="432"/>
      <c r="E8" s="9"/>
      <c r="F8" s="430" t="s">
        <v>699</v>
      </c>
      <c r="G8" s="431"/>
      <c r="H8" s="431"/>
      <c r="I8" s="431"/>
      <c r="J8" s="432"/>
    </row>
    <row r="9" spans="1:14" ht="12.75" customHeight="1"/>
    <row r="10" spans="1:14" ht="18" customHeight="1">
      <c r="C10" s="433" t="s">
        <v>26</v>
      </c>
      <c r="D10" s="433"/>
      <c r="E10" s="433"/>
      <c r="F10" s="433"/>
      <c r="G10" s="433"/>
      <c r="H10" s="433"/>
      <c r="I10" s="433"/>
      <c r="J10" s="433"/>
    </row>
    <row r="11" spans="1:14" ht="12.75" customHeight="1"/>
    <row r="12" spans="1:14" s="22" customFormat="1" ht="24" customHeight="1">
      <c r="A12" s="14" t="s">
        <v>4</v>
      </c>
      <c r="B12" s="355" t="s">
        <v>5</v>
      </c>
      <c r="C12" s="16" t="s">
        <v>6</v>
      </c>
      <c r="D12" s="17" t="s">
        <v>7</v>
      </c>
      <c r="E12" s="18" t="s">
        <v>8</v>
      </c>
      <c r="F12" s="19" t="s">
        <v>52</v>
      </c>
      <c r="G12" s="21" t="s">
        <v>14</v>
      </c>
      <c r="H12" s="124" t="s">
        <v>439</v>
      </c>
      <c r="I12" s="21" t="s">
        <v>10</v>
      </c>
      <c r="J12" s="33" t="s">
        <v>12</v>
      </c>
      <c r="K12" s="34" t="s">
        <v>9</v>
      </c>
      <c r="L12" s="128" t="s">
        <v>440</v>
      </c>
    </row>
    <row r="13" spans="1:14" ht="13.5" customHeight="1">
      <c r="A13" s="23">
        <v>1</v>
      </c>
      <c r="B13" s="178">
        <v>1433017018</v>
      </c>
      <c r="C13" s="272" t="s">
        <v>666</v>
      </c>
      <c r="D13" s="272" t="s">
        <v>192</v>
      </c>
      <c r="E13" s="117" t="s">
        <v>428</v>
      </c>
      <c r="F13" s="49">
        <v>3</v>
      </c>
      <c r="G13" s="26"/>
      <c r="H13" s="127"/>
      <c r="I13" s="31">
        <f t="shared" ref="I13:I76" si="0">MAX(F13,G13,H13)</f>
        <v>3</v>
      </c>
      <c r="J13" s="23">
        <f t="shared" ref="J13:J76" si="1">IF(I13&gt;=10,1,0)</f>
        <v>0</v>
      </c>
      <c r="K13" s="44" t="str">
        <f>IF(J13=1,"acquise"," ")</f>
        <v xml:space="preserve"> </v>
      </c>
      <c r="L13" s="129">
        <f t="shared" ref="L13:L76" si="2">IF(H13&lt;&gt;"",2,1)</f>
        <v>1</v>
      </c>
      <c r="N13" s="187">
        <v>11</v>
      </c>
    </row>
    <row r="14" spans="1:14" ht="13.5" customHeight="1">
      <c r="A14" s="23">
        <v>2</v>
      </c>
      <c r="B14" s="175">
        <v>1533006763</v>
      </c>
      <c r="C14" s="275" t="s">
        <v>491</v>
      </c>
      <c r="D14" s="275" t="s">
        <v>492</v>
      </c>
      <c r="E14" s="117" t="s">
        <v>1676</v>
      </c>
      <c r="F14" s="49">
        <v>13</v>
      </c>
      <c r="G14" s="26"/>
      <c r="H14" s="127"/>
      <c r="I14" s="31">
        <f t="shared" si="0"/>
        <v>13</v>
      </c>
      <c r="J14" s="23">
        <f t="shared" si="1"/>
        <v>1</v>
      </c>
      <c r="K14" s="169" t="s">
        <v>704</v>
      </c>
      <c r="L14" s="129">
        <f t="shared" si="2"/>
        <v>1</v>
      </c>
      <c r="N14" s="187">
        <v>14</v>
      </c>
    </row>
    <row r="15" spans="1:14" ht="13.5" customHeight="1">
      <c r="A15" s="23">
        <v>3</v>
      </c>
      <c r="B15" s="277" t="s">
        <v>58</v>
      </c>
      <c r="C15" s="47" t="s">
        <v>59</v>
      </c>
      <c r="D15" s="47" t="s">
        <v>60</v>
      </c>
      <c r="E15" s="117" t="s">
        <v>434</v>
      </c>
      <c r="F15" s="92">
        <v>10</v>
      </c>
      <c r="G15" s="26"/>
      <c r="H15" s="127"/>
      <c r="I15" s="31">
        <f t="shared" si="0"/>
        <v>10</v>
      </c>
      <c r="J15" s="23">
        <f t="shared" si="1"/>
        <v>1</v>
      </c>
      <c r="K15" s="169" t="s">
        <v>484</v>
      </c>
      <c r="L15" s="129">
        <f t="shared" si="2"/>
        <v>1</v>
      </c>
      <c r="M15" s="72" t="s">
        <v>483</v>
      </c>
      <c r="N15" s="7">
        <v>30</v>
      </c>
    </row>
    <row r="16" spans="1:14" ht="13.5" customHeight="1">
      <c r="A16" s="23">
        <v>4</v>
      </c>
      <c r="B16" s="279">
        <v>1433000807</v>
      </c>
      <c r="C16" s="101" t="s">
        <v>371</v>
      </c>
      <c r="D16" s="101" t="s">
        <v>372</v>
      </c>
      <c r="E16" s="118" t="s">
        <v>433</v>
      </c>
      <c r="F16" s="49">
        <v>10.5</v>
      </c>
      <c r="G16" s="26"/>
      <c r="H16" s="127"/>
      <c r="I16" s="31">
        <f t="shared" si="0"/>
        <v>10.5</v>
      </c>
      <c r="J16" s="23">
        <f t="shared" si="1"/>
        <v>1</v>
      </c>
      <c r="K16" s="169" t="s">
        <v>704</v>
      </c>
      <c r="L16" s="129">
        <f t="shared" si="2"/>
        <v>1</v>
      </c>
      <c r="M16" s="72" t="s">
        <v>483</v>
      </c>
      <c r="N16" s="7">
        <v>18</v>
      </c>
    </row>
    <row r="17" spans="1:14" ht="13.5" customHeight="1">
      <c r="A17" s="23">
        <v>5</v>
      </c>
      <c r="B17" s="279">
        <v>1433005614</v>
      </c>
      <c r="C17" s="101" t="s">
        <v>288</v>
      </c>
      <c r="D17" s="101" t="s">
        <v>289</v>
      </c>
      <c r="E17" s="118" t="s">
        <v>433</v>
      </c>
      <c r="F17" s="49">
        <v>11</v>
      </c>
      <c r="G17" s="26"/>
      <c r="H17" s="127"/>
      <c r="I17" s="31">
        <f t="shared" si="0"/>
        <v>11</v>
      </c>
      <c r="J17" s="23">
        <f t="shared" si="1"/>
        <v>1</v>
      </c>
      <c r="K17" s="169" t="s">
        <v>704</v>
      </c>
      <c r="L17" s="129">
        <f t="shared" si="2"/>
        <v>1</v>
      </c>
      <c r="M17" s="72" t="s">
        <v>483</v>
      </c>
      <c r="N17" s="7">
        <v>18</v>
      </c>
    </row>
    <row r="18" spans="1:14" ht="13.5" customHeight="1">
      <c r="A18" s="23">
        <v>6</v>
      </c>
      <c r="B18" s="178">
        <v>1433017739</v>
      </c>
      <c r="C18" s="272" t="s">
        <v>633</v>
      </c>
      <c r="D18" s="272" t="s">
        <v>177</v>
      </c>
      <c r="E18" s="117" t="s">
        <v>428</v>
      </c>
      <c r="F18" s="49">
        <v>10</v>
      </c>
      <c r="G18" s="26"/>
      <c r="H18" s="127"/>
      <c r="I18" s="31">
        <f t="shared" si="0"/>
        <v>10</v>
      </c>
      <c r="J18" s="23">
        <f t="shared" si="1"/>
        <v>1</v>
      </c>
      <c r="K18" s="169" t="s">
        <v>704</v>
      </c>
      <c r="L18" s="129">
        <f t="shared" si="2"/>
        <v>1</v>
      </c>
      <c r="N18" s="187">
        <v>12</v>
      </c>
    </row>
    <row r="19" spans="1:14" ht="13.5" customHeight="1">
      <c r="A19" s="23">
        <v>7</v>
      </c>
      <c r="B19" s="279">
        <v>1334054874</v>
      </c>
      <c r="C19" s="101" t="s">
        <v>290</v>
      </c>
      <c r="D19" s="101" t="s">
        <v>68</v>
      </c>
      <c r="E19" s="117" t="s">
        <v>429</v>
      </c>
      <c r="F19" s="49">
        <v>11</v>
      </c>
      <c r="G19" s="26"/>
      <c r="H19" s="127"/>
      <c r="I19" s="31">
        <f t="shared" si="0"/>
        <v>11</v>
      </c>
      <c r="J19" s="23">
        <f t="shared" si="1"/>
        <v>1</v>
      </c>
      <c r="K19" s="169" t="s">
        <v>704</v>
      </c>
      <c r="L19" s="129">
        <f t="shared" si="2"/>
        <v>1</v>
      </c>
      <c r="M19" s="72" t="s">
        <v>483</v>
      </c>
      <c r="N19" s="7">
        <v>18</v>
      </c>
    </row>
    <row r="20" spans="1:14" ht="13.5" customHeight="1">
      <c r="A20" s="23">
        <v>8</v>
      </c>
      <c r="B20" s="178">
        <v>123011242</v>
      </c>
      <c r="C20" s="272" t="s">
        <v>639</v>
      </c>
      <c r="D20" s="272" t="s">
        <v>640</v>
      </c>
      <c r="E20" s="117" t="s">
        <v>428</v>
      </c>
      <c r="F20" s="49">
        <v>13</v>
      </c>
      <c r="G20" s="26"/>
      <c r="H20" s="127"/>
      <c r="I20" s="31">
        <f t="shared" si="0"/>
        <v>13</v>
      </c>
      <c r="J20" s="23">
        <f t="shared" si="1"/>
        <v>1</v>
      </c>
      <c r="K20" s="169" t="s">
        <v>704</v>
      </c>
      <c r="L20" s="129">
        <f t="shared" si="2"/>
        <v>1</v>
      </c>
      <c r="N20" s="187">
        <v>18</v>
      </c>
    </row>
    <row r="21" spans="1:14" ht="13.5" customHeight="1">
      <c r="A21" s="23">
        <v>9</v>
      </c>
      <c r="B21" s="279">
        <v>1333016516</v>
      </c>
      <c r="C21" s="47" t="s">
        <v>62</v>
      </c>
      <c r="D21" s="47" t="s">
        <v>63</v>
      </c>
      <c r="E21" s="119" t="s">
        <v>433</v>
      </c>
      <c r="F21" s="92">
        <v>14</v>
      </c>
      <c r="G21" s="26"/>
      <c r="H21" s="127"/>
      <c r="I21" s="31">
        <f t="shared" si="0"/>
        <v>14</v>
      </c>
      <c r="J21" s="23">
        <f t="shared" si="1"/>
        <v>1</v>
      </c>
      <c r="K21" s="169" t="s">
        <v>704</v>
      </c>
      <c r="L21" s="129">
        <f t="shared" si="2"/>
        <v>1</v>
      </c>
      <c r="M21" s="72" t="s">
        <v>483</v>
      </c>
      <c r="N21" s="7">
        <v>18</v>
      </c>
    </row>
    <row r="22" spans="1:14" ht="13.5" customHeight="1">
      <c r="A22" s="23">
        <v>10</v>
      </c>
      <c r="B22" s="279">
        <v>1333000881</v>
      </c>
      <c r="C22" s="101" t="s">
        <v>291</v>
      </c>
      <c r="D22" s="101" t="s">
        <v>292</v>
      </c>
      <c r="E22" s="117" t="s">
        <v>434</v>
      </c>
      <c r="F22" s="49">
        <v>13</v>
      </c>
      <c r="G22" s="26"/>
      <c r="H22" s="127"/>
      <c r="I22" s="31">
        <f t="shared" si="0"/>
        <v>13</v>
      </c>
      <c r="J22" s="23">
        <f t="shared" si="1"/>
        <v>1</v>
      </c>
      <c r="K22" s="169" t="s">
        <v>704</v>
      </c>
      <c r="L22" s="129">
        <f t="shared" si="2"/>
        <v>1</v>
      </c>
      <c r="M22" s="72" t="s">
        <v>483</v>
      </c>
      <c r="N22" s="7">
        <v>12</v>
      </c>
    </row>
    <row r="23" spans="1:14" ht="13.5" customHeight="1">
      <c r="A23" s="23">
        <v>11</v>
      </c>
      <c r="B23" s="175">
        <v>1433018125</v>
      </c>
      <c r="C23" s="275" t="s">
        <v>594</v>
      </c>
      <c r="D23" s="275" t="s">
        <v>595</v>
      </c>
      <c r="E23" s="117" t="s">
        <v>428</v>
      </c>
      <c r="F23" s="49">
        <v>10</v>
      </c>
      <c r="G23" s="26"/>
      <c r="H23" s="127"/>
      <c r="I23" s="31">
        <f t="shared" si="0"/>
        <v>10</v>
      </c>
      <c r="J23" s="23">
        <f t="shared" si="1"/>
        <v>1</v>
      </c>
      <c r="K23" s="169" t="s">
        <v>704</v>
      </c>
      <c r="L23" s="129">
        <f t="shared" si="2"/>
        <v>1</v>
      </c>
      <c r="N23" s="187">
        <v>13</v>
      </c>
    </row>
    <row r="24" spans="1:14" ht="13.5" customHeight="1">
      <c r="A24" s="23">
        <v>12</v>
      </c>
      <c r="B24" s="175">
        <v>1533012510</v>
      </c>
      <c r="C24" s="275" t="s">
        <v>667</v>
      </c>
      <c r="D24" s="275" t="s">
        <v>668</v>
      </c>
      <c r="E24" s="117" t="s">
        <v>428</v>
      </c>
      <c r="F24" s="49">
        <v>6</v>
      </c>
      <c r="G24" s="26"/>
      <c r="H24" s="127"/>
      <c r="I24" s="31">
        <f t="shared" si="0"/>
        <v>6</v>
      </c>
      <c r="J24" s="23">
        <f t="shared" si="1"/>
        <v>0</v>
      </c>
      <c r="K24" s="44" t="str">
        <f>IF(J24=1,"acquise"," ")</f>
        <v xml:space="preserve"> </v>
      </c>
      <c r="L24" s="129">
        <f t="shared" si="2"/>
        <v>1</v>
      </c>
      <c r="N24" s="187">
        <v>22</v>
      </c>
    </row>
    <row r="25" spans="1:14" ht="13.5" customHeight="1">
      <c r="A25" s="23">
        <v>13</v>
      </c>
      <c r="B25" s="282">
        <v>123004012</v>
      </c>
      <c r="C25" s="200" t="s">
        <v>66</v>
      </c>
      <c r="D25" s="200" t="s">
        <v>557</v>
      </c>
      <c r="E25" s="239" t="s">
        <v>431</v>
      </c>
      <c r="F25" s="256">
        <v>12</v>
      </c>
      <c r="G25" s="260"/>
      <c r="H25" s="261"/>
      <c r="I25" s="249">
        <f t="shared" si="0"/>
        <v>12</v>
      </c>
      <c r="J25" s="250">
        <f t="shared" si="1"/>
        <v>1</v>
      </c>
      <c r="K25" s="251" t="str">
        <f>IF(J25=1,"acquise"," ")</f>
        <v>acquise</v>
      </c>
      <c r="L25" s="222">
        <f t="shared" si="2"/>
        <v>1</v>
      </c>
    </row>
    <row r="26" spans="1:14" ht="13.5" customHeight="1">
      <c r="A26" s="23">
        <v>14</v>
      </c>
      <c r="B26" s="175">
        <v>1533019464</v>
      </c>
      <c r="C26" s="275" t="s">
        <v>600</v>
      </c>
      <c r="D26" s="275" t="s">
        <v>199</v>
      </c>
      <c r="E26" s="117" t="s">
        <v>429</v>
      </c>
      <c r="F26" s="49">
        <v>9.5</v>
      </c>
      <c r="G26" s="26"/>
      <c r="H26" s="127"/>
      <c r="I26" s="31">
        <f t="shared" si="0"/>
        <v>9.5</v>
      </c>
      <c r="J26" s="23">
        <f t="shared" si="1"/>
        <v>0</v>
      </c>
      <c r="K26" s="169" t="s">
        <v>484</v>
      </c>
      <c r="L26" s="129">
        <f t="shared" si="2"/>
        <v>1</v>
      </c>
      <c r="N26" s="187">
        <v>30</v>
      </c>
    </row>
    <row r="27" spans="1:14" ht="13.5" customHeight="1">
      <c r="A27" s="23">
        <v>15</v>
      </c>
      <c r="B27" s="175">
        <v>1533012539</v>
      </c>
      <c r="C27" s="275" t="s">
        <v>538</v>
      </c>
      <c r="D27" s="275" t="s">
        <v>317</v>
      </c>
      <c r="E27" s="117" t="s">
        <v>429</v>
      </c>
      <c r="F27" s="49">
        <v>10</v>
      </c>
      <c r="G27" s="26"/>
      <c r="H27" s="127"/>
      <c r="I27" s="31">
        <f t="shared" si="0"/>
        <v>10</v>
      </c>
      <c r="J27" s="23">
        <f t="shared" si="1"/>
        <v>1</v>
      </c>
      <c r="K27" s="169" t="s">
        <v>704</v>
      </c>
      <c r="L27" s="129">
        <f t="shared" si="2"/>
        <v>1</v>
      </c>
      <c r="N27" s="187">
        <v>18</v>
      </c>
    </row>
    <row r="28" spans="1:14" ht="13.5" customHeight="1">
      <c r="A28" s="23">
        <v>16</v>
      </c>
      <c r="B28" s="279">
        <v>1333015719</v>
      </c>
      <c r="C28" s="101" t="s">
        <v>293</v>
      </c>
      <c r="D28" s="101" t="s">
        <v>138</v>
      </c>
      <c r="E28" s="117" t="s">
        <v>434</v>
      </c>
      <c r="F28" s="49">
        <v>13</v>
      </c>
      <c r="G28" s="26"/>
      <c r="H28" s="127"/>
      <c r="I28" s="31">
        <f t="shared" si="0"/>
        <v>13</v>
      </c>
      <c r="J28" s="23">
        <f t="shared" si="1"/>
        <v>1</v>
      </c>
      <c r="K28" s="169" t="s">
        <v>704</v>
      </c>
      <c r="L28" s="129">
        <f t="shared" si="2"/>
        <v>1</v>
      </c>
      <c r="M28" s="72" t="s">
        <v>483</v>
      </c>
      <c r="N28" s="7">
        <v>28</v>
      </c>
    </row>
    <row r="29" spans="1:14" ht="13.5" customHeight="1">
      <c r="A29" s="23">
        <v>17</v>
      </c>
      <c r="B29" s="356" t="s">
        <v>706</v>
      </c>
      <c r="C29" s="203" t="s">
        <v>707</v>
      </c>
      <c r="D29" s="203" t="s">
        <v>79</v>
      </c>
      <c r="E29" s="204" t="s">
        <v>436</v>
      </c>
      <c r="F29" s="256">
        <v>10</v>
      </c>
      <c r="G29" s="260"/>
      <c r="H29" s="261"/>
      <c r="I29" s="249">
        <f t="shared" si="0"/>
        <v>10</v>
      </c>
      <c r="J29" s="250">
        <f t="shared" si="1"/>
        <v>1</v>
      </c>
      <c r="K29" s="251" t="str">
        <f>IF(J29=1,"acquise"," ")</f>
        <v>acquise</v>
      </c>
      <c r="L29" s="222">
        <f t="shared" si="2"/>
        <v>1</v>
      </c>
    </row>
    <row r="30" spans="1:14" ht="13.5" customHeight="1">
      <c r="A30" s="23">
        <v>18</v>
      </c>
      <c r="B30" s="289">
        <v>123003488</v>
      </c>
      <c r="C30" s="47" t="s">
        <v>71</v>
      </c>
      <c r="D30" s="47" t="s">
        <v>72</v>
      </c>
      <c r="E30" s="118" t="s">
        <v>433</v>
      </c>
      <c r="F30" s="92">
        <v>13</v>
      </c>
      <c r="G30" s="26"/>
      <c r="H30" s="127"/>
      <c r="I30" s="31">
        <f t="shared" si="0"/>
        <v>13</v>
      </c>
      <c r="J30" s="23">
        <f t="shared" si="1"/>
        <v>1</v>
      </c>
      <c r="K30" s="169" t="s">
        <v>704</v>
      </c>
      <c r="L30" s="129">
        <f t="shared" si="2"/>
        <v>1</v>
      </c>
      <c r="M30" s="72" t="s">
        <v>483</v>
      </c>
      <c r="N30" s="7">
        <v>18</v>
      </c>
    </row>
    <row r="31" spans="1:14" ht="13.5" customHeight="1">
      <c r="A31" s="23">
        <v>19</v>
      </c>
      <c r="B31" s="277" t="s">
        <v>73</v>
      </c>
      <c r="C31" s="47" t="s">
        <v>74</v>
      </c>
      <c r="D31" s="47" t="s">
        <v>75</v>
      </c>
      <c r="E31" s="117" t="s">
        <v>429</v>
      </c>
      <c r="F31" s="92">
        <v>13.5</v>
      </c>
      <c r="G31" s="26"/>
      <c r="H31" s="127"/>
      <c r="I31" s="31">
        <f t="shared" si="0"/>
        <v>13.5</v>
      </c>
      <c r="J31" s="23">
        <f t="shared" si="1"/>
        <v>1</v>
      </c>
      <c r="K31" s="169" t="s">
        <v>704</v>
      </c>
      <c r="L31" s="129">
        <f t="shared" si="2"/>
        <v>1</v>
      </c>
      <c r="M31" s="72" t="s">
        <v>483</v>
      </c>
      <c r="N31" s="7">
        <v>22</v>
      </c>
    </row>
    <row r="32" spans="1:14" ht="13.5" customHeight="1">
      <c r="A32" s="23">
        <v>20</v>
      </c>
      <c r="B32" s="181">
        <v>1333016483</v>
      </c>
      <c r="C32" s="290" t="s">
        <v>550</v>
      </c>
      <c r="D32" s="290" t="s">
        <v>373</v>
      </c>
      <c r="E32" s="117" t="s">
        <v>1676</v>
      </c>
      <c r="F32" s="49">
        <v>14.5</v>
      </c>
      <c r="G32" s="26"/>
      <c r="H32" s="127"/>
      <c r="I32" s="31">
        <f t="shared" si="0"/>
        <v>14.5</v>
      </c>
      <c r="J32" s="23">
        <f t="shared" si="1"/>
        <v>1</v>
      </c>
      <c r="K32" s="169" t="s">
        <v>484</v>
      </c>
      <c r="L32" s="129">
        <f t="shared" si="2"/>
        <v>1</v>
      </c>
      <c r="N32" s="187">
        <v>30</v>
      </c>
    </row>
    <row r="33" spans="1:14" ht="13.5" customHeight="1">
      <c r="A33" s="23">
        <v>21</v>
      </c>
      <c r="B33" s="363" t="s">
        <v>708</v>
      </c>
      <c r="C33" s="241" t="s">
        <v>709</v>
      </c>
      <c r="D33" s="241" t="s">
        <v>64</v>
      </c>
      <c r="E33" s="242" t="s">
        <v>432</v>
      </c>
      <c r="F33" s="256">
        <v>12</v>
      </c>
      <c r="G33" s="260"/>
      <c r="H33" s="261"/>
      <c r="I33" s="249">
        <f t="shared" si="0"/>
        <v>12</v>
      </c>
      <c r="J33" s="250">
        <f t="shared" si="1"/>
        <v>1</v>
      </c>
      <c r="K33" s="251" t="str">
        <f>IF(J33=1,"acquise"," ")</f>
        <v>acquise</v>
      </c>
      <c r="L33" s="222">
        <f t="shared" si="2"/>
        <v>1</v>
      </c>
    </row>
    <row r="34" spans="1:14" ht="13.5" customHeight="1">
      <c r="A34" s="23">
        <v>22</v>
      </c>
      <c r="B34" s="289">
        <v>123003378</v>
      </c>
      <c r="C34" s="47" t="s">
        <v>78</v>
      </c>
      <c r="D34" s="47" t="s">
        <v>79</v>
      </c>
      <c r="E34" s="117" t="s">
        <v>429</v>
      </c>
      <c r="F34" s="92">
        <v>12</v>
      </c>
      <c r="G34" s="26"/>
      <c r="H34" s="127"/>
      <c r="I34" s="31">
        <f t="shared" si="0"/>
        <v>12</v>
      </c>
      <c r="J34" s="23">
        <f t="shared" si="1"/>
        <v>1</v>
      </c>
      <c r="K34" s="169" t="s">
        <v>704</v>
      </c>
      <c r="L34" s="129">
        <f t="shared" si="2"/>
        <v>1</v>
      </c>
      <c r="M34" s="72" t="s">
        <v>483</v>
      </c>
      <c r="N34" s="7">
        <v>17</v>
      </c>
    </row>
    <row r="35" spans="1:14" ht="13.5" customHeight="1">
      <c r="A35" s="23">
        <v>23</v>
      </c>
      <c r="B35" s="186">
        <v>123002925</v>
      </c>
      <c r="C35" s="290" t="s">
        <v>78</v>
      </c>
      <c r="D35" s="290" t="s">
        <v>212</v>
      </c>
      <c r="E35" s="117" t="s">
        <v>428</v>
      </c>
      <c r="F35" s="49">
        <v>12</v>
      </c>
      <c r="G35" s="26"/>
      <c r="H35" s="127"/>
      <c r="I35" s="31">
        <f t="shared" si="0"/>
        <v>12</v>
      </c>
      <c r="J35" s="23">
        <f t="shared" si="1"/>
        <v>1</v>
      </c>
      <c r="K35" s="169" t="s">
        <v>704</v>
      </c>
      <c r="L35" s="129">
        <f t="shared" si="2"/>
        <v>1</v>
      </c>
      <c r="N35" s="187">
        <v>12</v>
      </c>
    </row>
    <row r="36" spans="1:14" ht="13.5" customHeight="1">
      <c r="A36" s="23">
        <v>24</v>
      </c>
      <c r="B36" s="175">
        <v>1533005854</v>
      </c>
      <c r="C36" s="275" t="s">
        <v>688</v>
      </c>
      <c r="D36" s="275" t="s">
        <v>299</v>
      </c>
      <c r="E36" s="117" t="s">
        <v>1676</v>
      </c>
      <c r="F36" s="49">
        <v>4</v>
      </c>
      <c r="G36" s="26"/>
      <c r="H36" s="127"/>
      <c r="I36" s="31">
        <f t="shared" si="0"/>
        <v>4</v>
      </c>
      <c r="J36" s="23">
        <f t="shared" si="1"/>
        <v>0</v>
      </c>
      <c r="K36" s="44" t="str">
        <f>IF(J36=1,"acquise"," ")</f>
        <v xml:space="preserve"> </v>
      </c>
      <c r="L36" s="129">
        <f t="shared" si="2"/>
        <v>1</v>
      </c>
      <c r="N36" s="187">
        <v>13</v>
      </c>
    </row>
    <row r="37" spans="1:14" ht="13.5" customHeight="1">
      <c r="A37" s="23">
        <v>25</v>
      </c>
      <c r="B37" s="282" t="s">
        <v>710</v>
      </c>
      <c r="C37" s="200" t="s">
        <v>711</v>
      </c>
      <c r="D37" s="200" t="s">
        <v>221</v>
      </c>
      <c r="E37" s="243" t="s">
        <v>429</v>
      </c>
      <c r="F37" s="256">
        <v>13</v>
      </c>
      <c r="G37" s="260"/>
      <c r="H37" s="261"/>
      <c r="I37" s="249">
        <f t="shared" si="0"/>
        <v>13</v>
      </c>
      <c r="J37" s="250">
        <f t="shared" si="1"/>
        <v>1</v>
      </c>
      <c r="K37" s="251" t="str">
        <f>IF(J37=1,"acquise"," ")</f>
        <v>acquise</v>
      </c>
      <c r="L37" s="222">
        <f t="shared" si="2"/>
        <v>1</v>
      </c>
    </row>
    <row r="38" spans="1:14" ht="13.5" customHeight="1">
      <c r="A38" s="23">
        <v>26</v>
      </c>
      <c r="B38" s="363" t="s">
        <v>712</v>
      </c>
      <c r="C38" s="241" t="s">
        <v>713</v>
      </c>
      <c r="D38" s="241" t="s">
        <v>198</v>
      </c>
      <c r="E38" s="244" t="s">
        <v>433</v>
      </c>
      <c r="F38" s="256">
        <v>14</v>
      </c>
      <c r="G38" s="260"/>
      <c r="H38" s="261"/>
      <c r="I38" s="249">
        <f t="shared" si="0"/>
        <v>14</v>
      </c>
      <c r="J38" s="250">
        <f t="shared" si="1"/>
        <v>1</v>
      </c>
      <c r="K38" s="251" t="str">
        <f>IF(J38=1,"acquise"," ")</f>
        <v>acquise</v>
      </c>
      <c r="L38" s="222">
        <f t="shared" si="2"/>
        <v>1</v>
      </c>
    </row>
    <row r="39" spans="1:14" ht="13.5" customHeight="1">
      <c r="A39" s="23">
        <v>27</v>
      </c>
      <c r="B39" s="175">
        <v>1533012525</v>
      </c>
      <c r="C39" s="275" t="s">
        <v>631</v>
      </c>
      <c r="D39" s="275" t="s">
        <v>632</v>
      </c>
      <c r="E39" s="117" t="s">
        <v>428</v>
      </c>
      <c r="F39" s="49">
        <v>6</v>
      </c>
      <c r="G39" s="26">
        <v>2.5</v>
      </c>
      <c r="H39" s="127"/>
      <c r="I39" s="31">
        <f t="shared" si="0"/>
        <v>6</v>
      </c>
      <c r="J39" s="23">
        <f t="shared" si="1"/>
        <v>0</v>
      </c>
      <c r="K39" s="44" t="str">
        <f>IF(J39=1,"acquise"," ")</f>
        <v xml:space="preserve"> </v>
      </c>
      <c r="L39" s="129">
        <f t="shared" si="2"/>
        <v>1</v>
      </c>
      <c r="N39" s="187">
        <v>17</v>
      </c>
    </row>
    <row r="40" spans="1:14" ht="13.5" customHeight="1">
      <c r="A40" s="23">
        <v>28</v>
      </c>
      <c r="B40" s="279">
        <v>1333011568</v>
      </c>
      <c r="C40" s="101" t="s">
        <v>374</v>
      </c>
      <c r="D40" s="101" t="s">
        <v>375</v>
      </c>
      <c r="E40" s="117" t="s">
        <v>434</v>
      </c>
      <c r="F40" s="49">
        <v>12</v>
      </c>
      <c r="G40" s="26"/>
      <c r="H40" s="127"/>
      <c r="I40" s="31">
        <f t="shared" si="0"/>
        <v>12</v>
      </c>
      <c r="J40" s="23">
        <f t="shared" si="1"/>
        <v>1</v>
      </c>
      <c r="K40" s="169" t="s">
        <v>704</v>
      </c>
      <c r="L40" s="129">
        <f t="shared" si="2"/>
        <v>1</v>
      </c>
      <c r="M40" s="72" t="s">
        <v>483</v>
      </c>
      <c r="N40" s="7">
        <v>18</v>
      </c>
    </row>
    <row r="41" spans="1:14" ht="13.5" customHeight="1">
      <c r="A41" s="23">
        <v>29</v>
      </c>
      <c r="B41" s="175">
        <v>1533014031</v>
      </c>
      <c r="C41" s="275" t="s">
        <v>374</v>
      </c>
      <c r="D41" s="275" t="s">
        <v>92</v>
      </c>
      <c r="E41" s="117" t="s">
        <v>429</v>
      </c>
      <c r="F41" s="49">
        <v>12</v>
      </c>
      <c r="G41" s="26"/>
      <c r="H41" s="127"/>
      <c r="I41" s="31">
        <f t="shared" si="0"/>
        <v>12</v>
      </c>
      <c r="J41" s="23">
        <f t="shared" si="1"/>
        <v>1</v>
      </c>
      <c r="K41" s="169" t="s">
        <v>704</v>
      </c>
      <c r="L41" s="129">
        <f t="shared" si="2"/>
        <v>1</v>
      </c>
      <c r="N41" s="187">
        <v>14</v>
      </c>
    </row>
    <row r="42" spans="1:14" ht="13.5" customHeight="1">
      <c r="A42" s="23">
        <v>30</v>
      </c>
      <c r="B42" s="175">
        <v>1533012543</v>
      </c>
      <c r="C42" s="275" t="s">
        <v>641</v>
      </c>
      <c r="D42" s="275" t="s">
        <v>642</v>
      </c>
      <c r="E42" s="117" t="s">
        <v>428</v>
      </c>
      <c r="F42" s="49">
        <v>12</v>
      </c>
      <c r="G42" s="26"/>
      <c r="H42" s="127"/>
      <c r="I42" s="31">
        <f t="shared" si="0"/>
        <v>12</v>
      </c>
      <c r="J42" s="23">
        <f t="shared" si="1"/>
        <v>1</v>
      </c>
      <c r="K42" s="169" t="s">
        <v>704</v>
      </c>
      <c r="L42" s="129">
        <f t="shared" si="2"/>
        <v>1</v>
      </c>
      <c r="N42" s="187">
        <v>12</v>
      </c>
    </row>
    <row r="43" spans="1:14" ht="13.5" customHeight="1">
      <c r="A43" s="23">
        <v>31</v>
      </c>
      <c r="B43" s="289">
        <v>1333006646</v>
      </c>
      <c r="C43" s="47" t="s">
        <v>81</v>
      </c>
      <c r="D43" s="47" t="s">
        <v>82</v>
      </c>
      <c r="E43" s="120" t="s">
        <v>434</v>
      </c>
      <c r="F43" s="92">
        <v>12</v>
      </c>
      <c r="G43" s="26"/>
      <c r="H43" s="127"/>
      <c r="I43" s="31">
        <f t="shared" si="0"/>
        <v>12</v>
      </c>
      <c r="J43" s="23">
        <f t="shared" si="1"/>
        <v>1</v>
      </c>
      <c r="K43" s="169" t="s">
        <v>704</v>
      </c>
      <c r="L43" s="129">
        <f t="shared" si="2"/>
        <v>1</v>
      </c>
      <c r="M43" s="72" t="s">
        <v>483</v>
      </c>
      <c r="N43" s="7">
        <v>12</v>
      </c>
    </row>
    <row r="44" spans="1:14" ht="13.5" customHeight="1">
      <c r="A44" s="23">
        <v>32</v>
      </c>
      <c r="B44" s="279">
        <v>1433007175</v>
      </c>
      <c r="C44" s="101" t="s">
        <v>376</v>
      </c>
      <c r="D44" s="101" t="s">
        <v>377</v>
      </c>
      <c r="E44" s="117" t="s">
        <v>434</v>
      </c>
      <c r="F44" s="49">
        <v>6</v>
      </c>
      <c r="G44" s="26"/>
      <c r="H44" s="127"/>
      <c r="I44" s="31">
        <f t="shared" si="0"/>
        <v>6</v>
      </c>
      <c r="J44" s="23">
        <f t="shared" si="1"/>
        <v>0</v>
      </c>
      <c r="K44" s="44" t="str">
        <f>IF(J44=1,"acquise"," ")</f>
        <v xml:space="preserve"> </v>
      </c>
      <c r="L44" s="129">
        <f t="shared" si="2"/>
        <v>1</v>
      </c>
      <c r="M44" s="72" t="s">
        <v>483</v>
      </c>
      <c r="N44" s="7">
        <v>11</v>
      </c>
    </row>
    <row r="45" spans="1:14" ht="13.5" customHeight="1">
      <c r="A45" s="23">
        <v>33</v>
      </c>
      <c r="B45" s="289">
        <v>123000712</v>
      </c>
      <c r="C45" s="47" t="s">
        <v>84</v>
      </c>
      <c r="D45" s="47" t="s">
        <v>85</v>
      </c>
      <c r="E45" s="117" t="s">
        <v>434</v>
      </c>
      <c r="F45" s="92">
        <v>13.5</v>
      </c>
      <c r="G45" s="26"/>
      <c r="H45" s="127"/>
      <c r="I45" s="31">
        <f t="shared" si="0"/>
        <v>13.5</v>
      </c>
      <c r="J45" s="23">
        <f t="shared" si="1"/>
        <v>1</v>
      </c>
      <c r="K45" s="169" t="s">
        <v>704</v>
      </c>
      <c r="L45" s="129">
        <f t="shared" si="2"/>
        <v>1</v>
      </c>
      <c r="M45" s="72" t="s">
        <v>483</v>
      </c>
      <c r="N45" s="7">
        <v>13</v>
      </c>
    </row>
    <row r="46" spans="1:14" ht="13.5" customHeight="1">
      <c r="A46" s="23">
        <v>34</v>
      </c>
      <c r="B46" s="279">
        <v>1333004753</v>
      </c>
      <c r="C46" s="101" t="s">
        <v>294</v>
      </c>
      <c r="D46" s="101" t="s">
        <v>295</v>
      </c>
      <c r="E46" s="118" t="s">
        <v>433</v>
      </c>
      <c r="F46" s="49">
        <v>14</v>
      </c>
      <c r="G46" s="26"/>
      <c r="H46" s="127"/>
      <c r="I46" s="31">
        <f t="shared" si="0"/>
        <v>14</v>
      </c>
      <c r="J46" s="23">
        <f t="shared" si="1"/>
        <v>1</v>
      </c>
      <c r="K46" s="169" t="s">
        <v>704</v>
      </c>
      <c r="L46" s="129">
        <f t="shared" si="2"/>
        <v>1</v>
      </c>
      <c r="M46" s="72" t="s">
        <v>483</v>
      </c>
      <c r="N46" s="7">
        <v>18</v>
      </c>
    </row>
    <row r="47" spans="1:14" ht="13.5" customHeight="1">
      <c r="A47" s="23">
        <v>35</v>
      </c>
      <c r="B47" s="175">
        <v>1533011550</v>
      </c>
      <c r="C47" s="275" t="s">
        <v>525</v>
      </c>
      <c r="D47" s="275" t="s">
        <v>526</v>
      </c>
      <c r="E47" s="117" t="s">
        <v>428</v>
      </c>
      <c r="F47" s="49">
        <v>11</v>
      </c>
      <c r="G47" s="26"/>
      <c r="H47" s="127"/>
      <c r="I47" s="31">
        <f t="shared" si="0"/>
        <v>11</v>
      </c>
      <c r="J47" s="23">
        <f t="shared" si="1"/>
        <v>1</v>
      </c>
      <c r="K47" s="169" t="s">
        <v>704</v>
      </c>
      <c r="L47" s="129">
        <f t="shared" si="2"/>
        <v>1</v>
      </c>
      <c r="N47" s="187">
        <v>18</v>
      </c>
    </row>
    <row r="48" spans="1:14" ht="13.5" customHeight="1">
      <c r="A48" s="23">
        <v>36</v>
      </c>
      <c r="B48" s="279">
        <v>1333006010</v>
      </c>
      <c r="C48" s="101" t="s">
        <v>296</v>
      </c>
      <c r="D48" s="101" t="s">
        <v>378</v>
      </c>
      <c r="E48" s="117" t="s">
        <v>429</v>
      </c>
      <c r="F48" s="49">
        <v>13.5</v>
      </c>
      <c r="G48" s="26"/>
      <c r="H48" s="127"/>
      <c r="I48" s="31">
        <f t="shared" si="0"/>
        <v>13.5</v>
      </c>
      <c r="J48" s="23">
        <f t="shared" si="1"/>
        <v>1</v>
      </c>
      <c r="K48" s="169" t="s">
        <v>704</v>
      </c>
      <c r="L48" s="129">
        <f t="shared" si="2"/>
        <v>1</v>
      </c>
      <c r="M48" s="72" t="s">
        <v>483</v>
      </c>
      <c r="N48" s="7">
        <v>12</v>
      </c>
    </row>
    <row r="49" spans="1:14" ht="13.5" customHeight="1">
      <c r="A49" s="23">
        <v>37</v>
      </c>
      <c r="B49" s="175">
        <v>1533004202</v>
      </c>
      <c r="C49" s="275" t="s">
        <v>654</v>
      </c>
      <c r="D49" s="275" t="s">
        <v>655</v>
      </c>
      <c r="E49" s="117" t="s">
        <v>1676</v>
      </c>
      <c r="F49" s="49">
        <v>11.5</v>
      </c>
      <c r="G49" s="26"/>
      <c r="H49" s="127"/>
      <c r="I49" s="31">
        <f t="shared" si="0"/>
        <v>11.5</v>
      </c>
      <c r="J49" s="23">
        <f t="shared" si="1"/>
        <v>1</v>
      </c>
      <c r="K49" s="169" t="s">
        <v>704</v>
      </c>
      <c r="L49" s="129">
        <f t="shared" si="2"/>
        <v>1</v>
      </c>
      <c r="N49" s="187">
        <v>14</v>
      </c>
    </row>
    <row r="50" spans="1:14" ht="13.5" customHeight="1">
      <c r="A50" s="23">
        <v>38</v>
      </c>
      <c r="B50" s="289">
        <v>1333011714</v>
      </c>
      <c r="C50" s="47" t="s">
        <v>87</v>
      </c>
      <c r="D50" s="47" t="s">
        <v>88</v>
      </c>
      <c r="E50" s="118" t="s">
        <v>433</v>
      </c>
      <c r="F50" s="92">
        <v>14.5</v>
      </c>
      <c r="G50" s="26"/>
      <c r="H50" s="127"/>
      <c r="I50" s="31">
        <f t="shared" si="0"/>
        <v>14.5</v>
      </c>
      <c r="J50" s="23">
        <f t="shared" si="1"/>
        <v>1</v>
      </c>
      <c r="K50" s="169" t="s">
        <v>704</v>
      </c>
      <c r="L50" s="129">
        <f t="shared" si="2"/>
        <v>1</v>
      </c>
      <c r="M50" s="72" t="s">
        <v>483</v>
      </c>
      <c r="N50" s="7">
        <v>18</v>
      </c>
    </row>
    <row r="51" spans="1:14" ht="13.5" customHeight="1">
      <c r="A51" s="23">
        <v>39</v>
      </c>
      <c r="B51" s="369" t="s">
        <v>714</v>
      </c>
      <c r="C51" s="245" t="s">
        <v>715</v>
      </c>
      <c r="D51" s="245" t="s">
        <v>60</v>
      </c>
      <c r="E51" s="246" t="s">
        <v>434</v>
      </c>
      <c r="F51" s="256">
        <v>10</v>
      </c>
      <c r="G51" s="260"/>
      <c r="H51" s="261"/>
      <c r="I51" s="249">
        <f t="shared" si="0"/>
        <v>10</v>
      </c>
      <c r="J51" s="250">
        <f t="shared" si="1"/>
        <v>1</v>
      </c>
      <c r="K51" s="251" t="str">
        <f>IF(J51=1,"acquise"," ")</f>
        <v>acquise</v>
      </c>
      <c r="L51" s="222">
        <f t="shared" si="2"/>
        <v>1</v>
      </c>
    </row>
    <row r="52" spans="1:14" ht="13.5" customHeight="1">
      <c r="A52" s="23">
        <v>40</v>
      </c>
      <c r="B52" s="294" t="s">
        <v>716</v>
      </c>
      <c r="C52" s="200" t="s">
        <v>717</v>
      </c>
      <c r="D52" s="200" t="s">
        <v>138</v>
      </c>
      <c r="E52" s="247" t="s">
        <v>1677</v>
      </c>
      <c r="F52" s="256">
        <v>11</v>
      </c>
      <c r="G52" s="260"/>
      <c r="H52" s="261"/>
      <c r="I52" s="249">
        <f t="shared" si="0"/>
        <v>11</v>
      </c>
      <c r="J52" s="250">
        <f t="shared" si="1"/>
        <v>1</v>
      </c>
      <c r="K52" s="251" t="str">
        <f>IF(J52=1,"acquise"," ")</f>
        <v>acquise</v>
      </c>
      <c r="L52" s="222">
        <f t="shared" si="2"/>
        <v>1</v>
      </c>
    </row>
    <row r="53" spans="1:14" ht="13.5" customHeight="1">
      <c r="A53" s="23">
        <v>41</v>
      </c>
      <c r="B53" s="279">
        <v>1333026522</v>
      </c>
      <c r="C53" s="101" t="s">
        <v>379</v>
      </c>
      <c r="D53" s="101" t="s">
        <v>380</v>
      </c>
      <c r="E53" s="117" t="s">
        <v>429</v>
      </c>
      <c r="F53" s="49">
        <v>11.5</v>
      </c>
      <c r="G53" s="26"/>
      <c r="H53" s="127"/>
      <c r="I53" s="31">
        <f t="shared" si="0"/>
        <v>11.5</v>
      </c>
      <c r="J53" s="23">
        <f t="shared" si="1"/>
        <v>1</v>
      </c>
      <c r="K53" s="169" t="s">
        <v>704</v>
      </c>
      <c r="L53" s="129">
        <f t="shared" si="2"/>
        <v>1</v>
      </c>
      <c r="M53" s="72" t="s">
        <v>483</v>
      </c>
      <c r="N53" s="7">
        <v>18</v>
      </c>
    </row>
    <row r="54" spans="1:14" ht="13.5" customHeight="1">
      <c r="A54" s="23">
        <v>42</v>
      </c>
      <c r="B54" s="175">
        <v>1533015821</v>
      </c>
      <c r="C54" s="275" t="s">
        <v>576</v>
      </c>
      <c r="D54" s="275" t="s">
        <v>357</v>
      </c>
      <c r="E54" s="117" t="s">
        <v>428</v>
      </c>
      <c r="F54" s="49">
        <v>8</v>
      </c>
      <c r="G54" s="26"/>
      <c r="H54" s="127"/>
      <c r="I54" s="31">
        <f t="shared" si="0"/>
        <v>8</v>
      </c>
      <c r="J54" s="23">
        <f t="shared" si="1"/>
        <v>0</v>
      </c>
      <c r="K54" s="44" t="str">
        <f>IF(J54=1,"acquise"," ")</f>
        <v xml:space="preserve"> </v>
      </c>
      <c r="L54" s="129">
        <f t="shared" si="2"/>
        <v>1</v>
      </c>
      <c r="N54" s="187">
        <v>22</v>
      </c>
    </row>
    <row r="55" spans="1:14" ht="13.5" customHeight="1">
      <c r="A55" s="23">
        <v>43</v>
      </c>
      <c r="B55" s="282" t="s">
        <v>718</v>
      </c>
      <c r="C55" s="200" t="s">
        <v>90</v>
      </c>
      <c r="D55" s="200" t="s">
        <v>373</v>
      </c>
      <c r="E55" s="246" t="s">
        <v>434</v>
      </c>
      <c r="F55" s="256">
        <v>10</v>
      </c>
      <c r="G55" s="260"/>
      <c r="H55" s="261"/>
      <c r="I55" s="249">
        <f t="shared" si="0"/>
        <v>10</v>
      </c>
      <c r="J55" s="250">
        <f t="shared" si="1"/>
        <v>1</v>
      </c>
      <c r="K55" s="251" t="str">
        <f>IF(J55=1,"acquise"," ")</f>
        <v>acquise</v>
      </c>
      <c r="L55" s="222">
        <f t="shared" si="2"/>
        <v>1</v>
      </c>
    </row>
    <row r="56" spans="1:14" ht="13.5" customHeight="1">
      <c r="A56" s="23">
        <v>44</v>
      </c>
      <c r="B56" s="279">
        <v>1433010412</v>
      </c>
      <c r="C56" s="101" t="s">
        <v>381</v>
      </c>
      <c r="D56" s="101" t="s">
        <v>382</v>
      </c>
      <c r="E56" s="117" t="s">
        <v>429</v>
      </c>
      <c r="F56" s="49">
        <v>12</v>
      </c>
      <c r="G56" s="26"/>
      <c r="H56" s="127"/>
      <c r="I56" s="31">
        <f t="shared" si="0"/>
        <v>12</v>
      </c>
      <c r="J56" s="23">
        <f t="shared" si="1"/>
        <v>1</v>
      </c>
      <c r="K56" s="169" t="s">
        <v>704</v>
      </c>
      <c r="L56" s="129">
        <f t="shared" si="2"/>
        <v>1</v>
      </c>
      <c r="M56" s="72" t="s">
        <v>483</v>
      </c>
      <c r="N56" s="7">
        <v>18</v>
      </c>
    </row>
    <row r="57" spans="1:14" ht="13.5" customHeight="1">
      <c r="A57" s="23">
        <v>45</v>
      </c>
      <c r="B57" s="294" t="s">
        <v>719</v>
      </c>
      <c r="C57" s="200" t="s">
        <v>381</v>
      </c>
      <c r="D57" s="200" t="s">
        <v>72</v>
      </c>
      <c r="E57" s="247" t="s">
        <v>1678</v>
      </c>
      <c r="F57" s="256">
        <v>7</v>
      </c>
      <c r="G57" s="260"/>
      <c r="H57" s="261"/>
      <c r="I57" s="249">
        <f t="shared" si="0"/>
        <v>7</v>
      </c>
      <c r="J57" s="250">
        <f t="shared" si="1"/>
        <v>0</v>
      </c>
      <c r="K57" s="251" t="str">
        <f>IF(J57=1,"acquise"," ")</f>
        <v xml:space="preserve"> </v>
      </c>
      <c r="L57" s="222">
        <f t="shared" si="2"/>
        <v>1</v>
      </c>
    </row>
    <row r="58" spans="1:14" ht="13.5" customHeight="1">
      <c r="A58" s="23">
        <v>46</v>
      </c>
      <c r="B58" s="175">
        <v>1533009327</v>
      </c>
      <c r="C58" s="275" t="s">
        <v>626</v>
      </c>
      <c r="D58" s="275" t="s">
        <v>93</v>
      </c>
      <c r="E58" s="117" t="s">
        <v>428</v>
      </c>
      <c r="F58" s="49">
        <v>8.5</v>
      </c>
      <c r="G58" s="26"/>
      <c r="H58" s="127"/>
      <c r="I58" s="31">
        <f t="shared" si="0"/>
        <v>8.5</v>
      </c>
      <c r="J58" s="23">
        <f t="shared" si="1"/>
        <v>0</v>
      </c>
      <c r="K58" s="44" t="str">
        <f>IF(J58=1,"acquise"," ")</f>
        <v xml:space="preserve"> </v>
      </c>
      <c r="L58" s="129">
        <f t="shared" si="2"/>
        <v>1</v>
      </c>
      <c r="N58" s="187">
        <v>11</v>
      </c>
    </row>
    <row r="59" spans="1:14" ht="13.5" customHeight="1">
      <c r="A59" s="23">
        <v>47</v>
      </c>
      <c r="B59" s="282" t="s">
        <v>720</v>
      </c>
      <c r="C59" s="200" t="s">
        <v>721</v>
      </c>
      <c r="D59" s="200" t="s">
        <v>113</v>
      </c>
      <c r="E59" s="242" t="s">
        <v>432</v>
      </c>
      <c r="F59" s="256">
        <v>11.5</v>
      </c>
      <c r="G59" s="260"/>
      <c r="H59" s="261"/>
      <c r="I59" s="249">
        <f t="shared" si="0"/>
        <v>11.5</v>
      </c>
      <c r="J59" s="250">
        <f t="shared" si="1"/>
        <v>1</v>
      </c>
      <c r="K59" s="251" t="str">
        <f>IF(J59=1,"acquise"," ")</f>
        <v>acquise</v>
      </c>
      <c r="L59" s="222">
        <f t="shared" si="2"/>
        <v>1</v>
      </c>
    </row>
    <row r="60" spans="1:14" ht="13.5" customHeight="1">
      <c r="A60" s="23">
        <v>48</v>
      </c>
      <c r="B60" s="178">
        <v>1433010258</v>
      </c>
      <c r="C60" s="272" t="s">
        <v>607</v>
      </c>
      <c r="D60" s="272" t="s">
        <v>225</v>
      </c>
      <c r="E60" s="117" t="s">
        <v>1676</v>
      </c>
      <c r="F60" s="49">
        <v>12</v>
      </c>
      <c r="G60" s="26"/>
      <c r="H60" s="127"/>
      <c r="I60" s="31">
        <f t="shared" si="0"/>
        <v>12</v>
      </c>
      <c r="J60" s="23">
        <f t="shared" si="1"/>
        <v>1</v>
      </c>
      <c r="K60" s="169" t="s">
        <v>704</v>
      </c>
      <c r="L60" s="129">
        <f t="shared" si="2"/>
        <v>1</v>
      </c>
      <c r="N60" s="187">
        <v>12</v>
      </c>
    </row>
    <row r="61" spans="1:14" ht="13.5" customHeight="1">
      <c r="A61" s="23">
        <v>49</v>
      </c>
      <c r="B61" s="175">
        <v>1533011503</v>
      </c>
      <c r="C61" s="275" t="s">
        <v>643</v>
      </c>
      <c r="D61" s="275" t="s">
        <v>555</v>
      </c>
      <c r="E61" s="117" t="s">
        <v>429</v>
      </c>
      <c r="F61" s="49">
        <v>10</v>
      </c>
      <c r="G61" s="26"/>
      <c r="H61" s="127"/>
      <c r="I61" s="31">
        <f t="shared" si="0"/>
        <v>10</v>
      </c>
      <c r="J61" s="23">
        <f t="shared" si="1"/>
        <v>1</v>
      </c>
      <c r="K61" s="169" t="s">
        <v>704</v>
      </c>
      <c r="L61" s="129">
        <f t="shared" si="2"/>
        <v>1</v>
      </c>
      <c r="N61" s="187">
        <v>18</v>
      </c>
    </row>
    <row r="62" spans="1:14" ht="13.5" customHeight="1">
      <c r="A62" s="23">
        <v>50</v>
      </c>
      <c r="B62" s="175">
        <v>1533019462</v>
      </c>
      <c r="C62" s="275" t="s">
        <v>531</v>
      </c>
      <c r="D62" s="275" t="s">
        <v>299</v>
      </c>
      <c r="E62" s="117" t="s">
        <v>429</v>
      </c>
      <c r="F62" s="49">
        <v>12.5</v>
      </c>
      <c r="G62" s="26"/>
      <c r="H62" s="127"/>
      <c r="I62" s="31">
        <f t="shared" si="0"/>
        <v>12.5</v>
      </c>
      <c r="J62" s="23">
        <f t="shared" si="1"/>
        <v>1</v>
      </c>
      <c r="K62" s="169" t="s">
        <v>704</v>
      </c>
      <c r="L62" s="129">
        <f t="shared" si="2"/>
        <v>1</v>
      </c>
      <c r="N62" s="187">
        <v>14</v>
      </c>
    </row>
    <row r="63" spans="1:14" ht="13.5" customHeight="1">
      <c r="A63" s="23">
        <v>51</v>
      </c>
      <c r="B63" s="175">
        <v>1533010439</v>
      </c>
      <c r="C63" s="275" t="s">
        <v>596</v>
      </c>
      <c r="D63" s="275" t="s">
        <v>597</v>
      </c>
      <c r="E63" s="117" t="s">
        <v>1676</v>
      </c>
      <c r="F63" s="49">
        <v>10</v>
      </c>
      <c r="G63" s="26"/>
      <c r="H63" s="127"/>
      <c r="I63" s="31">
        <f t="shared" si="0"/>
        <v>10</v>
      </c>
      <c r="J63" s="23">
        <f t="shared" si="1"/>
        <v>1</v>
      </c>
      <c r="K63" s="169" t="s">
        <v>704</v>
      </c>
      <c r="L63" s="129">
        <f t="shared" si="2"/>
        <v>1</v>
      </c>
      <c r="N63" s="187">
        <v>14</v>
      </c>
    </row>
    <row r="64" spans="1:14" ht="13.5" customHeight="1">
      <c r="A64" s="23">
        <v>52</v>
      </c>
      <c r="B64" s="175">
        <v>1533003693</v>
      </c>
      <c r="C64" s="275" t="s">
        <v>562</v>
      </c>
      <c r="D64" s="275" t="s">
        <v>327</v>
      </c>
      <c r="E64" s="117" t="s">
        <v>1676</v>
      </c>
      <c r="F64" s="49">
        <v>16.5</v>
      </c>
      <c r="G64" s="26"/>
      <c r="H64" s="127"/>
      <c r="I64" s="31">
        <f t="shared" si="0"/>
        <v>16.5</v>
      </c>
      <c r="J64" s="23">
        <f t="shared" si="1"/>
        <v>1</v>
      </c>
      <c r="K64" s="169" t="s">
        <v>704</v>
      </c>
      <c r="L64" s="129">
        <f t="shared" si="2"/>
        <v>1</v>
      </c>
      <c r="N64" s="187">
        <v>14</v>
      </c>
    </row>
    <row r="65" spans="1:14" ht="13.5" customHeight="1">
      <c r="A65" s="23">
        <v>53</v>
      </c>
      <c r="B65" s="175">
        <v>1533023336</v>
      </c>
      <c r="C65" s="275" t="s">
        <v>562</v>
      </c>
      <c r="D65" s="275" t="s">
        <v>331</v>
      </c>
      <c r="E65" s="117" t="s">
        <v>429</v>
      </c>
      <c r="F65" s="49">
        <v>11.5</v>
      </c>
      <c r="G65" s="26"/>
      <c r="H65" s="127"/>
      <c r="I65" s="31">
        <f t="shared" si="0"/>
        <v>11.5</v>
      </c>
      <c r="J65" s="23">
        <f t="shared" si="1"/>
        <v>1</v>
      </c>
      <c r="K65" s="169" t="s">
        <v>704</v>
      </c>
      <c r="L65" s="129">
        <f t="shared" si="2"/>
        <v>1</v>
      </c>
      <c r="N65" s="187">
        <v>18</v>
      </c>
    </row>
    <row r="66" spans="1:14" ht="13.5" customHeight="1">
      <c r="A66" s="23">
        <v>54</v>
      </c>
      <c r="B66" s="279">
        <v>1433011170</v>
      </c>
      <c r="C66" s="101" t="s">
        <v>383</v>
      </c>
      <c r="D66" s="101" t="s">
        <v>250</v>
      </c>
      <c r="E66" s="117" t="s">
        <v>434</v>
      </c>
      <c r="F66" s="49">
        <v>10</v>
      </c>
      <c r="G66" s="26"/>
      <c r="H66" s="127"/>
      <c r="I66" s="31">
        <f t="shared" si="0"/>
        <v>10</v>
      </c>
      <c r="J66" s="23">
        <f t="shared" si="1"/>
        <v>1</v>
      </c>
      <c r="K66" s="169" t="s">
        <v>704</v>
      </c>
      <c r="L66" s="129">
        <f t="shared" si="2"/>
        <v>1</v>
      </c>
      <c r="M66" s="72" t="s">
        <v>483</v>
      </c>
      <c r="N66" s="7">
        <v>25</v>
      </c>
    </row>
    <row r="67" spans="1:14" ht="13.5" customHeight="1">
      <c r="A67" s="23">
        <v>55</v>
      </c>
      <c r="B67" s="289">
        <v>123012584</v>
      </c>
      <c r="C67" s="47" t="s">
        <v>96</v>
      </c>
      <c r="D67" s="47" t="s">
        <v>77</v>
      </c>
      <c r="E67" s="118" t="s">
        <v>433</v>
      </c>
      <c r="F67" s="92">
        <v>10</v>
      </c>
      <c r="G67" s="26"/>
      <c r="H67" s="127"/>
      <c r="I67" s="31">
        <f t="shared" si="0"/>
        <v>10</v>
      </c>
      <c r="J67" s="23">
        <f t="shared" si="1"/>
        <v>1</v>
      </c>
      <c r="K67" s="169" t="s">
        <v>704</v>
      </c>
      <c r="L67" s="129">
        <f t="shared" si="2"/>
        <v>1</v>
      </c>
      <c r="M67" s="72" t="s">
        <v>483</v>
      </c>
      <c r="N67" s="7">
        <v>20</v>
      </c>
    </row>
    <row r="68" spans="1:14" ht="13.5" customHeight="1">
      <c r="A68" s="23">
        <v>56</v>
      </c>
      <c r="B68" s="175">
        <v>1533011473</v>
      </c>
      <c r="C68" s="275" t="s">
        <v>614</v>
      </c>
      <c r="D68" s="275" t="s">
        <v>76</v>
      </c>
      <c r="E68" s="117" t="s">
        <v>429</v>
      </c>
      <c r="F68" s="49">
        <v>11</v>
      </c>
      <c r="G68" s="26"/>
      <c r="H68" s="127"/>
      <c r="I68" s="31">
        <f t="shared" si="0"/>
        <v>11</v>
      </c>
      <c r="J68" s="23">
        <f t="shared" si="1"/>
        <v>1</v>
      </c>
      <c r="K68" s="169" t="s">
        <v>704</v>
      </c>
      <c r="L68" s="129">
        <f t="shared" si="2"/>
        <v>1</v>
      </c>
      <c r="N68" s="187">
        <v>18</v>
      </c>
    </row>
    <row r="69" spans="1:14" ht="13.5" customHeight="1">
      <c r="A69" s="23">
        <v>57</v>
      </c>
      <c r="B69" s="175">
        <v>1533011076</v>
      </c>
      <c r="C69" s="275" t="s">
        <v>656</v>
      </c>
      <c r="D69" s="275" t="s">
        <v>94</v>
      </c>
      <c r="E69" s="117" t="s">
        <v>429</v>
      </c>
      <c r="F69" s="49">
        <v>11.5</v>
      </c>
      <c r="G69" s="26"/>
      <c r="H69" s="127"/>
      <c r="I69" s="31">
        <f t="shared" si="0"/>
        <v>11.5</v>
      </c>
      <c r="J69" s="23">
        <f t="shared" si="1"/>
        <v>1</v>
      </c>
      <c r="K69" s="169" t="s">
        <v>704</v>
      </c>
      <c r="L69" s="129">
        <f t="shared" si="2"/>
        <v>1</v>
      </c>
      <c r="N69" s="187">
        <v>20</v>
      </c>
    </row>
    <row r="70" spans="1:14" ht="13.5" customHeight="1">
      <c r="A70" s="23">
        <v>58</v>
      </c>
      <c r="B70" s="279">
        <v>1433004654</v>
      </c>
      <c r="C70" s="101" t="s">
        <v>438</v>
      </c>
      <c r="D70" s="101" t="s">
        <v>131</v>
      </c>
      <c r="E70" s="121" t="s">
        <v>434</v>
      </c>
      <c r="F70" s="92">
        <v>11</v>
      </c>
      <c r="G70" s="26"/>
      <c r="H70" s="127"/>
      <c r="I70" s="31">
        <f t="shared" si="0"/>
        <v>11</v>
      </c>
      <c r="J70" s="23">
        <f t="shared" si="1"/>
        <v>1</v>
      </c>
      <c r="K70" s="169" t="s">
        <v>704</v>
      </c>
      <c r="L70" s="129">
        <f t="shared" si="2"/>
        <v>1</v>
      </c>
      <c r="M70" s="72" t="s">
        <v>483</v>
      </c>
      <c r="N70" s="7">
        <v>18</v>
      </c>
    </row>
    <row r="71" spans="1:14" ht="13.5" customHeight="1">
      <c r="A71" s="23">
        <v>59</v>
      </c>
      <c r="B71" s="175">
        <v>1533001044</v>
      </c>
      <c r="C71" s="275" t="s">
        <v>517</v>
      </c>
      <c r="D71" s="275" t="s">
        <v>518</v>
      </c>
      <c r="E71" s="117" t="s">
        <v>429</v>
      </c>
      <c r="F71" s="49">
        <v>9</v>
      </c>
      <c r="G71" s="26"/>
      <c r="H71" s="127"/>
      <c r="I71" s="31">
        <f t="shared" si="0"/>
        <v>9</v>
      </c>
      <c r="J71" s="23">
        <f t="shared" si="1"/>
        <v>0</v>
      </c>
      <c r="K71" s="44" t="str">
        <f>IF(J71=1,"acquise"," ")</f>
        <v xml:space="preserve"> </v>
      </c>
      <c r="L71" s="129">
        <f t="shared" si="2"/>
        <v>1</v>
      </c>
      <c r="N71" s="187">
        <v>11</v>
      </c>
    </row>
    <row r="72" spans="1:14" ht="13.5" customHeight="1">
      <c r="A72" s="23">
        <v>60</v>
      </c>
      <c r="B72" s="175">
        <v>1533004322</v>
      </c>
      <c r="C72" s="275" t="s">
        <v>623</v>
      </c>
      <c r="D72" s="275" t="s">
        <v>77</v>
      </c>
      <c r="E72" s="117" t="s">
        <v>428</v>
      </c>
      <c r="F72" s="49">
        <v>10</v>
      </c>
      <c r="G72" s="26"/>
      <c r="H72" s="127"/>
      <c r="I72" s="31">
        <f t="shared" si="0"/>
        <v>10</v>
      </c>
      <c r="J72" s="23">
        <f t="shared" si="1"/>
        <v>1</v>
      </c>
      <c r="K72" s="169" t="s">
        <v>704</v>
      </c>
      <c r="L72" s="129">
        <f t="shared" si="2"/>
        <v>1</v>
      </c>
      <c r="N72" s="187">
        <v>14</v>
      </c>
    </row>
    <row r="73" spans="1:14" ht="13.5" customHeight="1">
      <c r="A73" s="23">
        <v>61</v>
      </c>
      <c r="B73" s="175">
        <v>1533009697</v>
      </c>
      <c r="C73" s="275" t="s">
        <v>551</v>
      </c>
      <c r="D73" s="275" t="s">
        <v>552</v>
      </c>
      <c r="E73" s="117" t="s">
        <v>428</v>
      </c>
      <c r="F73" s="49">
        <v>12</v>
      </c>
      <c r="G73" s="26"/>
      <c r="H73" s="127"/>
      <c r="I73" s="31">
        <f t="shared" si="0"/>
        <v>12</v>
      </c>
      <c r="J73" s="23">
        <f t="shared" si="1"/>
        <v>1</v>
      </c>
      <c r="K73" s="169" t="s">
        <v>704</v>
      </c>
      <c r="L73" s="129">
        <f t="shared" si="2"/>
        <v>1</v>
      </c>
      <c r="N73" s="187">
        <v>12</v>
      </c>
    </row>
    <row r="74" spans="1:14" ht="13.5" customHeight="1">
      <c r="A74" s="23">
        <v>62</v>
      </c>
      <c r="B74" s="175">
        <v>1533009756</v>
      </c>
      <c r="C74" s="275" t="s">
        <v>621</v>
      </c>
      <c r="D74" s="275" t="s">
        <v>378</v>
      </c>
      <c r="E74" s="117" t="s">
        <v>429</v>
      </c>
      <c r="F74" s="49">
        <v>14</v>
      </c>
      <c r="G74" s="26"/>
      <c r="H74" s="127"/>
      <c r="I74" s="31">
        <f t="shared" si="0"/>
        <v>14</v>
      </c>
      <c r="J74" s="23">
        <f t="shared" si="1"/>
        <v>1</v>
      </c>
      <c r="K74" s="169" t="s">
        <v>704</v>
      </c>
      <c r="L74" s="129">
        <f t="shared" si="2"/>
        <v>1</v>
      </c>
      <c r="N74" s="187">
        <v>18</v>
      </c>
    </row>
    <row r="75" spans="1:14" ht="13.5" customHeight="1">
      <c r="A75" s="23">
        <v>63</v>
      </c>
      <c r="B75" s="279">
        <v>123011918</v>
      </c>
      <c r="C75" s="101" t="s">
        <v>298</v>
      </c>
      <c r="D75" s="101" t="s">
        <v>83</v>
      </c>
      <c r="E75" s="117" t="s">
        <v>429</v>
      </c>
      <c r="F75" s="49">
        <v>13.5</v>
      </c>
      <c r="G75" s="26"/>
      <c r="H75" s="127"/>
      <c r="I75" s="31">
        <f t="shared" si="0"/>
        <v>13.5</v>
      </c>
      <c r="J75" s="23">
        <f t="shared" si="1"/>
        <v>1</v>
      </c>
      <c r="K75" s="169" t="s">
        <v>704</v>
      </c>
      <c r="L75" s="129">
        <f t="shared" si="2"/>
        <v>1</v>
      </c>
      <c r="M75" s="72" t="s">
        <v>483</v>
      </c>
      <c r="N75" s="7">
        <v>14</v>
      </c>
    </row>
    <row r="76" spans="1:14" ht="13.5" customHeight="1">
      <c r="A76" s="23">
        <v>64</v>
      </c>
      <c r="B76" s="178">
        <v>1433006291</v>
      </c>
      <c r="C76" s="272" t="s">
        <v>386</v>
      </c>
      <c r="D76" s="272" t="s">
        <v>527</v>
      </c>
      <c r="E76" s="117" t="s">
        <v>429</v>
      </c>
      <c r="F76" s="49">
        <v>12</v>
      </c>
      <c r="G76" s="26"/>
      <c r="H76" s="127"/>
      <c r="I76" s="31">
        <f t="shared" si="0"/>
        <v>12</v>
      </c>
      <c r="J76" s="23">
        <f t="shared" si="1"/>
        <v>1</v>
      </c>
      <c r="K76" s="169" t="s">
        <v>704</v>
      </c>
      <c r="L76" s="129">
        <f t="shared" si="2"/>
        <v>1</v>
      </c>
      <c r="N76" s="187">
        <v>18</v>
      </c>
    </row>
    <row r="77" spans="1:14" ht="13.5" customHeight="1">
      <c r="A77" s="23">
        <v>65</v>
      </c>
      <c r="B77" s="178">
        <v>1433006412</v>
      </c>
      <c r="C77" s="272" t="s">
        <v>386</v>
      </c>
      <c r="D77" s="272" t="s">
        <v>519</v>
      </c>
      <c r="E77" s="117" t="s">
        <v>428</v>
      </c>
      <c r="F77" s="49">
        <v>11</v>
      </c>
      <c r="G77" s="26"/>
      <c r="H77" s="127"/>
      <c r="I77" s="31">
        <f t="shared" ref="I77:I140" si="3">MAX(F77,G77,H77)</f>
        <v>11</v>
      </c>
      <c r="J77" s="23">
        <f t="shared" ref="J77:J140" si="4">IF(I77&gt;=10,1,0)</f>
        <v>1</v>
      </c>
      <c r="K77" s="169" t="s">
        <v>704</v>
      </c>
      <c r="L77" s="129">
        <f t="shared" ref="L77:L140" si="5">IF(H77&lt;&gt;"",2,1)</f>
        <v>1</v>
      </c>
      <c r="N77" s="187">
        <v>12</v>
      </c>
    </row>
    <row r="78" spans="1:14" ht="13.5" customHeight="1">
      <c r="A78" s="23">
        <v>66</v>
      </c>
      <c r="B78" s="279">
        <v>123008134</v>
      </c>
      <c r="C78" s="101" t="s">
        <v>300</v>
      </c>
      <c r="D78" s="101" t="s">
        <v>126</v>
      </c>
      <c r="E78" s="122" t="s">
        <v>428</v>
      </c>
      <c r="F78" s="49">
        <v>13</v>
      </c>
      <c r="G78" s="26"/>
      <c r="H78" s="127"/>
      <c r="I78" s="31">
        <f t="shared" si="3"/>
        <v>13</v>
      </c>
      <c r="J78" s="23">
        <f t="shared" si="4"/>
        <v>1</v>
      </c>
      <c r="K78" s="169" t="s">
        <v>704</v>
      </c>
      <c r="L78" s="129">
        <f t="shared" si="5"/>
        <v>1</v>
      </c>
      <c r="M78" s="72" t="s">
        <v>483</v>
      </c>
      <c r="N78" s="7">
        <v>12</v>
      </c>
    </row>
    <row r="79" spans="1:14" ht="13.5" customHeight="1">
      <c r="A79" s="23">
        <v>67</v>
      </c>
      <c r="B79" s="175">
        <v>1533006859</v>
      </c>
      <c r="C79" s="275" t="s">
        <v>651</v>
      </c>
      <c r="D79" s="275" t="s">
        <v>652</v>
      </c>
      <c r="E79" s="117" t="s">
        <v>1676</v>
      </c>
      <c r="F79" s="49">
        <v>10</v>
      </c>
      <c r="G79" s="26"/>
      <c r="H79" s="127"/>
      <c r="I79" s="31">
        <f t="shared" si="3"/>
        <v>10</v>
      </c>
      <c r="J79" s="23">
        <f t="shared" si="4"/>
        <v>1</v>
      </c>
      <c r="K79" s="169" t="s">
        <v>704</v>
      </c>
      <c r="L79" s="129">
        <f t="shared" si="5"/>
        <v>1</v>
      </c>
      <c r="N79" s="187">
        <v>10</v>
      </c>
    </row>
    <row r="80" spans="1:14" ht="13.5" customHeight="1">
      <c r="A80" s="23">
        <v>68</v>
      </c>
      <c r="B80" s="279">
        <v>1333003198</v>
      </c>
      <c r="C80" s="101" t="s">
        <v>301</v>
      </c>
      <c r="D80" s="101" t="s">
        <v>302</v>
      </c>
      <c r="E80" s="117" t="s">
        <v>429</v>
      </c>
      <c r="F80" s="49">
        <v>10</v>
      </c>
      <c r="G80" s="26"/>
      <c r="H80" s="127"/>
      <c r="I80" s="31">
        <f t="shared" si="3"/>
        <v>10</v>
      </c>
      <c r="J80" s="23">
        <f t="shared" si="4"/>
        <v>1</v>
      </c>
      <c r="K80" s="169" t="s">
        <v>704</v>
      </c>
      <c r="L80" s="129">
        <f t="shared" si="5"/>
        <v>1</v>
      </c>
      <c r="M80" s="72" t="s">
        <v>483</v>
      </c>
      <c r="N80" s="22">
        <v>12</v>
      </c>
    </row>
    <row r="81" spans="1:14" ht="13.5" customHeight="1">
      <c r="A81" s="23">
        <v>69</v>
      </c>
      <c r="B81" s="279">
        <v>1433003071</v>
      </c>
      <c r="C81" s="101" t="s">
        <v>387</v>
      </c>
      <c r="D81" s="101" t="s">
        <v>388</v>
      </c>
      <c r="E81" s="117" t="s">
        <v>434</v>
      </c>
      <c r="F81" s="49">
        <v>12</v>
      </c>
      <c r="G81" s="26"/>
      <c r="H81" s="127"/>
      <c r="I81" s="31">
        <f t="shared" si="3"/>
        <v>12</v>
      </c>
      <c r="J81" s="23">
        <f t="shared" si="4"/>
        <v>1</v>
      </c>
      <c r="K81" s="169" t="s">
        <v>704</v>
      </c>
      <c r="L81" s="129">
        <f t="shared" si="5"/>
        <v>1</v>
      </c>
      <c r="M81" s="72" t="s">
        <v>483</v>
      </c>
      <c r="N81" s="7">
        <v>10</v>
      </c>
    </row>
    <row r="82" spans="1:14" ht="13.5" customHeight="1">
      <c r="A82" s="23">
        <v>70</v>
      </c>
      <c r="B82" s="363" t="s">
        <v>722</v>
      </c>
      <c r="C82" s="241" t="s">
        <v>723</v>
      </c>
      <c r="D82" s="241" t="s">
        <v>128</v>
      </c>
      <c r="E82" s="246" t="s">
        <v>434</v>
      </c>
      <c r="F82" s="256">
        <v>10</v>
      </c>
      <c r="G82" s="260"/>
      <c r="H82" s="261"/>
      <c r="I82" s="249">
        <f t="shared" si="3"/>
        <v>10</v>
      </c>
      <c r="J82" s="250">
        <f t="shared" si="4"/>
        <v>1</v>
      </c>
      <c r="K82" s="251" t="str">
        <f>IF(J82=1,"acquise"," ")</f>
        <v>acquise</v>
      </c>
      <c r="L82" s="222">
        <f t="shared" si="5"/>
        <v>1</v>
      </c>
    </row>
    <row r="83" spans="1:14" ht="13.5" customHeight="1">
      <c r="A83" s="23">
        <v>71</v>
      </c>
      <c r="B83" s="282">
        <v>123015012</v>
      </c>
      <c r="C83" s="200" t="s">
        <v>303</v>
      </c>
      <c r="D83" s="200" t="s">
        <v>163</v>
      </c>
      <c r="E83" s="239" t="s">
        <v>1679</v>
      </c>
      <c r="F83" s="256">
        <v>13.5</v>
      </c>
      <c r="G83" s="260"/>
      <c r="H83" s="261"/>
      <c r="I83" s="249">
        <f t="shared" si="3"/>
        <v>13.5</v>
      </c>
      <c r="J83" s="250">
        <f t="shared" si="4"/>
        <v>1</v>
      </c>
      <c r="K83" s="251" t="str">
        <f>IF(J83=1,"acquise"," ")</f>
        <v>acquise</v>
      </c>
      <c r="L83" s="222">
        <f t="shared" si="5"/>
        <v>1</v>
      </c>
    </row>
    <row r="84" spans="1:14" ht="13.5" customHeight="1">
      <c r="A84" s="23">
        <v>72</v>
      </c>
      <c r="B84" s="279">
        <v>123014995</v>
      </c>
      <c r="C84" s="101" t="s">
        <v>303</v>
      </c>
      <c r="D84" s="101" t="s">
        <v>304</v>
      </c>
      <c r="E84" s="117" t="s">
        <v>429</v>
      </c>
      <c r="F84" s="49">
        <v>12.5</v>
      </c>
      <c r="G84" s="26"/>
      <c r="H84" s="127"/>
      <c r="I84" s="31">
        <f t="shared" si="3"/>
        <v>12.5</v>
      </c>
      <c r="J84" s="23">
        <f t="shared" si="4"/>
        <v>1</v>
      </c>
      <c r="K84" s="169" t="s">
        <v>704</v>
      </c>
      <c r="L84" s="129">
        <f t="shared" si="5"/>
        <v>1</v>
      </c>
      <c r="M84" s="72" t="s">
        <v>483</v>
      </c>
      <c r="N84" s="7">
        <v>14</v>
      </c>
    </row>
    <row r="85" spans="1:14" ht="13.5" customHeight="1">
      <c r="A85" s="23">
        <v>73</v>
      </c>
      <c r="B85" s="289">
        <v>123015349</v>
      </c>
      <c r="C85" s="47" t="s">
        <v>101</v>
      </c>
      <c r="D85" s="47" t="s">
        <v>102</v>
      </c>
      <c r="E85" s="117" t="s">
        <v>429</v>
      </c>
      <c r="F85" s="92">
        <v>10</v>
      </c>
      <c r="G85" s="26"/>
      <c r="H85" s="127"/>
      <c r="I85" s="31">
        <f t="shared" si="3"/>
        <v>10</v>
      </c>
      <c r="J85" s="23">
        <f t="shared" si="4"/>
        <v>1</v>
      </c>
      <c r="K85" s="169" t="s">
        <v>704</v>
      </c>
      <c r="L85" s="129">
        <f t="shared" si="5"/>
        <v>1</v>
      </c>
      <c r="M85" s="72" t="s">
        <v>483</v>
      </c>
      <c r="N85" s="7">
        <v>14</v>
      </c>
    </row>
    <row r="86" spans="1:14" ht="13.5" customHeight="1">
      <c r="A86" s="23">
        <v>74</v>
      </c>
      <c r="B86" s="282" t="s">
        <v>724</v>
      </c>
      <c r="C86" s="200" t="s">
        <v>725</v>
      </c>
      <c r="D86" s="200" t="s">
        <v>138</v>
      </c>
      <c r="E86" s="244" t="s">
        <v>433</v>
      </c>
      <c r="F86" s="256">
        <v>12</v>
      </c>
      <c r="G86" s="260"/>
      <c r="H86" s="261"/>
      <c r="I86" s="249">
        <f t="shared" si="3"/>
        <v>12</v>
      </c>
      <c r="J86" s="250">
        <f t="shared" si="4"/>
        <v>1</v>
      </c>
      <c r="K86" s="251" t="str">
        <f>IF(J86=1,"acquise"," ")</f>
        <v>acquise</v>
      </c>
      <c r="L86" s="222">
        <f t="shared" si="5"/>
        <v>1</v>
      </c>
    </row>
    <row r="87" spans="1:14" ht="13.5" customHeight="1">
      <c r="A87" s="23">
        <v>75</v>
      </c>
      <c r="B87" s="175">
        <v>1533017936</v>
      </c>
      <c r="C87" s="275" t="s">
        <v>512</v>
      </c>
      <c r="D87" s="275" t="s">
        <v>513</v>
      </c>
      <c r="E87" s="117" t="s">
        <v>428</v>
      </c>
      <c r="F87" s="49">
        <v>13</v>
      </c>
      <c r="G87" s="26"/>
      <c r="H87" s="127"/>
      <c r="I87" s="31">
        <f t="shared" si="3"/>
        <v>13</v>
      </c>
      <c r="J87" s="23">
        <f t="shared" si="4"/>
        <v>1</v>
      </c>
      <c r="K87" s="169" t="s">
        <v>484</v>
      </c>
      <c r="L87" s="129">
        <f t="shared" si="5"/>
        <v>1</v>
      </c>
      <c r="N87" s="187">
        <v>30</v>
      </c>
    </row>
    <row r="88" spans="1:14" ht="13.5" customHeight="1">
      <c r="A88" s="23">
        <v>76</v>
      </c>
      <c r="B88" s="277" t="s">
        <v>105</v>
      </c>
      <c r="C88" s="47" t="s">
        <v>106</v>
      </c>
      <c r="D88" s="47" t="s">
        <v>107</v>
      </c>
      <c r="E88" s="118" t="s">
        <v>433</v>
      </c>
      <c r="F88" s="92">
        <v>11</v>
      </c>
      <c r="G88" s="26"/>
      <c r="H88" s="127"/>
      <c r="I88" s="31">
        <f t="shared" si="3"/>
        <v>11</v>
      </c>
      <c r="J88" s="23">
        <f t="shared" si="4"/>
        <v>1</v>
      </c>
      <c r="K88" s="169" t="s">
        <v>704</v>
      </c>
      <c r="L88" s="129">
        <f t="shared" si="5"/>
        <v>1</v>
      </c>
      <c r="M88" s="72" t="s">
        <v>483</v>
      </c>
      <c r="N88" s="7">
        <v>20</v>
      </c>
    </row>
    <row r="89" spans="1:14" ht="13.5" customHeight="1">
      <c r="A89" s="23">
        <v>77</v>
      </c>
      <c r="B89" s="175">
        <v>1533005921</v>
      </c>
      <c r="C89" s="275" t="s">
        <v>565</v>
      </c>
      <c r="D89" s="275" t="s">
        <v>566</v>
      </c>
      <c r="E89" s="117" t="s">
        <v>1676</v>
      </c>
      <c r="F89" s="49">
        <v>10.5</v>
      </c>
      <c r="G89" s="26"/>
      <c r="H89" s="127"/>
      <c r="I89" s="31">
        <f t="shared" si="3"/>
        <v>10.5</v>
      </c>
      <c r="J89" s="23">
        <f t="shared" si="4"/>
        <v>1</v>
      </c>
      <c r="K89" s="169" t="s">
        <v>704</v>
      </c>
      <c r="L89" s="129">
        <f t="shared" si="5"/>
        <v>1</v>
      </c>
      <c r="N89" s="187">
        <v>12</v>
      </c>
    </row>
    <row r="90" spans="1:14" ht="13.5" customHeight="1">
      <c r="A90" s="23">
        <v>78</v>
      </c>
      <c r="B90" s="178">
        <v>1433009353</v>
      </c>
      <c r="C90" s="272" t="s">
        <v>598</v>
      </c>
      <c r="D90" s="272" t="s">
        <v>124</v>
      </c>
      <c r="E90" s="117" t="s">
        <v>429</v>
      </c>
      <c r="F90" s="49">
        <v>13</v>
      </c>
      <c r="G90" s="26"/>
      <c r="H90" s="127"/>
      <c r="I90" s="31">
        <f t="shared" si="3"/>
        <v>13</v>
      </c>
      <c r="J90" s="23">
        <f t="shared" si="4"/>
        <v>1</v>
      </c>
      <c r="K90" s="169" t="s">
        <v>704</v>
      </c>
      <c r="L90" s="129">
        <f t="shared" si="5"/>
        <v>1</v>
      </c>
      <c r="N90" s="187">
        <v>12</v>
      </c>
    </row>
    <row r="91" spans="1:14" ht="13.5" customHeight="1">
      <c r="A91" s="23">
        <v>79</v>
      </c>
      <c r="B91" s="289">
        <v>123002486</v>
      </c>
      <c r="C91" s="47" t="s">
        <v>108</v>
      </c>
      <c r="D91" s="47" t="s">
        <v>77</v>
      </c>
      <c r="E91" s="48" t="s">
        <v>1680</v>
      </c>
      <c r="F91" s="92">
        <v>13</v>
      </c>
      <c r="G91" s="26"/>
      <c r="H91" s="127"/>
      <c r="I91" s="31">
        <f t="shared" si="3"/>
        <v>13</v>
      </c>
      <c r="J91" s="23">
        <f t="shared" si="4"/>
        <v>1</v>
      </c>
      <c r="K91" s="169" t="s">
        <v>704</v>
      </c>
      <c r="L91" s="129">
        <f t="shared" si="5"/>
        <v>1</v>
      </c>
      <c r="M91" s="72" t="s">
        <v>483</v>
      </c>
      <c r="N91" s="7">
        <v>18</v>
      </c>
    </row>
    <row r="92" spans="1:14" ht="13.5" customHeight="1">
      <c r="A92" s="23">
        <v>80</v>
      </c>
      <c r="B92" s="289">
        <v>123006121</v>
      </c>
      <c r="C92" s="47" t="s">
        <v>109</v>
      </c>
      <c r="D92" s="47" t="s">
        <v>110</v>
      </c>
      <c r="E92" s="117" t="s">
        <v>429</v>
      </c>
      <c r="F92" s="92">
        <v>13.5</v>
      </c>
      <c r="G92" s="26"/>
      <c r="H92" s="127"/>
      <c r="I92" s="31">
        <f t="shared" si="3"/>
        <v>13.5</v>
      </c>
      <c r="J92" s="23">
        <f t="shared" si="4"/>
        <v>1</v>
      </c>
      <c r="K92" s="169" t="s">
        <v>704</v>
      </c>
      <c r="L92" s="129">
        <f t="shared" si="5"/>
        <v>1</v>
      </c>
      <c r="M92" s="72" t="s">
        <v>483</v>
      </c>
      <c r="N92" s="7">
        <v>12</v>
      </c>
    </row>
    <row r="93" spans="1:14" ht="13.5" customHeight="1">
      <c r="A93" s="23">
        <v>81</v>
      </c>
      <c r="B93" s="289">
        <v>1333006122</v>
      </c>
      <c r="C93" s="47" t="s">
        <v>109</v>
      </c>
      <c r="D93" s="47" t="s">
        <v>92</v>
      </c>
      <c r="E93" s="121" t="s">
        <v>431</v>
      </c>
      <c r="F93" s="92">
        <v>14</v>
      </c>
      <c r="G93" s="26"/>
      <c r="H93" s="127"/>
      <c r="I93" s="31">
        <f t="shared" si="3"/>
        <v>14</v>
      </c>
      <c r="J93" s="23">
        <f t="shared" si="4"/>
        <v>1</v>
      </c>
      <c r="K93" s="169" t="s">
        <v>704</v>
      </c>
      <c r="L93" s="129">
        <f t="shared" si="5"/>
        <v>1</v>
      </c>
      <c r="M93" s="72" t="s">
        <v>483</v>
      </c>
      <c r="N93" s="7">
        <v>17</v>
      </c>
    </row>
    <row r="94" spans="1:14" ht="13.5" customHeight="1">
      <c r="A94" s="23">
        <v>82</v>
      </c>
      <c r="B94" s="279">
        <v>1333003996</v>
      </c>
      <c r="C94" s="101" t="s">
        <v>389</v>
      </c>
      <c r="D94" s="101" t="s">
        <v>97</v>
      </c>
      <c r="E94" s="118" t="s">
        <v>433</v>
      </c>
      <c r="F94" s="49">
        <v>14</v>
      </c>
      <c r="G94" s="26"/>
      <c r="H94" s="127"/>
      <c r="I94" s="31">
        <f t="shared" si="3"/>
        <v>14</v>
      </c>
      <c r="J94" s="23">
        <f t="shared" si="4"/>
        <v>1</v>
      </c>
      <c r="K94" s="169" t="s">
        <v>704</v>
      </c>
      <c r="L94" s="129">
        <f t="shared" si="5"/>
        <v>1</v>
      </c>
      <c r="M94" s="72" t="s">
        <v>483</v>
      </c>
      <c r="N94" s="7">
        <v>18</v>
      </c>
    </row>
    <row r="95" spans="1:14" ht="13.5" customHeight="1">
      <c r="A95" s="23">
        <v>83</v>
      </c>
      <c r="B95" s="363" t="s">
        <v>726</v>
      </c>
      <c r="C95" s="241" t="s">
        <v>727</v>
      </c>
      <c r="D95" s="241" t="s">
        <v>513</v>
      </c>
      <c r="E95" s="248" t="s">
        <v>433</v>
      </c>
      <c r="F95" s="256">
        <v>10</v>
      </c>
      <c r="G95" s="260"/>
      <c r="H95" s="261"/>
      <c r="I95" s="249">
        <f t="shared" si="3"/>
        <v>10</v>
      </c>
      <c r="J95" s="250">
        <f t="shared" si="4"/>
        <v>1</v>
      </c>
      <c r="K95" s="251" t="str">
        <f>IF(J95=1,"acquise"," ")</f>
        <v>acquise</v>
      </c>
      <c r="L95" s="222">
        <f t="shared" si="5"/>
        <v>1</v>
      </c>
    </row>
    <row r="96" spans="1:14" ht="13.5" customHeight="1">
      <c r="A96" s="23">
        <v>84</v>
      </c>
      <c r="B96" s="175">
        <v>1533003442</v>
      </c>
      <c r="C96" s="275" t="s">
        <v>521</v>
      </c>
      <c r="D96" s="275" t="s">
        <v>522</v>
      </c>
      <c r="E96" s="117" t="s">
        <v>429</v>
      </c>
      <c r="F96" s="49">
        <v>7</v>
      </c>
      <c r="G96" s="26">
        <v>12.5</v>
      </c>
      <c r="H96" s="127"/>
      <c r="I96" s="31">
        <f t="shared" si="3"/>
        <v>12.5</v>
      </c>
      <c r="J96" s="23">
        <f t="shared" si="4"/>
        <v>1</v>
      </c>
      <c r="K96" s="44" t="str">
        <f>IF(J96=1,"acquise"," ")</f>
        <v>acquise</v>
      </c>
      <c r="L96" s="129">
        <f t="shared" si="5"/>
        <v>1</v>
      </c>
      <c r="N96" s="187">
        <v>11</v>
      </c>
    </row>
    <row r="97" spans="1:14" ht="13.5" customHeight="1">
      <c r="A97" s="23">
        <v>85</v>
      </c>
      <c r="B97" s="279">
        <v>1333008143</v>
      </c>
      <c r="C97" s="101" t="s">
        <v>305</v>
      </c>
      <c r="D97" s="101" t="s">
        <v>67</v>
      </c>
      <c r="E97" s="117" t="s">
        <v>434</v>
      </c>
      <c r="F97" s="49">
        <v>11</v>
      </c>
      <c r="G97" s="26"/>
      <c r="H97" s="127"/>
      <c r="I97" s="31">
        <f t="shared" si="3"/>
        <v>11</v>
      </c>
      <c r="J97" s="23">
        <f t="shared" si="4"/>
        <v>1</v>
      </c>
      <c r="K97" s="169" t="s">
        <v>704</v>
      </c>
      <c r="L97" s="129">
        <f t="shared" si="5"/>
        <v>1</v>
      </c>
      <c r="M97" s="72" t="s">
        <v>483</v>
      </c>
      <c r="N97" s="7">
        <v>12</v>
      </c>
    </row>
    <row r="98" spans="1:14" ht="13.5" customHeight="1">
      <c r="A98" s="23">
        <v>86</v>
      </c>
      <c r="B98" s="178">
        <v>1433008806</v>
      </c>
      <c r="C98" s="272" t="s">
        <v>549</v>
      </c>
      <c r="D98" s="272" t="s">
        <v>103</v>
      </c>
      <c r="E98" s="117" t="s">
        <v>428</v>
      </c>
      <c r="F98" s="49">
        <v>11.5</v>
      </c>
      <c r="G98" s="26"/>
      <c r="H98" s="127"/>
      <c r="I98" s="31">
        <f t="shared" si="3"/>
        <v>11.5</v>
      </c>
      <c r="J98" s="23">
        <f t="shared" si="4"/>
        <v>1</v>
      </c>
      <c r="K98" s="169" t="s">
        <v>704</v>
      </c>
      <c r="L98" s="129">
        <f t="shared" si="5"/>
        <v>1</v>
      </c>
      <c r="N98" s="187">
        <v>14</v>
      </c>
    </row>
    <row r="99" spans="1:14" ht="13.5" customHeight="1">
      <c r="A99" s="23">
        <v>87</v>
      </c>
      <c r="B99" s="175">
        <v>1533019171</v>
      </c>
      <c r="C99" s="275" t="s">
        <v>689</v>
      </c>
      <c r="D99" s="275" t="s">
        <v>690</v>
      </c>
      <c r="E99" s="117" t="s">
        <v>1676</v>
      </c>
      <c r="F99" s="49">
        <v>10</v>
      </c>
      <c r="G99" s="26"/>
      <c r="H99" s="127"/>
      <c r="I99" s="31">
        <f t="shared" si="3"/>
        <v>10</v>
      </c>
      <c r="J99" s="23">
        <f t="shared" si="4"/>
        <v>1</v>
      </c>
      <c r="K99" s="169" t="s">
        <v>704</v>
      </c>
      <c r="L99" s="129">
        <f t="shared" si="5"/>
        <v>1</v>
      </c>
      <c r="N99" s="187">
        <v>12</v>
      </c>
    </row>
    <row r="100" spans="1:14" ht="13.5" customHeight="1">
      <c r="A100" s="23">
        <v>88</v>
      </c>
      <c r="B100" s="400" t="s">
        <v>728</v>
      </c>
      <c r="C100" s="264" t="s">
        <v>112</v>
      </c>
      <c r="D100" s="264" t="s">
        <v>135</v>
      </c>
      <c r="E100" s="247" t="s">
        <v>1678</v>
      </c>
      <c r="F100" s="259">
        <v>10</v>
      </c>
      <c r="G100" s="260"/>
      <c r="H100" s="261"/>
      <c r="I100" s="249">
        <f t="shared" si="3"/>
        <v>10</v>
      </c>
      <c r="J100" s="250">
        <f t="shared" si="4"/>
        <v>1</v>
      </c>
      <c r="K100" s="251" t="str">
        <f>IF(J100=1,"acquise"," ")</f>
        <v>acquise</v>
      </c>
      <c r="L100" s="222">
        <f t="shared" si="5"/>
        <v>1</v>
      </c>
    </row>
    <row r="101" spans="1:14" ht="13.5" customHeight="1">
      <c r="A101" s="23">
        <v>89</v>
      </c>
      <c r="B101" s="289">
        <v>123009941</v>
      </c>
      <c r="C101" s="47" t="s">
        <v>114</v>
      </c>
      <c r="D101" s="47" t="s">
        <v>115</v>
      </c>
      <c r="E101" s="118" t="s">
        <v>428</v>
      </c>
      <c r="F101" s="92">
        <v>10.5</v>
      </c>
      <c r="G101" s="26"/>
      <c r="H101" s="127"/>
      <c r="I101" s="31">
        <f t="shared" si="3"/>
        <v>10.5</v>
      </c>
      <c r="J101" s="23">
        <f t="shared" si="4"/>
        <v>1</v>
      </c>
      <c r="K101" s="169" t="s">
        <v>704</v>
      </c>
      <c r="L101" s="129">
        <f t="shared" si="5"/>
        <v>1</v>
      </c>
      <c r="M101" s="72" t="s">
        <v>483</v>
      </c>
      <c r="N101" s="7">
        <v>18</v>
      </c>
    </row>
    <row r="102" spans="1:14" ht="13.5" customHeight="1">
      <c r="A102" s="23">
        <v>90</v>
      </c>
      <c r="B102" s="289">
        <v>123005662</v>
      </c>
      <c r="C102" s="47" t="s">
        <v>116</v>
      </c>
      <c r="D102" s="47" t="s">
        <v>117</v>
      </c>
      <c r="E102" s="118" t="s">
        <v>433</v>
      </c>
      <c r="F102" s="92">
        <v>13</v>
      </c>
      <c r="G102" s="26"/>
      <c r="H102" s="127"/>
      <c r="I102" s="31">
        <f t="shared" si="3"/>
        <v>13</v>
      </c>
      <c r="J102" s="23">
        <f t="shared" si="4"/>
        <v>1</v>
      </c>
      <c r="K102" s="169" t="s">
        <v>704</v>
      </c>
      <c r="L102" s="129">
        <f t="shared" si="5"/>
        <v>1</v>
      </c>
      <c r="M102" s="72" t="s">
        <v>483</v>
      </c>
      <c r="N102" s="7">
        <v>17</v>
      </c>
    </row>
    <row r="103" spans="1:14" ht="13.5" customHeight="1">
      <c r="A103" s="23">
        <v>91</v>
      </c>
      <c r="B103" s="282">
        <v>123020144</v>
      </c>
      <c r="C103" s="200" t="s">
        <v>729</v>
      </c>
      <c r="D103" s="200" t="s">
        <v>595</v>
      </c>
      <c r="E103" s="247" t="s">
        <v>1678</v>
      </c>
      <c r="F103" s="256">
        <v>13</v>
      </c>
      <c r="G103" s="260"/>
      <c r="H103" s="261"/>
      <c r="I103" s="249">
        <f t="shared" si="3"/>
        <v>13</v>
      </c>
      <c r="J103" s="250">
        <f t="shared" si="4"/>
        <v>1</v>
      </c>
      <c r="K103" s="251" t="str">
        <f>IF(J103=1,"acquise"," ")</f>
        <v>acquise</v>
      </c>
      <c r="L103" s="222">
        <f t="shared" si="5"/>
        <v>1</v>
      </c>
    </row>
    <row r="104" spans="1:14" ht="13.5" customHeight="1">
      <c r="A104" s="23">
        <v>92</v>
      </c>
      <c r="B104" s="175">
        <v>1533005287</v>
      </c>
      <c r="C104" s="275" t="s">
        <v>601</v>
      </c>
      <c r="D104" s="275" t="s">
        <v>602</v>
      </c>
      <c r="E104" s="117" t="s">
        <v>429</v>
      </c>
      <c r="F104" s="49">
        <v>13</v>
      </c>
      <c r="G104" s="26"/>
      <c r="H104" s="127"/>
      <c r="I104" s="31">
        <f t="shared" si="3"/>
        <v>13</v>
      </c>
      <c r="J104" s="23">
        <f t="shared" si="4"/>
        <v>1</v>
      </c>
      <c r="K104" s="169" t="s">
        <v>704</v>
      </c>
      <c r="L104" s="129">
        <f t="shared" si="5"/>
        <v>1</v>
      </c>
      <c r="N104" s="187">
        <v>24</v>
      </c>
    </row>
    <row r="105" spans="1:14" ht="13.5" customHeight="1">
      <c r="A105" s="23">
        <v>93</v>
      </c>
      <c r="B105" s="279">
        <v>123016442</v>
      </c>
      <c r="C105" s="101" t="s">
        <v>306</v>
      </c>
      <c r="D105" s="101" t="s">
        <v>297</v>
      </c>
      <c r="E105" s="117" t="s">
        <v>434</v>
      </c>
      <c r="F105" s="49">
        <v>14</v>
      </c>
      <c r="G105" s="26"/>
      <c r="H105" s="127"/>
      <c r="I105" s="31">
        <f t="shared" si="3"/>
        <v>14</v>
      </c>
      <c r="J105" s="23">
        <f t="shared" si="4"/>
        <v>1</v>
      </c>
      <c r="K105" s="169" t="s">
        <v>704</v>
      </c>
      <c r="L105" s="129">
        <f t="shared" si="5"/>
        <v>1</v>
      </c>
      <c r="M105" s="72" t="s">
        <v>483</v>
      </c>
      <c r="N105" s="7">
        <v>12</v>
      </c>
    </row>
    <row r="106" spans="1:14" ht="13.5" customHeight="1">
      <c r="A106" s="23">
        <v>94</v>
      </c>
      <c r="B106" s="175">
        <v>1531090856</v>
      </c>
      <c r="C106" s="275" t="s">
        <v>542</v>
      </c>
      <c r="D106" s="275" t="s">
        <v>608</v>
      </c>
      <c r="E106" s="117" t="s">
        <v>429</v>
      </c>
      <c r="F106" s="49">
        <v>11</v>
      </c>
      <c r="G106" s="26"/>
      <c r="H106" s="127"/>
      <c r="I106" s="31">
        <f t="shared" si="3"/>
        <v>11</v>
      </c>
      <c r="J106" s="23">
        <f t="shared" si="4"/>
        <v>1</v>
      </c>
      <c r="K106" s="169" t="s">
        <v>704</v>
      </c>
      <c r="L106" s="129">
        <f t="shared" si="5"/>
        <v>1</v>
      </c>
      <c r="N106" s="187">
        <v>18</v>
      </c>
    </row>
    <row r="107" spans="1:14" ht="13.5" customHeight="1">
      <c r="A107" s="23">
        <v>95</v>
      </c>
      <c r="B107" s="175">
        <v>1533003764</v>
      </c>
      <c r="C107" s="275" t="s">
        <v>542</v>
      </c>
      <c r="D107" s="275" t="s">
        <v>543</v>
      </c>
      <c r="E107" s="117" t="s">
        <v>429</v>
      </c>
      <c r="F107" s="49">
        <v>11</v>
      </c>
      <c r="G107" s="26"/>
      <c r="H107" s="127"/>
      <c r="I107" s="31">
        <f t="shared" si="3"/>
        <v>11</v>
      </c>
      <c r="J107" s="23">
        <f t="shared" si="4"/>
        <v>1</v>
      </c>
      <c r="K107" s="169" t="s">
        <v>704</v>
      </c>
      <c r="L107" s="129">
        <f t="shared" si="5"/>
        <v>1</v>
      </c>
      <c r="N107" s="187">
        <v>18</v>
      </c>
    </row>
    <row r="108" spans="1:14" ht="13.5" customHeight="1">
      <c r="A108" s="23">
        <v>96</v>
      </c>
      <c r="B108" s="178">
        <v>1433013964</v>
      </c>
      <c r="C108" s="272" t="s">
        <v>553</v>
      </c>
      <c r="D108" s="272" t="s">
        <v>201</v>
      </c>
      <c r="E108" s="117" t="s">
        <v>428</v>
      </c>
      <c r="F108" s="49">
        <v>10.5</v>
      </c>
      <c r="G108" s="26"/>
      <c r="H108" s="127"/>
      <c r="I108" s="31">
        <f t="shared" si="3"/>
        <v>10.5</v>
      </c>
      <c r="J108" s="23">
        <f t="shared" si="4"/>
        <v>1</v>
      </c>
      <c r="K108" s="169" t="s">
        <v>704</v>
      </c>
      <c r="L108" s="129">
        <f t="shared" si="5"/>
        <v>1</v>
      </c>
      <c r="N108" s="187">
        <v>12</v>
      </c>
    </row>
    <row r="109" spans="1:14" ht="13.5" customHeight="1">
      <c r="A109" s="23">
        <v>97</v>
      </c>
      <c r="B109" s="279">
        <v>1433009474</v>
      </c>
      <c r="C109" s="101" t="s">
        <v>307</v>
      </c>
      <c r="D109" s="101" t="s">
        <v>308</v>
      </c>
      <c r="E109" s="118" t="s">
        <v>428</v>
      </c>
      <c r="F109" s="49">
        <v>12</v>
      </c>
      <c r="G109" s="26"/>
      <c r="H109" s="127"/>
      <c r="I109" s="31">
        <f t="shared" si="3"/>
        <v>12</v>
      </c>
      <c r="J109" s="23">
        <f t="shared" si="4"/>
        <v>1</v>
      </c>
      <c r="K109" s="169" t="s">
        <v>704</v>
      </c>
      <c r="L109" s="129">
        <f t="shared" si="5"/>
        <v>1</v>
      </c>
      <c r="M109" s="72" t="s">
        <v>483</v>
      </c>
      <c r="N109" s="7">
        <v>11</v>
      </c>
    </row>
    <row r="110" spans="1:14" ht="13.5" customHeight="1">
      <c r="A110" s="23">
        <v>98</v>
      </c>
      <c r="B110" s="289">
        <v>1333004969</v>
      </c>
      <c r="C110" s="47" t="s">
        <v>119</v>
      </c>
      <c r="D110" s="47" t="s">
        <v>120</v>
      </c>
      <c r="E110" s="408" t="s">
        <v>434</v>
      </c>
      <c r="F110" s="92">
        <v>10</v>
      </c>
      <c r="G110" s="26"/>
      <c r="H110" s="127"/>
      <c r="I110" s="31">
        <f t="shared" si="3"/>
        <v>10</v>
      </c>
      <c r="J110" s="23">
        <f t="shared" si="4"/>
        <v>1</v>
      </c>
      <c r="K110" s="169" t="s">
        <v>704</v>
      </c>
      <c r="L110" s="129">
        <f t="shared" si="5"/>
        <v>1</v>
      </c>
      <c r="M110" s="72" t="s">
        <v>483</v>
      </c>
      <c r="N110" s="7">
        <v>24</v>
      </c>
    </row>
    <row r="111" spans="1:14" ht="13.5" customHeight="1">
      <c r="A111" s="23">
        <v>99</v>
      </c>
      <c r="B111" s="178">
        <v>1433007062</v>
      </c>
      <c r="C111" s="272" t="s">
        <v>119</v>
      </c>
      <c r="D111" s="272" t="s">
        <v>92</v>
      </c>
      <c r="E111" s="117" t="s">
        <v>429</v>
      </c>
      <c r="F111" s="49">
        <v>14</v>
      </c>
      <c r="G111" s="26"/>
      <c r="H111" s="127"/>
      <c r="I111" s="31">
        <f t="shared" si="3"/>
        <v>14</v>
      </c>
      <c r="J111" s="23">
        <f t="shared" si="4"/>
        <v>1</v>
      </c>
      <c r="K111" s="169" t="s">
        <v>704</v>
      </c>
      <c r="L111" s="129">
        <f t="shared" si="5"/>
        <v>1</v>
      </c>
      <c r="N111" s="187">
        <v>14</v>
      </c>
    </row>
    <row r="112" spans="1:14" ht="13.5" customHeight="1">
      <c r="A112" s="23">
        <v>100</v>
      </c>
      <c r="B112" s="402" t="s">
        <v>730</v>
      </c>
      <c r="C112" s="265" t="s">
        <v>309</v>
      </c>
      <c r="D112" s="265" t="s">
        <v>67</v>
      </c>
      <c r="E112" s="246" t="s">
        <v>1678</v>
      </c>
      <c r="F112" s="259">
        <v>10</v>
      </c>
      <c r="G112" s="260"/>
      <c r="H112" s="261"/>
      <c r="I112" s="249">
        <f t="shared" si="3"/>
        <v>10</v>
      </c>
      <c r="J112" s="250">
        <f t="shared" si="4"/>
        <v>1</v>
      </c>
      <c r="K112" s="251" t="str">
        <f>IF(J112=1,"acquise"," ")</f>
        <v>acquise</v>
      </c>
      <c r="L112" s="222">
        <f t="shared" si="5"/>
        <v>1</v>
      </c>
    </row>
    <row r="113" spans="1:14" ht="13.5" customHeight="1">
      <c r="A113" s="23">
        <v>101</v>
      </c>
      <c r="B113" s="279">
        <v>1333007462</v>
      </c>
      <c r="C113" s="101" t="s">
        <v>309</v>
      </c>
      <c r="D113" s="101" t="s">
        <v>209</v>
      </c>
      <c r="E113" s="117" t="s">
        <v>434</v>
      </c>
      <c r="F113" s="49">
        <v>14</v>
      </c>
      <c r="G113" s="26"/>
      <c r="H113" s="127"/>
      <c r="I113" s="31">
        <f t="shared" si="3"/>
        <v>14</v>
      </c>
      <c r="J113" s="23">
        <f t="shared" si="4"/>
        <v>1</v>
      </c>
      <c r="K113" s="169" t="s">
        <v>484</v>
      </c>
      <c r="L113" s="129">
        <f t="shared" si="5"/>
        <v>1</v>
      </c>
      <c r="M113" s="72" t="s">
        <v>483</v>
      </c>
      <c r="N113" s="7">
        <v>30</v>
      </c>
    </row>
    <row r="114" spans="1:14" ht="13.5" customHeight="1">
      <c r="A114" s="23">
        <v>102</v>
      </c>
      <c r="B114" s="277" t="s">
        <v>121</v>
      </c>
      <c r="C114" s="47" t="s">
        <v>122</v>
      </c>
      <c r="D114" s="47" t="s">
        <v>123</v>
      </c>
      <c r="E114" s="118" t="s">
        <v>433</v>
      </c>
      <c r="F114" s="92">
        <v>11</v>
      </c>
      <c r="G114" s="26"/>
      <c r="H114" s="127"/>
      <c r="I114" s="31">
        <f t="shared" si="3"/>
        <v>11</v>
      </c>
      <c r="J114" s="23">
        <f t="shared" si="4"/>
        <v>1</v>
      </c>
      <c r="K114" s="169" t="s">
        <v>704</v>
      </c>
      <c r="L114" s="129">
        <f t="shared" si="5"/>
        <v>1</v>
      </c>
      <c r="M114" s="72" t="s">
        <v>483</v>
      </c>
      <c r="N114" s="7">
        <v>19</v>
      </c>
    </row>
    <row r="115" spans="1:14" ht="13.5" customHeight="1">
      <c r="A115" s="23">
        <v>103</v>
      </c>
      <c r="B115" s="294">
        <v>123012055</v>
      </c>
      <c r="C115" s="200" t="s">
        <v>731</v>
      </c>
      <c r="D115" s="200" t="s">
        <v>67</v>
      </c>
      <c r="E115" s="204" t="s">
        <v>436</v>
      </c>
      <c r="F115" s="256">
        <v>10</v>
      </c>
      <c r="G115" s="260"/>
      <c r="H115" s="261"/>
      <c r="I115" s="249">
        <f t="shared" si="3"/>
        <v>10</v>
      </c>
      <c r="J115" s="250">
        <f t="shared" si="4"/>
        <v>1</v>
      </c>
      <c r="K115" s="251" t="str">
        <f>IF(J115=1,"acquise"," ")</f>
        <v>acquise</v>
      </c>
      <c r="L115" s="222">
        <f t="shared" si="5"/>
        <v>1</v>
      </c>
    </row>
    <row r="116" spans="1:14" ht="13.5" customHeight="1">
      <c r="A116" s="23">
        <v>104</v>
      </c>
      <c r="B116" s="178">
        <v>1433000987</v>
      </c>
      <c r="C116" s="272" t="s">
        <v>615</v>
      </c>
      <c r="D116" s="272" t="s">
        <v>616</v>
      </c>
      <c r="E116" s="117" t="s">
        <v>1676</v>
      </c>
      <c r="F116" s="49">
        <v>11</v>
      </c>
      <c r="G116" s="26"/>
      <c r="H116" s="127"/>
      <c r="I116" s="31">
        <f t="shared" si="3"/>
        <v>11</v>
      </c>
      <c r="J116" s="23">
        <f t="shared" si="4"/>
        <v>1</v>
      </c>
      <c r="K116" s="169" t="s">
        <v>704</v>
      </c>
      <c r="L116" s="129">
        <f t="shared" si="5"/>
        <v>1</v>
      </c>
      <c r="N116" s="187">
        <v>14</v>
      </c>
    </row>
    <row r="117" spans="1:14" ht="13.5" customHeight="1">
      <c r="A117" s="23">
        <v>105</v>
      </c>
      <c r="B117" s="279">
        <v>1433009252</v>
      </c>
      <c r="C117" s="101" t="s">
        <v>310</v>
      </c>
      <c r="D117" s="101" t="s">
        <v>311</v>
      </c>
      <c r="E117" s="117" t="s">
        <v>434</v>
      </c>
      <c r="F117" s="49">
        <v>11</v>
      </c>
      <c r="G117" s="26"/>
      <c r="H117" s="127"/>
      <c r="I117" s="31">
        <f t="shared" si="3"/>
        <v>11</v>
      </c>
      <c r="J117" s="23">
        <f t="shared" si="4"/>
        <v>1</v>
      </c>
      <c r="K117" s="169" t="s">
        <v>704</v>
      </c>
      <c r="L117" s="129">
        <f t="shared" si="5"/>
        <v>1</v>
      </c>
      <c r="M117" s="72" t="s">
        <v>483</v>
      </c>
      <c r="N117" s="7">
        <v>23</v>
      </c>
    </row>
    <row r="118" spans="1:14" ht="13.5" customHeight="1">
      <c r="A118" s="23">
        <v>106</v>
      </c>
      <c r="B118" s="289">
        <v>1333012941</v>
      </c>
      <c r="C118" s="47" t="s">
        <v>125</v>
      </c>
      <c r="D118" s="47" t="s">
        <v>126</v>
      </c>
      <c r="E118" s="118" t="s">
        <v>433</v>
      </c>
      <c r="F118" s="92">
        <v>13.5</v>
      </c>
      <c r="G118" s="26"/>
      <c r="H118" s="127"/>
      <c r="I118" s="31">
        <f t="shared" si="3"/>
        <v>13.5</v>
      </c>
      <c r="J118" s="23">
        <f t="shared" si="4"/>
        <v>1</v>
      </c>
      <c r="K118" s="169" t="s">
        <v>704</v>
      </c>
      <c r="L118" s="129">
        <f t="shared" si="5"/>
        <v>1</v>
      </c>
      <c r="M118" s="72" t="s">
        <v>483</v>
      </c>
      <c r="N118" s="7">
        <v>18</v>
      </c>
    </row>
    <row r="119" spans="1:14" ht="13.5" customHeight="1">
      <c r="A119" s="23">
        <v>107</v>
      </c>
      <c r="B119" s="279">
        <v>1433007023</v>
      </c>
      <c r="C119" s="101" t="s">
        <v>390</v>
      </c>
      <c r="D119" s="101" t="s">
        <v>327</v>
      </c>
      <c r="E119" s="118" t="s">
        <v>433</v>
      </c>
      <c r="F119" s="49">
        <v>10.5</v>
      </c>
      <c r="G119" s="26"/>
      <c r="H119" s="127"/>
      <c r="I119" s="31">
        <f t="shared" si="3"/>
        <v>10.5</v>
      </c>
      <c r="J119" s="23">
        <f t="shared" si="4"/>
        <v>1</v>
      </c>
      <c r="K119" s="169" t="s">
        <v>484</v>
      </c>
      <c r="L119" s="129">
        <f t="shared" si="5"/>
        <v>1</v>
      </c>
      <c r="M119" s="72" t="s">
        <v>483</v>
      </c>
      <c r="N119" s="7">
        <v>30</v>
      </c>
    </row>
    <row r="120" spans="1:14" ht="13.5" customHeight="1">
      <c r="A120" s="23">
        <v>108</v>
      </c>
      <c r="B120" s="175">
        <v>1533015363</v>
      </c>
      <c r="C120" s="275" t="s">
        <v>680</v>
      </c>
      <c r="D120" s="275" t="s">
        <v>681</v>
      </c>
      <c r="E120" s="117" t="s">
        <v>428</v>
      </c>
      <c r="F120" s="49">
        <v>8</v>
      </c>
      <c r="G120" s="26">
        <v>7</v>
      </c>
      <c r="H120" s="127"/>
      <c r="I120" s="31">
        <f t="shared" si="3"/>
        <v>8</v>
      </c>
      <c r="J120" s="23">
        <f t="shared" si="4"/>
        <v>0</v>
      </c>
      <c r="K120" s="44" t="str">
        <f>IF(J120=1,"acquise"," ")</f>
        <v xml:space="preserve"> </v>
      </c>
      <c r="L120" s="129">
        <f t="shared" si="5"/>
        <v>1</v>
      </c>
      <c r="N120" s="187">
        <v>23</v>
      </c>
    </row>
    <row r="121" spans="1:14" ht="13.5" customHeight="1">
      <c r="A121" s="23">
        <v>109</v>
      </c>
      <c r="B121" s="282">
        <v>123009823</v>
      </c>
      <c r="C121" s="200" t="s">
        <v>732</v>
      </c>
      <c r="D121" s="200" t="s">
        <v>733</v>
      </c>
      <c r="E121" s="243" t="s">
        <v>434</v>
      </c>
      <c r="F121" s="256">
        <v>16</v>
      </c>
      <c r="G121" s="260"/>
      <c r="H121" s="261"/>
      <c r="I121" s="249">
        <f t="shared" si="3"/>
        <v>16</v>
      </c>
      <c r="J121" s="250">
        <f t="shared" si="4"/>
        <v>1</v>
      </c>
      <c r="K121" s="251" t="str">
        <f>IF(J121=1,"acquise"," ")</f>
        <v>acquise</v>
      </c>
      <c r="L121" s="222">
        <f t="shared" si="5"/>
        <v>1</v>
      </c>
    </row>
    <row r="122" spans="1:14" ht="13.5" customHeight="1">
      <c r="A122" s="23">
        <v>110</v>
      </c>
      <c r="B122" s="178">
        <v>1433004674</v>
      </c>
      <c r="C122" s="272" t="s">
        <v>580</v>
      </c>
      <c r="D122" s="272" t="s">
        <v>581</v>
      </c>
      <c r="E122" s="117" t="s">
        <v>428</v>
      </c>
      <c r="F122" s="49">
        <v>11</v>
      </c>
      <c r="G122" s="26"/>
      <c r="H122" s="127"/>
      <c r="I122" s="31">
        <f t="shared" si="3"/>
        <v>11</v>
      </c>
      <c r="J122" s="23">
        <f t="shared" si="4"/>
        <v>1</v>
      </c>
      <c r="K122" s="169" t="s">
        <v>704</v>
      </c>
      <c r="L122" s="129">
        <f t="shared" si="5"/>
        <v>1</v>
      </c>
      <c r="N122" s="187">
        <v>18</v>
      </c>
    </row>
    <row r="123" spans="1:14" ht="13.5" customHeight="1">
      <c r="A123" s="23">
        <v>111</v>
      </c>
      <c r="B123" s="175">
        <v>1533010441</v>
      </c>
      <c r="C123" s="275" t="s">
        <v>561</v>
      </c>
      <c r="D123" s="275" t="s">
        <v>76</v>
      </c>
      <c r="E123" s="117" t="s">
        <v>428</v>
      </c>
      <c r="F123" s="49">
        <v>12</v>
      </c>
      <c r="G123" s="26"/>
      <c r="H123" s="127"/>
      <c r="I123" s="31">
        <f t="shared" si="3"/>
        <v>12</v>
      </c>
      <c r="J123" s="23">
        <f t="shared" si="4"/>
        <v>1</v>
      </c>
      <c r="K123" s="169" t="s">
        <v>704</v>
      </c>
      <c r="L123" s="129">
        <f t="shared" si="5"/>
        <v>1</v>
      </c>
      <c r="N123" s="187">
        <v>23</v>
      </c>
    </row>
    <row r="124" spans="1:14" ht="13.5" customHeight="1">
      <c r="A124" s="23">
        <v>112</v>
      </c>
      <c r="B124" s="294" t="s">
        <v>734</v>
      </c>
      <c r="C124" s="200" t="s">
        <v>735</v>
      </c>
      <c r="D124" s="200" t="s">
        <v>80</v>
      </c>
      <c r="E124" s="247" t="s">
        <v>1678</v>
      </c>
      <c r="F124" s="256">
        <v>10</v>
      </c>
      <c r="G124" s="260"/>
      <c r="H124" s="261"/>
      <c r="I124" s="249">
        <f t="shared" si="3"/>
        <v>10</v>
      </c>
      <c r="J124" s="250">
        <f t="shared" si="4"/>
        <v>1</v>
      </c>
      <c r="K124" s="251" t="str">
        <f>IF(J124=1,"acquise"," ")</f>
        <v>acquise</v>
      </c>
      <c r="L124" s="222">
        <f t="shared" si="5"/>
        <v>1</v>
      </c>
    </row>
    <row r="125" spans="1:14" ht="13.5" customHeight="1">
      <c r="A125" s="23">
        <v>113</v>
      </c>
      <c r="B125" s="175">
        <v>1533014512</v>
      </c>
      <c r="C125" s="275" t="s">
        <v>544</v>
      </c>
      <c r="D125" s="275" t="s">
        <v>412</v>
      </c>
      <c r="E125" s="117" t="s">
        <v>1676</v>
      </c>
      <c r="F125" s="49">
        <v>10</v>
      </c>
      <c r="G125" s="26"/>
      <c r="H125" s="127"/>
      <c r="I125" s="31">
        <f t="shared" si="3"/>
        <v>10</v>
      </c>
      <c r="J125" s="23">
        <f t="shared" si="4"/>
        <v>1</v>
      </c>
      <c r="K125" s="169" t="s">
        <v>704</v>
      </c>
      <c r="L125" s="129">
        <f t="shared" si="5"/>
        <v>1</v>
      </c>
      <c r="N125" s="187">
        <v>18</v>
      </c>
    </row>
    <row r="126" spans="1:14" ht="13.5" customHeight="1">
      <c r="A126" s="23">
        <v>114</v>
      </c>
      <c r="B126" s="277" t="s">
        <v>129</v>
      </c>
      <c r="C126" s="47" t="s">
        <v>130</v>
      </c>
      <c r="D126" s="47" t="s">
        <v>131</v>
      </c>
      <c r="E126" s="117" t="s">
        <v>429</v>
      </c>
      <c r="F126" s="92">
        <v>10</v>
      </c>
      <c r="G126" s="26"/>
      <c r="H126" s="127"/>
      <c r="I126" s="31">
        <f t="shared" si="3"/>
        <v>10</v>
      </c>
      <c r="J126" s="23">
        <f t="shared" si="4"/>
        <v>1</v>
      </c>
      <c r="K126" s="169" t="s">
        <v>704</v>
      </c>
      <c r="L126" s="129">
        <f t="shared" si="5"/>
        <v>1</v>
      </c>
      <c r="M126" s="72" t="s">
        <v>483</v>
      </c>
      <c r="N126" s="7">
        <v>24</v>
      </c>
    </row>
    <row r="127" spans="1:14" ht="13.5" customHeight="1">
      <c r="A127" s="23">
        <v>115</v>
      </c>
      <c r="B127" s="289">
        <v>123014723</v>
      </c>
      <c r="C127" s="47" t="s">
        <v>132</v>
      </c>
      <c r="D127" s="47" t="s">
        <v>133</v>
      </c>
      <c r="E127" s="117" t="s">
        <v>434</v>
      </c>
      <c r="F127" s="92">
        <v>10</v>
      </c>
      <c r="G127" s="26"/>
      <c r="H127" s="127"/>
      <c r="I127" s="31">
        <f t="shared" si="3"/>
        <v>10</v>
      </c>
      <c r="J127" s="23">
        <f t="shared" si="4"/>
        <v>1</v>
      </c>
      <c r="K127" s="169" t="s">
        <v>704</v>
      </c>
      <c r="L127" s="129">
        <f t="shared" si="5"/>
        <v>1</v>
      </c>
      <c r="M127" s="72" t="s">
        <v>483</v>
      </c>
      <c r="N127" s="7">
        <v>18</v>
      </c>
    </row>
    <row r="128" spans="1:14" ht="13.5" customHeight="1">
      <c r="A128" s="23">
        <v>116</v>
      </c>
      <c r="B128" s="279">
        <v>123000650</v>
      </c>
      <c r="C128" s="101" t="s">
        <v>132</v>
      </c>
      <c r="D128" s="101" t="s">
        <v>118</v>
      </c>
      <c r="E128" s="117" t="s">
        <v>429</v>
      </c>
      <c r="F128" s="49">
        <v>10</v>
      </c>
      <c r="G128" s="26"/>
      <c r="H128" s="127"/>
      <c r="I128" s="31">
        <f t="shared" si="3"/>
        <v>10</v>
      </c>
      <c r="J128" s="23">
        <f t="shared" si="4"/>
        <v>1</v>
      </c>
      <c r="K128" s="169" t="s">
        <v>704</v>
      </c>
      <c r="L128" s="129">
        <f t="shared" si="5"/>
        <v>1</v>
      </c>
      <c r="M128" s="72" t="s">
        <v>483</v>
      </c>
      <c r="N128" s="7">
        <v>12</v>
      </c>
    </row>
    <row r="129" spans="1:14" ht="13.5" customHeight="1">
      <c r="A129" s="23">
        <v>117</v>
      </c>
      <c r="B129" s="289">
        <v>1333014992</v>
      </c>
      <c r="C129" s="47" t="s">
        <v>134</v>
      </c>
      <c r="D129" s="47" t="s">
        <v>135</v>
      </c>
      <c r="E129" s="118" t="s">
        <v>428</v>
      </c>
      <c r="F129" s="92">
        <v>12</v>
      </c>
      <c r="G129" s="26"/>
      <c r="H129" s="127"/>
      <c r="I129" s="31">
        <f t="shared" si="3"/>
        <v>12</v>
      </c>
      <c r="J129" s="23">
        <f t="shared" si="4"/>
        <v>1</v>
      </c>
      <c r="K129" s="169" t="s">
        <v>704</v>
      </c>
      <c r="L129" s="129">
        <f t="shared" si="5"/>
        <v>1</v>
      </c>
      <c r="M129" s="72" t="s">
        <v>483</v>
      </c>
      <c r="N129" s="7">
        <v>18</v>
      </c>
    </row>
    <row r="130" spans="1:14" ht="13.5" customHeight="1">
      <c r="A130" s="23">
        <v>118</v>
      </c>
      <c r="B130" s="289">
        <v>1333009392</v>
      </c>
      <c r="C130" s="47" t="s">
        <v>136</v>
      </c>
      <c r="D130" s="47" t="s">
        <v>137</v>
      </c>
      <c r="E130" s="117" t="s">
        <v>434</v>
      </c>
      <c r="F130" s="92">
        <v>8</v>
      </c>
      <c r="G130" s="26"/>
      <c r="H130" s="127"/>
      <c r="I130" s="31">
        <f t="shared" si="3"/>
        <v>8</v>
      </c>
      <c r="J130" s="23">
        <f t="shared" si="4"/>
        <v>0</v>
      </c>
      <c r="K130" s="44" t="str">
        <f>IF(J130=1,"acquise"," ")</f>
        <v xml:space="preserve"> </v>
      </c>
      <c r="L130" s="129">
        <f t="shared" si="5"/>
        <v>1</v>
      </c>
      <c r="M130" s="72" t="s">
        <v>483</v>
      </c>
      <c r="N130" s="7">
        <v>22</v>
      </c>
    </row>
    <row r="131" spans="1:14" ht="13.5" customHeight="1">
      <c r="A131" s="23">
        <v>119</v>
      </c>
      <c r="B131" s="175">
        <v>1533014506</v>
      </c>
      <c r="C131" s="275" t="s">
        <v>556</v>
      </c>
      <c r="D131" s="275" t="s">
        <v>557</v>
      </c>
      <c r="E131" s="117" t="s">
        <v>429</v>
      </c>
      <c r="F131" s="49">
        <v>15.5</v>
      </c>
      <c r="G131" s="26"/>
      <c r="H131" s="127"/>
      <c r="I131" s="31">
        <f t="shared" si="3"/>
        <v>15.5</v>
      </c>
      <c r="J131" s="23">
        <f t="shared" si="4"/>
        <v>1</v>
      </c>
      <c r="K131" s="169" t="s">
        <v>704</v>
      </c>
      <c r="L131" s="129">
        <f t="shared" si="5"/>
        <v>1</v>
      </c>
      <c r="N131" s="187">
        <v>18</v>
      </c>
    </row>
    <row r="132" spans="1:14" ht="13.5" customHeight="1">
      <c r="A132" s="23">
        <v>120</v>
      </c>
      <c r="B132" s="282">
        <v>123000696</v>
      </c>
      <c r="C132" s="200" t="s">
        <v>736</v>
      </c>
      <c r="D132" s="200" t="s">
        <v>737</v>
      </c>
      <c r="E132" s="239" t="s">
        <v>1681</v>
      </c>
      <c r="F132" s="256">
        <v>13</v>
      </c>
      <c r="G132" s="260"/>
      <c r="H132" s="261"/>
      <c r="I132" s="249">
        <f t="shared" si="3"/>
        <v>13</v>
      </c>
      <c r="J132" s="250">
        <f t="shared" si="4"/>
        <v>1</v>
      </c>
      <c r="K132" s="251" t="str">
        <f>IF(J132=1,"acquise"," ")</f>
        <v>acquise</v>
      </c>
      <c r="L132" s="222">
        <f t="shared" si="5"/>
        <v>1</v>
      </c>
    </row>
    <row r="133" spans="1:14" ht="13.5" customHeight="1">
      <c r="A133" s="23">
        <v>121</v>
      </c>
      <c r="B133" s="279">
        <v>1331076104</v>
      </c>
      <c r="C133" s="101" t="s">
        <v>315</v>
      </c>
      <c r="D133" s="101" t="s">
        <v>313</v>
      </c>
      <c r="E133" s="117" t="s">
        <v>434</v>
      </c>
      <c r="F133" s="49">
        <v>13</v>
      </c>
      <c r="G133" s="26"/>
      <c r="H133" s="127"/>
      <c r="I133" s="31">
        <f t="shared" si="3"/>
        <v>13</v>
      </c>
      <c r="J133" s="23">
        <f t="shared" si="4"/>
        <v>1</v>
      </c>
      <c r="K133" s="169" t="s">
        <v>704</v>
      </c>
      <c r="L133" s="129">
        <f t="shared" si="5"/>
        <v>1</v>
      </c>
      <c r="M133" s="72" t="s">
        <v>483</v>
      </c>
      <c r="N133" s="7">
        <v>18</v>
      </c>
    </row>
    <row r="134" spans="1:14" ht="13.5" customHeight="1">
      <c r="A134" s="23">
        <v>122</v>
      </c>
      <c r="B134" s="279">
        <v>1333005582</v>
      </c>
      <c r="C134" s="101" t="s">
        <v>316</v>
      </c>
      <c r="D134" s="101" t="s">
        <v>83</v>
      </c>
      <c r="E134" s="117" t="s">
        <v>434</v>
      </c>
      <c r="F134" s="49">
        <v>10</v>
      </c>
      <c r="G134" s="26"/>
      <c r="H134" s="127"/>
      <c r="I134" s="31">
        <f t="shared" si="3"/>
        <v>10</v>
      </c>
      <c r="J134" s="23">
        <f t="shared" si="4"/>
        <v>1</v>
      </c>
      <c r="K134" s="169" t="s">
        <v>484</v>
      </c>
      <c r="L134" s="129">
        <f t="shared" si="5"/>
        <v>1</v>
      </c>
      <c r="M134" s="72" t="s">
        <v>483</v>
      </c>
      <c r="N134" s="7">
        <v>30</v>
      </c>
    </row>
    <row r="135" spans="1:14" ht="13.5" customHeight="1">
      <c r="A135" s="23">
        <v>123</v>
      </c>
      <c r="B135" s="175">
        <v>1533001417</v>
      </c>
      <c r="C135" s="275" t="s">
        <v>500</v>
      </c>
      <c r="D135" s="275" t="s">
        <v>501</v>
      </c>
      <c r="E135" s="117" t="s">
        <v>428</v>
      </c>
      <c r="F135" s="49">
        <v>10</v>
      </c>
      <c r="G135" s="26"/>
      <c r="H135" s="127"/>
      <c r="I135" s="31">
        <f t="shared" si="3"/>
        <v>10</v>
      </c>
      <c r="J135" s="23">
        <f t="shared" si="4"/>
        <v>1</v>
      </c>
      <c r="K135" s="169" t="s">
        <v>704</v>
      </c>
      <c r="L135" s="129">
        <f t="shared" si="5"/>
        <v>1</v>
      </c>
      <c r="N135" s="187">
        <v>24</v>
      </c>
    </row>
    <row r="136" spans="1:14" ht="13.5" customHeight="1">
      <c r="A136" s="23">
        <v>124</v>
      </c>
      <c r="B136" s="175">
        <v>1533008068</v>
      </c>
      <c r="C136" s="275" t="s">
        <v>691</v>
      </c>
      <c r="D136" s="275" t="s">
        <v>692</v>
      </c>
      <c r="E136" s="117" t="s">
        <v>429</v>
      </c>
      <c r="F136" s="49">
        <v>8</v>
      </c>
      <c r="G136" s="26"/>
      <c r="H136" s="127"/>
      <c r="I136" s="252">
        <f t="shared" si="3"/>
        <v>8</v>
      </c>
      <c r="J136" s="253">
        <f t="shared" si="4"/>
        <v>0</v>
      </c>
      <c r="K136" s="44" t="str">
        <f>IF(J136=1,"acquise"," ")</f>
        <v xml:space="preserve"> </v>
      </c>
      <c r="L136" s="129">
        <f t="shared" si="5"/>
        <v>1</v>
      </c>
      <c r="N136" s="187">
        <v>10</v>
      </c>
    </row>
    <row r="137" spans="1:14" ht="13.5" customHeight="1">
      <c r="A137" s="23">
        <v>125</v>
      </c>
      <c r="B137" s="175">
        <v>1533012502</v>
      </c>
      <c r="C137" s="275" t="s">
        <v>582</v>
      </c>
      <c r="D137" s="275" t="s">
        <v>583</v>
      </c>
      <c r="E137" s="117" t="s">
        <v>1676</v>
      </c>
      <c r="F137" s="49">
        <v>5</v>
      </c>
      <c r="G137" s="26"/>
      <c r="H137" s="127"/>
      <c r="I137" s="31">
        <f t="shared" si="3"/>
        <v>5</v>
      </c>
      <c r="J137" s="23">
        <f t="shared" si="4"/>
        <v>0</v>
      </c>
      <c r="K137" s="44" t="str">
        <f>IF(J137=1,"acquise"," ")</f>
        <v xml:space="preserve"> </v>
      </c>
      <c r="L137" s="129">
        <f t="shared" si="5"/>
        <v>1</v>
      </c>
      <c r="N137" s="187">
        <v>12</v>
      </c>
    </row>
    <row r="138" spans="1:14" ht="13.5" customHeight="1">
      <c r="A138" s="23">
        <v>126</v>
      </c>
      <c r="B138" s="175">
        <v>1533005852</v>
      </c>
      <c r="C138" s="275" t="s">
        <v>609</v>
      </c>
      <c r="D138" s="275" t="s">
        <v>610</v>
      </c>
      <c r="E138" s="117" t="s">
        <v>429</v>
      </c>
      <c r="F138" s="49">
        <v>8</v>
      </c>
      <c r="G138" s="26"/>
      <c r="H138" s="127"/>
      <c r="I138" s="31">
        <f t="shared" si="3"/>
        <v>8</v>
      </c>
      <c r="J138" s="23">
        <f t="shared" si="4"/>
        <v>0</v>
      </c>
      <c r="K138" s="44" t="str">
        <f>IF(J138=1,"acquise"," ")</f>
        <v xml:space="preserve"> </v>
      </c>
      <c r="L138" s="129">
        <f t="shared" si="5"/>
        <v>1</v>
      </c>
      <c r="N138" s="187">
        <v>12</v>
      </c>
    </row>
    <row r="139" spans="1:14" ht="13.5" customHeight="1">
      <c r="A139" s="23">
        <v>127</v>
      </c>
      <c r="B139" s="178">
        <v>113010674</v>
      </c>
      <c r="C139" s="272" t="s">
        <v>685</v>
      </c>
      <c r="D139" s="272" t="s">
        <v>135</v>
      </c>
      <c r="E139" s="117" t="s">
        <v>1676</v>
      </c>
      <c r="F139" s="49">
        <v>13</v>
      </c>
      <c r="G139" s="26"/>
      <c r="H139" s="127"/>
      <c r="I139" s="31">
        <f t="shared" si="3"/>
        <v>13</v>
      </c>
      <c r="J139" s="23">
        <f t="shared" si="4"/>
        <v>1</v>
      </c>
      <c r="K139" s="169" t="s">
        <v>704</v>
      </c>
      <c r="L139" s="129">
        <f t="shared" si="5"/>
        <v>1</v>
      </c>
      <c r="N139" s="187">
        <v>20</v>
      </c>
    </row>
    <row r="140" spans="1:14" ht="13.5" customHeight="1">
      <c r="A140" s="23">
        <v>128</v>
      </c>
      <c r="B140" s="175">
        <v>1533018365</v>
      </c>
      <c r="C140" s="275" t="s">
        <v>586</v>
      </c>
      <c r="D140" s="275" t="s">
        <v>269</v>
      </c>
      <c r="E140" s="117" t="s">
        <v>428</v>
      </c>
      <c r="F140" s="49">
        <v>7</v>
      </c>
      <c r="G140" s="26"/>
      <c r="H140" s="127"/>
      <c r="I140" s="31">
        <f t="shared" si="3"/>
        <v>7</v>
      </c>
      <c r="J140" s="23">
        <f t="shared" si="4"/>
        <v>0</v>
      </c>
      <c r="K140" s="44" t="str">
        <f>IF(J140=1,"acquise"," ")</f>
        <v xml:space="preserve"> </v>
      </c>
      <c r="L140" s="129">
        <f t="shared" si="5"/>
        <v>1</v>
      </c>
      <c r="N140" s="187">
        <v>12</v>
      </c>
    </row>
    <row r="141" spans="1:14" ht="13.5" customHeight="1">
      <c r="A141" s="23">
        <v>129</v>
      </c>
      <c r="B141" s="178">
        <v>1433010325</v>
      </c>
      <c r="C141" s="272" t="s">
        <v>659</v>
      </c>
      <c r="D141" s="272" t="s">
        <v>660</v>
      </c>
      <c r="E141" s="117" t="s">
        <v>1676</v>
      </c>
      <c r="F141" s="49">
        <v>10</v>
      </c>
      <c r="G141" s="26"/>
      <c r="H141" s="127"/>
      <c r="I141" s="31">
        <f t="shared" ref="I141:I204" si="6">MAX(F141,G141,H141)</f>
        <v>10</v>
      </c>
      <c r="J141" s="23">
        <f t="shared" ref="J141:J204" si="7">IF(I141&gt;=10,1,0)</f>
        <v>1</v>
      </c>
      <c r="K141" s="169" t="s">
        <v>704</v>
      </c>
      <c r="L141" s="129">
        <f t="shared" ref="L141:L204" si="8">IF(H141&lt;&gt;"",2,1)</f>
        <v>1</v>
      </c>
      <c r="N141" s="187">
        <v>13</v>
      </c>
    </row>
    <row r="142" spans="1:14" ht="13.5" customHeight="1">
      <c r="A142" s="23">
        <v>130</v>
      </c>
      <c r="B142" s="289">
        <v>1333010273</v>
      </c>
      <c r="C142" s="47" t="s">
        <v>139</v>
      </c>
      <c r="D142" s="47" t="s">
        <v>140</v>
      </c>
      <c r="E142" s="119" t="s">
        <v>436</v>
      </c>
      <c r="F142" s="92">
        <v>13</v>
      </c>
      <c r="G142" s="26"/>
      <c r="H142" s="127"/>
      <c r="I142" s="31">
        <f t="shared" si="6"/>
        <v>13</v>
      </c>
      <c r="J142" s="23">
        <f t="shared" si="7"/>
        <v>1</v>
      </c>
      <c r="K142" s="169" t="s">
        <v>484</v>
      </c>
      <c r="L142" s="129">
        <f t="shared" si="8"/>
        <v>1</v>
      </c>
      <c r="M142" s="72" t="s">
        <v>483</v>
      </c>
      <c r="N142" s="7">
        <v>30</v>
      </c>
    </row>
    <row r="143" spans="1:14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49">
        <v>14</v>
      </c>
      <c r="G143" s="26"/>
      <c r="H143" s="127"/>
      <c r="I143" s="31">
        <f t="shared" si="6"/>
        <v>14</v>
      </c>
      <c r="J143" s="23">
        <f t="shared" si="7"/>
        <v>1</v>
      </c>
      <c r="K143" s="169" t="s">
        <v>704</v>
      </c>
      <c r="L143" s="129">
        <f t="shared" si="8"/>
        <v>1</v>
      </c>
      <c r="N143" s="187">
        <v>18</v>
      </c>
    </row>
    <row r="144" spans="1:14" ht="13.5" customHeight="1">
      <c r="A144" s="23">
        <v>132</v>
      </c>
      <c r="B144" s="175">
        <v>1533009575</v>
      </c>
      <c r="C144" s="275" t="s">
        <v>139</v>
      </c>
      <c r="D144" s="275" t="s">
        <v>644</v>
      </c>
      <c r="E144" s="117" t="s">
        <v>1676</v>
      </c>
      <c r="F144" s="49">
        <v>6</v>
      </c>
      <c r="G144" s="26"/>
      <c r="H144" s="127"/>
      <c r="I144" s="31">
        <f t="shared" si="6"/>
        <v>6</v>
      </c>
      <c r="J144" s="23">
        <f t="shared" si="7"/>
        <v>0</v>
      </c>
      <c r="K144" s="44" t="str">
        <f>IF(J144=1,"acquise"," ")</f>
        <v xml:space="preserve"> </v>
      </c>
      <c r="L144" s="129">
        <f t="shared" si="8"/>
        <v>1</v>
      </c>
      <c r="N144" s="187">
        <v>18</v>
      </c>
    </row>
    <row r="145" spans="1:14" ht="13.5" customHeight="1">
      <c r="A145" s="23">
        <v>133</v>
      </c>
      <c r="B145" s="279">
        <v>123022369</v>
      </c>
      <c r="C145" s="101" t="s">
        <v>139</v>
      </c>
      <c r="D145" s="101" t="s">
        <v>233</v>
      </c>
      <c r="E145" s="117" t="s">
        <v>429</v>
      </c>
      <c r="F145" s="49">
        <v>10</v>
      </c>
      <c r="G145" s="26"/>
      <c r="H145" s="127"/>
      <c r="I145" s="31">
        <f t="shared" si="6"/>
        <v>10</v>
      </c>
      <c r="J145" s="23">
        <f t="shared" si="7"/>
        <v>1</v>
      </c>
      <c r="K145" s="169" t="s">
        <v>704</v>
      </c>
      <c r="L145" s="129">
        <f t="shared" si="8"/>
        <v>1</v>
      </c>
      <c r="M145" s="72" t="s">
        <v>483</v>
      </c>
      <c r="N145" s="7">
        <v>18</v>
      </c>
    </row>
    <row r="146" spans="1:14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49">
        <v>8.5</v>
      </c>
      <c r="G146" s="26"/>
      <c r="H146" s="127"/>
      <c r="I146" s="31">
        <f t="shared" si="6"/>
        <v>8.5</v>
      </c>
      <c r="J146" s="23">
        <f t="shared" si="7"/>
        <v>0</v>
      </c>
      <c r="K146" s="44" t="str">
        <f>IF(J146=1,"acquise"," ")</f>
        <v xml:space="preserve"> </v>
      </c>
      <c r="L146" s="129">
        <f t="shared" si="8"/>
        <v>1</v>
      </c>
      <c r="N146" s="187">
        <v>16</v>
      </c>
    </row>
    <row r="147" spans="1:14" ht="13.5" customHeight="1">
      <c r="A147" s="23">
        <v>135</v>
      </c>
      <c r="B147" s="279">
        <v>1433002779</v>
      </c>
      <c r="C147" s="101" t="s">
        <v>318</v>
      </c>
      <c r="D147" s="101" t="s">
        <v>319</v>
      </c>
      <c r="E147" s="118" t="s">
        <v>428</v>
      </c>
      <c r="F147" s="49">
        <v>8</v>
      </c>
      <c r="G147" s="26"/>
      <c r="H147" s="127"/>
      <c r="I147" s="31">
        <f t="shared" si="6"/>
        <v>8</v>
      </c>
      <c r="J147" s="23">
        <f t="shared" si="7"/>
        <v>0</v>
      </c>
      <c r="K147" s="44" t="str">
        <f>IF(J147=1,"acquise"," ")</f>
        <v xml:space="preserve"> </v>
      </c>
      <c r="L147" s="129">
        <f t="shared" si="8"/>
        <v>1</v>
      </c>
      <c r="M147" s="72" t="s">
        <v>483</v>
      </c>
      <c r="N147" s="7">
        <v>11</v>
      </c>
    </row>
    <row r="148" spans="1:14" ht="13.5" customHeight="1">
      <c r="A148" s="23">
        <v>136</v>
      </c>
      <c r="B148" s="279">
        <v>1333009010</v>
      </c>
      <c r="C148" s="101" t="s">
        <v>320</v>
      </c>
      <c r="D148" s="101" t="s">
        <v>321</v>
      </c>
      <c r="E148" s="122" t="s">
        <v>430</v>
      </c>
      <c r="F148" s="49">
        <v>11</v>
      </c>
      <c r="G148" s="26"/>
      <c r="H148" s="127"/>
      <c r="I148" s="31">
        <f t="shared" si="6"/>
        <v>11</v>
      </c>
      <c r="J148" s="23">
        <f t="shared" si="7"/>
        <v>1</v>
      </c>
      <c r="K148" s="169" t="s">
        <v>704</v>
      </c>
      <c r="L148" s="129">
        <f t="shared" si="8"/>
        <v>1</v>
      </c>
      <c r="M148" s="72" t="s">
        <v>483</v>
      </c>
      <c r="N148" s="7">
        <v>26</v>
      </c>
    </row>
    <row r="149" spans="1:14" ht="13.5" customHeight="1">
      <c r="A149" s="23">
        <v>137</v>
      </c>
      <c r="B149" s="175">
        <v>1533024016</v>
      </c>
      <c r="C149" s="275" t="s">
        <v>320</v>
      </c>
      <c r="D149" s="275" t="s">
        <v>603</v>
      </c>
      <c r="E149" s="117" t="s">
        <v>428</v>
      </c>
      <c r="F149" s="49">
        <v>8</v>
      </c>
      <c r="G149" s="26"/>
      <c r="H149" s="127"/>
      <c r="I149" s="31">
        <f t="shared" si="6"/>
        <v>8</v>
      </c>
      <c r="J149" s="23">
        <f t="shared" si="7"/>
        <v>0</v>
      </c>
      <c r="K149" s="44" t="str">
        <f>IF(J149=1,"acquise"," ")</f>
        <v xml:space="preserve"> </v>
      </c>
      <c r="L149" s="129">
        <f t="shared" si="8"/>
        <v>1</v>
      </c>
      <c r="N149" s="187">
        <v>16</v>
      </c>
    </row>
    <row r="150" spans="1:14" ht="13.5" customHeight="1">
      <c r="A150" s="23">
        <v>138</v>
      </c>
      <c r="B150" s="277" t="s">
        <v>142</v>
      </c>
      <c r="C150" s="47" t="s">
        <v>143</v>
      </c>
      <c r="D150" s="47" t="s">
        <v>144</v>
      </c>
      <c r="E150" s="118" t="s">
        <v>433</v>
      </c>
      <c r="F150" s="92">
        <v>11.5</v>
      </c>
      <c r="G150" s="26"/>
      <c r="H150" s="127"/>
      <c r="I150" s="31">
        <f t="shared" si="6"/>
        <v>11.5</v>
      </c>
      <c r="J150" s="23">
        <f t="shared" si="7"/>
        <v>1</v>
      </c>
      <c r="K150" s="169" t="s">
        <v>704</v>
      </c>
      <c r="L150" s="129">
        <f t="shared" si="8"/>
        <v>1</v>
      </c>
      <c r="M150" s="72" t="s">
        <v>483</v>
      </c>
      <c r="N150" s="7">
        <v>17</v>
      </c>
    </row>
    <row r="151" spans="1:14" ht="13.5" customHeight="1">
      <c r="A151" s="23">
        <v>139</v>
      </c>
      <c r="B151" s="279">
        <v>1331011779</v>
      </c>
      <c r="C151" s="101" t="s">
        <v>322</v>
      </c>
      <c r="D151" s="101" t="s">
        <v>137</v>
      </c>
      <c r="E151" s="117" t="s">
        <v>429</v>
      </c>
      <c r="F151" s="49">
        <v>14.5</v>
      </c>
      <c r="G151" s="26"/>
      <c r="H151" s="127"/>
      <c r="I151" s="31">
        <f t="shared" si="6"/>
        <v>14.5</v>
      </c>
      <c r="J151" s="23">
        <f t="shared" si="7"/>
        <v>1</v>
      </c>
      <c r="K151" s="169" t="s">
        <v>704</v>
      </c>
      <c r="L151" s="129">
        <f t="shared" si="8"/>
        <v>1</v>
      </c>
      <c r="M151" s="72" t="s">
        <v>483</v>
      </c>
      <c r="N151" s="7">
        <v>18</v>
      </c>
    </row>
    <row r="152" spans="1:14" ht="13.5" customHeight="1">
      <c r="A152" s="23">
        <v>140</v>
      </c>
      <c r="B152" s="279">
        <v>123002858</v>
      </c>
      <c r="C152" s="101" t="s">
        <v>323</v>
      </c>
      <c r="D152" s="101" t="s">
        <v>82</v>
      </c>
      <c r="E152" s="117" t="s">
        <v>434</v>
      </c>
      <c r="F152" s="49">
        <v>14</v>
      </c>
      <c r="G152" s="26"/>
      <c r="H152" s="127"/>
      <c r="I152" s="31">
        <f t="shared" si="6"/>
        <v>14</v>
      </c>
      <c r="J152" s="23">
        <f t="shared" si="7"/>
        <v>1</v>
      </c>
      <c r="K152" s="169" t="s">
        <v>704</v>
      </c>
      <c r="L152" s="129">
        <f t="shared" si="8"/>
        <v>1</v>
      </c>
      <c r="M152" s="87" t="s">
        <v>483</v>
      </c>
      <c r="N152" s="7">
        <v>18</v>
      </c>
    </row>
    <row r="153" spans="1:14" ht="13.5" customHeight="1">
      <c r="A153" s="23">
        <v>141</v>
      </c>
      <c r="B153" s="181">
        <v>1333009336</v>
      </c>
      <c r="C153" s="290" t="s">
        <v>569</v>
      </c>
      <c r="D153" s="290" t="s">
        <v>357</v>
      </c>
      <c r="E153" s="117" t="s">
        <v>1676</v>
      </c>
      <c r="F153" s="49">
        <v>13.5</v>
      </c>
      <c r="G153" s="26"/>
      <c r="H153" s="127"/>
      <c r="I153" s="31">
        <f t="shared" si="6"/>
        <v>13.5</v>
      </c>
      <c r="J153" s="23">
        <f t="shared" si="7"/>
        <v>1</v>
      </c>
      <c r="K153" s="169" t="s">
        <v>704</v>
      </c>
      <c r="L153" s="129">
        <f t="shared" si="8"/>
        <v>1</v>
      </c>
      <c r="N153" s="187">
        <v>14</v>
      </c>
    </row>
    <row r="154" spans="1:14" ht="13.5" customHeight="1">
      <c r="A154" s="23">
        <v>142</v>
      </c>
      <c r="B154" s="175">
        <v>1533004234</v>
      </c>
      <c r="C154" s="275" t="s">
        <v>674</v>
      </c>
      <c r="D154" s="275" t="s">
        <v>138</v>
      </c>
      <c r="E154" s="117" t="s">
        <v>429</v>
      </c>
      <c r="F154" s="49">
        <v>11.5</v>
      </c>
      <c r="G154" s="26"/>
      <c r="H154" s="127"/>
      <c r="I154" s="31">
        <f t="shared" si="6"/>
        <v>11.5</v>
      </c>
      <c r="J154" s="23">
        <f t="shared" si="7"/>
        <v>1</v>
      </c>
      <c r="K154" s="169" t="s">
        <v>704</v>
      </c>
      <c r="L154" s="129">
        <f t="shared" si="8"/>
        <v>1</v>
      </c>
      <c r="N154" s="187">
        <v>11</v>
      </c>
    </row>
    <row r="155" spans="1:14" ht="13.5" customHeight="1">
      <c r="A155" s="23">
        <v>143</v>
      </c>
      <c r="B155" s="175">
        <v>1533010467</v>
      </c>
      <c r="C155" s="275" t="s">
        <v>686</v>
      </c>
      <c r="D155" s="275" t="s">
        <v>209</v>
      </c>
      <c r="E155" s="117" t="s">
        <v>428</v>
      </c>
      <c r="F155" s="49">
        <v>8</v>
      </c>
      <c r="G155" s="26"/>
      <c r="H155" s="127"/>
      <c r="I155" s="31">
        <f t="shared" si="6"/>
        <v>8</v>
      </c>
      <c r="J155" s="23">
        <f t="shared" si="7"/>
        <v>0</v>
      </c>
      <c r="K155" s="44" t="str">
        <f>IF(J155=1,"acquise"," ")</f>
        <v xml:space="preserve"> </v>
      </c>
      <c r="L155" s="129">
        <f t="shared" si="8"/>
        <v>1</v>
      </c>
      <c r="N155" s="187">
        <v>18</v>
      </c>
    </row>
    <row r="156" spans="1:14" ht="13.5" customHeight="1">
      <c r="A156" s="23">
        <v>144</v>
      </c>
      <c r="B156" s="289">
        <v>123000973</v>
      </c>
      <c r="C156" s="47" t="s">
        <v>147</v>
      </c>
      <c r="D156" s="47" t="s">
        <v>148</v>
      </c>
      <c r="E156" s="121" t="s">
        <v>431</v>
      </c>
      <c r="F156" s="92">
        <v>13.5</v>
      </c>
      <c r="G156" s="26"/>
      <c r="H156" s="127"/>
      <c r="I156" s="31">
        <f t="shared" si="6"/>
        <v>13.5</v>
      </c>
      <c r="J156" s="23">
        <f t="shared" si="7"/>
        <v>1</v>
      </c>
      <c r="K156" s="169" t="s">
        <v>704</v>
      </c>
      <c r="L156" s="129">
        <f t="shared" si="8"/>
        <v>1</v>
      </c>
      <c r="M156" s="72" t="s">
        <v>483</v>
      </c>
      <c r="N156" s="7">
        <v>12</v>
      </c>
    </row>
    <row r="157" spans="1:14" ht="13.5" customHeight="1">
      <c r="A157" s="23">
        <v>145</v>
      </c>
      <c r="B157" s="403" t="s">
        <v>738</v>
      </c>
      <c r="C157" s="266" t="s">
        <v>149</v>
      </c>
      <c r="D157" s="266" t="s">
        <v>739</v>
      </c>
      <c r="E157" s="244" t="s">
        <v>436</v>
      </c>
      <c r="F157" s="259">
        <v>10</v>
      </c>
      <c r="G157" s="260"/>
      <c r="H157" s="261"/>
      <c r="I157" s="249">
        <f t="shared" si="6"/>
        <v>10</v>
      </c>
      <c r="J157" s="250">
        <f t="shared" si="7"/>
        <v>1</v>
      </c>
      <c r="K157" s="251" t="str">
        <f>IF(J157=1,"acquise"," ")</f>
        <v>acquise</v>
      </c>
      <c r="L157" s="222">
        <f t="shared" si="8"/>
        <v>1</v>
      </c>
    </row>
    <row r="158" spans="1:14" ht="13.5" customHeight="1">
      <c r="A158" s="23">
        <v>146</v>
      </c>
      <c r="B158" s="289">
        <v>123013689</v>
      </c>
      <c r="C158" s="47" t="s">
        <v>150</v>
      </c>
      <c r="D158" s="47" t="s">
        <v>151</v>
      </c>
      <c r="E158" s="118" t="s">
        <v>428</v>
      </c>
      <c r="F158" s="92">
        <v>10</v>
      </c>
      <c r="G158" s="26"/>
      <c r="H158" s="127"/>
      <c r="I158" s="31">
        <f t="shared" si="6"/>
        <v>10</v>
      </c>
      <c r="J158" s="23">
        <f t="shared" si="7"/>
        <v>1</v>
      </c>
      <c r="K158" s="169" t="s">
        <v>704</v>
      </c>
      <c r="L158" s="129">
        <f t="shared" si="8"/>
        <v>1</v>
      </c>
      <c r="M158" s="72" t="s">
        <v>483</v>
      </c>
      <c r="N158" s="7">
        <v>14</v>
      </c>
    </row>
    <row r="159" spans="1:14" ht="13.5" customHeight="1">
      <c r="A159" s="23">
        <v>147</v>
      </c>
      <c r="B159" s="279">
        <v>1333013058</v>
      </c>
      <c r="C159" s="101" t="s">
        <v>391</v>
      </c>
      <c r="D159" s="101" t="s">
        <v>392</v>
      </c>
      <c r="E159" s="117" t="s">
        <v>429</v>
      </c>
      <c r="F159" s="49">
        <v>11</v>
      </c>
      <c r="G159" s="26"/>
      <c r="H159" s="127"/>
      <c r="I159" s="31">
        <f t="shared" si="6"/>
        <v>11</v>
      </c>
      <c r="J159" s="23">
        <f t="shared" si="7"/>
        <v>1</v>
      </c>
      <c r="K159" s="169" t="s">
        <v>704</v>
      </c>
      <c r="L159" s="129">
        <f t="shared" si="8"/>
        <v>1</v>
      </c>
      <c r="M159" s="72" t="s">
        <v>483</v>
      </c>
      <c r="N159" s="7">
        <v>18</v>
      </c>
    </row>
    <row r="160" spans="1:14" ht="13.5" customHeight="1">
      <c r="A160" s="23">
        <v>148</v>
      </c>
      <c r="B160" s="363" t="s">
        <v>740</v>
      </c>
      <c r="C160" s="241" t="s">
        <v>152</v>
      </c>
      <c r="D160" s="241" t="s">
        <v>555</v>
      </c>
      <c r="E160" s="204" t="s">
        <v>436</v>
      </c>
      <c r="F160" s="256">
        <v>13</v>
      </c>
      <c r="G160" s="260"/>
      <c r="H160" s="261"/>
      <c r="I160" s="249">
        <f t="shared" si="6"/>
        <v>13</v>
      </c>
      <c r="J160" s="250">
        <f t="shared" si="7"/>
        <v>1</v>
      </c>
      <c r="K160" s="251" t="str">
        <f>IF(J160=1,"acquise"," ")</f>
        <v>acquise</v>
      </c>
      <c r="L160" s="222">
        <f t="shared" si="8"/>
        <v>1</v>
      </c>
    </row>
    <row r="161" spans="1:14" ht="13.5" customHeight="1">
      <c r="A161" s="23">
        <v>149</v>
      </c>
      <c r="B161" s="363" t="s">
        <v>741</v>
      </c>
      <c r="C161" s="241" t="s">
        <v>742</v>
      </c>
      <c r="D161" s="241" t="s">
        <v>124</v>
      </c>
      <c r="E161" s="247" t="s">
        <v>1677</v>
      </c>
      <c r="F161" s="256">
        <v>14</v>
      </c>
      <c r="G161" s="260"/>
      <c r="H161" s="261"/>
      <c r="I161" s="249">
        <f t="shared" si="6"/>
        <v>14</v>
      </c>
      <c r="J161" s="250">
        <f t="shared" si="7"/>
        <v>1</v>
      </c>
      <c r="K161" s="251" t="str">
        <f>IF(J161=1,"acquise"," ")</f>
        <v>acquise</v>
      </c>
      <c r="L161" s="222">
        <f t="shared" si="8"/>
        <v>1</v>
      </c>
    </row>
    <row r="162" spans="1:14" ht="13.5" customHeight="1">
      <c r="A162" s="23">
        <v>150</v>
      </c>
      <c r="B162" s="363" t="s">
        <v>743</v>
      </c>
      <c r="C162" s="241" t="s">
        <v>742</v>
      </c>
      <c r="D162" s="241" t="s">
        <v>314</v>
      </c>
      <c r="E162" s="244" t="s">
        <v>433</v>
      </c>
      <c r="F162" s="256">
        <v>12</v>
      </c>
      <c r="G162" s="260"/>
      <c r="H162" s="261"/>
      <c r="I162" s="249">
        <f t="shared" si="6"/>
        <v>12</v>
      </c>
      <c r="J162" s="250">
        <f t="shared" si="7"/>
        <v>1</v>
      </c>
      <c r="K162" s="251" t="str">
        <f>IF(J162=1,"acquise"," ")</f>
        <v>acquise</v>
      </c>
      <c r="L162" s="222">
        <f t="shared" si="8"/>
        <v>1</v>
      </c>
    </row>
    <row r="163" spans="1:14" ht="13.5" customHeight="1">
      <c r="A163" s="23">
        <v>151</v>
      </c>
      <c r="B163" s="282" t="s">
        <v>744</v>
      </c>
      <c r="C163" s="200" t="s">
        <v>745</v>
      </c>
      <c r="D163" s="200" t="s">
        <v>746</v>
      </c>
      <c r="E163" s="247" t="s">
        <v>1677</v>
      </c>
      <c r="F163" s="256">
        <v>13</v>
      </c>
      <c r="G163" s="260"/>
      <c r="H163" s="261"/>
      <c r="I163" s="249">
        <f t="shared" si="6"/>
        <v>13</v>
      </c>
      <c r="J163" s="250">
        <f t="shared" si="7"/>
        <v>1</v>
      </c>
      <c r="K163" s="251" t="str">
        <f>IF(J163=1,"acquise"," ")</f>
        <v>acquise</v>
      </c>
      <c r="L163" s="222">
        <f t="shared" si="8"/>
        <v>1</v>
      </c>
    </row>
    <row r="164" spans="1:14" ht="13.5" customHeight="1">
      <c r="A164" s="23">
        <v>152</v>
      </c>
      <c r="B164" s="181">
        <v>1333008955</v>
      </c>
      <c r="C164" s="290" t="s">
        <v>153</v>
      </c>
      <c r="D164" s="290" t="s">
        <v>622</v>
      </c>
      <c r="E164" s="117" t="s">
        <v>428</v>
      </c>
      <c r="F164" s="49">
        <v>11</v>
      </c>
      <c r="G164" s="26"/>
      <c r="H164" s="127"/>
      <c r="I164" s="31">
        <f t="shared" si="6"/>
        <v>11</v>
      </c>
      <c r="J164" s="23">
        <f t="shared" si="7"/>
        <v>1</v>
      </c>
      <c r="K164" s="169" t="s">
        <v>704</v>
      </c>
      <c r="L164" s="129">
        <f t="shared" si="8"/>
        <v>1</v>
      </c>
      <c r="N164" s="187">
        <v>12</v>
      </c>
    </row>
    <row r="165" spans="1:14" ht="13.5" customHeight="1">
      <c r="A165" s="23">
        <v>153</v>
      </c>
      <c r="B165" s="289">
        <v>1333008886</v>
      </c>
      <c r="C165" s="47" t="s">
        <v>153</v>
      </c>
      <c r="D165" s="47" t="s">
        <v>154</v>
      </c>
      <c r="E165" s="118" t="s">
        <v>433</v>
      </c>
      <c r="F165" s="92">
        <v>12</v>
      </c>
      <c r="G165" s="26"/>
      <c r="H165" s="127"/>
      <c r="I165" s="31">
        <f t="shared" si="6"/>
        <v>12</v>
      </c>
      <c r="J165" s="23">
        <f t="shared" si="7"/>
        <v>1</v>
      </c>
      <c r="K165" s="169" t="s">
        <v>704</v>
      </c>
      <c r="L165" s="129">
        <f t="shared" si="8"/>
        <v>1</v>
      </c>
      <c r="M165" s="72" t="s">
        <v>483</v>
      </c>
      <c r="N165" s="7">
        <v>18</v>
      </c>
    </row>
    <row r="166" spans="1:14" ht="13.5" customHeight="1">
      <c r="A166" s="23">
        <v>154</v>
      </c>
      <c r="B166" s="279">
        <v>123020341</v>
      </c>
      <c r="C166" s="101" t="s">
        <v>325</v>
      </c>
      <c r="D166" s="101" t="s">
        <v>326</v>
      </c>
      <c r="E166" s="118" t="s">
        <v>428</v>
      </c>
      <c r="F166" s="49">
        <v>14.5</v>
      </c>
      <c r="G166" s="26"/>
      <c r="H166" s="127"/>
      <c r="I166" s="31">
        <f t="shared" si="6"/>
        <v>14.5</v>
      </c>
      <c r="J166" s="23">
        <f t="shared" si="7"/>
        <v>1</v>
      </c>
      <c r="K166" s="169" t="s">
        <v>704</v>
      </c>
      <c r="L166" s="129">
        <f t="shared" si="8"/>
        <v>1</v>
      </c>
      <c r="M166" s="72" t="s">
        <v>483</v>
      </c>
      <c r="N166" s="7">
        <v>18</v>
      </c>
    </row>
    <row r="167" spans="1:14" ht="13.5" customHeight="1">
      <c r="A167" s="23">
        <v>155</v>
      </c>
      <c r="B167" s="279">
        <v>1433014926</v>
      </c>
      <c r="C167" s="101" t="s">
        <v>155</v>
      </c>
      <c r="D167" s="101" t="s">
        <v>393</v>
      </c>
      <c r="E167" s="118" t="s">
        <v>428</v>
      </c>
      <c r="F167" s="49">
        <v>11.5</v>
      </c>
      <c r="G167" s="26"/>
      <c r="H167" s="127"/>
      <c r="I167" s="31">
        <f t="shared" si="6"/>
        <v>11.5</v>
      </c>
      <c r="J167" s="23">
        <f t="shared" si="7"/>
        <v>1</v>
      </c>
      <c r="K167" s="169" t="s">
        <v>704</v>
      </c>
      <c r="L167" s="129">
        <f t="shared" si="8"/>
        <v>1</v>
      </c>
      <c r="M167" s="72" t="s">
        <v>483</v>
      </c>
      <c r="N167" s="7">
        <v>18</v>
      </c>
    </row>
    <row r="168" spans="1:14" ht="13.5" customHeight="1">
      <c r="A168" s="23">
        <v>156</v>
      </c>
      <c r="B168" s="175">
        <v>1533012503</v>
      </c>
      <c r="C168" s="275" t="s">
        <v>535</v>
      </c>
      <c r="D168" s="275" t="s">
        <v>313</v>
      </c>
      <c r="E168" s="117" t="s">
        <v>429</v>
      </c>
      <c r="F168" s="49">
        <v>12</v>
      </c>
      <c r="G168" s="26"/>
      <c r="H168" s="127"/>
      <c r="I168" s="31">
        <f t="shared" si="6"/>
        <v>12</v>
      </c>
      <c r="J168" s="23">
        <f t="shared" si="7"/>
        <v>1</v>
      </c>
      <c r="K168" s="169" t="s">
        <v>704</v>
      </c>
      <c r="L168" s="129">
        <f t="shared" si="8"/>
        <v>1</v>
      </c>
      <c r="N168" s="187">
        <v>13</v>
      </c>
    </row>
    <row r="169" spans="1:14" ht="13.5" customHeight="1">
      <c r="A169" s="23">
        <v>157</v>
      </c>
      <c r="B169" s="289">
        <v>123004901</v>
      </c>
      <c r="C169" s="47" t="s">
        <v>156</v>
      </c>
      <c r="D169" s="47" t="s">
        <v>157</v>
      </c>
      <c r="E169" s="118" t="s">
        <v>428</v>
      </c>
      <c r="F169" s="92">
        <v>14.5</v>
      </c>
      <c r="G169" s="26"/>
      <c r="H169" s="127"/>
      <c r="I169" s="31">
        <f t="shared" si="6"/>
        <v>14.5</v>
      </c>
      <c r="J169" s="23">
        <f t="shared" si="7"/>
        <v>1</v>
      </c>
      <c r="K169" s="169" t="s">
        <v>704</v>
      </c>
      <c r="L169" s="129">
        <f t="shared" si="8"/>
        <v>1</v>
      </c>
      <c r="M169" s="72" t="s">
        <v>483</v>
      </c>
      <c r="N169" s="7">
        <v>24</v>
      </c>
    </row>
    <row r="170" spans="1:14" ht="13.5" customHeight="1">
      <c r="A170" s="23">
        <v>158</v>
      </c>
      <c r="B170" s="181">
        <v>1333011470</v>
      </c>
      <c r="C170" s="290" t="s">
        <v>682</v>
      </c>
      <c r="D170" s="290" t="s">
        <v>683</v>
      </c>
      <c r="E170" s="117" t="s">
        <v>428</v>
      </c>
      <c r="F170" s="49">
        <v>10</v>
      </c>
      <c r="G170" s="26"/>
      <c r="H170" s="127"/>
      <c r="I170" s="31">
        <f t="shared" si="6"/>
        <v>10</v>
      </c>
      <c r="J170" s="23">
        <f t="shared" si="7"/>
        <v>1</v>
      </c>
      <c r="K170" s="169" t="s">
        <v>704</v>
      </c>
      <c r="L170" s="129">
        <f t="shared" si="8"/>
        <v>1</v>
      </c>
      <c r="N170" s="187">
        <v>12</v>
      </c>
    </row>
    <row r="171" spans="1:14" ht="13.5" customHeight="1">
      <c r="A171" s="23">
        <v>159</v>
      </c>
      <c r="B171" s="279">
        <v>1433010476</v>
      </c>
      <c r="C171" s="101" t="s">
        <v>158</v>
      </c>
      <c r="D171" s="101" t="s">
        <v>124</v>
      </c>
      <c r="E171" s="117" t="s">
        <v>434</v>
      </c>
      <c r="F171" s="49">
        <v>11</v>
      </c>
      <c r="G171" s="26"/>
      <c r="H171" s="127"/>
      <c r="I171" s="31">
        <f t="shared" si="6"/>
        <v>11</v>
      </c>
      <c r="J171" s="23">
        <f t="shared" si="7"/>
        <v>1</v>
      </c>
      <c r="K171" s="169" t="s">
        <v>704</v>
      </c>
      <c r="L171" s="129">
        <f t="shared" si="8"/>
        <v>1</v>
      </c>
      <c r="M171" s="72" t="s">
        <v>483</v>
      </c>
      <c r="N171" s="7">
        <v>18</v>
      </c>
    </row>
    <row r="172" spans="1:14" ht="13.5" customHeight="1">
      <c r="A172" s="23">
        <v>160</v>
      </c>
      <c r="B172" s="289">
        <v>123009039</v>
      </c>
      <c r="C172" s="47" t="s">
        <v>158</v>
      </c>
      <c r="D172" s="47" t="s">
        <v>67</v>
      </c>
      <c r="E172" s="117" t="s">
        <v>434</v>
      </c>
      <c r="F172" s="92">
        <v>15</v>
      </c>
      <c r="G172" s="26"/>
      <c r="H172" s="127"/>
      <c r="I172" s="31">
        <f t="shared" si="6"/>
        <v>15</v>
      </c>
      <c r="J172" s="23">
        <f t="shared" si="7"/>
        <v>1</v>
      </c>
      <c r="K172" s="169" t="s">
        <v>484</v>
      </c>
      <c r="L172" s="129">
        <f t="shared" si="8"/>
        <v>1</v>
      </c>
      <c r="M172" s="72" t="s">
        <v>483</v>
      </c>
      <c r="N172" s="7">
        <v>30</v>
      </c>
    </row>
    <row r="173" spans="1:14" ht="13.5" customHeight="1">
      <c r="A173" s="23">
        <v>161</v>
      </c>
      <c r="B173" s="175">
        <v>1533010444</v>
      </c>
      <c r="C173" s="275" t="s">
        <v>558</v>
      </c>
      <c r="D173" s="275" t="s">
        <v>64</v>
      </c>
      <c r="E173" s="117" t="s">
        <v>1676</v>
      </c>
      <c r="F173" s="49">
        <v>11.5</v>
      </c>
      <c r="G173" s="26"/>
      <c r="H173" s="127"/>
      <c r="I173" s="31">
        <f t="shared" si="6"/>
        <v>11.5</v>
      </c>
      <c r="J173" s="23">
        <f t="shared" si="7"/>
        <v>1</v>
      </c>
      <c r="K173" s="169" t="s">
        <v>704</v>
      </c>
      <c r="L173" s="129">
        <f t="shared" si="8"/>
        <v>1</v>
      </c>
      <c r="N173" s="187">
        <v>14</v>
      </c>
    </row>
    <row r="174" spans="1:14" ht="13.5" customHeight="1">
      <c r="A174" s="23">
        <v>162</v>
      </c>
      <c r="B174" s="279">
        <v>1333009403</v>
      </c>
      <c r="C174" s="101" t="s">
        <v>330</v>
      </c>
      <c r="D174" s="101" t="s">
        <v>331</v>
      </c>
      <c r="E174" s="118" t="s">
        <v>433</v>
      </c>
      <c r="F174" s="49">
        <v>12</v>
      </c>
      <c r="G174" s="26"/>
      <c r="H174" s="127"/>
      <c r="I174" s="31">
        <f t="shared" si="6"/>
        <v>12</v>
      </c>
      <c r="J174" s="23">
        <f t="shared" si="7"/>
        <v>1</v>
      </c>
      <c r="K174" s="169" t="s">
        <v>484</v>
      </c>
      <c r="L174" s="129">
        <f t="shared" si="8"/>
        <v>1</v>
      </c>
      <c r="M174" s="72" t="s">
        <v>483</v>
      </c>
      <c r="N174" s="7">
        <v>30</v>
      </c>
    </row>
    <row r="175" spans="1:14" ht="13.5" customHeight="1">
      <c r="A175" s="23">
        <v>163</v>
      </c>
      <c r="B175" s="289">
        <v>123003419</v>
      </c>
      <c r="C175" s="47" t="s">
        <v>159</v>
      </c>
      <c r="D175" s="47" t="s">
        <v>92</v>
      </c>
      <c r="E175" s="118" t="s">
        <v>433</v>
      </c>
      <c r="F175" s="92">
        <v>13.5</v>
      </c>
      <c r="G175" s="26"/>
      <c r="H175" s="127"/>
      <c r="I175" s="31">
        <f t="shared" si="6"/>
        <v>13.5</v>
      </c>
      <c r="J175" s="23">
        <f t="shared" si="7"/>
        <v>1</v>
      </c>
      <c r="K175" s="169" t="s">
        <v>704</v>
      </c>
      <c r="L175" s="129">
        <f t="shared" si="8"/>
        <v>1</v>
      </c>
      <c r="M175" s="72" t="s">
        <v>483</v>
      </c>
      <c r="N175" s="7">
        <v>18</v>
      </c>
    </row>
    <row r="176" spans="1:14" ht="13.5" customHeight="1">
      <c r="A176" s="23">
        <v>164</v>
      </c>
      <c r="B176" s="279">
        <v>1333007545</v>
      </c>
      <c r="C176" s="101" t="s">
        <v>332</v>
      </c>
      <c r="D176" s="101" t="s">
        <v>228</v>
      </c>
      <c r="E176" s="118" t="s">
        <v>433</v>
      </c>
      <c r="F176" s="49">
        <v>13</v>
      </c>
      <c r="G176" s="26"/>
      <c r="H176" s="127"/>
      <c r="I176" s="31">
        <f t="shared" si="6"/>
        <v>13</v>
      </c>
      <c r="J176" s="23">
        <f t="shared" si="7"/>
        <v>1</v>
      </c>
      <c r="K176" s="169" t="s">
        <v>704</v>
      </c>
      <c r="L176" s="129">
        <f t="shared" si="8"/>
        <v>1</v>
      </c>
      <c r="M176" s="72" t="s">
        <v>483</v>
      </c>
      <c r="N176" s="7">
        <v>18</v>
      </c>
    </row>
    <row r="177" spans="1:14" ht="13.5" customHeight="1">
      <c r="A177" s="23">
        <v>165</v>
      </c>
      <c r="B177" s="294">
        <v>123006162</v>
      </c>
      <c r="C177" s="200" t="s">
        <v>747</v>
      </c>
      <c r="D177" s="200" t="s">
        <v>135</v>
      </c>
      <c r="E177" s="247" t="s">
        <v>1678</v>
      </c>
      <c r="F177" s="256">
        <v>13.5</v>
      </c>
      <c r="G177" s="260"/>
      <c r="H177" s="261"/>
      <c r="I177" s="249">
        <f t="shared" si="6"/>
        <v>13.5</v>
      </c>
      <c r="J177" s="250">
        <f t="shared" si="7"/>
        <v>1</v>
      </c>
      <c r="K177" s="251" t="str">
        <f>IF(J177=1,"acquise"," ")</f>
        <v>acquise</v>
      </c>
      <c r="L177" s="222">
        <f t="shared" si="8"/>
        <v>1</v>
      </c>
    </row>
    <row r="178" spans="1:14" ht="13.5" customHeight="1">
      <c r="A178" s="23">
        <v>166</v>
      </c>
      <c r="B178" s="175">
        <v>1533003446</v>
      </c>
      <c r="C178" s="275" t="s">
        <v>333</v>
      </c>
      <c r="D178" s="275" t="s">
        <v>523</v>
      </c>
      <c r="E178" s="117" t="s">
        <v>428</v>
      </c>
      <c r="F178" s="49">
        <v>10</v>
      </c>
      <c r="G178" s="26"/>
      <c r="H178" s="127"/>
      <c r="I178" s="31">
        <f t="shared" si="6"/>
        <v>10</v>
      </c>
      <c r="J178" s="23">
        <f t="shared" si="7"/>
        <v>1</v>
      </c>
      <c r="K178" s="169" t="s">
        <v>704</v>
      </c>
      <c r="L178" s="129">
        <f t="shared" si="8"/>
        <v>1</v>
      </c>
      <c r="N178" s="187">
        <v>12</v>
      </c>
    </row>
    <row r="179" spans="1:14" ht="13.5" customHeight="1">
      <c r="A179" s="23">
        <v>167</v>
      </c>
      <c r="B179" s="279">
        <v>1433005511</v>
      </c>
      <c r="C179" s="101" t="s">
        <v>333</v>
      </c>
      <c r="D179" s="101" t="s">
        <v>209</v>
      </c>
      <c r="E179" s="118" t="s">
        <v>428</v>
      </c>
      <c r="F179" s="49">
        <v>12</v>
      </c>
      <c r="G179" s="26"/>
      <c r="H179" s="127"/>
      <c r="I179" s="31">
        <f t="shared" si="6"/>
        <v>12</v>
      </c>
      <c r="J179" s="23">
        <f t="shared" si="7"/>
        <v>1</v>
      </c>
      <c r="K179" s="169" t="s">
        <v>704</v>
      </c>
      <c r="L179" s="129">
        <f t="shared" si="8"/>
        <v>1</v>
      </c>
      <c r="M179" s="72" t="s">
        <v>483</v>
      </c>
      <c r="N179" s="7">
        <v>18</v>
      </c>
    </row>
    <row r="180" spans="1:14" ht="13.5" customHeight="1">
      <c r="A180" s="23">
        <v>168</v>
      </c>
      <c r="B180" s="289">
        <v>123011453</v>
      </c>
      <c r="C180" s="47" t="s">
        <v>162</v>
      </c>
      <c r="D180" s="47" t="s">
        <v>163</v>
      </c>
      <c r="E180" s="121" t="s">
        <v>431</v>
      </c>
      <c r="F180" s="92">
        <v>13</v>
      </c>
      <c r="G180" s="26"/>
      <c r="H180" s="127"/>
      <c r="I180" s="31">
        <f t="shared" si="6"/>
        <v>13</v>
      </c>
      <c r="J180" s="23">
        <f t="shared" si="7"/>
        <v>1</v>
      </c>
      <c r="K180" s="169" t="s">
        <v>704</v>
      </c>
      <c r="L180" s="129">
        <f t="shared" si="8"/>
        <v>1</v>
      </c>
      <c r="M180" s="72" t="s">
        <v>483</v>
      </c>
      <c r="N180" s="7">
        <v>18</v>
      </c>
    </row>
    <row r="181" spans="1:14" ht="13.5" customHeight="1">
      <c r="A181" s="23">
        <v>169</v>
      </c>
      <c r="B181" s="289">
        <v>123011613</v>
      </c>
      <c r="C181" s="47" t="s">
        <v>162</v>
      </c>
      <c r="D181" s="47" t="s">
        <v>164</v>
      </c>
      <c r="E181" s="118" t="s">
        <v>428</v>
      </c>
      <c r="F181" s="92">
        <v>12</v>
      </c>
      <c r="G181" s="26"/>
      <c r="H181" s="127"/>
      <c r="I181" s="31">
        <f t="shared" si="6"/>
        <v>12</v>
      </c>
      <c r="J181" s="23">
        <f t="shared" si="7"/>
        <v>1</v>
      </c>
      <c r="K181" s="169" t="s">
        <v>704</v>
      </c>
      <c r="L181" s="129">
        <f t="shared" si="8"/>
        <v>1</v>
      </c>
      <c r="M181" s="72" t="s">
        <v>483</v>
      </c>
      <c r="N181" s="7">
        <v>18</v>
      </c>
    </row>
    <row r="182" spans="1:14" ht="13.5" customHeight="1">
      <c r="A182" s="23">
        <v>170</v>
      </c>
      <c r="B182" s="175">
        <v>1533009246</v>
      </c>
      <c r="C182" s="275" t="s">
        <v>604</v>
      </c>
      <c r="D182" s="275" t="s">
        <v>184</v>
      </c>
      <c r="E182" s="117" t="s">
        <v>1677</v>
      </c>
      <c r="F182" s="49">
        <v>10</v>
      </c>
      <c r="G182" s="26"/>
      <c r="H182" s="127"/>
      <c r="I182" s="31">
        <f t="shared" si="6"/>
        <v>10</v>
      </c>
      <c r="J182" s="23">
        <f t="shared" si="7"/>
        <v>1</v>
      </c>
      <c r="K182" s="169" t="s">
        <v>484</v>
      </c>
      <c r="L182" s="129">
        <f t="shared" si="8"/>
        <v>1</v>
      </c>
      <c r="N182" s="187">
        <v>30</v>
      </c>
    </row>
    <row r="183" spans="1:14" ht="13.5" customHeight="1">
      <c r="A183" s="23">
        <v>171</v>
      </c>
      <c r="B183" s="279">
        <v>1333003392</v>
      </c>
      <c r="C183" s="101" t="s">
        <v>394</v>
      </c>
      <c r="D183" s="101" t="s">
        <v>247</v>
      </c>
      <c r="E183" s="117" t="s">
        <v>434</v>
      </c>
      <c r="F183" s="49">
        <v>10</v>
      </c>
      <c r="G183" s="26"/>
      <c r="H183" s="127"/>
      <c r="I183" s="31">
        <f t="shared" si="6"/>
        <v>10</v>
      </c>
      <c r="J183" s="23">
        <f t="shared" si="7"/>
        <v>1</v>
      </c>
      <c r="K183" s="169" t="s">
        <v>704</v>
      </c>
      <c r="L183" s="129">
        <f t="shared" si="8"/>
        <v>1</v>
      </c>
      <c r="M183" s="72" t="s">
        <v>483</v>
      </c>
      <c r="N183" s="7">
        <v>18</v>
      </c>
    </row>
    <row r="184" spans="1:14" ht="13.5" customHeight="1">
      <c r="A184" s="23">
        <v>172</v>
      </c>
      <c r="B184" s="279" t="s">
        <v>395</v>
      </c>
      <c r="C184" s="101" t="s">
        <v>396</v>
      </c>
      <c r="D184" s="101" t="s">
        <v>397</v>
      </c>
      <c r="E184" s="118" t="s">
        <v>428</v>
      </c>
      <c r="F184" s="49">
        <v>12.5</v>
      </c>
      <c r="G184" s="26"/>
      <c r="H184" s="127"/>
      <c r="I184" s="31">
        <f t="shared" si="6"/>
        <v>12.5</v>
      </c>
      <c r="J184" s="23">
        <f t="shared" si="7"/>
        <v>1</v>
      </c>
      <c r="K184" s="169" t="s">
        <v>704</v>
      </c>
      <c r="L184" s="129">
        <f t="shared" si="8"/>
        <v>1</v>
      </c>
      <c r="M184" s="72" t="s">
        <v>483</v>
      </c>
      <c r="N184" s="7">
        <v>12</v>
      </c>
    </row>
    <row r="185" spans="1:14" ht="13.5" customHeight="1">
      <c r="A185" s="23">
        <v>173</v>
      </c>
      <c r="B185" s="175">
        <v>1533008501</v>
      </c>
      <c r="C185" s="275" t="s">
        <v>510</v>
      </c>
      <c r="D185" s="275" t="s">
        <v>511</v>
      </c>
      <c r="E185" s="117" t="s">
        <v>428</v>
      </c>
      <c r="F185" s="49">
        <v>12.5</v>
      </c>
      <c r="G185" s="26"/>
      <c r="H185" s="127"/>
      <c r="I185" s="31">
        <f t="shared" si="6"/>
        <v>12.5</v>
      </c>
      <c r="J185" s="23">
        <f t="shared" si="7"/>
        <v>1</v>
      </c>
      <c r="K185" s="169" t="s">
        <v>704</v>
      </c>
      <c r="L185" s="129">
        <f t="shared" si="8"/>
        <v>1</v>
      </c>
      <c r="N185" s="187">
        <v>18</v>
      </c>
    </row>
    <row r="186" spans="1:14" ht="13.5" customHeight="1">
      <c r="A186" s="23">
        <v>174</v>
      </c>
      <c r="B186" s="175">
        <v>1533003209</v>
      </c>
      <c r="C186" s="275" t="s">
        <v>647</v>
      </c>
      <c r="D186" s="275" t="s">
        <v>648</v>
      </c>
      <c r="E186" s="117" t="s">
        <v>1676</v>
      </c>
      <c r="F186" s="49">
        <v>16</v>
      </c>
      <c r="G186" s="26"/>
      <c r="H186" s="127"/>
      <c r="I186" s="31">
        <f t="shared" si="6"/>
        <v>16</v>
      </c>
      <c r="J186" s="23">
        <f t="shared" si="7"/>
        <v>1</v>
      </c>
      <c r="K186" s="169" t="s">
        <v>704</v>
      </c>
      <c r="L186" s="129">
        <f t="shared" si="8"/>
        <v>1</v>
      </c>
      <c r="N186" s="187">
        <v>18</v>
      </c>
    </row>
    <row r="187" spans="1:14" ht="13.5" customHeight="1">
      <c r="A187" s="23">
        <v>175</v>
      </c>
      <c r="B187" s="181">
        <v>1333020295</v>
      </c>
      <c r="C187" s="290" t="s">
        <v>693</v>
      </c>
      <c r="D187" s="290" t="s">
        <v>694</v>
      </c>
      <c r="E187" s="117" t="s">
        <v>428</v>
      </c>
      <c r="F187" s="49">
        <v>13.5</v>
      </c>
      <c r="G187" s="26"/>
      <c r="H187" s="127"/>
      <c r="I187" s="31">
        <f t="shared" si="6"/>
        <v>13.5</v>
      </c>
      <c r="J187" s="23">
        <f t="shared" si="7"/>
        <v>1</v>
      </c>
      <c r="K187" s="169" t="s">
        <v>704</v>
      </c>
      <c r="L187" s="129">
        <f t="shared" si="8"/>
        <v>1</v>
      </c>
      <c r="N187" s="187">
        <v>17</v>
      </c>
    </row>
    <row r="188" spans="1:14" ht="12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11.5</v>
      </c>
      <c r="G188" s="26"/>
      <c r="H188" s="127"/>
      <c r="I188" s="31">
        <f t="shared" si="6"/>
        <v>11.5</v>
      </c>
      <c r="J188" s="23">
        <f t="shared" si="7"/>
        <v>1</v>
      </c>
      <c r="K188" s="169" t="s">
        <v>484</v>
      </c>
      <c r="L188" s="129">
        <f t="shared" si="8"/>
        <v>1</v>
      </c>
      <c r="M188" s="72" t="s">
        <v>483</v>
      </c>
      <c r="N188" s="7">
        <v>30</v>
      </c>
    </row>
    <row r="189" spans="1:14" ht="12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2">
        <v>11</v>
      </c>
      <c r="G189" s="26"/>
      <c r="H189" s="127"/>
      <c r="I189" s="31">
        <f t="shared" si="6"/>
        <v>11</v>
      </c>
      <c r="J189" s="23">
        <f t="shared" si="7"/>
        <v>1</v>
      </c>
      <c r="K189" s="169" t="s">
        <v>704</v>
      </c>
      <c r="L189" s="129">
        <f t="shared" si="8"/>
        <v>1</v>
      </c>
      <c r="M189" s="72" t="s">
        <v>483</v>
      </c>
      <c r="N189" s="7">
        <v>19</v>
      </c>
    </row>
    <row r="190" spans="1:14" ht="12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12</v>
      </c>
      <c r="G190" s="26"/>
      <c r="H190" s="127"/>
      <c r="I190" s="31">
        <f t="shared" si="6"/>
        <v>12</v>
      </c>
      <c r="J190" s="23">
        <f t="shared" si="7"/>
        <v>1</v>
      </c>
      <c r="K190" s="169" t="s">
        <v>704</v>
      </c>
      <c r="L190" s="129">
        <f t="shared" si="8"/>
        <v>1</v>
      </c>
      <c r="M190" s="72" t="s">
        <v>483</v>
      </c>
      <c r="N190" s="7">
        <v>18</v>
      </c>
    </row>
    <row r="191" spans="1:14" ht="15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49">
        <v>10</v>
      </c>
      <c r="G191" s="26"/>
      <c r="H191" s="127"/>
      <c r="I191" s="31">
        <f t="shared" si="6"/>
        <v>10</v>
      </c>
      <c r="J191" s="23">
        <f t="shared" si="7"/>
        <v>1</v>
      </c>
      <c r="K191" s="169" t="s">
        <v>704</v>
      </c>
      <c r="L191" s="129">
        <f t="shared" si="8"/>
        <v>1</v>
      </c>
      <c r="N191" s="187">
        <v>20</v>
      </c>
    </row>
    <row r="192" spans="1:14" ht="12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92">
        <v>12</v>
      </c>
      <c r="G192" s="26"/>
      <c r="H192" s="127"/>
      <c r="I192" s="31">
        <f t="shared" si="6"/>
        <v>12</v>
      </c>
      <c r="J192" s="23">
        <f t="shared" si="7"/>
        <v>1</v>
      </c>
      <c r="K192" s="169" t="s">
        <v>704</v>
      </c>
      <c r="L192" s="129">
        <f t="shared" si="8"/>
        <v>1</v>
      </c>
      <c r="M192" s="72" t="s">
        <v>483</v>
      </c>
      <c r="N192" s="7">
        <v>12</v>
      </c>
    </row>
    <row r="193" spans="1:14" ht="15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49">
        <v>10</v>
      </c>
      <c r="G193" s="26"/>
      <c r="H193" s="127"/>
      <c r="I193" s="31">
        <f t="shared" si="6"/>
        <v>10</v>
      </c>
      <c r="J193" s="23">
        <f t="shared" si="7"/>
        <v>1</v>
      </c>
      <c r="K193" s="169" t="s">
        <v>704</v>
      </c>
      <c r="L193" s="129">
        <f t="shared" si="8"/>
        <v>1</v>
      </c>
      <c r="N193" s="187">
        <v>11</v>
      </c>
    </row>
    <row r="194" spans="1:14" ht="12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92">
        <v>12</v>
      </c>
      <c r="G194" s="26"/>
      <c r="H194" s="127"/>
      <c r="I194" s="31">
        <f t="shared" si="6"/>
        <v>12</v>
      </c>
      <c r="J194" s="23">
        <f t="shared" si="7"/>
        <v>1</v>
      </c>
      <c r="K194" s="169" t="s">
        <v>704</v>
      </c>
      <c r="L194" s="129">
        <f t="shared" si="8"/>
        <v>1</v>
      </c>
      <c r="M194" s="72" t="s">
        <v>483</v>
      </c>
      <c r="N194" s="7">
        <v>24</v>
      </c>
    </row>
    <row r="195" spans="1:14" ht="12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10</v>
      </c>
      <c r="G195" s="26"/>
      <c r="H195" s="127"/>
      <c r="I195" s="31">
        <f t="shared" si="6"/>
        <v>10</v>
      </c>
      <c r="J195" s="23">
        <f t="shared" si="7"/>
        <v>1</v>
      </c>
      <c r="K195" s="169" t="s">
        <v>704</v>
      </c>
      <c r="L195" s="129">
        <f t="shared" si="8"/>
        <v>1</v>
      </c>
      <c r="M195" s="72" t="s">
        <v>483</v>
      </c>
      <c r="N195" s="7">
        <v>12</v>
      </c>
    </row>
    <row r="196" spans="1:14" ht="15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49">
        <v>12</v>
      </c>
      <c r="G196" s="26"/>
      <c r="H196" s="127"/>
      <c r="I196" s="31">
        <f t="shared" si="6"/>
        <v>12</v>
      </c>
      <c r="J196" s="23">
        <f t="shared" si="7"/>
        <v>1</v>
      </c>
      <c r="K196" s="169" t="s">
        <v>704</v>
      </c>
      <c r="L196" s="129">
        <f t="shared" si="8"/>
        <v>1</v>
      </c>
      <c r="N196" s="187">
        <v>14</v>
      </c>
    </row>
    <row r="197" spans="1:14" ht="12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92">
        <v>13</v>
      </c>
      <c r="G197" s="26"/>
      <c r="H197" s="127"/>
      <c r="I197" s="31">
        <f t="shared" si="6"/>
        <v>13</v>
      </c>
      <c r="J197" s="23">
        <f t="shared" si="7"/>
        <v>1</v>
      </c>
      <c r="K197" s="169" t="s">
        <v>704</v>
      </c>
      <c r="L197" s="129">
        <f t="shared" si="8"/>
        <v>1</v>
      </c>
      <c r="M197" s="72" t="s">
        <v>483</v>
      </c>
      <c r="N197" s="7">
        <v>24</v>
      </c>
    </row>
    <row r="198" spans="1:14" ht="12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49">
        <v>12</v>
      </c>
      <c r="G198" s="26"/>
      <c r="H198" s="127"/>
      <c r="I198" s="31">
        <f t="shared" si="6"/>
        <v>12</v>
      </c>
      <c r="J198" s="23">
        <f t="shared" si="7"/>
        <v>1</v>
      </c>
      <c r="K198" s="169" t="s">
        <v>704</v>
      </c>
      <c r="L198" s="129">
        <f t="shared" si="8"/>
        <v>1</v>
      </c>
      <c r="M198" s="72" t="s">
        <v>483</v>
      </c>
      <c r="N198" s="7">
        <v>24</v>
      </c>
    </row>
    <row r="199" spans="1:14" ht="12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2">
        <v>14</v>
      </c>
      <c r="G199" s="26"/>
      <c r="H199" s="127"/>
      <c r="I199" s="31">
        <f t="shared" si="6"/>
        <v>14</v>
      </c>
      <c r="J199" s="23">
        <f t="shared" si="7"/>
        <v>1</v>
      </c>
      <c r="K199" s="169" t="s">
        <v>704</v>
      </c>
      <c r="L199" s="129">
        <f t="shared" si="8"/>
        <v>1</v>
      </c>
      <c r="M199" s="72" t="s">
        <v>483</v>
      </c>
      <c r="N199" s="7">
        <v>18</v>
      </c>
    </row>
    <row r="200" spans="1:14" ht="12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10</v>
      </c>
      <c r="G200" s="26"/>
      <c r="H200" s="127"/>
      <c r="I200" s="31">
        <f t="shared" si="6"/>
        <v>10</v>
      </c>
      <c r="J200" s="23">
        <f t="shared" si="7"/>
        <v>1</v>
      </c>
      <c r="K200" s="169" t="s">
        <v>704</v>
      </c>
      <c r="L200" s="129">
        <f t="shared" si="8"/>
        <v>1</v>
      </c>
      <c r="M200" s="72" t="s">
        <v>483</v>
      </c>
      <c r="N200" s="7">
        <v>23</v>
      </c>
    </row>
    <row r="201" spans="1:14" ht="12">
      <c r="A201" s="23">
        <v>189</v>
      </c>
      <c r="B201" s="282" t="s">
        <v>748</v>
      </c>
      <c r="C201" s="305" t="s">
        <v>749</v>
      </c>
      <c r="D201" s="306" t="s">
        <v>145</v>
      </c>
      <c r="E201" s="247" t="s">
        <v>1678</v>
      </c>
      <c r="F201" s="256">
        <v>12</v>
      </c>
      <c r="G201" s="260"/>
      <c r="H201" s="261"/>
      <c r="I201" s="249">
        <f t="shared" si="6"/>
        <v>12</v>
      </c>
      <c r="J201" s="250">
        <f t="shared" si="7"/>
        <v>1</v>
      </c>
      <c r="K201" s="251" t="str">
        <f>IF(J201=1,"acquise"," ")</f>
        <v>acquise</v>
      </c>
      <c r="L201" s="222">
        <f t="shared" si="8"/>
        <v>1</v>
      </c>
    </row>
    <row r="202" spans="1:14" ht="15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49">
        <v>10</v>
      </c>
      <c r="G202" s="26"/>
      <c r="H202" s="127"/>
      <c r="I202" s="31">
        <f t="shared" si="6"/>
        <v>10</v>
      </c>
      <c r="J202" s="23">
        <f t="shared" si="7"/>
        <v>1</v>
      </c>
      <c r="K202" s="169" t="s">
        <v>704</v>
      </c>
      <c r="L202" s="129">
        <f t="shared" si="8"/>
        <v>1</v>
      </c>
      <c r="N202" s="187">
        <v>15</v>
      </c>
    </row>
    <row r="203" spans="1:14" ht="12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49">
        <v>13.5</v>
      </c>
      <c r="G203" s="26"/>
      <c r="H203" s="127"/>
      <c r="I203" s="31">
        <f t="shared" si="6"/>
        <v>13.5</v>
      </c>
      <c r="J203" s="23">
        <f t="shared" si="7"/>
        <v>1</v>
      </c>
      <c r="K203" s="169" t="s">
        <v>704</v>
      </c>
      <c r="L203" s="129">
        <f t="shared" si="8"/>
        <v>1</v>
      </c>
      <c r="M203" s="72" t="s">
        <v>483</v>
      </c>
      <c r="N203" s="7">
        <v>18</v>
      </c>
    </row>
    <row r="204" spans="1:14" ht="15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49">
        <v>11</v>
      </c>
      <c r="G204" s="26"/>
      <c r="H204" s="127"/>
      <c r="I204" s="31">
        <f t="shared" si="6"/>
        <v>11</v>
      </c>
      <c r="J204" s="23">
        <f t="shared" si="7"/>
        <v>1</v>
      </c>
      <c r="K204" s="169" t="s">
        <v>704</v>
      </c>
      <c r="L204" s="129">
        <f t="shared" si="8"/>
        <v>1</v>
      </c>
      <c r="N204" s="187">
        <v>12</v>
      </c>
    </row>
    <row r="205" spans="1:14" ht="15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49">
        <v>8</v>
      </c>
      <c r="G205" s="26"/>
      <c r="H205" s="127"/>
      <c r="I205" s="31">
        <f t="shared" ref="I205:I268" si="9">MAX(F205,G205,H205)</f>
        <v>8</v>
      </c>
      <c r="J205" s="23">
        <f t="shared" ref="J205:J268" si="10">IF(I205&gt;=10,1,0)</f>
        <v>0</v>
      </c>
      <c r="K205" s="44" t="str">
        <f>IF(J205=1,"acquise"," ")</f>
        <v xml:space="preserve"> </v>
      </c>
      <c r="L205" s="129">
        <f t="shared" ref="L205:L268" si="11">IF(H205&lt;&gt;"",2,1)</f>
        <v>1</v>
      </c>
      <c r="N205" s="187">
        <v>11</v>
      </c>
    </row>
    <row r="206" spans="1:14" ht="12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92">
        <v>11</v>
      </c>
      <c r="G206" s="26"/>
      <c r="H206" s="127"/>
      <c r="I206" s="31">
        <f t="shared" si="9"/>
        <v>11</v>
      </c>
      <c r="J206" s="23">
        <f t="shared" si="10"/>
        <v>1</v>
      </c>
      <c r="K206" s="169" t="s">
        <v>704</v>
      </c>
      <c r="L206" s="129">
        <f t="shared" si="11"/>
        <v>1</v>
      </c>
      <c r="M206" s="72" t="s">
        <v>483</v>
      </c>
      <c r="N206" s="7">
        <v>18</v>
      </c>
    </row>
    <row r="207" spans="1:14" ht="12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49">
        <v>13</v>
      </c>
      <c r="G207" s="26"/>
      <c r="H207" s="127"/>
      <c r="I207" s="31">
        <f t="shared" si="9"/>
        <v>13</v>
      </c>
      <c r="J207" s="23">
        <f t="shared" si="10"/>
        <v>1</v>
      </c>
      <c r="K207" s="169" t="s">
        <v>704</v>
      </c>
      <c r="L207" s="129">
        <f t="shared" si="11"/>
        <v>1</v>
      </c>
      <c r="M207" s="72" t="s">
        <v>483</v>
      </c>
      <c r="N207" s="7">
        <v>18</v>
      </c>
    </row>
    <row r="208" spans="1:14" ht="12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49">
        <v>13</v>
      </c>
      <c r="G208" s="26"/>
      <c r="H208" s="127"/>
      <c r="I208" s="31">
        <f t="shared" si="9"/>
        <v>13</v>
      </c>
      <c r="J208" s="23">
        <f t="shared" si="10"/>
        <v>1</v>
      </c>
      <c r="K208" s="169" t="s">
        <v>704</v>
      </c>
      <c r="L208" s="129">
        <f t="shared" si="11"/>
        <v>1</v>
      </c>
      <c r="M208" s="72" t="s">
        <v>483</v>
      </c>
      <c r="N208" s="7">
        <v>18</v>
      </c>
    </row>
    <row r="209" spans="1:14" ht="12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15</v>
      </c>
      <c r="G209" s="26"/>
      <c r="H209" s="127"/>
      <c r="I209" s="31">
        <f t="shared" si="9"/>
        <v>15</v>
      </c>
      <c r="J209" s="23">
        <f t="shared" si="10"/>
        <v>1</v>
      </c>
      <c r="K209" s="169" t="s">
        <v>484</v>
      </c>
      <c r="L209" s="129">
        <f t="shared" si="11"/>
        <v>1</v>
      </c>
      <c r="M209" s="72" t="s">
        <v>483</v>
      </c>
      <c r="N209" s="7">
        <v>30</v>
      </c>
    </row>
    <row r="210" spans="1:14" ht="12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12</v>
      </c>
      <c r="G210" s="26"/>
      <c r="H210" s="127"/>
      <c r="I210" s="31">
        <f t="shared" si="9"/>
        <v>12</v>
      </c>
      <c r="J210" s="23">
        <f t="shared" si="10"/>
        <v>1</v>
      </c>
      <c r="K210" s="169" t="s">
        <v>704</v>
      </c>
      <c r="L210" s="129">
        <f t="shared" si="11"/>
        <v>1</v>
      </c>
      <c r="M210" s="72" t="s">
        <v>483</v>
      </c>
      <c r="N210" s="7">
        <v>23</v>
      </c>
    </row>
    <row r="211" spans="1:14" ht="15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49">
        <v>8</v>
      </c>
      <c r="G211" s="26">
        <v>5.5</v>
      </c>
      <c r="H211" s="127"/>
      <c r="I211" s="31">
        <f t="shared" si="9"/>
        <v>8</v>
      </c>
      <c r="J211" s="23">
        <f t="shared" si="10"/>
        <v>0</v>
      </c>
      <c r="K211" s="44" t="str">
        <f>IF(J211=1,"acquise"," ")</f>
        <v xml:space="preserve"> </v>
      </c>
      <c r="L211" s="129">
        <f t="shared" si="11"/>
        <v>1</v>
      </c>
      <c r="N211" s="187">
        <v>23</v>
      </c>
    </row>
    <row r="212" spans="1:14" ht="12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256">
        <v>10</v>
      </c>
      <c r="G212" s="260"/>
      <c r="H212" s="261"/>
      <c r="I212" s="249">
        <f t="shared" si="9"/>
        <v>10</v>
      </c>
      <c r="J212" s="250">
        <f t="shared" si="10"/>
        <v>1</v>
      </c>
      <c r="K212" s="251" t="str">
        <f>IF(J212=1,"acquise"," ")</f>
        <v>acquise</v>
      </c>
      <c r="L212" s="222">
        <f t="shared" si="11"/>
        <v>1</v>
      </c>
    </row>
    <row r="213" spans="1:14" ht="12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12</v>
      </c>
      <c r="G213" s="26"/>
      <c r="H213" s="127"/>
      <c r="I213" s="31">
        <f t="shared" si="9"/>
        <v>12</v>
      </c>
      <c r="J213" s="23">
        <f t="shared" si="10"/>
        <v>1</v>
      </c>
      <c r="K213" s="169" t="s">
        <v>704</v>
      </c>
      <c r="L213" s="129">
        <f t="shared" si="11"/>
        <v>1</v>
      </c>
      <c r="M213" s="72" t="s">
        <v>483</v>
      </c>
      <c r="N213" s="7">
        <v>18</v>
      </c>
    </row>
    <row r="214" spans="1:14" ht="12">
      <c r="A214" s="23">
        <v>202</v>
      </c>
      <c r="B214" s="400" t="s">
        <v>752</v>
      </c>
      <c r="C214" s="400" t="s">
        <v>179</v>
      </c>
      <c r="D214" s="401" t="s">
        <v>211</v>
      </c>
      <c r="E214" s="312" t="s">
        <v>428</v>
      </c>
      <c r="F214" s="259">
        <v>10</v>
      </c>
      <c r="G214" s="260"/>
      <c r="H214" s="261"/>
      <c r="I214" s="249">
        <f t="shared" si="9"/>
        <v>10</v>
      </c>
      <c r="J214" s="250">
        <f t="shared" si="10"/>
        <v>1</v>
      </c>
      <c r="K214" s="251" t="str">
        <f>IF(J214=1,"acquise"," ")</f>
        <v>acquise</v>
      </c>
      <c r="L214" s="222">
        <f t="shared" si="11"/>
        <v>1</v>
      </c>
    </row>
    <row r="215" spans="1:14" ht="15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49">
        <v>8.5</v>
      </c>
      <c r="G215" s="26"/>
      <c r="H215" s="127"/>
      <c r="I215" s="31">
        <f t="shared" si="9"/>
        <v>8.5</v>
      </c>
      <c r="J215" s="23">
        <f t="shared" si="10"/>
        <v>0</v>
      </c>
      <c r="K215" s="44" t="str">
        <f>IF(J215=1,"acquise"," ")</f>
        <v xml:space="preserve"> </v>
      </c>
      <c r="L215" s="129">
        <f t="shared" si="11"/>
        <v>1</v>
      </c>
      <c r="N215" s="187">
        <v>13</v>
      </c>
    </row>
    <row r="216" spans="1:14" ht="12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2">
        <v>13</v>
      </c>
      <c r="G216" s="26"/>
      <c r="H216" s="127"/>
      <c r="I216" s="31">
        <f t="shared" si="9"/>
        <v>13</v>
      </c>
      <c r="J216" s="23">
        <f t="shared" si="10"/>
        <v>1</v>
      </c>
      <c r="K216" s="169" t="s">
        <v>704</v>
      </c>
      <c r="L216" s="129">
        <f t="shared" si="11"/>
        <v>1</v>
      </c>
      <c r="M216" s="72" t="s">
        <v>483</v>
      </c>
      <c r="N216" s="7">
        <v>18</v>
      </c>
    </row>
    <row r="217" spans="1:14" ht="12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12.5</v>
      </c>
      <c r="G217" s="26"/>
      <c r="H217" s="127"/>
      <c r="I217" s="31">
        <f t="shared" si="9"/>
        <v>12.5</v>
      </c>
      <c r="J217" s="23">
        <f t="shared" si="10"/>
        <v>1</v>
      </c>
      <c r="K217" s="169" t="s">
        <v>704</v>
      </c>
      <c r="L217" s="129">
        <f t="shared" si="11"/>
        <v>1</v>
      </c>
      <c r="M217" s="72" t="s">
        <v>483</v>
      </c>
      <c r="N217" s="7">
        <v>18</v>
      </c>
    </row>
    <row r="218" spans="1:14" ht="12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49">
        <v>10</v>
      </c>
      <c r="G218" s="26"/>
      <c r="H218" s="127"/>
      <c r="I218" s="31">
        <f t="shared" si="9"/>
        <v>10</v>
      </c>
      <c r="J218" s="23">
        <f t="shared" si="10"/>
        <v>1</v>
      </c>
      <c r="K218" s="169" t="s">
        <v>704</v>
      </c>
      <c r="L218" s="129">
        <f t="shared" si="11"/>
        <v>1</v>
      </c>
      <c r="M218" s="72" t="s">
        <v>483</v>
      </c>
      <c r="N218" s="7">
        <v>18</v>
      </c>
    </row>
    <row r="219" spans="1:14" ht="12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256">
        <v>13.5</v>
      </c>
      <c r="G219" s="260"/>
      <c r="H219" s="261"/>
      <c r="I219" s="249">
        <f t="shared" si="9"/>
        <v>13.5</v>
      </c>
      <c r="J219" s="250">
        <f t="shared" si="10"/>
        <v>1</v>
      </c>
      <c r="K219" s="251" t="str">
        <f>IF(J219=1,"acquise"," ")</f>
        <v>acquise</v>
      </c>
      <c r="L219" s="222">
        <f t="shared" si="11"/>
        <v>1</v>
      </c>
    </row>
    <row r="220" spans="1:14" ht="15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49">
        <v>9</v>
      </c>
      <c r="G220" s="26">
        <v>2</v>
      </c>
      <c r="H220" s="127"/>
      <c r="I220" s="31">
        <f t="shared" si="9"/>
        <v>9</v>
      </c>
      <c r="J220" s="23">
        <f t="shared" si="10"/>
        <v>0</v>
      </c>
      <c r="K220" s="44" t="str">
        <f>IF(J220=1,"acquise"," ")</f>
        <v xml:space="preserve"> </v>
      </c>
      <c r="L220" s="129">
        <f t="shared" si="11"/>
        <v>1</v>
      </c>
      <c r="N220" s="187">
        <v>17</v>
      </c>
    </row>
    <row r="221" spans="1:14" ht="15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49">
        <v>6</v>
      </c>
      <c r="G221" s="26"/>
      <c r="H221" s="127"/>
      <c r="I221" s="31">
        <f t="shared" si="9"/>
        <v>6</v>
      </c>
      <c r="J221" s="23">
        <f t="shared" si="10"/>
        <v>0</v>
      </c>
      <c r="K221" s="44" t="str">
        <f>IF(J221=1,"acquise"," ")</f>
        <v xml:space="preserve"> </v>
      </c>
      <c r="L221" s="129">
        <f t="shared" si="11"/>
        <v>1</v>
      </c>
      <c r="N221" s="187">
        <v>11</v>
      </c>
    </row>
    <row r="222" spans="1:14" ht="12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256">
        <v>12</v>
      </c>
      <c r="G222" s="260"/>
      <c r="H222" s="261"/>
      <c r="I222" s="249">
        <f t="shared" si="9"/>
        <v>12</v>
      </c>
      <c r="J222" s="250">
        <f t="shared" si="10"/>
        <v>1</v>
      </c>
      <c r="K222" s="251" t="str">
        <f>IF(J222=1,"acquise"," ")</f>
        <v>acquise</v>
      </c>
      <c r="L222" s="222">
        <f t="shared" si="11"/>
        <v>1</v>
      </c>
    </row>
    <row r="223" spans="1:14" ht="12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256">
        <v>13</v>
      </c>
      <c r="G223" s="260"/>
      <c r="H223" s="261"/>
      <c r="I223" s="249">
        <f t="shared" si="9"/>
        <v>13</v>
      </c>
      <c r="J223" s="250">
        <f t="shared" si="10"/>
        <v>1</v>
      </c>
      <c r="K223" s="251" t="str">
        <f>IF(J223=1,"acquise"," ")</f>
        <v>acquise</v>
      </c>
      <c r="L223" s="222">
        <f t="shared" si="11"/>
        <v>1</v>
      </c>
    </row>
    <row r="224" spans="1:14" ht="12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49">
        <v>11</v>
      </c>
      <c r="G224" s="26"/>
      <c r="H224" s="127"/>
      <c r="I224" s="31">
        <f t="shared" si="9"/>
        <v>11</v>
      </c>
      <c r="J224" s="23">
        <f t="shared" si="10"/>
        <v>1</v>
      </c>
      <c r="K224" s="169" t="s">
        <v>704</v>
      </c>
      <c r="L224" s="129">
        <f t="shared" si="11"/>
        <v>1</v>
      </c>
      <c r="M224" s="72" t="s">
        <v>483</v>
      </c>
      <c r="N224" s="7">
        <v>23</v>
      </c>
    </row>
    <row r="225" spans="1:14" ht="15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49">
        <v>13.5</v>
      </c>
      <c r="G225" s="26"/>
      <c r="H225" s="127"/>
      <c r="I225" s="31">
        <f t="shared" si="9"/>
        <v>13.5</v>
      </c>
      <c r="J225" s="23">
        <f t="shared" si="10"/>
        <v>1</v>
      </c>
      <c r="K225" s="169" t="s">
        <v>704</v>
      </c>
      <c r="L225" s="129">
        <f t="shared" si="11"/>
        <v>1</v>
      </c>
      <c r="N225" s="187">
        <v>18</v>
      </c>
    </row>
    <row r="226" spans="1:14" ht="15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49">
        <v>14</v>
      </c>
      <c r="G226" s="26"/>
      <c r="H226" s="127"/>
      <c r="I226" s="31">
        <f t="shared" si="9"/>
        <v>14</v>
      </c>
      <c r="J226" s="23">
        <f t="shared" si="10"/>
        <v>1</v>
      </c>
      <c r="K226" s="169" t="s">
        <v>704</v>
      </c>
      <c r="L226" s="129">
        <f t="shared" si="11"/>
        <v>1</v>
      </c>
      <c r="N226" s="187">
        <v>14</v>
      </c>
    </row>
    <row r="227" spans="1:14" ht="12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92">
        <v>10</v>
      </c>
      <c r="G227" s="26"/>
      <c r="H227" s="127"/>
      <c r="I227" s="31">
        <f t="shared" si="9"/>
        <v>10</v>
      </c>
      <c r="J227" s="23">
        <f t="shared" si="10"/>
        <v>1</v>
      </c>
      <c r="K227" s="169" t="s">
        <v>704</v>
      </c>
      <c r="L227" s="129">
        <f t="shared" si="11"/>
        <v>1</v>
      </c>
      <c r="M227" s="72" t="s">
        <v>483</v>
      </c>
      <c r="N227" s="7">
        <v>14</v>
      </c>
    </row>
    <row r="228" spans="1:14" ht="12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49">
        <v>12</v>
      </c>
      <c r="G228" s="26"/>
      <c r="H228" s="127"/>
      <c r="I228" s="31">
        <f t="shared" si="9"/>
        <v>12</v>
      </c>
      <c r="J228" s="23">
        <f t="shared" si="10"/>
        <v>1</v>
      </c>
      <c r="K228" s="169" t="s">
        <v>704</v>
      </c>
      <c r="L228" s="129">
        <f t="shared" si="11"/>
        <v>1</v>
      </c>
      <c r="M228" s="72" t="s">
        <v>483</v>
      </c>
      <c r="N228" s="7">
        <v>18</v>
      </c>
    </row>
    <row r="229" spans="1:14" ht="15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49">
        <v>11</v>
      </c>
      <c r="G229" s="26"/>
      <c r="H229" s="127"/>
      <c r="I229" s="31">
        <f t="shared" si="9"/>
        <v>11</v>
      </c>
      <c r="J229" s="23">
        <f t="shared" si="10"/>
        <v>1</v>
      </c>
      <c r="K229" s="169" t="s">
        <v>704</v>
      </c>
      <c r="L229" s="129">
        <f t="shared" si="11"/>
        <v>1</v>
      </c>
      <c r="N229" s="187">
        <v>18</v>
      </c>
    </row>
    <row r="230" spans="1:14" ht="15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49">
        <v>9</v>
      </c>
      <c r="G230" s="26"/>
      <c r="H230" s="127"/>
      <c r="I230" s="31">
        <f t="shared" si="9"/>
        <v>9</v>
      </c>
      <c r="J230" s="23">
        <f t="shared" si="10"/>
        <v>0</v>
      </c>
      <c r="K230" s="44" t="str">
        <f>IF(J230=1,"acquise"," ")</f>
        <v xml:space="preserve"> </v>
      </c>
      <c r="L230" s="129">
        <f t="shared" si="11"/>
        <v>1</v>
      </c>
      <c r="N230" s="187">
        <v>11</v>
      </c>
    </row>
    <row r="231" spans="1:14" ht="12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92">
        <v>14</v>
      </c>
      <c r="G231" s="26"/>
      <c r="H231" s="127"/>
      <c r="I231" s="31">
        <f t="shared" si="9"/>
        <v>14</v>
      </c>
      <c r="J231" s="23">
        <f t="shared" si="10"/>
        <v>1</v>
      </c>
      <c r="K231" s="169" t="s">
        <v>704</v>
      </c>
      <c r="L231" s="129">
        <f t="shared" si="11"/>
        <v>1</v>
      </c>
      <c r="M231" s="72" t="s">
        <v>483</v>
      </c>
      <c r="N231" s="7">
        <v>12</v>
      </c>
    </row>
    <row r="232" spans="1:14" ht="12">
      <c r="A232" s="23">
        <v>220</v>
      </c>
      <c r="B232" s="400">
        <v>123011492</v>
      </c>
      <c r="C232" s="400" t="s">
        <v>757</v>
      </c>
      <c r="D232" s="401" t="s">
        <v>100</v>
      </c>
      <c r="E232" s="246" t="s">
        <v>434</v>
      </c>
      <c r="F232" s="259">
        <v>10</v>
      </c>
      <c r="G232" s="260"/>
      <c r="H232" s="261"/>
      <c r="I232" s="249">
        <f t="shared" si="9"/>
        <v>10</v>
      </c>
      <c r="J232" s="250">
        <f t="shared" si="10"/>
        <v>1</v>
      </c>
      <c r="K232" s="251" t="str">
        <f>IF(J232=1,"acquise"," ")</f>
        <v>acquise</v>
      </c>
      <c r="L232" s="222">
        <f t="shared" si="11"/>
        <v>1</v>
      </c>
    </row>
    <row r="233" spans="1:14" ht="12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2">
        <v>13</v>
      </c>
      <c r="G233" s="26"/>
      <c r="H233" s="127"/>
      <c r="I233" s="31">
        <f t="shared" si="9"/>
        <v>13</v>
      </c>
      <c r="J233" s="23">
        <f t="shared" si="10"/>
        <v>1</v>
      </c>
      <c r="K233" s="169" t="s">
        <v>704</v>
      </c>
      <c r="L233" s="129">
        <f t="shared" si="11"/>
        <v>1</v>
      </c>
      <c r="M233" s="72" t="s">
        <v>483</v>
      </c>
      <c r="N233" s="7">
        <v>24</v>
      </c>
    </row>
    <row r="234" spans="1:14" ht="12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92">
        <v>14</v>
      </c>
      <c r="G234" s="26"/>
      <c r="H234" s="127"/>
      <c r="I234" s="31">
        <f t="shared" si="9"/>
        <v>14</v>
      </c>
      <c r="J234" s="23">
        <f t="shared" si="10"/>
        <v>1</v>
      </c>
      <c r="K234" s="169" t="s">
        <v>704</v>
      </c>
      <c r="L234" s="129">
        <f t="shared" si="11"/>
        <v>1</v>
      </c>
      <c r="M234" s="72" t="s">
        <v>483</v>
      </c>
      <c r="N234" s="7">
        <v>20</v>
      </c>
    </row>
    <row r="235" spans="1:14" ht="15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49">
        <v>6</v>
      </c>
      <c r="G235" s="26"/>
      <c r="H235" s="127"/>
      <c r="I235" s="31">
        <f t="shared" si="9"/>
        <v>6</v>
      </c>
      <c r="J235" s="23">
        <f t="shared" si="10"/>
        <v>0</v>
      </c>
      <c r="K235" s="44" t="str">
        <f>IF(J235=1,"acquise"," ")</f>
        <v xml:space="preserve"> </v>
      </c>
      <c r="L235" s="129">
        <f t="shared" si="11"/>
        <v>1</v>
      </c>
      <c r="N235" s="187">
        <v>23</v>
      </c>
    </row>
    <row r="236" spans="1:14" ht="12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49">
        <v>10</v>
      </c>
      <c r="G236" s="26"/>
      <c r="H236" s="127"/>
      <c r="I236" s="31">
        <f t="shared" si="9"/>
        <v>10</v>
      </c>
      <c r="J236" s="23">
        <f t="shared" si="10"/>
        <v>1</v>
      </c>
      <c r="K236" s="169" t="s">
        <v>704</v>
      </c>
      <c r="L236" s="129">
        <f t="shared" si="11"/>
        <v>1</v>
      </c>
      <c r="M236" s="72" t="s">
        <v>483</v>
      </c>
      <c r="N236" s="7">
        <v>12</v>
      </c>
    </row>
    <row r="237" spans="1:14" ht="12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92">
        <v>12</v>
      </c>
      <c r="G237" s="26"/>
      <c r="H237" s="127"/>
      <c r="I237" s="31">
        <f t="shared" si="9"/>
        <v>12</v>
      </c>
      <c r="J237" s="23">
        <f t="shared" si="10"/>
        <v>1</v>
      </c>
      <c r="K237" s="169" t="s">
        <v>704</v>
      </c>
      <c r="L237" s="129">
        <f t="shared" si="11"/>
        <v>1</v>
      </c>
      <c r="M237" s="72" t="s">
        <v>483</v>
      </c>
      <c r="N237" s="7">
        <v>12</v>
      </c>
    </row>
    <row r="238" spans="1:14" ht="12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49">
        <v>12</v>
      </c>
      <c r="G238" s="26"/>
      <c r="H238" s="127"/>
      <c r="I238" s="31">
        <f t="shared" si="9"/>
        <v>12</v>
      </c>
      <c r="J238" s="23">
        <f t="shared" si="10"/>
        <v>1</v>
      </c>
      <c r="K238" s="169" t="s">
        <v>704</v>
      </c>
      <c r="L238" s="129">
        <f t="shared" si="11"/>
        <v>1</v>
      </c>
      <c r="M238" s="72" t="s">
        <v>483</v>
      </c>
      <c r="N238" s="7">
        <v>12</v>
      </c>
    </row>
    <row r="239" spans="1:14" ht="15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49">
        <v>0</v>
      </c>
      <c r="G239" s="26"/>
      <c r="H239" s="127"/>
      <c r="I239" s="31">
        <f t="shared" si="9"/>
        <v>0</v>
      </c>
      <c r="J239" s="23">
        <f t="shared" si="10"/>
        <v>0</v>
      </c>
      <c r="K239" s="44" t="str">
        <f>IF(J239=1,"acquise"," ")</f>
        <v xml:space="preserve"> </v>
      </c>
      <c r="L239" s="129">
        <f t="shared" si="11"/>
        <v>1</v>
      </c>
      <c r="N239" s="187">
        <v>11</v>
      </c>
    </row>
    <row r="240" spans="1:14" ht="15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49">
        <v>13</v>
      </c>
      <c r="G240" s="26"/>
      <c r="H240" s="127"/>
      <c r="I240" s="31">
        <f t="shared" si="9"/>
        <v>13</v>
      </c>
      <c r="J240" s="23">
        <f t="shared" si="10"/>
        <v>1</v>
      </c>
      <c r="K240" s="169" t="s">
        <v>704</v>
      </c>
      <c r="L240" s="129">
        <f t="shared" si="11"/>
        <v>1</v>
      </c>
      <c r="N240" s="187">
        <v>20</v>
      </c>
    </row>
    <row r="241" spans="1:14" ht="15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49">
        <v>10.5</v>
      </c>
      <c r="G241" s="26"/>
      <c r="H241" s="127"/>
      <c r="I241" s="31">
        <f t="shared" si="9"/>
        <v>10.5</v>
      </c>
      <c r="J241" s="23">
        <f t="shared" si="10"/>
        <v>1</v>
      </c>
      <c r="K241" s="169" t="s">
        <v>704</v>
      </c>
      <c r="L241" s="129">
        <f t="shared" si="11"/>
        <v>1</v>
      </c>
      <c r="N241" s="187">
        <v>13</v>
      </c>
    </row>
    <row r="242" spans="1:14" ht="12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92">
        <v>10</v>
      </c>
      <c r="G242" s="26"/>
      <c r="H242" s="127"/>
      <c r="I242" s="31">
        <f t="shared" si="9"/>
        <v>10</v>
      </c>
      <c r="J242" s="23">
        <f t="shared" si="10"/>
        <v>1</v>
      </c>
      <c r="K242" s="169" t="s">
        <v>704</v>
      </c>
      <c r="L242" s="129">
        <f t="shared" si="11"/>
        <v>1</v>
      </c>
      <c r="M242" s="72" t="s">
        <v>483</v>
      </c>
      <c r="N242" s="7">
        <v>18</v>
      </c>
    </row>
    <row r="243" spans="1:14" ht="15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49">
        <v>9</v>
      </c>
      <c r="G243" s="26"/>
      <c r="H243" s="127"/>
      <c r="I243" s="31">
        <f t="shared" si="9"/>
        <v>9</v>
      </c>
      <c r="J243" s="23">
        <f t="shared" si="10"/>
        <v>0</v>
      </c>
      <c r="K243" s="44" t="str">
        <f>IF(J243=1,"acquise"," ")</f>
        <v xml:space="preserve"> </v>
      </c>
      <c r="L243" s="129">
        <f t="shared" si="11"/>
        <v>1</v>
      </c>
      <c r="N243" s="187">
        <v>17</v>
      </c>
    </row>
    <row r="244" spans="1:14" ht="12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12</v>
      </c>
      <c r="G244" s="26"/>
      <c r="H244" s="127"/>
      <c r="I244" s="31">
        <f t="shared" si="9"/>
        <v>12</v>
      </c>
      <c r="J244" s="23">
        <f t="shared" si="10"/>
        <v>1</v>
      </c>
      <c r="K244" s="169" t="s">
        <v>704</v>
      </c>
      <c r="L244" s="129">
        <f t="shared" si="11"/>
        <v>1</v>
      </c>
      <c r="M244" s="72" t="s">
        <v>483</v>
      </c>
      <c r="N244" s="7">
        <v>18</v>
      </c>
    </row>
    <row r="245" spans="1:14" ht="12">
      <c r="A245" s="23">
        <v>233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256">
        <v>12</v>
      </c>
      <c r="G245" s="260"/>
      <c r="H245" s="261"/>
      <c r="I245" s="249">
        <f t="shared" si="9"/>
        <v>12</v>
      </c>
      <c r="J245" s="250">
        <f t="shared" si="10"/>
        <v>1</v>
      </c>
      <c r="K245" s="251" t="str">
        <f>IF(J245=1,"acquise"," ")</f>
        <v>acquise</v>
      </c>
      <c r="L245" s="222">
        <f t="shared" si="11"/>
        <v>1</v>
      </c>
    </row>
    <row r="246" spans="1:14" ht="12">
      <c r="A246" s="23">
        <v>234</v>
      </c>
      <c r="B246" s="294" t="s">
        <v>759</v>
      </c>
      <c r="C246" s="305" t="s">
        <v>760</v>
      </c>
      <c r="D246" s="306" t="s">
        <v>208</v>
      </c>
      <c r="E246" s="244" t="s">
        <v>428</v>
      </c>
      <c r="F246" s="256">
        <v>11</v>
      </c>
      <c r="G246" s="260"/>
      <c r="H246" s="261"/>
      <c r="I246" s="249">
        <f t="shared" si="9"/>
        <v>11</v>
      </c>
      <c r="J246" s="250">
        <f t="shared" si="10"/>
        <v>1</v>
      </c>
      <c r="K246" s="251" t="str">
        <f>IF(J246=1,"acquise"," ")</f>
        <v>acquise</v>
      </c>
      <c r="L246" s="222">
        <f t="shared" si="11"/>
        <v>1</v>
      </c>
    </row>
    <row r="247" spans="1:14" ht="12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92">
        <v>12</v>
      </c>
      <c r="G247" s="26"/>
      <c r="H247" s="127"/>
      <c r="I247" s="31">
        <f t="shared" si="9"/>
        <v>12</v>
      </c>
      <c r="J247" s="23">
        <f t="shared" si="10"/>
        <v>1</v>
      </c>
      <c r="K247" s="169" t="s">
        <v>704</v>
      </c>
      <c r="L247" s="129">
        <f t="shared" si="11"/>
        <v>1</v>
      </c>
      <c r="M247" s="72" t="s">
        <v>483</v>
      </c>
      <c r="N247" s="7">
        <v>12</v>
      </c>
    </row>
    <row r="248" spans="1:14" ht="12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2">
        <v>12</v>
      </c>
      <c r="G248" s="26"/>
      <c r="H248" s="127"/>
      <c r="I248" s="31">
        <f t="shared" si="9"/>
        <v>12</v>
      </c>
      <c r="J248" s="23">
        <f t="shared" si="10"/>
        <v>1</v>
      </c>
      <c r="K248" s="169" t="s">
        <v>484</v>
      </c>
      <c r="L248" s="129">
        <f t="shared" si="11"/>
        <v>1</v>
      </c>
      <c r="M248" s="72" t="s">
        <v>483</v>
      </c>
      <c r="N248" s="7">
        <v>30</v>
      </c>
    </row>
    <row r="249" spans="1:14" ht="15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49">
        <v>11</v>
      </c>
      <c r="G249" s="26"/>
      <c r="H249" s="127"/>
      <c r="I249" s="31">
        <f t="shared" si="9"/>
        <v>11</v>
      </c>
      <c r="J249" s="23">
        <f t="shared" si="10"/>
        <v>1</v>
      </c>
      <c r="K249" s="169" t="s">
        <v>704</v>
      </c>
      <c r="L249" s="129">
        <f t="shared" si="11"/>
        <v>1</v>
      </c>
      <c r="N249" s="187">
        <v>24</v>
      </c>
    </row>
    <row r="250" spans="1:14" ht="12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49">
        <v>10.5</v>
      </c>
      <c r="G250" s="26"/>
      <c r="H250" s="127"/>
      <c r="I250" s="31">
        <f t="shared" si="9"/>
        <v>10.5</v>
      </c>
      <c r="J250" s="23">
        <f t="shared" si="10"/>
        <v>1</v>
      </c>
      <c r="K250" s="169" t="s">
        <v>484</v>
      </c>
      <c r="L250" s="129">
        <f t="shared" si="11"/>
        <v>1</v>
      </c>
      <c r="M250" s="72" t="s">
        <v>483</v>
      </c>
      <c r="N250" s="7">
        <v>30</v>
      </c>
    </row>
    <row r="251" spans="1:14" ht="15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49">
        <v>8</v>
      </c>
      <c r="G251" s="26"/>
      <c r="H251" s="127"/>
      <c r="I251" s="31">
        <f t="shared" si="9"/>
        <v>8</v>
      </c>
      <c r="J251" s="23">
        <f t="shared" si="10"/>
        <v>0</v>
      </c>
      <c r="K251" s="44" t="str">
        <f>IF(J251=1,"acquise"," ")</f>
        <v xml:space="preserve"> </v>
      </c>
      <c r="L251" s="129">
        <f t="shared" si="11"/>
        <v>1</v>
      </c>
      <c r="N251" s="187">
        <v>16</v>
      </c>
    </row>
    <row r="252" spans="1:14" ht="12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49">
        <v>3.5</v>
      </c>
      <c r="G252" s="26"/>
      <c r="H252" s="127"/>
      <c r="I252" s="31">
        <f t="shared" si="9"/>
        <v>3.5</v>
      </c>
      <c r="J252" s="23">
        <f t="shared" si="10"/>
        <v>0</v>
      </c>
      <c r="K252" s="44" t="str">
        <f>IF(J252=1,"acquise"," ")</f>
        <v xml:space="preserve"> </v>
      </c>
      <c r="L252" s="129">
        <f t="shared" si="11"/>
        <v>1</v>
      </c>
    </row>
    <row r="253" spans="1:14" ht="12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256">
        <v>10</v>
      </c>
      <c r="G253" s="260"/>
      <c r="H253" s="261"/>
      <c r="I253" s="249">
        <f t="shared" si="9"/>
        <v>10</v>
      </c>
      <c r="J253" s="250">
        <f t="shared" si="10"/>
        <v>1</v>
      </c>
      <c r="K253" s="251" t="str">
        <f>IF(J253=1,"acquise"," ")</f>
        <v>acquise</v>
      </c>
      <c r="L253" s="222">
        <f t="shared" si="11"/>
        <v>1</v>
      </c>
    </row>
    <row r="254" spans="1:14" ht="15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49">
        <v>12</v>
      </c>
      <c r="G254" s="26"/>
      <c r="H254" s="127"/>
      <c r="I254" s="31">
        <f t="shared" si="9"/>
        <v>12</v>
      </c>
      <c r="J254" s="23">
        <f t="shared" si="10"/>
        <v>1</v>
      </c>
      <c r="K254" s="169" t="s">
        <v>704</v>
      </c>
      <c r="L254" s="129">
        <f t="shared" si="11"/>
        <v>1</v>
      </c>
      <c r="N254" s="187">
        <v>18</v>
      </c>
    </row>
    <row r="255" spans="1:14" ht="15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49">
        <v>12</v>
      </c>
      <c r="G255" s="26"/>
      <c r="H255" s="127"/>
      <c r="I255" s="31">
        <f t="shared" si="9"/>
        <v>12</v>
      </c>
      <c r="J255" s="23">
        <f t="shared" si="10"/>
        <v>1</v>
      </c>
      <c r="K255" s="169" t="s">
        <v>704</v>
      </c>
      <c r="L255" s="129">
        <f t="shared" si="11"/>
        <v>1</v>
      </c>
      <c r="N255" s="187">
        <v>12</v>
      </c>
    </row>
    <row r="256" spans="1:14" ht="12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92">
        <v>12</v>
      </c>
      <c r="G256" s="26"/>
      <c r="H256" s="127"/>
      <c r="I256" s="31">
        <f t="shared" si="9"/>
        <v>12</v>
      </c>
      <c r="J256" s="23">
        <f t="shared" si="10"/>
        <v>1</v>
      </c>
      <c r="K256" s="169" t="s">
        <v>704</v>
      </c>
      <c r="L256" s="129">
        <f t="shared" si="11"/>
        <v>1</v>
      </c>
      <c r="M256" s="72" t="s">
        <v>483</v>
      </c>
      <c r="N256" s="7">
        <v>18</v>
      </c>
    </row>
    <row r="257" spans="1:14" ht="15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49">
        <v>15.5</v>
      </c>
      <c r="G257" s="26"/>
      <c r="H257" s="127"/>
      <c r="I257" s="31">
        <f t="shared" si="9"/>
        <v>15.5</v>
      </c>
      <c r="J257" s="23">
        <f t="shared" si="10"/>
        <v>1</v>
      </c>
      <c r="K257" s="169" t="s">
        <v>704</v>
      </c>
      <c r="L257" s="129">
        <f t="shared" si="11"/>
        <v>1</v>
      </c>
      <c r="N257" s="187">
        <v>12</v>
      </c>
    </row>
    <row r="258" spans="1:14" ht="15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49">
        <v>9</v>
      </c>
      <c r="G258" s="26">
        <v>7</v>
      </c>
      <c r="H258" s="127"/>
      <c r="I258" s="31">
        <f t="shared" si="9"/>
        <v>9</v>
      </c>
      <c r="J258" s="23">
        <f t="shared" si="10"/>
        <v>0</v>
      </c>
      <c r="K258" s="44" t="str">
        <f>IF(J258=1,"acquise"," ")</f>
        <v xml:space="preserve"> </v>
      </c>
      <c r="L258" s="129">
        <f t="shared" si="11"/>
        <v>1</v>
      </c>
      <c r="N258" s="187">
        <v>17</v>
      </c>
    </row>
    <row r="259" spans="1:14" ht="15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49">
        <v>6</v>
      </c>
      <c r="G259" s="26"/>
      <c r="H259" s="127"/>
      <c r="I259" s="31">
        <f t="shared" si="9"/>
        <v>6</v>
      </c>
      <c r="J259" s="23">
        <f t="shared" si="10"/>
        <v>0</v>
      </c>
      <c r="K259" s="44" t="str">
        <f>IF(J259=1,"acquise"," ")</f>
        <v xml:space="preserve"> </v>
      </c>
      <c r="L259" s="129">
        <f t="shared" si="11"/>
        <v>1</v>
      </c>
      <c r="N259" s="187">
        <v>17</v>
      </c>
    </row>
    <row r="260" spans="1:14" ht="15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49">
        <v>13</v>
      </c>
      <c r="G260" s="26"/>
      <c r="H260" s="127"/>
      <c r="I260" s="31">
        <f t="shared" si="9"/>
        <v>13</v>
      </c>
      <c r="J260" s="23">
        <f t="shared" si="10"/>
        <v>1</v>
      </c>
      <c r="K260" s="169" t="s">
        <v>704</v>
      </c>
      <c r="L260" s="129">
        <f t="shared" si="11"/>
        <v>1</v>
      </c>
      <c r="N260" s="187">
        <v>17</v>
      </c>
    </row>
    <row r="261" spans="1:14" ht="12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2">
        <v>11</v>
      </c>
      <c r="G261" s="26"/>
      <c r="H261" s="127"/>
      <c r="I261" s="31">
        <f t="shared" si="9"/>
        <v>11</v>
      </c>
      <c r="J261" s="23">
        <f t="shared" si="10"/>
        <v>1</v>
      </c>
      <c r="K261" s="169" t="s">
        <v>704</v>
      </c>
      <c r="L261" s="129">
        <f t="shared" si="11"/>
        <v>1</v>
      </c>
      <c r="M261" s="72" t="s">
        <v>483</v>
      </c>
      <c r="N261" s="7">
        <v>19</v>
      </c>
    </row>
    <row r="262" spans="1:14" ht="15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49">
        <v>10.5</v>
      </c>
      <c r="G262" s="26"/>
      <c r="H262" s="127"/>
      <c r="I262" s="31">
        <f t="shared" si="9"/>
        <v>10.5</v>
      </c>
      <c r="J262" s="23">
        <f t="shared" si="10"/>
        <v>1</v>
      </c>
      <c r="K262" s="169" t="s">
        <v>704</v>
      </c>
      <c r="L262" s="129">
        <f t="shared" si="11"/>
        <v>1</v>
      </c>
      <c r="N262" s="187">
        <v>13</v>
      </c>
    </row>
    <row r="263" spans="1:14" ht="12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2">
        <v>12</v>
      </c>
      <c r="G263" s="26"/>
      <c r="H263" s="127"/>
      <c r="I263" s="31">
        <f t="shared" si="9"/>
        <v>12</v>
      </c>
      <c r="J263" s="23">
        <f t="shared" si="10"/>
        <v>1</v>
      </c>
      <c r="K263" s="169" t="s">
        <v>704</v>
      </c>
      <c r="L263" s="129">
        <f t="shared" si="11"/>
        <v>1</v>
      </c>
      <c r="M263" s="72" t="s">
        <v>483</v>
      </c>
      <c r="N263" s="7">
        <v>14</v>
      </c>
    </row>
    <row r="264" spans="1:14" ht="12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256">
        <v>11</v>
      </c>
      <c r="G264" s="260"/>
      <c r="H264" s="261"/>
      <c r="I264" s="249">
        <f t="shared" si="9"/>
        <v>11</v>
      </c>
      <c r="J264" s="250">
        <f t="shared" si="10"/>
        <v>1</v>
      </c>
      <c r="K264" s="251" t="str">
        <f>IF(J264=1,"acquise"," ")</f>
        <v>acquise</v>
      </c>
      <c r="L264" s="222">
        <f t="shared" si="11"/>
        <v>1</v>
      </c>
    </row>
    <row r="265" spans="1:14" ht="15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49">
        <v>8</v>
      </c>
      <c r="G265" s="26"/>
      <c r="H265" s="127"/>
      <c r="I265" s="31">
        <f t="shared" si="9"/>
        <v>8</v>
      </c>
      <c r="J265" s="23">
        <f t="shared" si="10"/>
        <v>0</v>
      </c>
      <c r="K265" s="44" t="str">
        <f>IF(J265=1,"acquise"," ")</f>
        <v xml:space="preserve"> </v>
      </c>
      <c r="L265" s="129">
        <f t="shared" si="11"/>
        <v>1</v>
      </c>
      <c r="N265" s="187">
        <v>16</v>
      </c>
    </row>
    <row r="266" spans="1:14" ht="12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49">
        <v>12</v>
      </c>
      <c r="G266" s="26"/>
      <c r="H266" s="127"/>
      <c r="I266" s="31">
        <f t="shared" si="9"/>
        <v>12</v>
      </c>
      <c r="J266" s="23">
        <f t="shared" si="10"/>
        <v>1</v>
      </c>
      <c r="K266" s="169" t="s">
        <v>704</v>
      </c>
      <c r="L266" s="129">
        <f t="shared" si="11"/>
        <v>1</v>
      </c>
      <c r="M266" s="72" t="s">
        <v>483</v>
      </c>
      <c r="N266" s="7">
        <v>18</v>
      </c>
    </row>
    <row r="267" spans="1:14" ht="12">
      <c r="A267" s="23">
        <v>255</v>
      </c>
      <c r="B267" s="364" t="s">
        <v>766</v>
      </c>
      <c r="C267" s="364" t="s">
        <v>352</v>
      </c>
      <c r="D267" s="366" t="s">
        <v>100</v>
      </c>
      <c r="E267" s="204" t="s">
        <v>436</v>
      </c>
      <c r="F267" s="256">
        <v>12.5</v>
      </c>
      <c r="G267" s="260"/>
      <c r="H267" s="261"/>
      <c r="I267" s="249">
        <f t="shared" si="9"/>
        <v>12.5</v>
      </c>
      <c r="J267" s="250">
        <f t="shared" si="10"/>
        <v>1</v>
      </c>
      <c r="K267" s="251" t="str">
        <f>IF(J267=1,"acquise"," ")</f>
        <v>acquise</v>
      </c>
      <c r="L267" s="222">
        <f t="shared" si="11"/>
        <v>1</v>
      </c>
    </row>
    <row r="268" spans="1:14" ht="12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49">
        <v>13</v>
      </c>
      <c r="G268" s="26"/>
      <c r="H268" s="127"/>
      <c r="I268" s="31">
        <f t="shared" si="9"/>
        <v>13</v>
      </c>
      <c r="J268" s="23">
        <f t="shared" si="10"/>
        <v>1</v>
      </c>
      <c r="K268" s="169" t="s">
        <v>704</v>
      </c>
      <c r="L268" s="129">
        <f t="shared" si="11"/>
        <v>1</v>
      </c>
      <c r="M268" s="72" t="s">
        <v>483</v>
      </c>
      <c r="N268" s="7">
        <v>12</v>
      </c>
    </row>
    <row r="269" spans="1:14" ht="15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49">
        <v>9</v>
      </c>
      <c r="G269" s="26">
        <v>2</v>
      </c>
      <c r="H269" s="127"/>
      <c r="I269" s="31">
        <f t="shared" ref="I269:I332" si="12">MAX(F269,G269,H269)</f>
        <v>9</v>
      </c>
      <c r="J269" s="23">
        <f t="shared" ref="J269:J332" si="13">IF(I269&gt;=10,1,0)</f>
        <v>0</v>
      </c>
      <c r="K269" s="44" t="str">
        <f>IF(J269=1,"acquise"," ")</f>
        <v xml:space="preserve"> </v>
      </c>
      <c r="L269" s="129">
        <f t="shared" ref="L269:L332" si="14">IF(H269&lt;&gt;"",2,1)</f>
        <v>1</v>
      </c>
      <c r="N269" s="187">
        <v>18</v>
      </c>
    </row>
    <row r="270" spans="1:14" ht="12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2">
        <v>12</v>
      </c>
      <c r="G270" s="26"/>
      <c r="H270" s="127"/>
      <c r="I270" s="31">
        <f t="shared" si="12"/>
        <v>12</v>
      </c>
      <c r="J270" s="23">
        <f t="shared" si="13"/>
        <v>1</v>
      </c>
      <c r="K270" s="169" t="s">
        <v>704</v>
      </c>
      <c r="L270" s="129">
        <f t="shared" si="14"/>
        <v>1</v>
      </c>
      <c r="M270" s="72" t="s">
        <v>483</v>
      </c>
      <c r="N270" s="7">
        <v>18</v>
      </c>
    </row>
    <row r="271" spans="1:14" ht="12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11</v>
      </c>
      <c r="G271" s="26"/>
      <c r="H271" s="127"/>
      <c r="I271" s="31">
        <f t="shared" si="12"/>
        <v>11</v>
      </c>
      <c r="J271" s="23">
        <f t="shared" si="13"/>
        <v>1</v>
      </c>
      <c r="K271" s="169" t="s">
        <v>704</v>
      </c>
      <c r="L271" s="129">
        <f t="shared" si="14"/>
        <v>1</v>
      </c>
      <c r="M271" s="72" t="s">
        <v>483</v>
      </c>
      <c r="N271" s="7">
        <v>25</v>
      </c>
    </row>
    <row r="272" spans="1:14" ht="12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2">
        <v>13</v>
      </c>
      <c r="G272" s="26"/>
      <c r="H272" s="127"/>
      <c r="I272" s="31">
        <f t="shared" si="12"/>
        <v>13</v>
      </c>
      <c r="J272" s="23">
        <f t="shared" si="13"/>
        <v>1</v>
      </c>
      <c r="K272" s="169" t="s">
        <v>704</v>
      </c>
      <c r="L272" s="129">
        <f t="shared" si="14"/>
        <v>1</v>
      </c>
      <c r="M272" s="72" t="s">
        <v>483</v>
      </c>
      <c r="N272" s="7">
        <v>12</v>
      </c>
    </row>
    <row r="273" spans="1:14" ht="15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49">
        <v>10</v>
      </c>
      <c r="G273" s="26"/>
      <c r="H273" s="127"/>
      <c r="I273" s="31">
        <f t="shared" si="12"/>
        <v>10</v>
      </c>
      <c r="J273" s="23">
        <f t="shared" si="13"/>
        <v>1</v>
      </c>
      <c r="K273" s="169" t="s">
        <v>704</v>
      </c>
      <c r="L273" s="129">
        <f t="shared" si="14"/>
        <v>1</v>
      </c>
      <c r="N273" s="187">
        <v>24</v>
      </c>
    </row>
    <row r="274" spans="1:14" ht="15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49">
        <v>10</v>
      </c>
      <c r="G274" s="26"/>
      <c r="H274" s="127"/>
      <c r="I274" s="31">
        <f t="shared" si="12"/>
        <v>10</v>
      </c>
      <c r="J274" s="23">
        <f t="shared" si="13"/>
        <v>1</v>
      </c>
      <c r="K274" s="169" t="s">
        <v>704</v>
      </c>
      <c r="L274" s="129">
        <f t="shared" si="14"/>
        <v>1</v>
      </c>
      <c r="N274" s="187">
        <v>14</v>
      </c>
    </row>
    <row r="275" spans="1:14" ht="15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49">
        <v>13</v>
      </c>
      <c r="G275" s="26"/>
      <c r="H275" s="127"/>
      <c r="I275" s="31">
        <f t="shared" si="12"/>
        <v>13</v>
      </c>
      <c r="J275" s="23">
        <f t="shared" si="13"/>
        <v>1</v>
      </c>
      <c r="K275" s="169" t="s">
        <v>704</v>
      </c>
      <c r="L275" s="129">
        <f t="shared" si="14"/>
        <v>1</v>
      </c>
      <c r="N275" s="187">
        <v>18</v>
      </c>
    </row>
    <row r="276" spans="1:14" ht="15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49">
        <v>11</v>
      </c>
      <c r="G276" s="26"/>
      <c r="H276" s="127"/>
      <c r="I276" s="31">
        <f t="shared" si="12"/>
        <v>11</v>
      </c>
      <c r="J276" s="23">
        <f t="shared" si="13"/>
        <v>1</v>
      </c>
      <c r="K276" s="169" t="s">
        <v>704</v>
      </c>
      <c r="L276" s="129">
        <f t="shared" si="14"/>
        <v>1</v>
      </c>
      <c r="N276" s="187">
        <v>18</v>
      </c>
    </row>
    <row r="277" spans="1:14" ht="12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49">
        <v>10</v>
      </c>
      <c r="G277" s="26"/>
      <c r="H277" s="127"/>
      <c r="I277" s="31">
        <f t="shared" si="12"/>
        <v>10</v>
      </c>
      <c r="J277" s="23">
        <f t="shared" si="13"/>
        <v>1</v>
      </c>
      <c r="K277" s="169" t="s">
        <v>704</v>
      </c>
      <c r="L277" s="129">
        <f t="shared" si="14"/>
        <v>1</v>
      </c>
      <c r="M277" s="72" t="s">
        <v>483</v>
      </c>
      <c r="N277" s="7">
        <v>18</v>
      </c>
    </row>
    <row r="278" spans="1:14" ht="12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256">
        <v>13.5</v>
      </c>
      <c r="G278" s="260"/>
      <c r="H278" s="261"/>
      <c r="I278" s="249">
        <f t="shared" si="12"/>
        <v>13.5</v>
      </c>
      <c r="J278" s="250">
        <f t="shared" si="13"/>
        <v>1</v>
      </c>
      <c r="K278" s="251" t="str">
        <f>IF(J278=1,"acquise"," ")</f>
        <v>acquise</v>
      </c>
      <c r="L278" s="222">
        <f t="shared" si="14"/>
        <v>1</v>
      </c>
    </row>
    <row r="279" spans="1:14" ht="12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2">
        <v>10</v>
      </c>
      <c r="G279" s="26"/>
      <c r="H279" s="127"/>
      <c r="I279" s="31">
        <f t="shared" si="12"/>
        <v>10</v>
      </c>
      <c r="J279" s="23">
        <f t="shared" si="13"/>
        <v>1</v>
      </c>
      <c r="K279" s="169" t="s">
        <v>704</v>
      </c>
      <c r="L279" s="129">
        <f t="shared" si="14"/>
        <v>1</v>
      </c>
      <c r="M279" s="72" t="s">
        <v>483</v>
      </c>
      <c r="N279" s="7">
        <v>26</v>
      </c>
    </row>
    <row r="280" spans="1:14" ht="12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92">
        <v>10</v>
      </c>
      <c r="G280" s="26"/>
      <c r="H280" s="127"/>
      <c r="I280" s="31">
        <f t="shared" si="12"/>
        <v>10</v>
      </c>
      <c r="J280" s="23">
        <f t="shared" si="13"/>
        <v>1</v>
      </c>
      <c r="K280" s="169" t="s">
        <v>704</v>
      </c>
      <c r="L280" s="129">
        <f t="shared" si="14"/>
        <v>1</v>
      </c>
      <c r="M280" s="72" t="s">
        <v>483</v>
      </c>
      <c r="N280" s="7">
        <v>20</v>
      </c>
    </row>
    <row r="281" spans="1:14" ht="12">
      <c r="A281" s="23">
        <v>269</v>
      </c>
      <c r="B281" s="363" t="s">
        <v>768</v>
      </c>
      <c r="C281" s="363" t="s">
        <v>402</v>
      </c>
      <c r="D281" s="365" t="s">
        <v>769</v>
      </c>
      <c r="E281" s="244" t="s">
        <v>428</v>
      </c>
      <c r="F281" s="256">
        <v>12.5</v>
      </c>
      <c r="G281" s="260"/>
      <c r="H281" s="261"/>
      <c r="I281" s="249">
        <f t="shared" si="12"/>
        <v>12.5</v>
      </c>
      <c r="J281" s="250">
        <f t="shared" si="13"/>
        <v>1</v>
      </c>
      <c r="K281" s="251" t="str">
        <f>IF(J281=1,"acquise"," ")</f>
        <v>acquise</v>
      </c>
      <c r="L281" s="222">
        <f t="shared" si="14"/>
        <v>1</v>
      </c>
    </row>
    <row r="282" spans="1:14" ht="12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12</v>
      </c>
      <c r="G282" s="26"/>
      <c r="H282" s="127"/>
      <c r="I282" s="31">
        <f t="shared" si="12"/>
        <v>12</v>
      </c>
      <c r="J282" s="23">
        <f t="shared" si="13"/>
        <v>1</v>
      </c>
      <c r="K282" s="169" t="s">
        <v>704</v>
      </c>
      <c r="L282" s="129">
        <f t="shared" si="14"/>
        <v>1</v>
      </c>
      <c r="M282" s="72" t="s">
        <v>483</v>
      </c>
      <c r="N282" s="7">
        <v>18</v>
      </c>
    </row>
    <row r="283" spans="1:14" ht="15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49">
        <v>12</v>
      </c>
      <c r="G283" s="26"/>
      <c r="H283" s="127"/>
      <c r="I283" s="31">
        <f t="shared" si="12"/>
        <v>12</v>
      </c>
      <c r="J283" s="23">
        <f t="shared" si="13"/>
        <v>1</v>
      </c>
      <c r="K283" s="169" t="s">
        <v>704</v>
      </c>
      <c r="L283" s="129">
        <f t="shared" si="14"/>
        <v>1</v>
      </c>
      <c r="N283" s="187">
        <v>12</v>
      </c>
    </row>
    <row r="284" spans="1:14" ht="15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49">
        <v>8.5</v>
      </c>
      <c r="G284" s="26"/>
      <c r="H284" s="127"/>
      <c r="I284" s="31">
        <f t="shared" si="12"/>
        <v>8.5</v>
      </c>
      <c r="J284" s="23">
        <f t="shared" si="13"/>
        <v>0</v>
      </c>
      <c r="K284" s="44" t="str">
        <f>IF(J284=1,"acquise"," ")</f>
        <v xml:space="preserve"> </v>
      </c>
      <c r="L284" s="129">
        <f t="shared" si="14"/>
        <v>1</v>
      </c>
      <c r="N284" s="187">
        <v>15</v>
      </c>
    </row>
    <row r="285" spans="1:14" ht="15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49">
        <v>10</v>
      </c>
      <c r="G285" s="26"/>
      <c r="H285" s="127"/>
      <c r="I285" s="31">
        <f t="shared" si="12"/>
        <v>10</v>
      </c>
      <c r="J285" s="23">
        <f t="shared" si="13"/>
        <v>1</v>
      </c>
      <c r="K285" s="169" t="s">
        <v>704</v>
      </c>
      <c r="L285" s="129">
        <f t="shared" si="14"/>
        <v>1</v>
      </c>
      <c r="N285" s="187">
        <v>18</v>
      </c>
    </row>
    <row r="286" spans="1:14" ht="12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2">
        <v>14</v>
      </c>
      <c r="G286" s="26"/>
      <c r="H286" s="127"/>
      <c r="I286" s="31">
        <f t="shared" si="12"/>
        <v>14</v>
      </c>
      <c r="J286" s="23">
        <f t="shared" si="13"/>
        <v>1</v>
      </c>
      <c r="K286" s="169" t="s">
        <v>704</v>
      </c>
      <c r="L286" s="129">
        <f t="shared" si="14"/>
        <v>1</v>
      </c>
      <c r="M286" s="72" t="s">
        <v>483</v>
      </c>
      <c r="N286" s="7">
        <v>18</v>
      </c>
    </row>
    <row r="287" spans="1:14" ht="12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10</v>
      </c>
      <c r="G287" s="26"/>
      <c r="H287" s="127"/>
      <c r="I287" s="31">
        <f t="shared" si="12"/>
        <v>10</v>
      </c>
      <c r="J287" s="23">
        <f t="shared" si="13"/>
        <v>1</v>
      </c>
      <c r="K287" s="169" t="s">
        <v>704</v>
      </c>
      <c r="L287" s="129">
        <f t="shared" si="14"/>
        <v>1</v>
      </c>
      <c r="M287" s="72" t="s">
        <v>483</v>
      </c>
      <c r="N287" s="7">
        <v>18</v>
      </c>
    </row>
    <row r="288" spans="1:14" ht="15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49">
        <v>6.5</v>
      </c>
      <c r="G288" s="26">
        <v>7.5</v>
      </c>
      <c r="H288" s="127"/>
      <c r="I288" s="31">
        <f t="shared" si="12"/>
        <v>7.5</v>
      </c>
      <c r="J288" s="23">
        <f t="shared" si="13"/>
        <v>0</v>
      </c>
      <c r="K288" s="44" t="str">
        <f>IF(J288=1,"acquise"," ")</f>
        <v xml:space="preserve"> </v>
      </c>
      <c r="L288" s="129">
        <f t="shared" si="14"/>
        <v>1</v>
      </c>
      <c r="N288" s="187">
        <v>22</v>
      </c>
    </row>
    <row r="289" spans="1:14" ht="12">
      <c r="A289" s="23">
        <v>277</v>
      </c>
      <c r="B289" s="363" t="s">
        <v>770</v>
      </c>
      <c r="C289" s="363" t="s">
        <v>224</v>
      </c>
      <c r="D289" s="365" t="s">
        <v>99</v>
      </c>
      <c r="E289" s="247" t="s">
        <v>1678</v>
      </c>
      <c r="F289" s="256">
        <v>13.5</v>
      </c>
      <c r="G289" s="260"/>
      <c r="H289" s="261"/>
      <c r="I289" s="249">
        <f t="shared" si="12"/>
        <v>13.5</v>
      </c>
      <c r="J289" s="250">
        <f t="shared" si="13"/>
        <v>1</v>
      </c>
      <c r="K289" s="251" t="str">
        <f>IF(J289=1,"acquise"," ")</f>
        <v>acquise</v>
      </c>
      <c r="L289" s="222">
        <f t="shared" si="14"/>
        <v>1</v>
      </c>
    </row>
    <row r="290" spans="1:14" ht="15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49">
        <v>8</v>
      </c>
      <c r="G290" s="26">
        <v>5</v>
      </c>
      <c r="H290" s="127"/>
      <c r="I290" s="31">
        <f t="shared" si="12"/>
        <v>8</v>
      </c>
      <c r="J290" s="23">
        <f t="shared" si="13"/>
        <v>0</v>
      </c>
      <c r="K290" s="44" t="str">
        <f>IF(J290=1,"acquise"," ")</f>
        <v xml:space="preserve"> </v>
      </c>
      <c r="L290" s="129">
        <f t="shared" si="14"/>
        <v>1</v>
      </c>
      <c r="N290" s="187">
        <v>11</v>
      </c>
    </row>
    <row r="291" spans="1:14" ht="12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49">
        <v>12</v>
      </c>
      <c r="G291" s="26"/>
      <c r="H291" s="127"/>
      <c r="I291" s="31">
        <f t="shared" si="12"/>
        <v>12</v>
      </c>
      <c r="J291" s="23">
        <f t="shared" si="13"/>
        <v>1</v>
      </c>
      <c r="K291" s="169" t="s">
        <v>704</v>
      </c>
      <c r="L291" s="129">
        <f t="shared" si="14"/>
        <v>1</v>
      </c>
      <c r="M291" s="72" t="s">
        <v>483</v>
      </c>
      <c r="N291" s="7">
        <v>18</v>
      </c>
    </row>
    <row r="292" spans="1:14" ht="12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92">
        <v>13</v>
      </c>
      <c r="G292" s="26"/>
      <c r="H292" s="127"/>
      <c r="I292" s="31">
        <f t="shared" si="12"/>
        <v>13</v>
      </c>
      <c r="J292" s="23">
        <f t="shared" si="13"/>
        <v>1</v>
      </c>
      <c r="K292" s="169" t="s">
        <v>704</v>
      </c>
      <c r="L292" s="129">
        <f t="shared" si="14"/>
        <v>1</v>
      </c>
      <c r="M292" s="72" t="s">
        <v>483</v>
      </c>
      <c r="N292" s="7">
        <v>20</v>
      </c>
    </row>
    <row r="293" spans="1:14" ht="15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49">
        <v>11</v>
      </c>
      <c r="G293" s="26"/>
      <c r="H293" s="127"/>
      <c r="I293" s="31">
        <f t="shared" si="12"/>
        <v>11</v>
      </c>
      <c r="J293" s="23">
        <f t="shared" si="13"/>
        <v>1</v>
      </c>
      <c r="K293" s="169" t="s">
        <v>704</v>
      </c>
      <c r="L293" s="129">
        <f t="shared" si="14"/>
        <v>1</v>
      </c>
      <c r="N293" s="187">
        <v>18</v>
      </c>
    </row>
    <row r="294" spans="1:14" ht="15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49">
        <v>10</v>
      </c>
      <c r="G294" s="26"/>
      <c r="H294" s="127"/>
      <c r="I294" s="31">
        <f t="shared" si="12"/>
        <v>10</v>
      </c>
      <c r="J294" s="23">
        <f t="shared" si="13"/>
        <v>1</v>
      </c>
      <c r="K294" s="169" t="s">
        <v>704</v>
      </c>
      <c r="L294" s="129">
        <f t="shared" si="14"/>
        <v>1</v>
      </c>
      <c r="N294" s="187">
        <v>18</v>
      </c>
    </row>
    <row r="295" spans="1:14" ht="12">
      <c r="A295" s="23">
        <v>283</v>
      </c>
      <c r="B295" s="363" t="s">
        <v>771</v>
      </c>
      <c r="C295" s="363" t="s">
        <v>772</v>
      </c>
      <c r="D295" s="365" t="s">
        <v>278</v>
      </c>
      <c r="E295" s="239" t="s">
        <v>1681</v>
      </c>
      <c r="F295" s="256">
        <v>11</v>
      </c>
      <c r="G295" s="260"/>
      <c r="H295" s="261"/>
      <c r="I295" s="249">
        <f t="shared" si="12"/>
        <v>11</v>
      </c>
      <c r="J295" s="250">
        <f t="shared" si="13"/>
        <v>1</v>
      </c>
      <c r="K295" s="251" t="str">
        <f>IF(J295=1,"acquise"," ")</f>
        <v>acquise</v>
      </c>
      <c r="L295" s="222">
        <f t="shared" si="14"/>
        <v>1</v>
      </c>
    </row>
    <row r="296" spans="1:14" ht="12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2">
        <v>15</v>
      </c>
      <c r="G296" s="26"/>
      <c r="H296" s="127"/>
      <c r="I296" s="31">
        <f t="shared" si="12"/>
        <v>15</v>
      </c>
      <c r="J296" s="23">
        <f t="shared" si="13"/>
        <v>1</v>
      </c>
      <c r="K296" s="169" t="s">
        <v>704</v>
      </c>
      <c r="L296" s="129">
        <f t="shared" si="14"/>
        <v>1</v>
      </c>
      <c r="M296" s="72" t="s">
        <v>483</v>
      </c>
      <c r="N296" s="7">
        <v>18</v>
      </c>
    </row>
    <row r="297" spans="1:14" ht="15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49">
        <v>9</v>
      </c>
      <c r="G297" s="26">
        <v>8</v>
      </c>
      <c r="H297" s="127"/>
      <c r="I297" s="31">
        <f t="shared" si="12"/>
        <v>9</v>
      </c>
      <c r="J297" s="23">
        <f t="shared" si="13"/>
        <v>0</v>
      </c>
      <c r="K297" s="44" t="str">
        <f>IF(J297=1,"acquise"," ")</f>
        <v xml:space="preserve"> </v>
      </c>
      <c r="L297" s="129">
        <f t="shared" si="14"/>
        <v>1</v>
      </c>
      <c r="N297" s="187">
        <v>10</v>
      </c>
    </row>
    <row r="298" spans="1:14" ht="12">
      <c r="A298" s="23">
        <v>286</v>
      </c>
      <c r="B298" s="282" t="s">
        <v>773</v>
      </c>
      <c r="C298" s="305" t="s">
        <v>774</v>
      </c>
      <c r="D298" s="306" t="s">
        <v>111</v>
      </c>
      <c r="E298" s="247" t="s">
        <v>1677</v>
      </c>
      <c r="F298" s="256">
        <v>12</v>
      </c>
      <c r="G298" s="260"/>
      <c r="H298" s="261"/>
      <c r="I298" s="249">
        <f t="shared" si="12"/>
        <v>12</v>
      </c>
      <c r="J298" s="250">
        <f t="shared" si="13"/>
        <v>1</v>
      </c>
      <c r="K298" s="251" t="str">
        <f>IF(J298=1,"acquise"," ")</f>
        <v>acquise</v>
      </c>
      <c r="L298" s="222">
        <f t="shared" si="14"/>
        <v>1</v>
      </c>
    </row>
    <row r="299" spans="1:14" ht="12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49">
        <v>15.5</v>
      </c>
      <c r="G299" s="26"/>
      <c r="H299" s="127"/>
      <c r="I299" s="31">
        <f t="shared" si="12"/>
        <v>15.5</v>
      </c>
      <c r="J299" s="23">
        <f t="shared" si="13"/>
        <v>1</v>
      </c>
      <c r="K299" s="169" t="s">
        <v>484</v>
      </c>
      <c r="L299" s="129">
        <f t="shared" si="14"/>
        <v>1</v>
      </c>
      <c r="M299" s="72" t="s">
        <v>483</v>
      </c>
      <c r="N299" s="7">
        <v>30</v>
      </c>
    </row>
    <row r="300" spans="1:14" ht="12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10.5</v>
      </c>
      <c r="G300" s="26"/>
      <c r="H300" s="127"/>
      <c r="I300" s="31">
        <f t="shared" si="12"/>
        <v>10.5</v>
      </c>
      <c r="J300" s="23">
        <f t="shared" si="13"/>
        <v>1</v>
      </c>
      <c r="K300" s="169" t="s">
        <v>704</v>
      </c>
      <c r="L300" s="129">
        <f t="shared" si="14"/>
        <v>1</v>
      </c>
      <c r="M300" s="72" t="s">
        <v>483</v>
      </c>
      <c r="N300" s="7">
        <v>18</v>
      </c>
    </row>
    <row r="301" spans="1:14" ht="12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92">
        <v>10</v>
      </c>
      <c r="G301" s="26"/>
      <c r="H301" s="127"/>
      <c r="I301" s="31">
        <f t="shared" si="12"/>
        <v>10</v>
      </c>
      <c r="J301" s="23">
        <f t="shared" si="13"/>
        <v>1</v>
      </c>
      <c r="K301" s="169" t="s">
        <v>704</v>
      </c>
      <c r="L301" s="129">
        <f t="shared" si="14"/>
        <v>1</v>
      </c>
      <c r="M301" s="72" t="s">
        <v>483</v>
      </c>
      <c r="N301" s="7">
        <v>18</v>
      </c>
    </row>
    <row r="302" spans="1:14" ht="12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49">
        <v>10</v>
      </c>
      <c r="G302" s="26"/>
      <c r="H302" s="127"/>
      <c r="I302" s="31">
        <f t="shared" si="12"/>
        <v>10</v>
      </c>
      <c r="J302" s="23">
        <f t="shared" si="13"/>
        <v>1</v>
      </c>
      <c r="K302" s="169" t="s">
        <v>704</v>
      </c>
      <c r="L302" s="129">
        <f t="shared" si="14"/>
        <v>1</v>
      </c>
      <c r="M302" s="72" t="s">
        <v>483</v>
      </c>
      <c r="N302" s="7">
        <v>12</v>
      </c>
    </row>
    <row r="303" spans="1:14" ht="12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49">
        <v>11</v>
      </c>
      <c r="G303" s="26"/>
      <c r="H303" s="127"/>
      <c r="I303" s="31">
        <f t="shared" si="12"/>
        <v>11</v>
      </c>
      <c r="J303" s="23">
        <f t="shared" si="13"/>
        <v>1</v>
      </c>
      <c r="K303" s="169" t="s">
        <v>704</v>
      </c>
      <c r="L303" s="129">
        <f t="shared" si="14"/>
        <v>1</v>
      </c>
      <c r="M303" s="72" t="s">
        <v>483</v>
      </c>
      <c r="N303" s="7">
        <v>18</v>
      </c>
    </row>
    <row r="304" spans="1:14" ht="12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49">
        <v>8</v>
      </c>
      <c r="G304" s="26"/>
      <c r="H304" s="127"/>
      <c r="I304" s="31">
        <f t="shared" si="12"/>
        <v>8</v>
      </c>
      <c r="J304" s="23">
        <f t="shared" si="13"/>
        <v>0</v>
      </c>
      <c r="K304" s="169" t="s">
        <v>484</v>
      </c>
      <c r="L304" s="129">
        <f t="shared" si="14"/>
        <v>1</v>
      </c>
      <c r="M304" s="72" t="s">
        <v>483</v>
      </c>
      <c r="N304" s="7">
        <v>30</v>
      </c>
    </row>
    <row r="305" spans="1:14" ht="15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49">
        <v>8.5</v>
      </c>
      <c r="G305" s="26">
        <v>5.5</v>
      </c>
      <c r="H305" s="127"/>
      <c r="I305" s="31">
        <f t="shared" si="12"/>
        <v>8.5</v>
      </c>
      <c r="J305" s="23">
        <f t="shared" si="13"/>
        <v>0</v>
      </c>
      <c r="K305" s="44" t="str">
        <f>IF(J305=1,"acquise"," ")</f>
        <v xml:space="preserve"> </v>
      </c>
      <c r="L305" s="129">
        <f t="shared" si="14"/>
        <v>1</v>
      </c>
      <c r="N305" s="187">
        <v>17</v>
      </c>
    </row>
    <row r="306" spans="1:14" ht="15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49">
        <v>11</v>
      </c>
      <c r="G306" s="26"/>
      <c r="H306" s="127"/>
      <c r="I306" s="31">
        <f t="shared" si="12"/>
        <v>11</v>
      </c>
      <c r="J306" s="23">
        <f t="shared" si="13"/>
        <v>1</v>
      </c>
      <c r="K306" s="169" t="s">
        <v>704</v>
      </c>
      <c r="L306" s="129">
        <f t="shared" si="14"/>
        <v>1</v>
      </c>
      <c r="N306" s="187">
        <v>12</v>
      </c>
    </row>
    <row r="307" spans="1:14" ht="15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49">
        <v>7</v>
      </c>
      <c r="G307" s="26">
        <v>2</v>
      </c>
      <c r="H307" s="127"/>
      <c r="I307" s="31">
        <f t="shared" si="12"/>
        <v>7</v>
      </c>
      <c r="J307" s="23">
        <f t="shared" si="13"/>
        <v>0</v>
      </c>
      <c r="K307" s="44" t="str">
        <f>IF(J307=1,"acquise"," ")</f>
        <v xml:space="preserve"> </v>
      </c>
      <c r="L307" s="129">
        <f t="shared" si="14"/>
        <v>1</v>
      </c>
      <c r="N307" s="187">
        <v>15</v>
      </c>
    </row>
    <row r="308" spans="1:14" ht="12">
      <c r="A308" s="23">
        <v>296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256">
        <v>8.5</v>
      </c>
      <c r="G308" s="260"/>
      <c r="H308" s="261"/>
      <c r="I308" s="249">
        <f t="shared" si="12"/>
        <v>8.5</v>
      </c>
      <c r="J308" s="250">
        <f t="shared" si="13"/>
        <v>0</v>
      </c>
      <c r="K308" s="251" t="str">
        <f>IF(J308=1,"acquise"," ")</f>
        <v xml:space="preserve"> </v>
      </c>
      <c r="L308" s="222">
        <f t="shared" si="14"/>
        <v>1</v>
      </c>
    </row>
    <row r="309" spans="1:14" ht="15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49">
        <v>10</v>
      </c>
      <c r="G309" s="26"/>
      <c r="H309" s="127"/>
      <c r="I309" s="31">
        <f t="shared" si="12"/>
        <v>10</v>
      </c>
      <c r="J309" s="23">
        <f t="shared" si="13"/>
        <v>1</v>
      </c>
      <c r="K309" s="169" t="s">
        <v>704</v>
      </c>
      <c r="L309" s="129">
        <f t="shared" si="14"/>
        <v>1</v>
      </c>
      <c r="N309" s="187">
        <v>12</v>
      </c>
    </row>
    <row r="310" spans="1:14" ht="15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49">
        <v>8.5</v>
      </c>
      <c r="G310" s="26"/>
      <c r="H310" s="127"/>
      <c r="I310" s="31">
        <f t="shared" si="12"/>
        <v>8.5</v>
      </c>
      <c r="J310" s="23">
        <f t="shared" si="13"/>
        <v>0</v>
      </c>
      <c r="K310" s="44" t="str">
        <f>IF(J310=1,"acquise"," ")</f>
        <v xml:space="preserve"> </v>
      </c>
      <c r="L310" s="129">
        <f t="shared" si="14"/>
        <v>1</v>
      </c>
      <c r="N310" s="187">
        <v>12</v>
      </c>
    </row>
    <row r="311" spans="1:14" ht="12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256">
        <v>15</v>
      </c>
      <c r="G311" s="260"/>
      <c r="H311" s="261"/>
      <c r="I311" s="249">
        <f t="shared" si="12"/>
        <v>15</v>
      </c>
      <c r="J311" s="250">
        <f t="shared" si="13"/>
        <v>1</v>
      </c>
      <c r="K311" s="251" t="str">
        <f>IF(J311=1,"acquise"," ")</f>
        <v>acquise</v>
      </c>
      <c r="L311" s="222">
        <f t="shared" si="14"/>
        <v>1</v>
      </c>
    </row>
    <row r="312" spans="1:14" ht="15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49">
        <v>9</v>
      </c>
      <c r="G312" s="26"/>
      <c r="H312" s="127"/>
      <c r="I312" s="31">
        <f t="shared" si="12"/>
        <v>9</v>
      </c>
      <c r="J312" s="23">
        <f t="shared" si="13"/>
        <v>0</v>
      </c>
      <c r="K312" s="169" t="s">
        <v>484</v>
      </c>
      <c r="L312" s="129">
        <f t="shared" si="14"/>
        <v>1</v>
      </c>
      <c r="N312" s="187">
        <v>30</v>
      </c>
    </row>
    <row r="313" spans="1:14" ht="15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49">
        <v>0</v>
      </c>
      <c r="G313" s="26"/>
      <c r="H313" s="127"/>
      <c r="I313" s="31">
        <f t="shared" si="12"/>
        <v>0</v>
      </c>
      <c r="J313" s="23">
        <f t="shared" si="13"/>
        <v>0</v>
      </c>
      <c r="K313" s="44" t="str">
        <f>IF(J313=1,"acquise"," ")</f>
        <v xml:space="preserve"> </v>
      </c>
      <c r="L313" s="129">
        <f t="shared" si="14"/>
        <v>1</v>
      </c>
      <c r="N313" s="187">
        <v>11</v>
      </c>
    </row>
    <row r="314" spans="1:14" ht="15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49">
        <v>13</v>
      </c>
      <c r="G314" s="26"/>
      <c r="H314" s="127"/>
      <c r="I314" s="31">
        <f t="shared" si="12"/>
        <v>13</v>
      </c>
      <c r="J314" s="23">
        <f t="shared" si="13"/>
        <v>1</v>
      </c>
      <c r="K314" s="169" t="s">
        <v>704</v>
      </c>
      <c r="L314" s="129">
        <f t="shared" si="14"/>
        <v>1</v>
      </c>
      <c r="N314" s="187">
        <v>18</v>
      </c>
    </row>
    <row r="315" spans="1:14" ht="15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49">
        <v>7.5</v>
      </c>
      <c r="G315" s="26"/>
      <c r="H315" s="127"/>
      <c r="I315" s="31">
        <f t="shared" si="12"/>
        <v>7.5</v>
      </c>
      <c r="J315" s="23">
        <f t="shared" si="13"/>
        <v>0</v>
      </c>
      <c r="K315" s="44" t="str">
        <f>IF(J315=1,"acquise"," ")</f>
        <v xml:space="preserve"> </v>
      </c>
      <c r="L315" s="129">
        <f t="shared" si="14"/>
        <v>1</v>
      </c>
      <c r="N315" s="187">
        <v>19</v>
      </c>
    </row>
    <row r="316" spans="1:14" ht="12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49">
        <v>10</v>
      </c>
      <c r="G316" s="26"/>
      <c r="H316" s="127"/>
      <c r="I316" s="31">
        <f t="shared" si="12"/>
        <v>10</v>
      </c>
      <c r="J316" s="23">
        <f t="shared" si="13"/>
        <v>1</v>
      </c>
      <c r="K316" s="169" t="s">
        <v>704</v>
      </c>
      <c r="L316" s="129">
        <f t="shared" si="14"/>
        <v>1</v>
      </c>
      <c r="M316" s="72" t="s">
        <v>483</v>
      </c>
      <c r="N316" s="7">
        <v>18</v>
      </c>
    </row>
    <row r="317" spans="1:14" ht="12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92">
        <v>13.5</v>
      </c>
      <c r="G317" s="26"/>
      <c r="H317" s="127"/>
      <c r="I317" s="31">
        <f t="shared" si="12"/>
        <v>13.5</v>
      </c>
      <c r="J317" s="23">
        <f t="shared" si="13"/>
        <v>1</v>
      </c>
      <c r="K317" s="169" t="s">
        <v>704</v>
      </c>
      <c r="L317" s="129">
        <f t="shared" si="14"/>
        <v>1</v>
      </c>
      <c r="M317" s="72" t="s">
        <v>483</v>
      </c>
      <c r="N317" s="7">
        <v>18</v>
      </c>
    </row>
    <row r="318" spans="1:14" ht="15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49">
        <v>10</v>
      </c>
      <c r="G318" s="26"/>
      <c r="H318" s="127"/>
      <c r="I318" s="31">
        <f t="shared" si="12"/>
        <v>10</v>
      </c>
      <c r="J318" s="23">
        <f t="shared" si="13"/>
        <v>1</v>
      </c>
      <c r="K318" s="169" t="s">
        <v>704</v>
      </c>
      <c r="L318" s="129">
        <f t="shared" si="14"/>
        <v>1</v>
      </c>
      <c r="N318" s="187">
        <v>18</v>
      </c>
    </row>
    <row r="319" spans="1:14" ht="12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2">
        <v>12</v>
      </c>
      <c r="G319" s="26"/>
      <c r="H319" s="127"/>
      <c r="I319" s="31">
        <f t="shared" si="12"/>
        <v>12</v>
      </c>
      <c r="J319" s="23">
        <f t="shared" si="13"/>
        <v>1</v>
      </c>
      <c r="K319" s="169" t="s">
        <v>704</v>
      </c>
      <c r="L319" s="129">
        <f t="shared" si="14"/>
        <v>1</v>
      </c>
      <c r="M319" s="72" t="s">
        <v>483</v>
      </c>
      <c r="N319" s="7">
        <v>18</v>
      </c>
    </row>
    <row r="320" spans="1:14" ht="15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49">
        <v>10</v>
      </c>
      <c r="G320" s="26"/>
      <c r="H320" s="127"/>
      <c r="I320" s="31">
        <f t="shared" si="12"/>
        <v>10</v>
      </c>
      <c r="J320" s="23">
        <f t="shared" si="13"/>
        <v>1</v>
      </c>
      <c r="K320" s="169" t="s">
        <v>704</v>
      </c>
      <c r="L320" s="129">
        <f t="shared" si="14"/>
        <v>1</v>
      </c>
      <c r="N320" s="187">
        <v>12</v>
      </c>
    </row>
    <row r="321" spans="1:14" ht="12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11</v>
      </c>
      <c r="G321" s="26">
        <v>17.5</v>
      </c>
      <c r="H321" s="127"/>
      <c r="I321" s="31">
        <f t="shared" si="12"/>
        <v>17.5</v>
      </c>
      <c r="J321" s="23">
        <f t="shared" si="13"/>
        <v>1</v>
      </c>
      <c r="K321" s="169" t="s">
        <v>704</v>
      </c>
      <c r="L321" s="129">
        <f t="shared" si="14"/>
        <v>1</v>
      </c>
      <c r="M321" s="72" t="s">
        <v>483</v>
      </c>
      <c r="N321" s="7">
        <v>12</v>
      </c>
    </row>
    <row r="322" spans="1:14" ht="12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256">
        <v>7</v>
      </c>
      <c r="G322" s="260">
        <v>10</v>
      </c>
      <c r="H322" s="261"/>
      <c r="I322" s="249">
        <f t="shared" si="12"/>
        <v>10</v>
      </c>
      <c r="J322" s="250">
        <f t="shared" si="13"/>
        <v>1</v>
      </c>
      <c r="K322" s="251" t="str">
        <f>IF(J322=1,"acquise"," ")</f>
        <v>acquise</v>
      </c>
      <c r="L322" s="222">
        <f t="shared" si="14"/>
        <v>1</v>
      </c>
    </row>
    <row r="323" spans="1:14" ht="15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49">
        <v>12</v>
      </c>
      <c r="G323" s="26"/>
      <c r="H323" s="127"/>
      <c r="I323" s="31">
        <f t="shared" si="12"/>
        <v>12</v>
      </c>
      <c r="J323" s="23">
        <f t="shared" si="13"/>
        <v>1</v>
      </c>
      <c r="K323" s="169" t="s">
        <v>704</v>
      </c>
      <c r="L323" s="129">
        <f t="shared" si="14"/>
        <v>1</v>
      </c>
      <c r="N323" s="187">
        <v>16</v>
      </c>
    </row>
    <row r="324" spans="1:14" ht="12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2">
        <v>13</v>
      </c>
      <c r="G324" s="26"/>
      <c r="H324" s="127"/>
      <c r="I324" s="31">
        <f t="shared" si="12"/>
        <v>13</v>
      </c>
      <c r="J324" s="23">
        <f t="shared" si="13"/>
        <v>1</v>
      </c>
      <c r="K324" s="169" t="s">
        <v>704</v>
      </c>
      <c r="L324" s="129">
        <f t="shared" si="14"/>
        <v>1</v>
      </c>
      <c r="M324" s="72" t="s">
        <v>483</v>
      </c>
      <c r="N324" s="7">
        <v>13</v>
      </c>
    </row>
    <row r="325" spans="1:14" ht="12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256">
        <v>13</v>
      </c>
      <c r="G325" s="260"/>
      <c r="H325" s="261"/>
      <c r="I325" s="249">
        <f t="shared" si="12"/>
        <v>13</v>
      </c>
      <c r="J325" s="250">
        <f t="shared" si="13"/>
        <v>1</v>
      </c>
      <c r="K325" s="251" t="str">
        <f>IF(J325=1,"acquise"," ")</f>
        <v>acquise</v>
      </c>
      <c r="L325" s="222">
        <f t="shared" si="14"/>
        <v>1</v>
      </c>
    </row>
    <row r="326" spans="1:14" ht="12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92">
        <v>14</v>
      </c>
      <c r="G326" s="26"/>
      <c r="H326" s="127"/>
      <c r="I326" s="31">
        <f t="shared" si="12"/>
        <v>14</v>
      </c>
      <c r="J326" s="23">
        <f t="shared" si="13"/>
        <v>1</v>
      </c>
      <c r="K326" s="169" t="s">
        <v>704</v>
      </c>
      <c r="L326" s="129">
        <f t="shared" si="14"/>
        <v>1</v>
      </c>
      <c r="M326" s="72" t="s">
        <v>483</v>
      </c>
      <c r="N326" s="7">
        <v>20</v>
      </c>
    </row>
    <row r="327" spans="1:14" ht="12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92">
        <v>14</v>
      </c>
      <c r="G327" s="26"/>
      <c r="H327" s="127"/>
      <c r="I327" s="31">
        <f t="shared" si="12"/>
        <v>14</v>
      </c>
      <c r="J327" s="23">
        <f t="shared" si="13"/>
        <v>1</v>
      </c>
      <c r="K327" s="169" t="s">
        <v>704</v>
      </c>
      <c r="L327" s="129">
        <f t="shared" si="14"/>
        <v>1</v>
      </c>
      <c r="M327" s="72" t="s">
        <v>483</v>
      </c>
      <c r="N327" s="7">
        <v>24</v>
      </c>
    </row>
    <row r="328" spans="1:14" ht="15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49">
        <v>7.5</v>
      </c>
      <c r="G328" s="26"/>
      <c r="H328" s="127"/>
      <c r="I328" s="31">
        <f t="shared" si="12"/>
        <v>7.5</v>
      </c>
      <c r="J328" s="23">
        <f t="shared" si="13"/>
        <v>0</v>
      </c>
      <c r="K328" s="44" t="str">
        <f>IF(J328=1,"acquise"," ")</f>
        <v xml:space="preserve"> </v>
      </c>
      <c r="L328" s="129">
        <f t="shared" si="14"/>
        <v>1</v>
      </c>
      <c r="N328" s="187">
        <v>17</v>
      </c>
    </row>
    <row r="329" spans="1:14" ht="12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49">
        <v>15</v>
      </c>
      <c r="G329" s="26"/>
      <c r="H329" s="127"/>
      <c r="I329" s="31">
        <f t="shared" si="12"/>
        <v>15</v>
      </c>
      <c r="J329" s="23">
        <f t="shared" si="13"/>
        <v>1</v>
      </c>
      <c r="K329" s="169" t="s">
        <v>704</v>
      </c>
      <c r="L329" s="129">
        <f t="shared" si="14"/>
        <v>1</v>
      </c>
      <c r="M329" s="72" t="s">
        <v>483</v>
      </c>
      <c r="N329" s="7">
        <v>18</v>
      </c>
    </row>
    <row r="330" spans="1:14" ht="15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49">
        <v>13.5</v>
      </c>
      <c r="G330" s="26"/>
      <c r="H330" s="127"/>
      <c r="I330" s="31">
        <f t="shared" si="12"/>
        <v>13.5</v>
      </c>
      <c r="J330" s="23">
        <f t="shared" si="13"/>
        <v>1</v>
      </c>
      <c r="K330" s="169" t="s">
        <v>704</v>
      </c>
      <c r="L330" s="129">
        <f t="shared" si="14"/>
        <v>1</v>
      </c>
      <c r="N330" s="187">
        <v>18</v>
      </c>
    </row>
    <row r="331" spans="1:14" ht="15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49">
        <v>13</v>
      </c>
      <c r="G331" s="26"/>
      <c r="H331" s="127"/>
      <c r="I331" s="31">
        <f t="shared" si="12"/>
        <v>13</v>
      </c>
      <c r="J331" s="23">
        <f t="shared" si="13"/>
        <v>1</v>
      </c>
      <c r="K331" s="169" t="s">
        <v>704</v>
      </c>
      <c r="L331" s="129">
        <f t="shared" si="14"/>
        <v>1</v>
      </c>
      <c r="N331" s="187">
        <v>29</v>
      </c>
    </row>
    <row r="332" spans="1:14" ht="12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2">
        <v>13.5</v>
      </c>
      <c r="G332" s="26"/>
      <c r="H332" s="127"/>
      <c r="I332" s="31">
        <f t="shared" si="12"/>
        <v>13.5</v>
      </c>
      <c r="J332" s="23">
        <f t="shared" si="13"/>
        <v>1</v>
      </c>
      <c r="K332" s="169" t="s">
        <v>704</v>
      </c>
      <c r="L332" s="129">
        <f t="shared" si="14"/>
        <v>1</v>
      </c>
      <c r="M332" s="72" t="s">
        <v>483</v>
      </c>
      <c r="N332" s="7">
        <v>20</v>
      </c>
    </row>
    <row r="333" spans="1:14" ht="12">
      <c r="A333" s="23">
        <v>321</v>
      </c>
      <c r="B333" s="294">
        <v>123007577</v>
      </c>
      <c r="C333" s="305" t="s">
        <v>245</v>
      </c>
      <c r="D333" s="306" t="s">
        <v>781</v>
      </c>
      <c r="E333" s="247" t="s">
        <v>1677</v>
      </c>
      <c r="F333" s="256">
        <v>11.5</v>
      </c>
      <c r="G333" s="260"/>
      <c r="H333" s="261"/>
      <c r="I333" s="249">
        <f t="shared" ref="I333:I396" si="15">MAX(F333,G333,H333)</f>
        <v>11.5</v>
      </c>
      <c r="J333" s="250">
        <f t="shared" ref="J333:J396" si="16">IF(I333&gt;=10,1,0)</f>
        <v>1</v>
      </c>
      <c r="K333" s="251" t="str">
        <f>IF(J333=1,"acquise"," ")</f>
        <v>acquise</v>
      </c>
      <c r="L333" s="222">
        <f t="shared" ref="L333:L396" si="17">IF(H333&lt;&gt;"",2,1)</f>
        <v>1</v>
      </c>
    </row>
    <row r="334" spans="1:14" ht="15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49">
        <v>7.5</v>
      </c>
      <c r="G334" s="26">
        <v>7</v>
      </c>
      <c r="H334" s="127"/>
      <c r="I334" s="31">
        <f t="shared" si="15"/>
        <v>7.5</v>
      </c>
      <c r="J334" s="23">
        <f t="shared" si="16"/>
        <v>0</v>
      </c>
      <c r="K334" s="44" t="str">
        <f>IF(J334=1,"acquise"," ")</f>
        <v xml:space="preserve"> </v>
      </c>
      <c r="L334" s="129">
        <f t="shared" si="17"/>
        <v>1</v>
      </c>
      <c r="N334" s="187">
        <v>11</v>
      </c>
    </row>
    <row r="335" spans="1:14" ht="15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49">
        <v>11</v>
      </c>
      <c r="G335" s="26"/>
      <c r="H335" s="127"/>
      <c r="I335" s="31">
        <f t="shared" si="15"/>
        <v>11</v>
      </c>
      <c r="J335" s="23">
        <f t="shared" si="16"/>
        <v>1</v>
      </c>
      <c r="K335" s="169" t="s">
        <v>704</v>
      </c>
      <c r="L335" s="129">
        <f t="shared" si="17"/>
        <v>1</v>
      </c>
      <c r="N335" s="187">
        <v>16</v>
      </c>
    </row>
    <row r="336" spans="1:14" ht="15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49">
        <v>10</v>
      </c>
      <c r="G336" s="26"/>
      <c r="H336" s="127"/>
      <c r="I336" s="31">
        <f t="shared" si="15"/>
        <v>10</v>
      </c>
      <c r="J336" s="23">
        <f t="shared" si="16"/>
        <v>1</v>
      </c>
      <c r="K336" s="169" t="s">
        <v>704</v>
      </c>
      <c r="L336" s="129">
        <f t="shared" si="17"/>
        <v>1</v>
      </c>
      <c r="N336" s="187">
        <v>24</v>
      </c>
    </row>
    <row r="337" spans="1:14" ht="12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256">
        <v>11</v>
      </c>
      <c r="G337" s="260"/>
      <c r="H337" s="261"/>
      <c r="I337" s="249">
        <f t="shared" si="15"/>
        <v>11</v>
      </c>
      <c r="J337" s="250">
        <f t="shared" si="16"/>
        <v>1</v>
      </c>
      <c r="K337" s="251" t="str">
        <f>IF(J337=1,"acquise"," ")</f>
        <v>acquise</v>
      </c>
      <c r="L337" s="222">
        <f t="shared" si="17"/>
        <v>1</v>
      </c>
    </row>
    <row r="338" spans="1:14" ht="15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49">
        <v>11</v>
      </c>
      <c r="G338" s="26"/>
      <c r="H338" s="127"/>
      <c r="I338" s="31">
        <f t="shared" si="15"/>
        <v>11</v>
      </c>
      <c r="J338" s="23">
        <f t="shared" si="16"/>
        <v>1</v>
      </c>
      <c r="K338" s="169" t="s">
        <v>704</v>
      </c>
      <c r="L338" s="129">
        <f t="shared" si="17"/>
        <v>1</v>
      </c>
      <c r="N338" s="187">
        <v>24</v>
      </c>
    </row>
    <row r="339" spans="1:14" ht="12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2">
        <v>14</v>
      </c>
      <c r="G339" s="26"/>
      <c r="H339" s="127"/>
      <c r="I339" s="31">
        <f t="shared" si="15"/>
        <v>14</v>
      </c>
      <c r="J339" s="23">
        <f t="shared" si="16"/>
        <v>1</v>
      </c>
      <c r="K339" s="169" t="s">
        <v>484</v>
      </c>
      <c r="L339" s="129">
        <f t="shared" si="17"/>
        <v>1</v>
      </c>
      <c r="M339" s="72" t="s">
        <v>483</v>
      </c>
      <c r="N339" s="7">
        <v>30</v>
      </c>
    </row>
    <row r="340" spans="1:14" ht="12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256">
        <v>13</v>
      </c>
      <c r="G340" s="260"/>
      <c r="H340" s="261"/>
      <c r="I340" s="249">
        <f t="shared" si="15"/>
        <v>13</v>
      </c>
      <c r="J340" s="250">
        <f t="shared" si="16"/>
        <v>1</v>
      </c>
      <c r="K340" s="251" t="str">
        <f>IF(J340=1,"acquise"," ")</f>
        <v>acquise</v>
      </c>
      <c r="L340" s="222">
        <f t="shared" si="17"/>
        <v>1</v>
      </c>
    </row>
    <row r="341" spans="1:14" ht="15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49">
        <v>10.5</v>
      </c>
      <c r="G341" s="26"/>
      <c r="H341" s="127"/>
      <c r="I341" s="31">
        <f t="shared" si="15"/>
        <v>10.5</v>
      </c>
      <c r="J341" s="23">
        <f t="shared" si="16"/>
        <v>1</v>
      </c>
      <c r="K341" s="169" t="s">
        <v>704</v>
      </c>
      <c r="L341" s="129">
        <f t="shared" si="17"/>
        <v>1</v>
      </c>
      <c r="N341" s="187">
        <v>12</v>
      </c>
    </row>
    <row r="342" spans="1:14" ht="12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92">
        <v>14.5</v>
      </c>
      <c r="G342" s="26"/>
      <c r="H342" s="127"/>
      <c r="I342" s="31">
        <f t="shared" si="15"/>
        <v>14.5</v>
      </c>
      <c r="J342" s="23">
        <f t="shared" si="16"/>
        <v>1</v>
      </c>
      <c r="K342" s="169" t="s">
        <v>704</v>
      </c>
      <c r="L342" s="129">
        <f t="shared" si="17"/>
        <v>1</v>
      </c>
      <c r="M342" s="72" t="s">
        <v>483</v>
      </c>
      <c r="N342" s="7">
        <v>18</v>
      </c>
    </row>
    <row r="343" spans="1:14" ht="15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49">
        <v>15</v>
      </c>
      <c r="G343" s="26"/>
      <c r="H343" s="127"/>
      <c r="I343" s="31">
        <f t="shared" si="15"/>
        <v>15</v>
      </c>
      <c r="J343" s="23">
        <f t="shared" si="16"/>
        <v>1</v>
      </c>
      <c r="K343" s="169" t="s">
        <v>704</v>
      </c>
      <c r="L343" s="129">
        <f t="shared" si="17"/>
        <v>1</v>
      </c>
      <c r="N343" s="187">
        <v>18</v>
      </c>
    </row>
    <row r="344" spans="1:14" ht="12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2">
        <v>13.5</v>
      </c>
      <c r="G344" s="26"/>
      <c r="H344" s="127"/>
      <c r="I344" s="31">
        <f t="shared" si="15"/>
        <v>13.5</v>
      </c>
      <c r="J344" s="23">
        <f t="shared" si="16"/>
        <v>1</v>
      </c>
      <c r="K344" s="169" t="s">
        <v>704</v>
      </c>
      <c r="L344" s="129">
        <f t="shared" si="17"/>
        <v>1</v>
      </c>
      <c r="M344" s="72" t="s">
        <v>483</v>
      </c>
      <c r="N344" s="7">
        <v>18</v>
      </c>
    </row>
    <row r="345" spans="1:14" ht="12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13</v>
      </c>
      <c r="G345" s="26"/>
      <c r="H345" s="127"/>
      <c r="I345" s="31">
        <f t="shared" si="15"/>
        <v>13</v>
      </c>
      <c r="J345" s="23">
        <f t="shared" si="16"/>
        <v>1</v>
      </c>
      <c r="K345" s="169" t="s">
        <v>704</v>
      </c>
      <c r="L345" s="129">
        <f t="shared" si="17"/>
        <v>1</v>
      </c>
      <c r="M345" s="72" t="s">
        <v>483</v>
      </c>
      <c r="N345" s="7">
        <v>18</v>
      </c>
    </row>
    <row r="346" spans="1:14" ht="15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49">
        <v>4</v>
      </c>
      <c r="G346" s="26">
        <v>2</v>
      </c>
      <c r="H346" s="127"/>
      <c r="I346" s="31">
        <f t="shared" si="15"/>
        <v>4</v>
      </c>
      <c r="J346" s="23">
        <f t="shared" si="16"/>
        <v>0</v>
      </c>
      <c r="K346" s="44" t="str">
        <f>IF(J346=1,"acquise"," ")</f>
        <v xml:space="preserve"> </v>
      </c>
      <c r="L346" s="129">
        <f t="shared" si="17"/>
        <v>1</v>
      </c>
      <c r="N346" s="187">
        <v>11</v>
      </c>
    </row>
    <row r="347" spans="1:14" ht="15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49">
        <v>10</v>
      </c>
      <c r="G347" s="26"/>
      <c r="H347" s="127"/>
      <c r="I347" s="31">
        <f t="shared" si="15"/>
        <v>10</v>
      </c>
      <c r="J347" s="23">
        <f t="shared" si="16"/>
        <v>1</v>
      </c>
      <c r="K347" s="169" t="s">
        <v>704</v>
      </c>
      <c r="L347" s="129">
        <f t="shared" si="17"/>
        <v>1</v>
      </c>
      <c r="N347" s="187">
        <v>14</v>
      </c>
    </row>
    <row r="348" spans="1:14" ht="15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49">
        <v>11</v>
      </c>
      <c r="G348" s="26"/>
      <c r="H348" s="127"/>
      <c r="I348" s="31">
        <f t="shared" si="15"/>
        <v>11</v>
      </c>
      <c r="J348" s="23">
        <f t="shared" si="16"/>
        <v>1</v>
      </c>
      <c r="K348" s="169" t="s">
        <v>704</v>
      </c>
      <c r="L348" s="129">
        <f t="shared" si="17"/>
        <v>1</v>
      </c>
      <c r="N348" s="187">
        <v>18</v>
      </c>
    </row>
    <row r="349" spans="1:14" ht="12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8</v>
      </c>
      <c r="G349" s="26"/>
      <c r="H349" s="127"/>
      <c r="I349" s="31">
        <f t="shared" si="15"/>
        <v>8</v>
      </c>
      <c r="J349" s="23">
        <f t="shared" si="16"/>
        <v>0</v>
      </c>
      <c r="K349" s="44" t="str">
        <f>IF(J349=1,"acquise"," ")</f>
        <v xml:space="preserve"> </v>
      </c>
      <c r="L349" s="129">
        <f t="shared" si="17"/>
        <v>1</v>
      </c>
      <c r="M349" s="72" t="s">
        <v>483</v>
      </c>
      <c r="N349" s="7">
        <v>15</v>
      </c>
    </row>
    <row r="350" spans="1:14" ht="12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49">
        <v>11</v>
      </c>
      <c r="G350" s="26"/>
      <c r="H350" s="127"/>
      <c r="I350" s="31">
        <f t="shared" si="15"/>
        <v>11</v>
      </c>
      <c r="J350" s="23">
        <f t="shared" si="16"/>
        <v>1</v>
      </c>
      <c r="K350" s="169" t="s">
        <v>704</v>
      </c>
      <c r="L350" s="129">
        <f t="shared" si="17"/>
        <v>1</v>
      </c>
      <c r="M350" s="72" t="s">
        <v>483</v>
      </c>
      <c r="N350" s="7">
        <v>12</v>
      </c>
    </row>
    <row r="351" spans="1:14" ht="12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49">
        <v>11</v>
      </c>
      <c r="G351" s="26"/>
      <c r="H351" s="127"/>
      <c r="I351" s="31">
        <f t="shared" si="15"/>
        <v>11</v>
      </c>
      <c r="J351" s="23">
        <f t="shared" si="16"/>
        <v>1</v>
      </c>
      <c r="K351" s="169" t="s">
        <v>704</v>
      </c>
      <c r="L351" s="129">
        <f t="shared" si="17"/>
        <v>1</v>
      </c>
      <c r="M351" s="72" t="s">
        <v>483</v>
      </c>
      <c r="N351" s="7">
        <v>19</v>
      </c>
    </row>
    <row r="352" spans="1:14" ht="12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256">
        <v>13</v>
      </c>
      <c r="G352" s="260"/>
      <c r="H352" s="261"/>
      <c r="I352" s="249">
        <f t="shared" si="15"/>
        <v>13</v>
      </c>
      <c r="J352" s="250">
        <f t="shared" si="16"/>
        <v>1</v>
      </c>
      <c r="K352" s="251" t="str">
        <f>IF(J352=1,"acquise"," ")</f>
        <v>acquise</v>
      </c>
      <c r="L352" s="222">
        <f t="shared" si="17"/>
        <v>1</v>
      </c>
    </row>
    <row r="353" spans="1:14" ht="12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14</v>
      </c>
      <c r="G353" s="26"/>
      <c r="H353" s="127"/>
      <c r="I353" s="31">
        <f t="shared" si="15"/>
        <v>14</v>
      </c>
      <c r="J353" s="23">
        <f t="shared" si="16"/>
        <v>1</v>
      </c>
      <c r="K353" s="169" t="s">
        <v>704</v>
      </c>
      <c r="L353" s="129">
        <f t="shared" si="17"/>
        <v>1</v>
      </c>
      <c r="M353" s="72" t="s">
        <v>483</v>
      </c>
      <c r="N353" s="7">
        <v>18</v>
      </c>
    </row>
    <row r="354" spans="1:14" ht="15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49">
        <v>9</v>
      </c>
      <c r="G354" s="26"/>
      <c r="H354" s="127"/>
      <c r="I354" s="31">
        <f t="shared" si="15"/>
        <v>9</v>
      </c>
      <c r="J354" s="23">
        <f t="shared" si="16"/>
        <v>0</v>
      </c>
      <c r="K354" s="44" t="str">
        <f>IF(J354=1,"acquise"," ")</f>
        <v xml:space="preserve"> </v>
      </c>
      <c r="L354" s="129">
        <f t="shared" si="17"/>
        <v>1</v>
      </c>
      <c r="N354" s="187">
        <v>11</v>
      </c>
    </row>
    <row r="355" spans="1:14" ht="15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49">
        <v>11</v>
      </c>
      <c r="G355" s="26"/>
      <c r="H355" s="127"/>
      <c r="I355" s="31">
        <f t="shared" si="15"/>
        <v>11</v>
      </c>
      <c r="J355" s="23">
        <f t="shared" si="16"/>
        <v>1</v>
      </c>
      <c r="K355" s="169" t="s">
        <v>704</v>
      </c>
      <c r="L355" s="129">
        <f t="shared" si="17"/>
        <v>1</v>
      </c>
      <c r="N355" s="187">
        <v>14</v>
      </c>
    </row>
    <row r="356" spans="1:14" ht="15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49">
        <v>4</v>
      </c>
      <c r="G356" s="26"/>
      <c r="H356" s="127"/>
      <c r="I356" s="31">
        <f t="shared" si="15"/>
        <v>4</v>
      </c>
      <c r="J356" s="23">
        <f t="shared" si="16"/>
        <v>0</v>
      </c>
      <c r="K356" s="44" t="str">
        <f>IF(J356=1,"acquise"," ")</f>
        <v xml:space="preserve"> </v>
      </c>
      <c r="L356" s="129">
        <f t="shared" si="17"/>
        <v>1</v>
      </c>
      <c r="N356" s="187">
        <v>17</v>
      </c>
    </row>
    <row r="357" spans="1:14" ht="15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49">
        <v>6.5</v>
      </c>
      <c r="G357" s="26"/>
      <c r="H357" s="127"/>
      <c r="I357" s="31">
        <f t="shared" si="15"/>
        <v>6.5</v>
      </c>
      <c r="J357" s="23">
        <f t="shared" si="16"/>
        <v>0</v>
      </c>
      <c r="K357" s="44" t="str">
        <f>IF(J357=1,"acquise"," ")</f>
        <v xml:space="preserve"> </v>
      </c>
      <c r="L357" s="129">
        <f t="shared" si="17"/>
        <v>1</v>
      </c>
      <c r="N357" s="187">
        <v>13</v>
      </c>
    </row>
    <row r="358" spans="1:14" ht="12">
      <c r="A358" s="23">
        <v>346</v>
      </c>
      <c r="B358" s="363" t="s">
        <v>785</v>
      </c>
      <c r="C358" s="363" t="s">
        <v>786</v>
      </c>
      <c r="D358" s="365" t="s">
        <v>354</v>
      </c>
      <c r="E358" s="204" t="s">
        <v>436</v>
      </c>
      <c r="F358" s="256">
        <v>9</v>
      </c>
      <c r="G358" s="260"/>
      <c r="H358" s="261"/>
      <c r="I358" s="249">
        <f t="shared" si="15"/>
        <v>9</v>
      </c>
      <c r="J358" s="250">
        <f t="shared" si="16"/>
        <v>0</v>
      </c>
      <c r="K358" s="251" t="str">
        <f>IF(J358=1,"acquise"," ")</f>
        <v xml:space="preserve"> </v>
      </c>
      <c r="L358" s="222">
        <f t="shared" si="17"/>
        <v>1</v>
      </c>
    </row>
    <row r="359" spans="1:14" ht="12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2">
        <v>7</v>
      </c>
      <c r="G359" s="26">
        <v>5</v>
      </c>
      <c r="H359" s="127"/>
      <c r="I359" s="31">
        <f t="shared" si="15"/>
        <v>7</v>
      </c>
      <c r="J359" s="23">
        <f t="shared" si="16"/>
        <v>0</v>
      </c>
      <c r="K359" s="44" t="str">
        <f>IF(J359=1,"acquise"," ")</f>
        <v xml:space="preserve"> </v>
      </c>
      <c r="L359" s="129">
        <f t="shared" si="17"/>
        <v>1</v>
      </c>
      <c r="M359" s="72" t="s">
        <v>483</v>
      </c>
      <c r="N359" s="7">
        <v>13</v>
      </c>
    </row>
    <row r="360" spans="1:14" ht="12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10</v>
      </c>
      <c r="G360" s="26"/>
      <c r="H360" s="127"/>
      <c r="I360" s="31">
        <f t="shared" si="15"/>
        <v>10</v>
      </c>
      <c r="J360" s="23">
        <f t="shared" si="16"/>
        <v>1</v>
      </c>
      <c r="K360" s="169" t="s">
        <v>704</v>
      </c>
      <c r="L360" s="129">
        <f t="shared" si="17"/>
        <v>1</v>
      </c>
      <c r="M360" s="72" t="s">
        <v>483</v>
      </c>
      <c r="N360" s="7">
        <v>18</v>
      </c>
    </row>
    <row r="361" spans="1:14" ht="12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92">
        <v>0</v>
      </c>
      <c r="G361" s="26"/>
      <c r="H361" s="127"/>
      <c r="I361" s="31">
        <f t="shared" si="15"/>
        <v>0</v>
      </c>
      <c r="J361" s="23">
        <f t="shared" si="16"/>
        <v>0</v>
      </c>
      <c r="K361" s="44" t="str">
        <f>IF(J361=1,"acquise"," ")</f>
        <v xml:space="preserve"> </v>
      </c>
      <c r="L361" s="129">
        <f t="shared" si="17"/>
        <v>1</v>
      </c>
      <c r="M361" s="72" t="s">
        <v>483</v>
      </c>
      <c r="N361" s="7">
        <v>20</v>
      </c>
    </row>
    <row r="362" spans="1:14" ht="15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49">
        <v>15</v>
      </c>
      <c r="G362" s="26"/>
      <c r="H362" s="127"/>
      <c r="I362" s="31">
        <f t="shared" si="15"/>
        <v>15</v>
      </c>
      <c r="J362" s="23">
        <f t="shared" si="16"/>
        <v>1</v>
      </c>
      <c r="K362" s="169" t="s">
        <v>704</v>
      </c>
      <c r="L362" s="129">
        <f t="shared" si="17"/>
        <v>1</v>
      </c>
      <c r="N362" s="187">
        <v>12</v>
      </c>
    </row>
    <row r="363" spans="1:14" ht="15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49">
        <v>11</v>
      </c>
      <c r="G363" s="26"/>
      <c r="H363" s="127"/>
      <c r="I363" s="31">
        <f t="shared" si="15"/>
        <v>11</v>
      </c>
      <c r="J363" s="23">
        <f t="shared" si="16"/>
        <v>1</v>
      </c>
      <c r="K363" s="169" t="s">
        <v>704</v>
      </c>
      <c r="L363" s="129">
        <f t="shared" si="17"/>
        <v>1</v>
      </c>
      <c r="N363" s="187">
        <v>13</v>
      </c>
    </row>
    <row r="364" spans="1:14" ht="12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13</v>
      </c>
      <c r="G364" s="26"/>
      <c r="H364" s="127"/>
      <c r="I364" s="31">
        <f t="shared" si="15"/>
        <v>13</v>
      </c>
      <c r="J364" s="23">
        <f t="shared" si="16"/>
        <v>1</v>
      </c>
      <c r="K364" s="169" t="s">
        <v>704</v>
      </c>
      <c r="L364" s="129">
        <f t="shared" si="17"/>
        <v>1</v>
      </c>
      <c r="M364" s="72" t="s">
        <v>483</v>
      </c>
      <c r="N364" s="7">
        <v>25</v>
      </c>
    </row>
    <row r="365" spans="1:14" ht="15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49">
        <v>10</v>
      </c>
      <c r="G365" s="26"/>
      <c r="H365" s="127"/>
      <c r="I365" s="31">
        <f t="shared" si="15"/>
        <v>10</v>
      </c>
      <c r="J365" s="23">
        <f t="shared" si="16"/>
        <v>1</v>
      </c>
      <c r="K365" s="169" t="s">
        <v>704</v>
      </c>
      <c r="L365" s="129">
        <f t="shared" si="17"/>
        <v>1</v>
      </c>
      <c r="N365" s="187">
        <v>18</v>
      </c>
    </row>
    <row r="366" spans="1:14" ht="12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49">
        <v>2</v>
      </c>
      <c r="G366" s="26"/>
      <c r="H366" s="127"/>
      <c r="I366" s="31">
        <f t="shared" si="15"/>
        <v>2</v>
      </c>
      <c r="J366" s="23">
        <f t="shared" si="16"/>
        <v>0</v>
      </c>
      <c r="K366" s="44" t="str">
        <f>IF(J366=1,"acquise"," ")</f>
        <v xml:space="preserve"> </v>
      </c>
      <c r="L366" s="129">
        <f t="shared" si="17"/>
        <v>1</v>
      </c>
      <c r="M366" s="72" t="s">
        <v>483</v>
      </c>
      <c r="N366" s="7">
        <v>11</v>
      </c>
    </row>
    <row r="367" spans="1:14" ht="15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49">
        <v>8</v>
      </c>
      <c r="G367" s="26">
        <v>8</v>
      </c>
      <c r="H367" s="127"/>
      <c r="I367" s="31">
        <f t="shared" si="15"/>
        <v>8</v>
      </c>
      <c r="J367" s="23">
        <f t="shared" si="16"/>
        <v>0</v>
      </c>
      <c r="K367" s="44" t="str">
        <f>IF(J367=1,"acquise"," ")</f>
        <v xml:space="preserve"> </v>
      </c>
      <c r="L367" s="129">
        <f t="shared" si="17"/>
        <v>1</v>
      </c>
      <c r="N367" s="187">
        <v>11</v>
      </c>
    </row>
    <row r="368" spans="1:14" ht="12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12</v>
      </c>
      <c r="G368" s="26"/>
      <c r="H368" s="127"/>
      <c r="I368" s="31">
        <f t="shared" si="15"/>
        <v>12</v>
      </c>
      <c r="J368" s="23">
        <f t="shared" si="16"/>
        <v>1</v>
      </c>
      <c r="K368" s="169" t="s">
        <v>704</v>
      </c>
      <c r="L368" s="129">
        <f t="shared" si="17"/>
        <v>1</v>
      </c>
      <c r="M368" s="72" t="s">
        <v>483</v>
      </c>
      <c r="N368" s="7">
        <v>14</v>
      </c>
    </row>
    <row r="369" spans="1:14" ht="12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2">
        <v>11.5</v>
      </c>
      <c r="G369" s="26"/>
      <c r="H369" s="127"/>
      <c r="I369" s="31">
        <f t="shared" si="15"/>
        <v>11.5</v>
      </c>
      <c r="J369" s="23">
        <f t="shared" si="16"/>
        <v>1</v>
      </c>
      <c r="K369" s="169" t="s">
        <v>704</v>
      </c>
      <c r="L369" s="129">
        <f t="shared" si="17"/>
        <v>1</v>
      </c>
      <c r="M369" s="72" t="s">
        <v>483</v>
      </c>
      <c r="N369" s="7">
        <v>18</v>
      </c>
    </row>
    <row r="370" spans="1:14" ht="12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2">
        <v>10.5</v>
      </c>
      <c r="G370" s="26"/>
      <c r="H370" s="127"/>
      <c r="I370" s="31">
        <f t="shared" si="15"/>
        <v>10.5</v>
      </c>
      <c r="J370" s="23">
        <f t="shared" si="16"/>
        <v>1</v>
      </c>
      <c r="K370" s="169" t="s">
        <v>704</v>
      </c>
      <c r="L370" s="129">
        <f t="shared" si="17"/>
        <v>1</v>
      </c>
      <c r="M370" s="72" t="s">
        <v>483</v>
      </c>
      <c r="N370" s="7">
        <v>14</v>
      </c>
    </row>
    <row r="371" spans="1:14" ht="12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49">
        <v>13</v>
      </c>
      <c r="G371" s="26"/>
      <c r="H371" s="127"/>
      <c r="I371" s="31">
        <f t="shared" si="15"/>
        <v>13</v>
      </c>
      <c r="J371" s="23">
        <f t="shared" si="16"/>
        <v>1</v>
      </c>
      <c r="K371" s="169" t="s">
        <v>704</v>
      </c>
      <c r="L371" s="129">
        <f t="shared" si="17"/>
        <v>1</v>
      </c>
      <c r="M371" s="72" t="s">
        <v>483</v>
      </c>
      <c r="N371" s="7">
        <v>18</v>
      </c>
    </row>
    <row r="372" spans="1:14" ht="15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49">
        <v>6.5</v>
      </c>
      <c r="G372" s="26">
        <v>7</v>
      </c>
      <c r="H372" s="127"/>
      <c r="I372" s="31">
        <f t="shared" si="15"/>
        <v>7</v>
      </c>
      <c r="J372" s="23">
        <f t="shared" si="16"/>
        <v>0</v>
      </c>
      <c r="K372" s="44" t="str">
        <f>IF(J372=1,"acquise"," ")</f>
        <v xml:space="preserve"> </v>
      </c>
      <c r="L372" s="129">
        <f t="shared" si="17"/>
        <v>1</v>
      </c>
      <c r="N372" s="187">
        <v>11</v>
      </c>
    </row>
    <row r="373" spans="1:14" ht="12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2">
        <v>14</v>
      </c>
      <c r="G373" s="26"/>
      <c r="H373" s="127"/>
      <c r="I373" s="31">
        <f t="shared" si="15"/>
        <v>14</v>
      </c>
      <c r="J373" s="23">
        <f t="shared" si="16"/>
        <v>1</v>
      </c>
      <c r="K373" s="169" t="s">
        <v>704</v>
      </c>
      <c r="L373" s="129">
        <f t="shared" si="17"/>
        <v>1</v>
      </c>
      <c r="M373" s="72" t="s">
        <v>483</v>
      </c>
      <c r="N373" s="7">
        <v>18</v>
      </c>
    </row>
    <row r="374" spans="1:14" ht="15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49">
        <v>5</v>
      </c>
      <c r="G374" s="26"/>
      <c r="H374" s="127"/>
      <c r="I374" s="31">
        <f t="shared" si="15"/>
        <v>5</v>
      </c>
      <c r="J374" s="23">
        <f t="shared" si="16"/>
        <v>0</v>
      </c>
      <c r="K374" s="44" t="str">
        <f>IF(J374=1,"acquise"," ")</f>
        <v xml:space="preserve"> </v>
      </c>
      <c r="L374" s="129">
        <f t="shared" si="17"/>
        <v>1</v>
      </c>
      <c r="N374" s="187">
        <v>11</v>
      </c>
    </row>
    <row r="375" spans="1:14" ht="15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49">
        <v>10</v>
      </c>
      <c r="G375" s="26"/>
      <c r="H375" s="127"/>
      <c r="I375" s="31">
        <f t="shared" si="15"/>
        <v>10</v>
      </c>
      <c r="J375" s="23">
        <f t="shared" si="16"/>
        <v>1</v>
      </c>
      <c r="K375" s="169" t="s">
        <v>704</v>
      </c>
      <c r="L375" s="129">
        <f t="shared" si="17"/>
        <v>1</v>
      </c>
      <c r="N375" s="187">
        <v>16</v>
      </c>
    </row>
    <row r="376" spans="1:14" ht="15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49">
        <v>10</v>
      </c>
      <c r="G376" s="26"/>
      <c r="H376" s="127"/>
      <c r="I376" s="31">
        <f t="shared" si="15"/>
        <v>10</v>
      </c>
      <c r="J376" s="23">
        <f t="shared" si="16"/>
        <v>1</v>
      </c>
      <c r="K376" s="169" t="s">
        <v>704</v>
      </c>
      <c r="L376" s="129">
        <f t="shared" si="17"/>
        <v>1</v>
      </c>
      <c r="N376" s="187">
        <v>14</v>
      </c>
    </row>
    <row r="377" spans="1:14" ht="15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49">
        <v>12</v>
      </c>
      <c r="G377" s="26"/>
      <c r="H377" s="127"/>
      <c r="I377" s="31">
        <f t="shared" si="15"/>
        <v>12</v>
      </c>
      <c r="J377" s="23">
        <f t="shared" si="16"/>
        <v>1</v>
      </c>
      <c r="K377" s="169" t="s">
        <v>704</v>
      </c>
      <c r="L377" s="129">
        <f t="shared" si="17"/>
        <v>1</v>
      </c>
      <c r="N377" s="187">
        <v>15</v>
      </c>
    </row>
    <row r="378" spans="1:14" ht="12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49">
        <v>10</v>
      </c>
      <c r="G378" s="26"/>
      <c r="H378" s="127"/>
      <c r="I378" s="31">
        <f t="shared" si="15"/>
        <v>10</v>
      </c>
      <c r="J378" s="23">
        <f t="shared" si="16"/>
        <v>1</v>
      </c>
      <c r="K378" s="169" t="s">
        <v>704</v>
      </c>
      <c r="L378" s="129">
        <f t="shared" si="17"/>
        <v>1</v>
      </c>
      <c r="M378" s="72" t="s">
        <v>483</v>
      </c>
      <c r="N378" s="7">
        <v>12</v>
      </c>
    </row>
    <row r="379" spans="1:14" ht="12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2">
        <v>10</v>
      </c>
      <c r="G379" s="26"/>
      <c r="H379" s="127"/>
      <c r="I379" s="31">
        <f t="shared" si="15"/>
        <v>10</v>
      </c>
      <c r="J379" s="23">
        <f t="shared" si="16"/>
        <v>1</v>
      </c>
      <c r="K379" s="169" t="s">
        <v>484</v>
      </c>
      <c r="L379" s="129">
        <f t="shared" si="17"/>
        <v>1</v>
      </c>
      <c r="M379" s="72" t="s">
        <v>483</v>
      </c>
      <c r="N379" s="7">
        <v>30</v>
      </c>
    </row>
    <row r="380" spans="1:14" ht="15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49">
        <v>14.5</v>
      </c>
      <c r="G380" s="26"/>
      <c r="H380" s="127"/>
      <c r="I380" s="31">
        <f t="shared" si="15"/>
        <v>14.5</v>
      </c>
      <c r="J380" s="23">
        <f t="shared" si="16"/>
        <v>1</v>
      </c>
      <c r="K380" s="169" t="s">
        <v>704</v>
      </c>
      <c r="L380" s="129">
        <f t="shared" si="17"/>
        <v>1</v>
      </c>
      <c r="N380" s="187">
        <v>18</v>
      </c>
    </row>
    <row r="381" spans="1:14" ht="12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49">
        <v>11</v>
      </c>
      <c r="G381" s="26"/>
      <c r="H381" s="127"/>
      <c r="I381" s="31">
        <f t="shared" si="15"/>
        <v>11</v>
      </c>
      <c r="J381" s="23">
        <f t="shared" si="16"/>
        <v>1</v>
      </c>
      <c r="K381" s="169" t="s">
        <v>704</v>
      </c>
      <c r="L381" s="129">
        <f t="shared" si="17"/>
        <v>1</v>
      </c>
      <c r="M381" s="72" t="s">
        <v>483</v>
      </c>
      <c r="N381" s="7">
        <v>18</v>
      </c>
    </row>
    <row r="382" spans="1:14" ht="12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2">
        <v>13.5</v>
      </c>
      <c r="G382" s="26"/>
      <c r="H382" s="127"/>
      <c r="I382" s="31">
        <f t="shared" si="15"/>
        <v>13.5</v>
      </c>
      <c r="J382" s="23">
        <f t="shared" si="16"/>
        <v>1</v>
      </c>
      <c r="K382" s="169" t="s">
        <v>704</v>
      </c>
      <c r="L382" s="129">
        <f t="shared" si="17"/>
        <v>1</v>
      </c>
      <c r="M382" s="72" t="s">
        <v>483</v>
      </c>
      <c r="N382" s="7">
        <v>24</v>
      </c>
    </row>
    <row r="383" spans="1:14" ht="12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256">
        <v>7.5</v>
      </c>
      <c r="G383" s="260"/>
      <c r="H383" s="261"/>
      <c r="I383" s="249">
        <f t="shared" si="15"/>
        <v>7.5</v>
      </c>
      <c r="J383" s="250">
        <f t="shared" si="16"/>
        <v>0</v>
      </c>
      <c r="K383" s="251" t="str">
        <f>IF(J383=1,"acquise"," ")</f>
        <v xml:space="preserve"> </v>
      </c>
      <c r="L383" s="222">
        <f t="shared" si="17"/>
        <v>1</v>
      </c>
    </row>
    <row r="384" spans="1:14" ht="15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49">
        <v>10</v>
      </c>
      <c r="G384" s="26"/>
      <c r="H384" s="127"/>
      <c r="I384" s="31">
        <f t="shared" si="15"/>
        <v>10</v>
      </c>
      <c r="J384" s="23">
        <f t="shared" si="16"/>
        <v>1</v>
      </c>
      <c r="K384" s="169" t="s">
        <v>704</v>
      </c>
      <c r="L384" s="129">
        <f t="shared" si="17"/>
        <v>1</v>
      </c>
      <c r="N384" s="187">
        <v>12</v>
      </c>
    </row>
    <row r="385" spans="1:14" ht="15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49">
        <v>14</v>
      </c>
      <c r="G385" s="26"/>
      <c r="H385" s="127"/>
      <c r="I385" s="31">
        <f t="shared" si="15"/>
        <v>14</v>
      </c>
      <c r="J385" s="23">
        <f t="shared" si="16"/>
        <v>1</v>
      </c>
      <c r="K385" s="169" t="s">
        <v>704</v>
      </c>
      <c r="L385" s="129">
        <f t="shared" si="17"/>
        <v>1</v>
      </c>
      <c r="N385" s="187">
        <v>24</v>
      </c>
    </row>
    <row r="386" spans="1:14" ht="12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256">
        <v>12</v>
      </c>
      <c r="G386" s="260"/>
      <c r="H386" s="261"/>
      <c r="I386" s="249">
        <f t="shared" si="15"/>
        <v>12</v>
      </c>
      <c r="J386" s="250">
        <f t="shared" si="16"/>
        <v>1</v>
      </c>
      <c r="K386" s="251" t="str">
        <f>IF(J386=1,"acquise"," ")</f>
        <v>acquise</v>
      </c>
      <c r="L386" s="222">
        <f t="shared" si="17"/>
        <v>1</v>
      </c>
    </row>
    <row r="387" spans="1:14" ht="12">
      <c r="A387" s="23">
        <v>375</v>
      </c>
      <c r="B387" s="400" t="s">
        <v>793</v>
      </c>
      <c r="C387" s="264" t="s">
        <v>794</v>
      </c>
      <c r="D387" s="264" t="s">
        <v>795</v>
      </c>
      <c r="E387" s="247" t="s">
        <v>1677</v>
      </c>
      <c r="F387" s="259">
        <v>10</v>
      </c>
      <c r="G387" s="263"/>
      <c r="H387" s="261"/>
      <c r="I387" s="249">
        <f t="shared" si="15"/>
        <v>10</v>
      </c>
      <c r="J387" s="250">
        <f t="shared" si="16"/>
        <v>1</v>
      </c>
      <c r="K387" s="251" t="str">
        <f>IF(J387=1,"acquise"," ")</f>
        <v>acquise</v>
      </c>
      <c r="L387" s="222">
        <f t="shared" si="17"/>
        <v>1</v>
      </c>
    </row>
    <row r="388" spans="1:14" ht="15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49">
        <v>10</v>
      </c>
      <c r="G388" s="26"/>
      <c r="H388" s="127"/>
      <c r="I388" s="31">
        <f t="shared" si="15"/>
        <v>10</v>
      </c>
      <c r="J388" s="23">
        <f t="shared" si="16"/>
        <v>1</v>
      </c>
      <c r="K388" s="169" t="s">
        <v>704</v>
      </c>
      <c r="L388" s="129">
        <f t="shared" si="17"/>
        <v>1</v>
      </c>
      <c r="N388" s="187">
        <v>18</v>
      </c>
    </row>
    <row r="389" spans="1:14" ht="15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49">
        <v>8</v>
      </c>
      <c r="G389" s="26">
        <v>4.5</v>
      </c>
      <c r="H389" s="127"/>
      <c r="I389" s="31">
        <f t="shared" si="15"/>
        <v>8</v>
      </c>
      <c r="J389" s="23">
        <f t="shared" si="16"/>
        <v>0</v>
      </c>
      <c r="K389" s="44" t="str">
        <f>IF(J389=1,"acquise"," ")</f>
        <v xml:space="preserve"> </v>
      </c>
      <c r="L389" s="129">
        <f t="shared" si="17"/>
        <v>1</v>
      </c>
      <c r="N389" s="187">
        <v>17</v>
      </c>
    </row>
    <row r="390" spans="1:14" ht="15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49">
        <v>10</v>
      </c>
      <c r="G390" s="26"/>
      <c r="H390" s="127"/>
      <c r="I390" s="31">
        <f t="shared" si="15"/>
        <v>10</v>
      </c>
      <c r="J390" s="23">
        <f t="shared" si="16"/>
        <v>1</v>
      </c>
      <c r="K390" s="169" t="s">
        <v>704</v>
      </c>
      <c r="L390" s="129">
        <f t="shared" si="17"/>
        <v>1</v>
      </c>
      <c r="N390" s="187">
        <v>16</v>
      </c>
    </row>
    <row r="391" spans="1:14" ht="12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256">
        <v>13</v>
      </c>
      <c r="G391" s="260"/>
      <c r="H391" s="261"/>
      <c r="I391" s="249">
        <f t="shared" si="15"/>
        <v>13</v>
      </c>
      <c r="J391" s="250">
        <f t="shared" si="16"/>
        <v>1</v>
      </c>
      <c r="K391" s="251" t="str">
        <f>IF(J391=1,"acquise"," ")</f>
        <v>acquise</v>
      </c>
      <c r="L391" s="222">
        <f t="shared" si="17"/>
        <v>1</v>
      </c>
    </row>
    <row r="392" spans="1:14" ht="12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92">
        <v>10.5</v>
      </c>
      <c r="G392" s="26"/>
      <c r="H392" s="127"/>
      <c r="I392" s="31">
        <f t="shared" si="15"/>
        <v>10.5</v>
      </c>
      <c r="J392" s="23">
        <f t="shared" si="16"/>
        <v>1</v>
      </c>
      <c r="K392" s="169" t="s">
        <v>704</v>
      </c>
      <c r="L392" s="129">
        <f t="shared" si="17"/>
        <v>1</v>
      </c>
      <c r="M392" s="72" t="s">
        <v>483</v>
      </c>
      <c r="N392" s="7">
        <v>12</v>
      </c>
    </row>
    <row r="393" spans="1:14" ht="12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14</v>
      </c>
      <c r="G393" s="26"/>
      <c r="H393" s="127"/>
      <c r="I393" s="31">
        <f t="shared" si="15"/>
        <v>14</v>
      </c>
      <c r="J393" s="23">
        <f t="shared" si="16"/>
        <v>1</v>
      </c>
      <c r="K393" s="169" t="s">
        <v>484</v>
      </c>
      <c r="L393" s="129">
        <f t="shared" si="17"/>
        <v>1</v>
      </c>
      <c r="M393" s="72" t="s">
        <v>483</v>
      </c>
      <c r="N393" s="7">
        <v>30</v>
      </c>
    </row>
    <row r="394" spans="1:14" ht="12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13</v>
      </c>
      <c r="G394" s="26"/>
      <c r="H394" s="127"/>
      <c r="I394" s="31">
        <f t="shared" si="15"/>
        <v>13</v>
      </c>
      <c r="J394" s="23">
        <f t="shared" si="16"/>
        <v>1</v>
      </c>
      <c r="K394" s="169" t="s">
        <v>704</v>
      </c>
      <c r="L394" s="129">
        <f t="shared" si="17"/>
        <v>1</v>
      </c>
      <c r="M394" s="72" t="s">
        <v>483</v>
      </c>
      <c r="N394" s="7">
        <v>20</v>
      </c>
    </row>
    <row r="395" spans="1:14" ht="12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92">
        <v>12</v>
      </c>
      <c r="G395" s="26"/>
      <c r="H395" s="127"/>
      <c r="I395" s="31">
        <f t="shared" si="15"/>
        <v>12</v>
      </c>
      <c r="J395" s="23">
        <f t="shared" si="16"/>
        <v>1</v>
      </c>
      <c r="K395" s="169" t="s">
        <v>704</v>
      </c>
      <c r="L395" s="129">
        <f t="shared" si="17"/>
        <v>1</v>
      </c>
      <c r="M395" s="72" t="s">
        <v>483</v>
      </c>
      <c r="N395" s="7">
        <v>18</v>
      </c>
    </row>
    <row r="396" spans="1:14" ht="15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49">
        <v>13</v>
      </c>
      <c r="G396" s="26"/>
      <c r="H396" s="127"/>
      <c r="I396" s="31">
        <f t="shared" si="15"/>
        <v>13</v>
      </c>
      <c r="J396" s="23">
        <f t="shared" si="16"/>
        <v>1</v>
      </c>
      <c r="K396" s="169" t="s">
        <v>704</v>
      </c>
      <c r="L396" s="129">
        <f t="shared" si="17"/>
        <v>1</v>
      </c>
      <c r="N396" s="187">
        <v>18</v>
      </c>
    </row>
    <row r="397" spans="1:14" ht="12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49">
        <v>12</v>
      </c>
      <c r="G397" s="26"/>
      <c r="H397" s="127"/>
      <c r="I397" s="31">
        <f t="shared" ref="I397:I420" si="18">MAX(F397,G397,H397)</f>
        <v>12</v>
      </c>
      <c r="J397" s="23">
        <f t="shared" ref="J397:J420" si="19">IF(I397&gt;=10,1,0)</f>
        <v>1</v>
      </c>
      <c r="K397" s="169" t="s">
        <v>704</v>
      </c>
      <c r="L397" s="129">
        <f t="shared" ref="L397:L420" si="20">IF(H397&lt;&gt;"",2,1)</f>
        <v>1</v>
      </c>
      <c r="M397" s="72" t="s">
        <v>483</v>
      </c>
      <c r="N397" s="7">
        <v>12</v>
      </c>
    </row>
    <row r="398" spans="1:14" ht="15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49">
        <v>10.5</v>
      </c>
      <c r="G398" s="26"/>
      <c r="H398" s="127"/>
      <c r="I398" s="31">
        <f t="shared" si="18"/>
        <v>10.5</v>
      </c>
      <c r="J398" s="23">
        <f t="shared" si="19"/>
        <v>1</v>
      </c>
      <c r="K398" s="169" t="s">
        <v>704</v>
      </c>
      <c r="L398" s="129">
        <f t="shared" si="20"/>
        <v>1</v>
      </c>
      <c r="N398" s="187">
        <v>12</v>
      </c>
    </row>
    <row r="399" spans="1:14" ht="12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92">
        <v>10</v>
      </c>
      <c r="G399" s="26"/>
      <c r="H399" s="127"/>
      <c r="I399" s="31">
        <f t="shared" si="18"/>
        <v>10</v>
      </c>
      <c r="J399" s="23">
        <f t="shared" si="19"/>
        <v>1</v>
      </c>
      <c r="K399" s="169" t="s">
        <v>704</v>
      </c>
      <c r="L399" s="129">
        <f t="shared" si="20"/>
        <v>1</v>
      </c>
      <c r="M399" s="72" t="s">
        <v>483</v>
      </c>
      <c r="N399" s="7">
        <v>24</v>
      </c>
    </row>
    <row r="400" spans="1:14" ht="15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49">
        <v>11</v>
      </c>
      <c r="G400" s="26"/>
      <c r="H400" s="127"/>
      <c r="I400" s="31">
        <f t="shared" si="18"/>
        <v>11</v>
      </c>
      <c r="J400" s="23">
        <f t="shared" si="19"/>
        <v>1</v>
      </c>
      <c r="K400" s="169" t="s">
        <v>704</v>
      </c>
      <c r="L400" s="129">
        <f t="shared" si="20"/>
        <v>1</v>
      </c>
      <c r="N400" s="187">
        <v>14</v>
      </c>
    </row>
    <row r="401" spans="1:14" ht="15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49">
        <v>9</v>
      </c>
      <c r="G401" s="26"/>
      <c r="H401" s="127"/>
      <c r="I401" s="31">
        <f t="shared" si="18"/>
        <v>9</v>
      </c>
      <c r="J401" s="23">
        <f t="shared" si="19"/>
        <v>0</v>
      </c>
      <c r="K401" s="169" t="s">
        <v>484</v>
      </c>
      <c r="L401" s="129">
        <f t="shared" si="20"/>
        <v>1</v>
      </c>
      <c r="N401" s="187">
        <v>30</v>
      </c>
    </row>
    <row r="402" spans="1:14" ht="12">
      <c r="A402" s="23">
        <v>390</v>
      </c>
      <c r="B402" s="294" t="s">
        <v>801</v>
      </c>
      <c r="C402" s="200" t="s">
        <v>277</v>
      </c>
      <c r="D402" s="200" t="s">
        <v>83</v>
      </c>
      <c r="E402" s="247" t="s">
        <v>1677</v>
      </c>
      <c r="F402" s="256">
        <v>11</v>
      </c>
      <c r="G402" s="263"/>
      <c r="H402" s="261"/>
      <c r="I402" s="249">
        <f t="shared" si="18"/>
        <v>11</v>
      </c>
      <c r="J402" s="250">
        <f t="shared" si="19"/>
        <v>1</v>
      </c>
      <c r="K402" s="251" t="str">
        <f>IF(J402=1,"acquise"," ")</f>
        <v>acquise</v>
      </c>
      <c r="L402" s="222">
        <f t="shared" si="20"/>
        <v>1</v>
      </c>
    </row>
    <row r="403" spans="1:14" ht="12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2">
        <v>10</v>
      </c>
      <c r="G403" s="26"/>
      <c r="H403" s="127"/>
      <c r="I403" s="31">
        <f t="shared" si="18"/>
        <v>10</v>
      </c>
      <c r="J403" s="23">
        <f t="shared" si="19"/>
        <v>1</v>
      </c>
      <c r="K403" s="169" t="s">
        <v>704</v>
      </c>
      <c r="L403" s="129">
        <f t="shared" si="20"/>
        <v>1</v>
      </c>
      <c r="M403" s="72" t="s">
        <v>483</v>
      </c>
      <c r="N403" s="7">
        <v>24</v>
      </c>
    </row>
    <row r="404" spans="1:14" ht="15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49">
        <v>13</v>
      </c>
      <c r="G404" s="26"/>
      <c r="H404" s="127"/>
      <c r="I404" s="31">
        <f t="shared" si="18"/>
        <v>13</v>
      </c>
      <c r="J404" s="23">
        <f t="shared" si="19"/>
        <v>1</v>
      </c>
      <c r="K404" s="169" t="s">
        <v>704</v>
      </c>
      <c r="L404" s="129">
        <f t="shared" si="20"/>
        <v>1</v>
      </c>
      <c r="N404" s="187">
        <v>20</v>
      </c>
    </row>
    <row r="405" spans="1:14" ht="15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49">
        <v>10</v>
      </c>
      <c r="G405" s="26"/>
      <c r="H405" s="127"/>
      <c r="I405" s="31">
        <f t="shared" si="18"/>
        <v>10</v>
      </c>
      <c r="J405" s="23">
        <f t="shared" si="19"/>
        <v>1</v>
      </c>
      <c r="K405" s="169" t="s">
        <v>704</v>
      </c>
      <c r="L405" s="129">
        <f t="shared" si="20"/>
        <v>1</v>
      </c>
      <c r="N405" s="187">
        <v>12</v>
      </c>
    </row>
    <row r="406" spans="1:14" ht="12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2">
        <v>14</v>
      </c>
      <c r="G406" s="26"/>
      <c r="H406" s="127"/>
      <c r="I406" s="31">
        <f t="shared" si="18"/>
        <v>14</v>
      </c>
      <c r="J406" s="23">
        <f t="shared" si="19"/>
        <v>1</v>
      </c>
      <c r="K406" s="169" t="s">
        <v>704</v>
      </c>
      <c r="L406" s="129">
        <f t="shared" si="20"/>
        <v>1</v>
      </c>
      <c r="M406" s="72" t="s">
        <v>483</v>
      </c>
      <c r="N406" s="7">
        <v>18</v>
      </c>
    </row>
    <row r="407" spans="1:14" ht="15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49">
        <v>10.5</v>
      </c>
      <c r="G407" s="26"/>
      <c r="H407" s="127"/>
      <c r="I407" s="31">
        <f t="shared" si="18"/>
        <v>10.5</v>
      </c>
      <c r="J407" s="23">
        <f t="shared" si="19"/>
        <v>1</v>
      </c>
      <c r="K407" s="169" t="s">
        <v>704</v>
      </c>
      <c r="L407" s="129">
        <f t="shared" si="20"/>
        <v>1</v>
      </c>
      <c r="N407" s="187">
        <v>14</v>
      </c>
    </row>
    <row r="408" spans="1:14" ht="15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49">
        <v>12</v>
      </c>
      <c r="G408" s="26"/>
      <c r="H408" s="127"/>
      <c r="I408" s="31">
        <f t="shared" si="18"/>
        <v>12</v>
      </c>
      <c r="J408" s="23">
        <f t="shared" si="19"/>
        <v>1</v>
      </c>
      <c r="K408" s="169" t="s">
        <v>704</v>
      </c>
      <c r="L408" s="129">
        <f t="shared" si="20"/>
        <v>1</v>
      </c>
      <c r="N408" s="187">
        <v>24</v>
      </c>
    </row>
    <row r="409" spans="1:14" ht="15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49">
        <v>3</v>
      </c>
      <c r="G409" s="26">
        <v>10</v>
      </c>
      <c r="H409" s="127"/>
      <c r="I409" s="31">
        <f t="shared" si="18"/>
        <v>10</v>
      </c>
      <c r="J409" s="23">
        <f t="shared" si="19"/>
        <v>1</v>
      </c>
      <c r="K409" s="44" t="str">
        <f>IF(J409=1,"acquise"," ")</f>
        <v>acquise</v>
      </c>
      <c r="L409" s="129">
        <f t="shared" si="20"/>
        <v>1</v>
      </c>
      <c r="N409" s="187">
        <v>19</v>
      </c>
    </row>
    <row r="410" spans="1:14" ht="15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49">
        <v>11</v>
      </c>
      <c r="G410" s="26"/>
      <c r="H410" s="127"/>
      <c r="I410" s="31">
        <f t="shared" si="18"/>
        <v>11</v>
      </c>
      <c r="J410" s="23">
        <f t="shared" si="19"/>
        <v>1</v>
      </c>
      <c r="K410" s="169" t="s">
        <v>704</v>
      </c>
      <c r="L410" s="129">
        <f t="shared" si="20"/>
        <v>1</v>
      </c>
      <c r="N410" s="187">
        <v>24</v>
      </c>
    </row>
    <row r="411" spans="1:14" ht="15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49">
        <v>10.5</v>
      </c>
      <c r="G411" s="26"/>
      <c r="H411" s="127"/>
      <c r="I411" s="31">
        <f t="shared" si="18"/>
        <v>10.5</v>
      </c>
      <c r="J411" s="23">
        <f t="shared" si="19"/>
        <v>1</v>
      </c>
      <c r="K411" s="169" t="s">
        <v>704</v>
      </c>
      <c r="L411" s="129">
        <f t="shared" si="20"/>
        <v>1</v>
      </c>
      <c r="N411" s="187">
        <v>17</v>
      </c>
    </row>
    <row r="412" spans="1:14" ht="12">
      <c r="A412" s="23">
        <v>400</v>
      </c>
      <c r="B412" s="363" t="s">
        <v>802</v>
      </c>
      <c r="C412" s="241" t="s">
        <v>579</v>
      </c>
      <c r="D412" s="241" t="s">
        <v>803</v>
      </c>
      <c r="E412" s="247" t="s">
        <v>1678</v>
      </c>
      <c r="F412" s="256">
        <v>11</v>
      </c>
      <c r="G412" s="260"/>
      <c r="H412" s="261"/>
      <c r="I412" s="249">
        <f t="shared" si="18"/>
        <v>11</v>
      </c>
      <c r="J412" s="250">
        <f t="shared" si="19"/>
        <v>1</v>
      </c>
      <c r="K412" s="251" t="str">
        <f>IF(J412=1,"acquise"," ")</f>
        <v>acquise</v>
      </c>
      <c r="L412" s="222">
        <f t="shared" si="20"/>
        <v>1</v>
      </c>
    </row>
    <row r="413" spans="1:14" ht="15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49">
        <v>15</v>
      </c>
      <c r="G413" s="26"/>
      <c r="H413" s="127"/>
      <c r="I413" s="31">
        <f t="shared" si="18"/>
        <v>15</v>
      </c>
      <c r="J413" s="23">
        <f t="shared" si="19"/>
        <v>1</v>
      </c>
      <c r="K413" s="169" t="s">
        <v>704</v>
      </c>
      <c r="L413" s="129">
        <f t="shared" si="20"/>
        <v>1</v>
      </c>
      <c r="N413" s="187">
        <v>18</v>
      </c>
    </row>
    <row r="414" spans="1:14" ht="12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2">
        <v>15</v>
      </c>
      <c r="G414" s="26"/>
      <c r="H414" s="127"/>
      <c r="I414" s="31">
        <f t="shared" si="18"/>
        <v>15</v>
      </c>
      <c r="J414" s="23">
        <f t="shared" si="19"/>
        <v>1</v>
      </c>
      <c r="K414" s="169" t="s">
        <v>704</v>
      </c>
      <c r="L414" s="129">
        <f t="shared" si="20"/>
        <v>1</v>
      </c>
      <c r="M414" s="72" t="s">
        <v>483</v>
      </c>
      <c r="N414" s="7">
        <v>18</v>
      </c>
    </row>
    <row r="415" spans="1:14" ht="12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92">
        <v>13</v>
      </c>
      <c r="G415" s="26"/>
      <c r="H415" s="127"/>
      <c r="I415" s="31">
        <f t="shared" si="18"/>
        <v>13</v>
      </c>
      <c r="J415" s="23">
        <f t="shared" si="19"/>
        <v>1</v>
      </c>
      <c r="K415" s="169" t="s">
        <v>704</v>
      </c>
      <c r="L415" s="129">
        <f t="shared" si="20"/>
        <v>1</v>
      </c>
      <c r="M415" s="72" t="s">
        <v>483</v>
      </c>
      <c r="N415" s="7">
        <v>12</v>
      </c>
    </row>
    <row r="416" spans="1:14" ht="15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49">
        <v>12.5</v>
      </c>
      <c r="G416" s="26"/>
      <c r="H416" s="127"/>
      <c r="I416" s="31">
        <f t="shared" si="18"/>
        <v>12.5</v>
      </c>
      <c r="J416" s="23">
        <f t="shared" si="19"/>
        <v>1</v>
      </c>
      <c r="K416" s="169" t="s">
        <v>704</v>
      </c>
      <c r="L416" s="129">
        <f t="shared" si="20"/>
        <v>1</v>
      </c>
      <c r="N416" s="187">
        <v>12</v>
      </c>
    </row>
    <row r="417" spans="1:14" ht="12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2">
        <v>14</v>
      </c>
      <c r="G417" s="26"/>
      <c r="H417" s="127"/>
      <c r="I417" s="31">
        <f t="shared" si="18"/>
        <v>14</v>
      </c>
      <c r="J417" s="23">
        <f t="shared" si="19"/>
        <v>1</v>
      </c>
      <c r="K417" s="169" t="s">
        <v>704</v>
      </c>
      <c r="L417" s="129">
        <f t="shared" si="20"/>
        <v>1</v>
      </c>
      <c r="M417" s="72" t="s">
        <v>483</v>
      </c>
      <c r="N417" s="7">
        <v>18</v>
      </c>
    </row>
    <row r="418" spans="1:14" ht="15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49">
        <v>12</v>
      </c>
      <c r="G418" s="26"/>
      <c r="H418" s="127"/>
      <c r="I418" s="31">
        <f t="shared" si="18"/>
        <v>12</v>
      </c>
      <c r="J418" s="23">
        <f t="shared" si="19"/>
        <v>1</v>
      </c>
      <c r="K418" s="169" t="s">
        <v>704</v>
      </c>
      <c r="L418" s="129">
        <f t="shared" si="20"/>
        <v>1</v>
      </c>
      <c r="N418" s="187">
        <v>12</v>
      </c>
    </row>
    <row r="419" spans="1:14" ht="12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2">
        <v>10</v>
      </c>
      <c r="G419" s="26"/>
      <c r="H419" s="127"/>
      <c r="I419" s="31">
        <f t="shared" si="18"/>
        <v>10</v>
      </c>
      <c r="J419" s="23">
        <f t="shared" si="19"/>
        <v>1</v>
      </c>
      <c r="K419" s="169" t="s">
        <v>704</v>
      </c>
      <c r="L419" s="129">
        <f t="shared" si="20"/>
        <v>1</v>
      </c>
      <c r="M419" s="72" t="s">
        <v>483</v>
      </c>
      <c r="N419" s="7">
        <v>18</v>
      </c>
    </row>
    <row r="420" spans="1:14" ht="15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F420" s="49">
        <v>7.5</v>
      </c>
      <c r="G420" s="26">
        <v>2</v>
      </c>
      <c r="H420" s="127"/>
      <c r="I420" s="31">
        <f t="shared" si="18"/>
        <v>7.5</v>
      </c>
      <c r="J420" s="23">
        <f t="shared" si="19"/>
        <v>0</v>
      </c>
      <c r="K420" s="44" t="str">
        <f>IF(J420=1,"acquise"," ")</f>
        <v xml:space="preserve"> </v>
      </c>
      <c r="L420" s="129">
        <f t="shared" si="20"/>
        <v>1</v>
      </c>
      <c r="N420" s="187">
        <v>11</v>
      </c>
    </row>
    <row r="421" spans="1:14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F421" s="49">
        <v>14</v>
      </c>
      <c r="G421" s="26"/>
      <c r="H421" s="127"/>
      <c r="I421" s="31">
        <f t="shared" ref="I421" si="21">MAX(F421,G421,H421)</f>
        <v>14</v>
      </c>
      <c r="J421" s="23">
        <f t="shared" ref="J421" si="22">IF(I421&gt;=10,1,0)</f>
        <v>1</v>
      </c>
      <c r="K421" s="169" t="s">
        <v>1688</v>
      </c>
      <c r="L421" s="129">
        <f t="shared" ref="L421" si="23">IF(H421&lt;&gt;"",2,1)</f>
        <v>1</v>
      </c>
    </row>
    <row r="422" spans="1:14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F422" s="49">
        <v>3.75</v>
      </c>
      <c r="G422" s="26">
        <v>11</v>
      </c>
      <c r="H422" s="127"/>
      <c r="I422" s="31">
        <f t="shared" ref="I422:I424" si="24">MAX(F422,G422,H422)</f>
        <v>11</v>
      </c>
      <c r="J422" s="23">
        <f t="shared" ref="J422:J424" si="25">IF(I422&gt;=10,1,0)</f>
        <v>1</v>
      </c>
      <c r="K422" s="169"/>
      <c r="L422" s="129">
        <f t="shared" ref="L422:L424" si="26">IF(H422&lt;&gt;"",2,1)</f>
        <v>1</v>
      </c>
    </row>
    <row r="423" spans="1:14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F423" s="49">
        <v>7</v>
      </c>
      <c r="G423" s="26">
        <v>0</v>
      </c>
      <c r="H423" s="127"/>
      <c r="I423" s="31">
        <f t="shared" si="24"/>
        <v>7</v>
      </c>
      <c r="J423" s="23">
        <f t="shared" si="25"/>
        <v>0</v>
      </c>
      <c r="K423" s="169"/>
      <c r="L423" s="129">
        <f t="shared" si="26"/>
        <v>1</v>
      </c>
    </row>
    <row r="424" spans="1:14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F424" s="49">
        <v>8.75</v>
      </c>
      <c r="G424" s="26">
        <v>4</v>
      </c>
      <c r="H424" s="127"/>
      <c r="I424" s="31">
        <f t="shared" si="24"/>
        <v>8.75</v>
      </c>
      <c r="J424" s="23">
        <f t="shared" si="25"/>
        <v>0</v>
      </c>
      <c r="K424" s="169"/>
      <c r="L424" s="129">
        <f t="shared" si="26"/>
        <v>1</v>
      </c>
    </row>
  </sheetData>
  <autoFilter ref="A12:L419"/>
  <sortState ref="B13:N420">
    <sortCondition ref="C13:C420"/>
    <sortCondition ref="D13:D420"/>
  </sortState>
  <mergeCells count="4">
    <mergeCell ref="F8:J8"/>
    <mergeCell ref="C6:J6"/>
    <mergeCell ref="C8:D8"/>
    <mergeCell ref="C10:J10"/>
  </mergeCells>
  <pageMargins left="0.19685039370078741" right="0.19685039370078741" top="0.59055118110236227" bottom="0.59055118110236227" header="0.11811023622047245" footer="0.31496062992125984"/>
  <pageSetup paperSize="9" scale="80" orientation="portrait" horizontalDpi="300" verticalDpi="300" r:id="rId1"/>
  <headerFooter alignWithMargins="0">
    <oddFooter>&amp;C&amp;8&amp;P&amp;R&amp;"Arial,Italique"&amp;8PVJMDNP-Les Métiers en Sciences et Technologies2-S2-1516-Session Normale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O424"/>
  <sheetViews>
    <sheetView topLeftCell="A383" workbookViewId="0">
      <selection activeCell="B424" sqref="B424"/>
    </sheetView>
  </sheetViews>
  <sheetFormatPr baseColWidth="10" defaultColWidth="11.42578125" defaultRowHeight="11.25"/>
  <cols>
    <col min="1" max="1" width="4.7109375" style="7" customWidth="1"/>
    <col min="2" max="2" width="14.7109375" style="360" customWidth="1"/>
    <col min="3" max="3" width="17.7109375" style="7" customWidth="1"/>
    <col min="4" max="4" width="16.7109375" style="7" customWidth="1"/>
    <col min="5" max="5" width="8.7109375" style="7" customWidth="1"/>
    <col min="6" max="6" width="5.7109375" style="7" customWidth="1"/>
    <col min="7" max="8" width="7.7109375" style="7" customWidth="1"/>
    <col min="9" max="9" width="6.7109375" style="7" customWidth="1"/>
    <col min="10" max="10" width="4.7109375" style="7" customWidth="1"/>
    <col min="11" max="11" width="11.5703125" style="7" customWidth="1"/>
    <col min="12" max="16384" width="11.42578125" style="7"/>
  </cols>
  <sheetData>
    <row r="1" spans="1:15" s="4" customFormat="1" ht="12.75" customHeight="1">
      <c r="A1" s="3" t="s">
        <v>0</v>
      </c>
      <c r="B1" s="352"/>
      <c r="I1" s="3"/>
      <c r="K1" s="5" t="s">
        <v>698</v>
      </c>
    </row>
    <row r="2" spans="1:15" s="4" customFormat="1" ht="12.75" customHeight="1">
      <c r="A2" s="1" t="s">
        <v>1</v>
      </c>
      <c r="B2" s="352"/>
    </row>
    <row r="3" spans="1:15" s="4" customFormat="1" ht="12.75" customHeight="1">
      <c r="A3" s="1" t="s">
        <v>2</v>
      </c>
      <c r="B3" s="352"/>
    </row>
    <row r="4" spans="1:15" s="4" customFormat="1" ht="18" customHeight="1">
      <c r="A4" s="2" t="s">
        <v>3</v>
      </c>
      <c r="B4" s="367"/>
      <c r="C4" s="30"/>
    </row>
    <row r="5" spans="1:15" s="4" customFormat="1" ht="12.75" customHeight="1">
      <c r="A5" s="2"/>
      <c r="B5" s="367"/>
      <c r="C5" s="30"/>
    </row>
    <row r="6" spans="1:15" s="4" customFormat="1" ht="24" customHeight="1">
      <c r="B6" s="352"/>
      <c r="C6" s="434" t="s">
        <v>15</v>
      </c>
      <c r="D6" s="435"/>
      <c r="E6" s="435"/>
      <c r="F6" s="435"/>
      <c r="G6" s="435"/>
      <c r="H6" s="435"/>
      <c r="I6" s="435"/>
      <c r="J6" s="436"/>
    </row>
    <row r="7" spans="1:15" ht="12.75" customHeight="1">
      <c r="C7" s="4"/>
      <c r="D7" s="4"/>
      <c r="E7" s="4"/>
      <c r="F7" s="4"/>
      <c r="G7" s="4"/>
      <c r="H7" s="4"/>
      <c r="I7" s="4"/>
      <c r="J7" s="4"/>
    </row>
    <row r="8" spans="1:15" s="10" customFormat="1" ht="18" customHeight="1">
      <c r="B8" s="368"/>
      <c r="C8" s="430" t="s">
        <v>16</v>
      </c>
      <c r="D8" s="432"/>
      <c r="E8" s="9"/>
      <c r="F8" s="430" t="s">
        <v>699</v>
      </c>
      <c r="G8" s="431"/>
      <c r="H8" s="431"/>
      <c r="I8" s="431"/>
      <c r="J8" s="432"/>
    </row>
    <row r="9" spans="1:15" ht="12.75" customHeight="1"/>
    <row r="10" spans="1:15" ht="18" customHeight="1">
      <c r="D10" s="433" t="s">
        <v>27</v>
      </c>
      <c r="E10" s="433"/>
      <c r="F10" s="433"/>
      <c r="G10" s="433"/>
      <c r="H10" s="433"/>
      <c r="I10" s="433"/>
      <c r="J10" s="433"/>
    </row>
    <row r="11" spans="1:15" ht="12.75" customHeight="1"/>
    <row r="12" spans="1:15" s="22" customFormat="1" ht="24" customHeight="1">
      <c r="A12" s="14" t="s">
        <v>4</v>
      </c>
      <c r="B12" s="355" t="s">
        <v>5</v>
      </c>
      <c r="C12" s="16" t="s">
        <v>6</v>
      </c>
      <c r="D12" s="17" t="s">
        <v>7</v>
      </c>
      <c r="E12" s="18" t="s">
        <v>8</v>
      </c>
      <c r="F12" s="19" t="s">
        <v>701</v>
      </c>
      <c r="G12" s="21" t="s">
        <v>488</v>
      </c>
      <c r="H12" s="124" t="s">
        <v>439</v>
      </c>
      <c r="I12" s="21" t="s">
        <v>10</v>
      </c>
      <c r="J12" s="21" t="s">
        <v>12</v>
      </c>
      <c r="K12" s="34" t="s">
        <v>13</v>
      </c>
      <c r="L12" s="128" t="s">
        <v>440</v>
      </c>
    </row>
    <row r="13" spans="1:15" ht="13.5" customHeight="1">
      <c r="A13" s="23">
        <v>1</v>
      </c>
      <c r="B13" s="178">
        <v>1433017018</v>
      </c>
      <c r="C13" s="272" t="s">
        <v>666</v>
      </c>
      <c r="D13" s="272" t="s">
        <v>192</v>
      </c>
      <c r="E13" s="117" t="s">
        <v>428</v>
      </c>
      <c r="F13" s="49">
        <v>10</v>
      </c>
      <c r="G13" s="26"/>
      <c r="H13" s="127"/>
      <c r="I13" s="31">
        <f t="shared" ref="I13:I76" si="0">MAX(F13,G13,H13)</f>
        <v>10</v>
      </c>
      <c r="J13" s="35">
        <f t="shared" ref="J13:J76" si="1">IF(I13&gt;=10,1,0)</f>
        <v>1</v>
      </c>
      <c r="K13" s="169" t="s">
        <v>486</v>
      </c>
      <c r="L13" s="129">
        <f t="shared" ref="L13:L76" si="2">IF(H13&lt;&gt;"",2,1)</f>
        <v>1</v>
      </c>
      <c r="N13" s="187">
        <v>11</v>
      </c>
      <c r="O13" s="188">
        <v>1</v>
      </c>
    </row>
    <row r="14" spans="1:15" ht="13.5" customHeight="1">
      <c r="A14" s="23">
        <v>2</v>
      </c>
      <c r="B14" s="175">
        <v>1533006763</v>
      </c>
      <c r="C14" s="275" t="s">
        <v>491</v>
      </c>
      <c r="D14" s="275" t="s">
        <v>492</v>
      </c>
      <c r="E14" s="117" t="s">
        <v>1676</v>
      </c>
      <c r="F14" s="49">
        <v>14</v>
      </c>
      <c r="G14" s="26"/>
      <c r="H14" s="127"/>
      <c r="I14" s="31">
        <f t="shared" si="0"/>
        <v>14</v>
      </c>
      <c r="J14" s="35">
        <f t="shared" si="1"/>
        <v>1</v>
      </c>
      <c r="K14" s="169" t="s">
        <v>485</v>
      </c>
      <c r="L14" s="129">
        <f t="shared" si="2"/>
        <v>1</v>
      </c>
      <c r="N14" s="187">
        <v>14</v>
      </c>
      <c r="O14" s="188">
        <v>2</v>
      </c>
    </row>
    <row r="15" spans="1:15" ht="13.5" customHeight="1">
      <c r="A15" s="23">
        <v>3</v>
      </c>
      <c r="B15" s="277" t="s">
        <v>58</v>
      </c>
      <c r="C15" s="47" t="s">
        <v>59</v>
      </c>
      <c r="D15" s="47" t="s">
        <v>60</v>
      </c>
      <c r="E15" s="117" t="s">
        <v>434</v>
      </c>
      <c r="F15" s="92">
        <v>14.25</v>
      </c>
      <c r="G15" s="26"/>
      <c r="H15" s="127"/>
      <c r="I15" s="31">
        <f t="shared" si="0"/>
        <v>14.25</v>
      </c>
      <c r="J15" s="35">
        <f t="shared" si="1"/>
        <v>1</v>
      </c>
      <c r="K15" s="169" t="s">
        <v>705</v>
      </c>
      <c r="L15" s="129">
        <f t="shared" si="2"/>
        <v>1</v>
      </c>
      <c r="M15" s="72" t="s">
        <v>483</v>
      </c>
      <c r="N15" s="7">
        <v>30</v>
      </c>
      <c r="O15" s="167">
        <v>2</v>
      </c>
    </row>
    <row r="16" spans="1:15" ht="13.5" customHeight="1">
      <c r="A16" s="23">
        <v>4</v>
      </c>
      <c r="B16" s="279">
        <v>1433000807</v>
      </c>
      <c r="C16" s="101" t="s">
        <v>371</v>
      </c>
      <c r="D16" s="101" t="s">
        <v>372</v>
      </c>
      <c r="E16" s="118" t="s">
        <v>433</v>
      </c>
      <c r="F16" s="49">
        <v>12</v>
      </c>
      <c r="G16" s="26"/>
      <c r="H16" s="127"/>
      <c r="I16" s="31">
        <f t="shared" si="0"/>
        <v>12</v>
      </c>
      <c r="J16" s="35">
        <f t="shared" si="1"/>
        <v>1</v>
      </c>
      <c r="K16" s="169" t="s">
        <v>485</v>
      </c>
      <c r="L16" s="129">
        <f t="shared" si="2"/>
        <v>1</v>
      </c>
      <c r="M16" s="72" t="s">
        <v>483</v>
      </c>
      <c r="N16" s="7">
        <v>18</v>
      </c>
      <c r="O16" s="167">
        <v>2</v>
      </c>
    </row>
    <row r="17" spans="1:15" ht="13.5" customHeight="1">
      <c r="A17" s="23">
        <v>5</v>
      </c>
      <c r="B17" s="279">
        <v>1433005614</v>
      </c>
      <c r="C17" s="101" t="s">
        <v>288</v>
      </c>
      <c r="D17" s="101" t="s">
        <v>289</v>
      </c>
      <c r="E17" s="118" t="s">
        <v>433</v>
      </c>
      <c r="F17" s="49">
        <v>10</v>
      </c>
      <c r="G17" s="26"/>
      <c r="H17" s="127"/>
      <c r="I17" s="31">
        <f t="shared" si="0"/>
        <v>10</v>
      </c>
      <c r="J17" s="35">
        <f t="shared" si="1"/>
        <v>1</v>
      </c>
      <c r="K17" s="169" t="s">
        <v>485</v>
      </c>
      <c r="L17" s="129">
        <f t="shared" si="2"/>
        <v>1</v>
      </c>
      <c r="M17" s="72" t="s">
        <v>483</v>
      </c>
      <c r="N17" s="7">
        <v>18</v>
      </c>
      <c r="O17" s="167">
        <v>2</v>
      </c>
    </row>
    <row r="18" spans="1:15" ht="13.5" customHeight="1">
      <c r="A18" s="23">
        <v>6</v>
      </c>
      <c r="B18" s="178">
        <v>1433017739</v>
      </c>
      <c r="C18" s="272" t="s">
        <v>633</v>
      </c>
      <c r="D18" s="272" t="s">
        <v>177</v>
      </c>
      <c r="E18" s="117" t="s">
        <v>428</v>
      </c>
      <c r="F18" s="49">
        <v>13.5</v>
      </c>
      <c r="G18" s="26"/>
      <c r="H18" s="127"/>
      <c r="I18" s="31">
        <f t="shared" si="0"/>
        <v>13.5</v>
      </c>
      <c r="J18" s="35">
        <f t="shared" si="1"/>
        <v>1</v>
      </c>
      <c r="K18" s="169" t="s">
        <v>485</v>
      </c>
      <c r="L18" s="129">
        <f t="shared" si="2"/>
        <v>1</v>
      </c>
      <c r="N18" s="187">
        <v>12</v>
      </c>
      <c r="O18" s="188">
        <v>2</v>
      </c>
    </row>
    <row r="19" spans="1:15" ht="13.5" customHeight="1">
      <c r="A19" s="23">
        <v>7</v>
      </c>
      <c r="B19" s="279">
        <v>1334054874</v>
      </c>
      <c r="C19" s="101" t="s">
        <v>290</v>
      </c>
      <c r="D19" s="101" t="s">
        <v>68</v>
      </c>
      <c r="E19" s="117" t="s">
        <v>429</v>
      </c>
      <c r="F19" s="49">
        <v>11.5</v>
      </c>
      <c r="G19" s="26"/>
      <c r="H19" s="127"/>
      <c r="I19" s="31">
        <f t="shared" si="0"/>
        <v>11.5</v>
      </c>
      <c r="J19" s="35">
        <f t="shared" si="1"/>
        <v>1</v>
      </c>
      <c r="K19" s="169" t="s">
        <v>485</v>
      </c>
      <c r="L19" s="129">
        <f t="shared" si="2"/>
        <v>1</v>
      </c>
      <c r="M19" s="72" t="s">
        <v>483</v>
      </c>
      <c r="N19" s="7">
        <v>18</v>
      </c>
      <c r="O19" s="167">
        <v>2</v>
      </c>
    </row>
    <row r="20" spans="1:15" ht="13.5" customHeight="1">
      <c r="A20" s="23">
        <v>8</v>
      </c>
      <c r="B20" s="178">
        <v>123011242</v>
      </c>
      <c r="C20" s="272" t="s">
        <v>639</v>
      </c>
      <c r="D20" s="272" t="s">
        <v>640</v>
      </c>
      <c r="E20" s="117" t="s">
        <v>428</v>
      </c>
      <c r="F20" s="49">
        <v>12.5</v>
      </c>
      <c r="G20" s="26"/>
      <c r="H20" s="127"/>
      <c r="I20" s="31">
        <f t="shared" si="0"/>
        <v>12.5</v>
      </c>
      <c r="J20" s="35">
        <f t="shared" si="1"/>
        <v>1</v>
      </c>
      <c r="K20" s="169" t="s">
        <v>485</v>
      </c>
      <c r="L20" s="129">
        <f t="shared" si="2"/>
        <v>1</v>
      </c>
      <c r="N20" s="187">
        <v>18</v>
      </c>
      <c r="O20" s="188">
        <v>2</v>
      </c>
    </row>
    <row r="21" spans="1:15" ht="13.5" customHeight="1">
      <c r="A21" s="23">
        <v>9</v>
      </c>
      <c r="B21" s="279">
        <v>1333016516</v>
      </c>
      <c r="C21" s="47" t="s">
        <v>62</v>
      </c>
      <c r="D21" s="47" t="s">
        <v>63</v>
      </c>
      <c r="E21" s="119" t="s">
        <v>433</v>
      </c>
      <c r="F21" s="92">
        <v>10.5</v>
      </c>
      <c r="G21" s="26"/>
      <c r="H21" s="127"/>
      <c r="I21" s="31">
        <f t="shared" si="0"/>
        <v>10.5</v>
      </c>
      <c r="J21" s="35">
        <f t="shared" si="1"/>
        <v>1</v>
      </c>
      <c r="K21" s="169" t="s">
        <v>485</v>
      </c>
      <c r="L21" s="129">
        <f t="shared" si="2"/>
        <v>1</v>
      </c>
      <c r="M21" s="72" t="s">
        <v>483</v>
      </c>
      <c r="N21" s="7">
        <v>18</v>
      </c>
      <c r="O21" s="167">
        <v>2</v>
      </c>
    </row>
    <row r="22" spans="1:15" ht="13.5" customHeight="1">
      <c r="A22" s="23">
        <v>10</v>
      </c>
      <c r="B22" s="279">
        <v>1333000881</v>
      </c>
      <c r="C22" s="101" t="s">
        <v>291</v>
      </c>
      <c r="D22" s="101" t="s">
        <v>292</v>
      </c>
      <c r="E22" s="117" t="s">
        <v>434</v>
      </c>
      <c r="F22" s="49">
        <v>13</v>
      </c>
      <c r="G22" s="26"/>
      <c r="H22" s="127"/>
      <c r="I22" s="31">
        <f t="shared" si="0"/>
        <v>13</v>
      </c>
      <c r="J22" s="35">
        <f t="shared" si="1"/>
        <v>1</v>
      </c>
      <c r="K22" s="169" t="s">
        <v>485</v>
      </c>
      <c r="L22" s="129">
        <f t="shared" si="2"/>
        <v>1</v>
      </c>
      <c r="M22" s="72" t="s">
        <v>483</v>
      </c>
      <c r="N22" s="7">
        <v>12</v>
      </c>
      <c r="O22" s="167">
        <v>2</v>
      </c>
    </row>
    <row r="23" spans="1:15" ht="13.5" customHeight="1">
      <c r="A23" s="23">
        <v>11</v>
      </c>
      <c r="B23" s="175">
        <v>1433018125</v>
      </c>
      <c r="C23" s="275" t="s">
        <v>594</v>
      </c>
      <c r="D23" s="275" t="s">
        <v>595</v>
      </c>
      <c r="E23" s="117" t="s">
        <v>428</v>
      </c>
      <c r="F23" s="49">
        <v>16</v>
      </c>
      <c r="G23" s="26"/>
      <c r="H23" s="127"/>
      <c r="I23" s="31">
        <f t="shared" si="0"/>
        <v>16</v>
      </c>
      <c r="J23" s="35">
        <f t="shared" si="1"/>
        <v>1</v>
      </c>
      <c r="K23" s="169" t="s">
        <v>485</v>
      </c>
      <c r="L23" s="129">
        <f t="shared" si="2"/>
        <v>1</v>
      </c>
      <c r="N23" s="187">
        <v>13</v>
      </c>
      <c r="O23" s="188">
        <v>2</v>
      </c>
    </row>
    <row r="24" spans="1:15" ht="13.5" customHeight="1">
      <c r="A24" s="23">
        <v>12</v>
      </c>
      <c r="B24" s="175">
        <v>1533012510</v>
      </c>
      <c r="C24" s="275" t="s">
        <v>667</v>
      </c>
      <c r="D24" s="275" t="s">
        <v>668</v>
      </c>
      <c r="E24" s="117" t="s">
        <v>428</v>
      </c>
      <c r="F24" s="49">
        <v>6.5</v>
      </c>
      <c r="G24" s="26">
        <v>6</v>
      </c>
      <c r="H24" s="127"/>
      <c r="I24" s="31">
        <f t="shared" si="0"/>
        <v>6.5</v>
      </c>
      <c r="J24" s="35">
        <f t="shared" si="1"/>
        <v>0</v>
      </c>
      <c r="K24" s="43" t="str">
        <f>IF(J24=1,"acquise"," ")</f>
        <v xml:space="preserve"> </v>
      </c>
      <c r="L24" s="129">
        <f t="shared" si="2"/>
        <v>1</v>
      </c>
      <c r="N24" s="187">
        <v>22</v>
      </c>
      <c r="O24" s="188">
        <v>0</v>
      </c>
    </row>
    <row r="25" spans="1:15" ht="13.5" customHeight="1">
      <c r="A25" s="23">
        <v>13</v>
      </c>
      <c r="B25" s="282">
        <v>123004012</v>
      </c>
      <c r="C25" s="200" t="s">
        <v>66</v>
      </c>
      <c r="D25" s="200" t="s">
        <v>557</v>
      </c>
      <c r="E25" s="239" t="s">
        <v>431</v>
      </c>
      <c r="F25" s="256">
        <v>10.5</v>
      </c>
      <c r="G25" s="260"/>
      <c r="H25" s="261"/>
      <c r="I25" s="249">
        <f t="shared" si="0"/>
        <v>10.5</v>
      </c>
      <c r="J25" s="268">
        <f t="shared" si="1"/>
        <v>1</v>
      </c>
      <c r="K25" s="221" t="str">
        <f>IF(J25=1,"acquise"," ")</f>
        <v>acquise</v>
      </c>
      <c r="L25" s="222">
        <f t="shared" si="2"/>
        <v>1</v>
      </c>
    </row>
    <row r="26" spans="1:15" ht="13.5" customHeight="1">
      <c r="A26" s="23">
        <v>14</v>
      </c>
      <c r="B26" s="175">
        <v>1533019464</v>
      </c>
      <c r="C26" s="275" t="s">
        <v>600</v>
      </c>
      <c r="D26" s="275" t="s">
        <v>199</v>
      </c>
      <c r="E26" s="117" t="s">
        <v>429</v>
      </c>
      <c r="F26" s="49">
        <v>6.5</v>
      </c>
      <c r="G26" s="26"/>
      <c r="H26" s="127"/>
      <c r="I26" s="31">
        <f t="shared" si="0"/>
        <v>6.5</v>
      </c>
      <c r="J26" s="35">
        <f t="shared" si="1"/>
        <v>0</v>
      </c>
      <c r="K26" s="169" t="s">
        <v>705</v>
      </c>
      <c r="L26" s="129">
        <f t="shared" si="2"/>
        <v>1</v>
      </c>
      <c r="N26" s="187">
        <v>30</v>
      </c>
      <c r="O26" s="188">
        <v>2</v>
      </c>
    </row>
    <row r="27" spans="1:15" ht="13.5" customHeight="1">
      <c r="A27" s="23">
        <v>15</v>
      </c>
      <c r="B27" s="175">
        <v>1533012539</v>
      </c>
      <c r="C27" s="275" t="s">
        <v>538</v>
      </c>
      <c r="D27" s="275" t="s">
        <v>317</v>
      </c>
      <c r="E27" s="117" t="s">
        <v>429</v>
      </c>
      <c r="F27" s="49">
        <v>14.5</v>
      </c>
      <c r="G27" s="26"/>
      <c r="H27" s="127"/>
      <c r="I27" s="31">
        <f t="shared" si="0"/>
        <v>14.5</v>
      </c>
      <c r="J27" s="35">
        <f t="shared" si="1"/>
        <v>1</v>
      </c>
      <c r="K27" s="169" t="s">
        <v>485</v>
      </c>
      <c r="L27" s="129">
        <f t="shared" si="2"/>
        <v>1</v>
      </c>
      <c r="N27" s="187">
        <v>18</v>
      </c>
      <c r="O27" s="188">
        <v>2</v>
      </c>
    </row>
    <row r="28" spans="1:15" ht="13.5" customHeight="1">
      <c r="A28" s="23">
        <v>16</v>
      </c>
      <c r="B28" s="279">
        <v>1333015719</v>
      </c>
      <c r="C28" s="101" t="s">
        <v>293</v>
      </c>
      <c r="D28" s="101" t="s">
        <v>138</v>
      </c>
      <c r="E28" s="117" t="s">
        <v>434</v>
      </c>
      <c r="F28" s="49">
        <v>5.5</v>
      </c>
      <c r="G28" s="26"/>
      <c r="H28" s="127"/>
      <c r="I28" s="31">
        <f t="shared" si="0"/>
        <v>5.5</v>
      </c>
      <c r="J28" s="35">
        <f t="shared" si="1"/>
        <v>0</v>
      </c>
      <c r="K28" s="44" t="str">
        <f>IF(J28=1,"acquise"," ")</f>
        <v xml:space="preserve"> </v>
      </c>
      <c r="L28" s="129">
        <f t="shared" si="2"/>
        <v>1</v>
      </c>
      <c r="M28" s="72" t="s">
        <v>483</v>
      </c>
      <c r="N28" s="7">
        <v>28</v>
      </c>
      <c r="O28" s="167">
        <v>0</v>
      </c>
    </row>
    <row r="29" spans="1:15" ht="13.5" customHeight="1">
      <c r="A29" s="23">
        <v>17</v>
      </c>
      <c r="B29" s="356" t="s">
        <v>706</v>
      </c>
      <c r="C29" s="203" t="s">
        <v>707</v>
      </c>
      <c r="D29" s="203" t="s">
        <v>79</v>
      </c>
      <c r="E29" s="204" t="s">
        <v>436</v>
      </c>
      <c r="F29" s="256">
        <v>10</v>
      </c>
      <c r="G29" s="260"/>
      <c r="H29" s="261"/>
      <c r="I29" s="249">
        <f t="shared" si="0"/>
        <v>10</v>
      </c>
      <c r="J29" s="268">
        <f t="shared" si="1"/>
        <v>1</v>
      </c>
      <c r="K29" s="221" t="str">
        <f>IF(J29=1,"acquise"," ")</f>
        <v>acquise</v>
      </c>
      <c r="L29" s="222">
        <f t="shared" si="2"/>
        <v>1</v>
      </c>
    </row>
    <row r="30" spans="1:15" ht="13.5" customHeight="1">
      <c r="A30" s="23">
        <v>18</v>
      </c>
      <c r="B30" s="289">
        <v>123003488</v>
      </c>
      <c r="C30" s="47" t="s">
        <v>71</v>
      </c>
      <c r="D30" s="47" t="s">
        <v>72</v>
      </c>
      <c r="E30" s="118" t="s">
        <v>433</v>
      </c>
      <c r="F30" s="92">
        <v>13</v>
      </c>
      <c r="G30" s="26"/>
      <c r="H30" s="127"/>
      <c r="I30" s="31">
        <f t="shared" si="0"/>
        <v>13</v>
      </c>
      <c r="J30" s="35">
        <f t="shared" si="1"/>
        <v>1</v>
      </c>
      <c r="K30" s="169" t="s">
        <v>485</v>
      </c>
      <c r="L30" s="129">
        <f t="shared" si="2"/>
        <v>1</v>
      </c>
      <c r="M30" s="72" t="s">
        <v>483</v>
      </c>
      <c r="N30" s="7">
        <v>18</v>
      </c>
      <c r="O30" s="167">
        <v>2</v>
      </c>
    </row>
    <row r="31" spans="1:15" ht="13.5" customHeight="1">
      <c r="A31" s="23">
        <v>19</v>
      </c>
      <c r="B31" s="277" t="s">
        <v>73</v>
      </c>
      <c r="C31" s="47" t="s">
        <v>74</v>
      </c>
      <c r="D31" s="47" t="s">
        <v>75</v>
      </c>
      <c r="E31" s="117" t="s">
        <v>429</v>
      </c>
      <c r="F31" s="92">
        <v>12.5</v>
      </c>
      <c r="G31" s="26"/>
      <c r="H31" s="127"/>
      <c r="I31" s="31">
        <f t="shared" si="0"/>
        <v>12.5</v>
      </c>
      <c r="J31" s="35">
        <f t="shared" si="1"/>
        <v>1</v>
      </c>
      <c r="K31" s="169" t="s">
        <v>485</v>
      </c>
      <c r="L31" s="129">
        <f t="shared" si="2"/>
        <v>1</v>
      </c>
      <c r="M31" s="72" t="s">
        <v>483</v>
      </c>
      <c r="N31" s="7">
        <v>22</v>
      </c>
      <c r="O31" s="167">
        <v>2</v>
      </c>
    </row>
    <row r="32" spans="1:15" ht="13.5" customHeight="1">
      <c r="A32" s="23">
        <v>20</v>
      </c>
      <c r="B32" s="181">
        <v>1333016483</v>
      </c>
      <c r="C32" s="290" t="s">
        <v>550</v>
      </c>
      <c r="D32" s="290" t="s">
        <v>373</v>
      </c>
      <c r="E32" s="117" t="s">
        <v>1676</v>
      </c>
      <c r="F32" s="49">
        <v>13.25</v>
      </c>
      <c r="G32" s="26"/>
      <c r="H32" s="127"/>
      <c r="I32" s="31">
        <f t="shared" si="0"/>
        <v>13.25</v>
      </c>
      <c r="J32" s="35">
        <f t="shared" si="1"/>
        <v>1</v>
      </c>
      <c r="K32" s="169" t="s">
        <v>705</v>
      </c>
      <c r="L32" s="129">
        <f t="shared" si="2"/>
        <v>1</v>
      </c>
      <c r="N32" s="187">
        <v>30</v>
      </c>
      <c r="O32" s="188">
        <v>2</v>
      </c>
    </row>
    <row r="33" spans="1:15" ht="13.5" customHeight="1">
      <c r="A33" s="23">
        <v>21</v>
      </c>
      <c r="B33" s="363" t="s">
        <v>708</v>
      </c>
      <c r="C33" s="241" t="s">
        <v>709</v>
      </c>
      <c r="D33" s="241" t="s">
        <v>64</v>
      </c>
      <c r="E33" s="242" t="s">
        <v>432</v>
      </c>
      <c r="F33" s="256">
        <v>10</v>
      </c>
      <c r="G33" s="260"/>
      <c r="H33" s="261"/>
      <c r="I33" s="249">
        <f t="shared" si="0"/>
        <v>10</v>
      </c>
      <c r="J33" s="268">
        <f t="shared" si="1"/>
        <v>1</v>
      </c>
      <c r="K33" s="221" t="str">
        <f>IF(J33=1,"acquise"," ")</f>
        <v>acquise</v>
      </c>
      <c r="L33" s="222">
        <f t="shared" si="2"/>
        <v>1</v>
      </c>
    </row>
    <row r="34" spans="1:15" ht="13.5" customHeight="1">
      <c r="A34" s="23">
        <v>22</v>
      </c>
      <c r="B34" s="289">
        <v>123003378</v>
      </c>
      <c r="C34" s="47" t="s">
        <v>78</v>
      </c>
      <c r="D34" s="47" t="s">
        <v>79</v>
      </c>
      <c r="E34" s="117" t="s">
        <v>429</v>
      </c>
      <c r="F34" s="92">
        <v>10</v>
      </c>
      <c r="G34" s="26"/>
      <c r="H34" s="127"/>
      <c r="I34" s="31">
        <f t="shared" si="0"/>
        <v>10</v>
      </c>
      <c r="J34" s="35">
        <f t="shared" si="1"/>
        <v>1</v>
      </c>
      <c r="K34" s="169" t="s">
        <v>486</v>
      </c>
      <c r="L34" s="129">
        <f t="shared" si="2"/>
        <v>1</v>
      </c>
      <c r="M34" s="72" t="s">
        <v>483</v>
      </c>
      <c r="N34" s="7">
        <v>17</v>
      </c>
      <c r="O34" s="167">
        <v>1</v>
      </c>
    </row>
    <row r="35" spans="1:15" ht="13.5" customHeight="1">
      <c r="A35" s="23">
        <v>23</v>
      </c>
      <c r="B35" s="186">
        <v>123002925</v>
      </c>
      <c r="C35" s="290" t="s">
        <v>78</v>
      </c>
      <c r="D35" s="290" t="s">
        <v>212</v>
      </c>
      <c r="E35" s="117" t="s">
        <v>428</v>
      </c>
      <c r="F35" s="49">
        <v>13.25</v>
      </c>
      <c r="G35" s="26"/>
      <c r="H35" s="127"/>
      <c r="I35" s="31">
        <f t="shared" si="0"/>
        <v>13.25</v>
      </c>
      <c r="J35" s="35">
        <f t="shared" si="1"/>
        <v>1</v>
      </c>
      <c r="K35" s="169" t="s">
        <v>485</v>
      </c>
      <c r="L35" s="129">
        <f t="shared" si="2"/>
        <v>1</v>
      </c>
      <c r="N35" s="187">
        <v>12</v>
      </c>
      <c r="O35" s="188">
        <v>2</v>
      </c>
    </row>
    <row r="36" spans="1:15" ht="13.5" customHeight="1">
      <c r="A36" s="23">
        <v>24</v>
      </c>
      <c r="B36" s="175">
        <v>1533005854</v>
      </c>
      <c r="C36" s="275" t="s">
        <v>688</v>
      </c>
      <c r="D36" s="275" t="s">
        <v>299</v>
      </c>
      <c r="E36" s="117" t="s">
        <v>1676</v>
      </c>
      <c r="F36" s="49">
        <v>13.5</v>
      </c>
      <c r="G36" s="26"/>
      <c r="H36" s="127"/>
      <c r="I36" s="31">
        <f t="shared" si="0"/>
        <v>13.5</v>
      </c>
      <c r="J36" s="35">
        <f t="shared" si="1"/>
        <v>1</v>
      </c>
      <c r="K36" s="169" t="s">
        <v>485</v>
      </c>
      <c r="L36" s="129">
        <f t="shared" si="2"/>
        <v>1</v>
      </c>
      <c r="N36" s="187">
        <v>13</v>
      </c>
      <c r="O36" s="188">
        <v>2</v>
      </c>
    </row>
    <row r="37" spans="1:15" ht="13.5" customHeight="1">
      <c r="A37" s="23">
        <v>25</v>
      </c>
      <c r="B37" s="282" t="s">
        <v>710</v>
      </c>
      <c r="C37" s="200" t="s">
        <v>711</v>
      </c>
      <c r="D37" s="200" t="s">
        <v>221</v>
      </c>
      <c r="E37" s="243" t="s">
        <v>429</v>
      </c>
      <c r="F37" s="256">
        <v>11</v>
      </c>
      <c r="G37" s="260"/>
      <c r="H37" s="261"/>
      <c r="I37" s="249">
        <f t="shared" si="0"/>
        <v>11</v>
      </c>
      <c r="J37" s="268">
        <f t="shared" si="1"/>
        <v>1</v>
      </c>
      <c r="K37" s="221" t="str">
        <f>IF(J37=1,"acquise"," ")</f>
        <v>acquise</v>
      </c>
      <c r="L37" s="222">
        <f t="shared" si="2"/>
        <v>1</v>
      </c>
    </row>
    <row r="38" spans="1:15" ht="13.5" customHeight="1">
      <c r="A38" s="23">
        <v>26</v>
      </c>
      <c r="B38" s="363" t="s">
        <v>712</v>
      </c>
      <c r="C38" s="241" t="s">
        <v>713</v>
      </c>
      <c r="D38" s="241" t="s">
        <v>198</v>
      </c>
      <c r="E38" s="244" t="s">
        <v>433</v>
      </c>
      <c r="F38" s="256">
        <v>12.25</v>
      </c>
      <c r="G38" s="260"/>
      <c r="H38" s="261"/>
      <c r="I38" s="249">
        <f t="shared" si="0"/>
        <v>12.25</v>
      </c>
      <c r="J38" s="268">
        <f t="shared" si="1"/>
        <v>1</v>
      </c>
      <c r="K38" s="221" t="str">
        <f>IF(J38=1,"acquise"," ")</f>
        <v>acquise</v>
      </c>
      <c r="L38" s="222">
        <f t="shared" si="2"/>
        <v>1</v>
      </c>
    </row>
    <row r="39" spans="1:15" ht="13.5" customHeight="1">
      <c r="A39" s="23">
        <v>27</v>
      </c>
      <c r="B39" s="175">
        <v>1533012525</v>
      </c>
      <c r="C39" s="275" t="s">
        <v>631</v>
      </c>
      <c r="D39" s="275" t="s">
        <v>632</v>
      </c>
      <c r="E39" s="117" t="s">
        <v>428</v>
      </c>
      <c r="F39" s="49">
        <v>10</v>
      </c>
      <c r="G39" s="26"/>
      <c r="H39" s="127"/>
      <c r="I39" s="31">
        <f t="shared" si="0"/>
        <v>10</v>
      </c>
      <c r="J39" s="35">
        <f t="shared" si="1"/>
        <v>1</v>
      </c>
      <c r="K39" s="169" t="s">
        <v>485</v>
      </c>
      <c r="L39" s="129">
        <f t="shared" si="2"/>
        <v>1</v>
      </c>
      <c r="N39" s="187">
        <v>17</v>
      </c>
      <c r="O39" s="188">
        <v>2</v>
      </c>
    </row>
    <row r="40" spans="1:15" ht="13.5" customHeight="1">
      <c r="A40" s="23">
        <v>28</v>
      </c>
      <c r="B40" s="279">
        <v>1333011568</v>
      </c>
      <c r="C40" s="101" t="s">
        <v>374</v>
      </c>
      <c r="D40" s="101" t="s">
        <v>375</v>
      </c>
      <c r="E40" s="117" t="s">
        <v>434</v>
      </c>
      <c r="F40" s="49">
        <v>14.5</v>
      </c>
      <c r="G40" s="26"/>
      <c r="H40" s="127"/>
      <c r="I40" s="31">
        <f t="shared" si="0"/>
        <v>14.5</v>
      </c>
      <c r="J40" s="35">
        <f t="shared" si="1"/>
        <v>1</v>
      </c>
      <c r="K40" s="169" t="s">
        <v>485</v>
      </c>
      <c r="L40" s="129">
        <f t="shared" si="2"/>
        <v>1</v>
      </c>
      <c r="M40" s="72" t="s">
        <v>483</v>
      </c>
      <c r="N40" s="7">
        <v>18</v>
      </c>
      <c r="O40" s="167">
        <v>2</v>
      </c>
    </row>
    <row r="41" spans="1:15" ht="13.5" customHeight="1">
      <c r="A41" s="23">
        <v>29</v>
      </c>
      <c r="B41" s="175">
        <v>1533014031</v>
      </c>
      <c r="C41" s="275" t="s">
        <v>374</v>
      </c>
      <c r="D41" s="275" t="s">
        <v>92</v>
      </c>
      <c r="E41" s="117" t="s">
        <v>429</v>
      </c>
      <c r="F41" s="49">
        <v>11.25</v>
      </c>
      <c r="G41" s="26"/>
      <c r="H41" s="127"/>
      <c r="I41" s="31">
        <f t="shared" si="0"/>
        <v>11.25</v>
      </c>
      <c r="J41" s="35">
        <f t="shared" si="1"/>
        <v>1</v>
      </c>
      <c r="K41" s="169" t="s">
        <v>485</v>
      </c>
      <c r="L41" s="129">
        <f t="shared" si="2"/>
        <v>1</v>
      </c>
      <c r="N41" s="187">
        <v>14</v>
      </c>
      <c r="O41" s="188">
        <v>2</v>
      </c>
    </row>
    <row r="42" spans="1:15" ht="13.5" customHeight="1">
      <c r="A42" s="23">
        <v>30</v>
      </c>
      <c r="B42" s="175">
        <v>1533012543</v>
      </c>
      <c r="C42" s="275" t="s">
        <v>641</v>
      </c>
      <c r="D42" s="275" t="s">
        <v>642</v>
      </c>
      <c r="E42" s="117" t="s">
        <v>428</v>
      </c>
      <c r="F42" s="49">
        <v>13</v>
      </c>
      <c r="G42" s="26"/>
      <c r="H42" s="127"/>
      <c r="I42" s="31">
        <f t="shared" si="0"/>
        <v>13</v>
      </c>
      <c r="J42" s="35">
        <f t="shared" si="1"/>
        <v>1</v>
      </c>
      <c r="K42" s="169" t="s">
        <v>485</v>
      </c>
      <c r="L42" s="129">
        <f t="shared" si="2"/>
        <v>1</v>
      </c>
      <c r="N42" s="187">
        <v>12</v>
      </c>
      <c r="O42" s="188">
        <v>2</v>
      </c>
    </row>
    <row r="43" spans="1:15" ht="13.5" customHeight="1">
      <c r="A43" s="23">
        <v>31</v>
      </c>
      <c r="B43" s="289">
        <v>1333006646</v>
      </c>
      <c r="C43" s="47" t="s">
        <v>81</v>
      </c>
      <c r="D43" s="47" t="s">
        <v>82</v>
      </c>
      <c r="E43" s="120" t="s">
        <v>434</v>
      </c>
      <c r="F43" s="92">
        <v>13</v>
      </c>
      <c r="G43" s="26"/>
      <c r="H43" s="127"/>
      <c r="I43" s="31">
        <f t="shared" si="0"/>
        <v>13</v>
      </c>
      <c r="J43" s="35">
        <f t="shared" si="1"/>
        <v>1</v>
      </c>
      <c r="K43" s="169" t="s">
        <v>485</v>
      </c>
      <c r="L43" s="129">
        <f t="shared" si="2"/>
        <v>1</v>
      </c>
      <c r="M43" s="72" t="s">
        <v>483</v>
      </c>
      <c r="N43" s="7">
        <v>12</v>
      </c>
      <c r="O43" s="167">
        <v>2</v>
      </c>
    </row>
    <row r="44" spans="1:15" ht="13.5" customHeight="1">
      <c r="A44" s="23">
        <v>32</v>
      </c>
      <c r="B44" s="279">
        <v>1433007175</v>
      </c>
      <c r="C44" s="101" t="s">
        <v>376</v>
      </c>
      <c r="D44" s="101" t="s">
        <v>377</v>
      </c>
      <c r="E44" s="117" t="s">
        <v>434</v>
      </c>
      <c r="F44" s="49">
        <v>16.75</v>
      </c>
      <c r="G44" s="26"/>
      <c r="H44" s="127"/>
      <c r="I44" s="31">
        <f t="shared" si="0"/>
        <v>16.75</v>
      </c>
      <c r="J44" s="35">
        <f t="shared" si="1"/>
        <v>1</v>
      </c>
      <c r="K44" s="169" t="s">
        <v>485</v>
      </c>
      <c r="L44" s="129">
        <f t="shared" si="2"/>
        <v>1</v>
      </c>
      <c r="M44" s="72" t="s">
        <v>483</v>
      </c>
      <c r="N44" s="7">
        <v>11</v>
      </c>
      <c r="O44" s="167">
        <v>2</v>
      </c>
    </row>
    <row r="45" spans="1:15" ht="13.5" customHeight="1">
      <c r="A45" s="23">
        <v>33</v>
      </c>
      <c r="B45" s="289">
        <v>123000712</v>
      </c>
      <c r="C45" s="47" t="s">
        <v>84</v>
      </c>
      <c r="D45" s="47" t="s">
        <v>85</v>
      </c>
      <c r="E45" s="117" t="s">
        <v>434</v>
      </c>
      <c r="F45" s="92">
        <v>10</v>
      </c>
      <c r="G45" s="26"/>
      <c r="H45" s="127"/>
      <c r="I45" s="31">
        <f t="shared" si="0"/>
        <v>10</v>
      </c>
      <c r="J45" s="35">
        <f t="shared" si="1"/>
        <v>1</v>
      </c>
      <c r="K45" s="169" t="s">
        <v>486</v>
      </c>
      <c r="L45" s="129">
        <f t="shared" si="2"/>
        <v>1</v>
      </c>
      <c r="M45" s="72" t="s">
        <v>483</v>
      </c>
      <c r="N45" s="7">
        <v>13</v>
      </c>
      <c r="O45" s="167">
        <v>1</v>
      </c>
    </row>
    <row r="46" spans="1:15" ht="13.5" customHeight="1">
      <c r="A46" s="23">
        <v>34</v>
      </c>
      <c r="B46" s="279">
        <v>1333004753</v>
      </c>
      <c r="C46" s="101" t="s">
        <v>294</v>
      </c>
      <c r="D46" s="101" t="s">
        <v>295</v>
      </c>
      <c r="E46" s="118" t="s">
        <v>433</v>
      </c>
      <c r="F46" s="49">
        <v>10</v>
      </c>
      <c r="G46" s="26"/>
      <c r="H46" s="127"/>
      <c r="I46" s="31">
        <f t="shared" si="0"/>
        <v>10</v>
      </c>
      <c r="J46" s="35">
        <f t="shared" si="1"/>
        <v>1</v>
      </c>
      <c r="K46" s="169" t="s">
        <v>485</v>
      </c>
      <c r="L46" s="129">
        <f t="shared" si="2"/>
        <v>1</v>
      </c>
      <c r="M46" s="72" t="s">
        <v>483</v>
      </c>
      <c r="N46" s="7">
        <v>18</v>
      </c>
      <c r="O46" s="167">
        <v>2</v>
      </c>
    </row>
    <row r="47" spans="1:15" ht="13.5" customHeight="1">
      <c r="A47" s="23">
        <v>35</v>
      </c>
      <c r="B47" s="175">
        <v>1533011550</v>
      </c>
      <c r="C47" s="275" t="s">
        <v>525</v>
      </c>
      <c r="D47" s="275" t="s">
        <v>526</v>
      </c>
      <c r="E47" s="117" t="s">
        <v>428</v>
      </c>
      <c r="F47" s="49">
        <v>12</v>
      </c>
      <c r="G47" s="26"/>
      <c r="H47" s="127"/>
      <c r="I47" s="31">
        <f t="shared" si="0"/>
        <v>12</v>
      </c>
      <c r="J47" s="35">
        <f t="shared" si="1"/>
        <v>1</v>
      </c>
      <c r="K47" s="169" t="s">
        <v>485</v>
      </c>
      <c r="L47" s="129">
        <f t="shared" si="2"/>
        <v>1</v>
      </c>
      <c r="N47" s="187">
        <v>18</v>
      </c>
      <c r="O47" s="188">
        <v>2</v>
      </c>
    </row>
    <row r="48" spans="1:15" ht="13.5" customHeight="1">
      <c r="A48" s="23">
        <v>36</v>
      </c>
      <c r="B48" s="279">
        <v>1333006010</v>
      </c>
      <c r="C48" s="101" t="s">
        <v>296</v>
      </c>
      <c r="D48" s="101" t="s">
        <v>378</v>
      </c>
      <c r="E48" s="117" t="s">
        <v>429</v>
      </c>
      <c r="F48" s="49">
        <v>8</v>
      </c>
      <c r="G48" s="26"/>
      <c r="H48" s="127"/>
      <c r="I48" s="31">
        <f t="shared" si="0"/>
        <v>8</v>
      </c>
      <c r="J48" s="35">
        <f t="shared" si="1"/>
        <v>0</v>
      </c>
      <c r="K48" s="169" t="s">
        <v>485</v>
      </c>
      <c r="L48" s="129">
        <f t="shared" si="2"/>
        <v>1</v>
      </c>
      <c r="M48" s="72" t="s">
        <v>483</v>
      </c>
      <c r="N48" s="7">
        <v>12</v>
      </c>
      <c r="O48" s="167">
        <v>2</v>
      </c>
    </row>
    <row r="49" spans="1:15" ht="13.5" customHeight="1">
      <c r="A49" s="23">
        <v>37</v>
      </c>
      <c r="B49" s="175">
        <v>1533004202</v>
      </c>
      <c r="C49" s="275" t="s">
        <v>654</v>
      </c>
      <c r="D49" s="275" t="s">
        <v>655</v>
      </c>
      <c r="E49" s="117" t="s">
        <v>1676</v>
      </c>
      <c r="F49" s="49">
        <v>14</v>
      </c>
      <c r="G49" s="26"/>
      <c r="H49" s="127"/>
      <c r="I49" s="31">
        <f t="shared" si="0"/>
        <v>14</v>
      </c>
      <c r="J49" s="35">
        <f t="shared" si="1"/>
        <v>1</v>
      </c>
      <c r="K49" s="169" t="s">
        <v>485</v>
      </c>
      <c r="L49" s="129">
        <f t="shared" si="2"/>
        <v>1</v>
      </c>
      <c r="N49" s="187">
        <v>14</v>
      </c>
      <c r="O49" s="188">
        <v>2</v>
      </c>
    </row>
    <row r="50" spans="1:15" ht="13.5" customHeight="1">
      <c r="A50" s="23">
        <v>38</v>
      </c>
      <c r="B50" s="289">
        <v>1333011714</v>
      </c>
      <c r="C50" s="47" t="s">
        <v>87</v>
      </c>
      <c r="D50" s="47" t="s">
        <v>88</v>
      </c>
      <c r="E50" s="118" t="s">
        <v>433</v>
      </c>
      <c r="F50" s="92">
        <v>14</v>
      </c>
      <c r="G50" s="26"/>
      <c r="H50" s="127"/>
      <c r="I50" s="31">
        <f t="shared" si="0"/>
        <v>14</v>
      </c>
      <c r="J50" s="35">
        <f t="shared" si="1"/>
        <v>1</v>
      </c>
      <c r="K50" s="169" t="s">
        <v>485</v>
      </c>
      <c r="L50" s="129">
        <f t="shared" si="2"/>
        <v>1</v>
      </c>
      <c r="M50" s="72" t="s">
        <v>483</v>
      </c>
      <c r="N50" s="7">
        <v>18</v>
      </c>
      <c r="O50" s="167">
        <v>2</v>
      </c>
    </row>
    <row r="51" spans="1:15" ht="13.5" customHeight="1">
      <c r="A51" s="23">
        <v>39</v>
      </c>
      <c r="B51" s="369" t="s">
        <v>714</v>
      </c>
      <c r="C51" s="245" t="s">
        <v>715</v>
      </c>
      <c r="D51" s="245" t="s">
        <v>60</v>
      </c>
      <c r="E51" s="246" t="s">
        <v>434</v>
      </c>
      <c r="F51" s="256">
        <v>10.33</v>
      </c>
      <c r="G51" s="260"/>
      <c r="H51" s="261"/>
      <c r="I51" s="249">
        <f t="shared" si="0"/>
        <v>10.33</v>
      </c>
      <c r="J51" s="268">
        <f t="shared" si="1"/>
        <v>1</v>
      </c>
      <c r="K51" s="221" t="str">
        <f>IF(J51=1,"acquise"," ")</f>
        <v>acquise</v>
      </c>
      <c r="L51" s="222">
        <f t="shared" si="2"/>
        <v>1</v>
      </c>
    </row>
    <row r="52" spans="1:15" ht="13.5" customHeight="1">
      <c r="A52" s="23">
        <v>40</v>
      </c>
      <c r="B52" s="294" t="s">
        <v>716</v>
      </c>
      <c r="C52" s="200" t="s">
        <v>717</v>
      </c>
      <c r="D52" s="200" t="s">
        <v>138</v>
      </c>
      <c r="E52" s="247" t="s">
        <v>1677</v>
      </c>
      <c r="F52" s="256">
        <v>12</v>
      </c>
      <c r="G52" s="260"/>
      <c r="H52" s="261"/>
      <c r="I52" s="249">
        <f t="shared" si="0"/>
        <v>12</v>
      </c>
      <c r="J52" s="268">
        <f t="shared" si="1"/>
        <v>1</v>
      </c>
      <c r="K52" s="221" t="str">
        <f>IF(J52=1,"acquise"," ")</f>
        <v>acquise</v>
      </c>
      <c r="L52" s="222">
        <f t="shared" si="2"/>
        <v>1</v>
      </c>
    </row>
    <row r="53" spans="1:15" ht="13.5" customHeight="1">
      <c r="A53" s="23">
        <v>41</v>
      </c>
      <c r="B53" s="279">
        <v>1333026522</v>
      </c>
      <c r="C53" s="101" t="s">
        <v>379</v>
      </c>
      <c r="D53" s="101" t="s">
        <v>380</v>
      </c>
      <c r="E53" s="117" t="s">
        <v>429</v>
      </c>
      <c r="F53" s="49">
        <v>11.5</v>
      </c>
      <c r="G53" s="26"/>
      <c r="H53" s="127"/>
      <c r="I53" s="31">
        <f t="shared" si="0"/>
        <v>11.5</v>
      </c>
      <c r="J53" s="35">
        <f t="shared" si="1"/>
        <v>1</v>
      </c>
      <c r="K53" s="169" t="s">
        <v>485</v>
      </c>
      <c r="L53" s="129">
        <f t="shared" si="2"/>
        <v>1</v>
      </c>
      <c r="M53" s="72" t="s">
        <v>483</v>
      </c>
      <c r="N53" s="7">
        <v>18</v>
      </c>
      <c r="O53" s="167">
        <v>2</v>
      </c>
    </row>
    <row r="54" spans="1:15" ht="13.5" customHeight="1">
      <c r="A54" s="23">
        <v>42</v>
      </c>
      <c r="B54" s="175">
        <v>1533015821</v>
      </c>
      <c r="C54" s="275" t="s">
        <v>576</v>
      </c>
      <c r="D54" s="275" t="s">
        <v>357</v>
      </c>
      <c r="E54" s="117" t="s">
        <v>428</v>
      </c>
      <c r="F54" s="49">
        <v>5.5</v>
      </c>
      <c r="G54" s="26">
        <v>8</v>
      </c>
      <c r="H54" s="127"/>
      <c r="I54" s="31">
        <f t="shared" si="0"/>
        <v>8</v>
      </c>
      <c r="J54" s="35">
        <f t="shared" si="1"/>
        <v>0</v>
      </c>
      <c r="K54" s="43" t="str">
        <f>IF(J54=1,"acquise"," ")</f>
        <v xml:space="preserve"> </v>
      </c>
      <c r="L54" s="129">
        <f t="shared" si="2"/>
        <v>1</v>
      </c>
      <c r="N54" s="187">
        <v>22</v>
      </c>
      <c r="O54" s="188">
        <v>1</v>
      </c>
    </row>
    <row r="55" spans="1:15" ht="13.5" customHeight="1">
      <c r="A55" s="23">
        <v>43</v>
      </c>
      <c r="B55" s="282" t="s">
        <v>718</v>
      </c>
      <c r="C55" s="200" t="s">
        <v>90</v>
      </c>
      <c r="D55" s="200" t="s">
        <v>373</v>
      </c>
      <c r="E55" s="246" t="s">
        <v>434</v>
      </c>
      <c r="F55" s="256">
        <v>14.75</v>
      </c>
      <c r="G55" s="260"/>
      <c r="H55" s="261"/>
      <c r="I55" s="249">
        <f t="shared" si="0"/>
        <v>14.75</v>
      </c>
      <c r="J55" s="268">
        <f t="shared" si="1"/>
        <v>1</v>
      </c>
      <c r="K55" s="221" t="str">
        <f>IF(J55=1,"acquise"," ")</f>
        <v>acquise</v>
      </c>
      <c r="L55" s="222">
        <f t="shared" si="2"/>
        <v>1</v>
      </c>
    </row>
    <row r="56" spans="1:15" ht="13.5" customHeight="1">
      <c r="A56" s="23">
        <v>44</v>
      </c>
      <c r="B56" s="279">
        <v>1433010412</v>
      </c>
      <c r="C56" s="101" t="s">
        <v>381</v>
      </c>
      <c r="D56" s="101" t="s">
        <v>382</v>
      </c>
      <c r="E56" s="117" t="s">
        <v>429</v>
      </c>
      <c r="F56" s="49">
        <v>14.75</v>
      </c>
      <c r="G56" s="26"/>
      <c r="H56" s="127"/>
      <c r="I56" s="31">
        <f t="shared" si="0"/>
        <v>14.75</v>
      </c>
      <c r="J56" s="35">
        <f t="shared" si="1"/>
        <v>1</v>
      </c>
      <c r="K56" s="169" t="s">
        <v>485</v>
      </c>
      <c r="L56" s="129">
        <f t="shared" si="2"/>
        <v>1</v>
      </c>
      <c r="M56" s="72" t="s">
        <v>483</v>
      </c>
      <c r="N56" s="7">
        <v>18</v>
      </c>
      <c r="O56" s="167">
        <v>2</v>
      </c>
    </row>
    <row r="57" spans="1:15" ht="13.5" customHeight="1">
      <c r="A57" s="23">
        <v>45</v>
      </c>
      <c r="B57" s="294" t="s">
        <v>719</v>
      </c>
      <c r="C57" s="200" t="s">
        <v>381</v>
      </c>
      <c r="D57" s="200" t="s">
        <v>72</v>
      </c>
      <c r="E57" s="247" t="s">
        <v>1678</v>
      </c>
      <c r="F57" s="256">
        <v>10.5</v>
      </c>
      <c r="G57" s="260"/>
      <c r="H57" s="261"/>
      <c r="I57" s="249">
        <f t="shared" si="0"/>
        <v>10.5</v>
      </c>
      <c r="J57" s="268">
        <f t="shared" si="1"/>
        <v>1</v>
      </c>
      <c r="K57" s="221" t="str">
        <f>IF(J57=1,"acquise"," ")</f>
        <v>acquise</v>
      </c>
      <c r="L57" s="222">
        <f t="shared" si="2"/>
        <v>1</v>
      </c>
    </row>
    <row r="58" spans="1:15" ht="13.5" customHeight="1">
      <c r="A58" s="23">
        <v>46</v>
      </c>
      <c r="B58" s="175">
        <v>1533009327</v>
      </c>
      <c r="C58" s="275" t="s">
        <v>626</v>
      </c>
      <c r="D58" s="275" t="s">
        <v>93</v>
      </c>
      <c r="E58" s="117" t="s">
        <v>428</v>
      </c>
      <c r="F58" s="49">
        <v>13</v>
      </c>
      <c r="G58" s="26"/>
      <c r="H58" s="127"/>
      <c r="I58" s="31">
        <f t="shared" si="0"/>
        <v>13</v>
      </c>
      <c r="J58" s="35">
        <f t="shared" si="1"/>
        <v>1</v>
      </c>
      <c r="K58" s="169" t="s">
        <v>485</v>
      </c>
      <c r="L58" s="129">
        <f t="shared" si="2"/>
        <v>1</v>
      </c>
      <c r="N58" s="187">
        <v>11</v>
      </c>
      <c r="O58" s="188">
        <v>2</v>
      </c>
    </row>
    <row r="59" spans="1:15" ht="13.5" customHeight="1">
      <c r="A59" s="23">
        <v>47</v>
      </c>
      <c r="B59" s="405" t="s">
        <v>720</v>
      </c>
      <c r="C59" s="264" t="s">
        <v>721</v>
      </c>
      <c r="D59" s="264" t="s">
        <v>113</v>
      </c>
      <c r="E59" s="242" t="s">
        <v>432</v>
      </c>
      <c r="F59" s="267">
        <v>10</v>
      </c>
      <c r="G59" s="260"/>
      <c r="H59" s="261"/>
      <c r="I59" s="249">
        <f t="shared" si="0"/>
        <v>10</v>
      </c>
      <c r="J59" s="268">
        <f t="shared" si="1"/>
        <v>1</v>
      </c>
      <c r="K59" s="221" t="str">
        <f>IF(J59=1,"acquise"," ")</f>
        <v>acquise</v>
      </c>
      <c r="L59" s="222">
        <f t="shared" si="2"/>
        <v>1</v>
      </c>
    </row>
    <row r="60" spans="1:15" ht="13.5" customHeight="1">
      <c r="A60" s="23">
        <v>48</v>
      </c>
      <c r="B60" s="178">
        <v>1433010258</v>
      </c>
      <c r="C60" s="272" t="s">
        <v>607</v>
      </c>
      <c r="D60" s="272" t="s">
        <v>225</v>
      </c>
      <c r="E60" s="117" t="s">
        <v>1676</v>
      </c>
      <c r="F60" s="49">
        <v>9</v>
      </c>
      <c r="G60" s="26"/>
      <c r="H60" s="127"/>
      <c r="I60" s="31">
        <f t="shared" si="0"/>
        <v>9</v>
      </c>
      <c r="J60" s="35">
        <f t="shared" si="1"/>
        <v>0</v>
      </c>
      <c r="K60" s="169" t="s">
        <v>485</v>
      </c>
      <c r="L60" s="129">
        <f t="shared" si="2"/>
        <v>1</v>
      </c>
      <c r="N60" s="187">
        <v>12</v>
      </c>
      <c r="O60" s="188">
        <v>2</v>
      </c>
    </row>
    <row r="61" spans="1:15" ht="13.5" customHeight="1">
      <c r="A61" s="23">
        <v>49</v>
      </c>
      <c r="B61" s="175">
        <v>1533011503</v>
      </c>
      <c r="C61" s="275" t="s">
        <v>643</v>
      </c>
      <c r="D61" s="275" t="s">
        <v>555</v>
      </c>
      <c r="E61" s="117" t="s">
        <v>429</v>
      </c>
      <c r="F61" s="49">
        <v>15</v>
      </c>
      <c r="G61" s="26"/>
      <c r="H61" s="127"/>
      <c r="I61" s="31">
        <f t="shared" si="0"/>
        <v>15</v>
      </c>
      <c r="J61" s="35">
        <f t="shared" si="1"/>
        <v>1</v>
      </c>
      <c r="K61" s="169" t="s">
        <v>485</v>
      </c>
      <c r="L61" s="129">
        <f t="shared" si="2"/>
        <v>1</v>
      </c>
      <c r="N61" s="187">
        <v>18</v>
      </c>
      <c r="O61" s="188">
        <v>2</v>
      </c>
    </row>
    <row r="62" spans="1:15" ht="13.5" customHeight="1">
      <c r="A62" s="23">
        <v>50</v>
      </c>
      <c r="B62" s="175">
        <v>1533019462</v>
      </c>
      <c r="C62" s="275" t="s">
        <v>531</v>
      </c>
      <c r="D62" s="275" t="s">
        <v>299</v>
      </c>
      <c r="E62" s="117" t="s">
        <v>429</v>
      </c>
      <c r="F62" s="49">
        <v>9.75</v>
      </c>
      <c r="G62" s="26"/>
      <c r="H62" s="127"/>
      <c r="I62" s="31">
        <f t="shared" si="0"/>
        <v>9.75</v>
      </c>
      <c r="J62" s="35">
        <f t="shared" si="1"/>
        <v>0</v>
      </c>
      <c r="K62" s="169" t="s">
        <v>485</v>
      </c>
      <c r="L62" s="129">
        <f t="shared" si="2"/>
        <v>1</v>
      </c>
      <c r="N62" s="187">
        <v>14</v>
      </c>
      <c r="O62" s="188">
        <v>2</v>
      </c>
    </row>
    <row r="63" spans="1:15" ht="13.5" customHeight="1">
      <c r="A63" s="23">
        <v>51</v>
      </c>
      <c r="B63" s="175">
        <v>1533010439</v>
      </c>
      <c r="C63" s="275" t="s">
        <v>596</v>
      </c>
      <c r="D63" s="275" t="s">
        <v>597</v>
      </c>
      <c r="E63" s="117" t="s">
        <v>1676</v>
      </c>
      <c r="F63" s="49">
        <v>6</v>
      </c>
      <c r="G63" s="26"/>
      <c r="H63" s="127"/>
      <c r="I63" s="31">
        <f t="shared" si="0"/>
        <v>6</v>
      </c>
      <c r="J63" s="35">
        <f t="shared" si="1"/>
        <v>0</v>
      </c>
      <c r="K63" s="169" t="s">
        <v>485</v>
      </c>
      <c r="L63" s="129">
        <f t="shared" si="2"/>
        <v>1</v>
      </c>
      <c r="N63" s="187">
        <v>14</v>
      </c>
      <c r="O63" s="188">
        <v>2</v>
      </c>
    </row>
    <row r="64" spans="1:15" ht="13.5" customHeight="1">
      <c r="A64" s="23">
        <v>52</v>
      </c>
      <c r="B64" s="175">
        <v>1533003693</v>
      </c>
      <c r="C64" s="275" t="s">
        <v>562</v>
      </c>
      <c r="D64" s="275" t="s">
        <v>327</v>
      </c>
      <c r="E64" s="117" t="s">
        <v>1676</v>
      </c>
      <c r="F64" s="49">
        <v>13</v>
      </c>
      <c r="G64" s="26"/>
      <c r="H64" s="127"/>
      <c r="I64" s="31">
        <f t="shared" si="0"/>
        <v>13</v>
      </c>
      <c r="J64" s="35">
        <f t="shared" si="1"/>
        <v>1</v>
      </c>
      <c r="K64" s="169" t="s">
        <v>485</v>
      </c>
      <c r="L64" s="129">
        <f t="shared" si="2"/>
        <v>1</v>
      </c>
      <c r="N64" s="187">
        <v>14</v>
      </c>
      <c r="O64" s="188">
        <v>2</v>
      </c>
    </row>
    <row r="65" spans="1:15" ht="13.5" customHeight="1">
      <c r="A65" s="23">
        <v>53</v>
      </c>
      <c r="B65" s="175">
        <v>1533023336</v>
      </c>
      <c r="C65" s="275" t="s">
        <v>562</v>
      </c>
      <c r="D65" s="275" t="s">
        <v>331</v>
      </c>
      <c r="E65" s="117" t="s">
        <v>429</v>
      </c>
      <c r="F65" s="49">
        <v>10</v>
      </c>
      <c r="G65" s="26"/>
      <c r="H65" s="127"/>
      <c r="I65" s="31">
        <f t="shared" si="0"/>
        <v>10</v>
      </c>
      <c r="J65" s="35">
        <f t="shared" si="1"/>
        <v>1</v>
      </c>
      <c r="K65" s="169" t="s">
        <v>485</v>
      </c>
      <c r="L65" s="129">
        <f t="shared" si="2"/>
        <v>1</v>
      </c>
      <c r="N65" s="187">
        <v>18</v>
      </c>
      <c r="O65" s="188">
        <v>2</v>
      </c>
    </row>
    <row r="66" spans="1:15" ht="13.5" customHeight="1">
      <c r="A66" s="23">
        <v>54</v>
      </c>
      <c r="B66" s="279">
        <v>1433011170</v>
      </c>
      <c r="C66" s="101" t="s">
        <v>383</v>
      </c>
      <c r="D66" s="101" t="s">
        <v>250</v>
      </c>
      <c r="E66" s="117" t="s">
        <v>434</v>
      </c>
      <c r="F66" s="49">
        <v>11.5</v>
      </c>
      <c r="G66" s="26"/>
      <c r="H66" s="127"/>
      <c r="I66" s="31">
        <f t="shared" si="0"/>
        <v>11.5</v>
      </c>
      <c r="J66" s="35">
        <f t="shared" si="1"/>
        <v>1</v>
      </c>
      <c r="K66" s="169" t="s">
        <v>485</v>
      </c>
      <c r="L66" s="129">
        <f t="shared" si="2"/>
        <v>1</v>
      </c>
      <c r="M66" s="72" t="s">
        <v>483</v>
      </c>
      <c r="N66" s="7">
        <v>25</v>
      </c>
      <c r="O66" s="167">
        <v>2</v>
      </c>
    </row>
    <row r="67" spans="1:15" ht="13.5" customHeight="1">
      <c r="A67" s="23">
        <v>55</v>
      </c>
      <c r="B67" s="289">
        <v>123012584</v>
      </c>
      <c r="C67" s="47" t="s">
        <v>96</v>
      </c>
      <c r="D67" s="47" t="s">
        <v>77</v>
      </c>
      <c r="E67" s="118" t="s">
        <v>433</v>
      </c>
      <c r="F67" s="92">
        <v>11.25</v>
      </c>
      <c r="G67" s="26"/>
      <c r="H67" s="127"/>
      <c r="I67" s="31">
        <f t="shared" si="0"/>
        <v>11.25</v>
      </c>
      <c r="J67" s="35">
        <f t="shared" si="1"/>
        <v>1</v>
      </c>
      <c r="K67" s="169" t="s">
        <v>485</v>
      </c>
      <c r="L67" s="129">
        <f t="shared" si="2"/>
        <v>1</v>
      </c>
      <c r="M67" s="72" t="s">
        <v>483</v>
      </c>
      <c r="N67" s="7">
        <v>20</v>
      </c>
      <c r="O67" s="167">
        <v>2</v>
      </c>
    </row>
    <row r="68" spans="1:15" ht="13.5" customHeight="1">
      <c r="A68" s="23">
        <v>56</v>
      </c>
      <c r="B68" s="175">
        <v>1533011473</v>
      </c>
      <c r="C68" s="275" t="s">
        <v>614</v>
      </c>
      <c r="D68" s="275" t="s">
        <v>76</v>
      </c>
      <c r="E68" s="117" t="s">
        <v>429</v>
      </c>
      <c r="F68" s="49">
        <v>10</v>
      </c>
      <c r="G68" s="26"/>
      <c r="H68" s="127"/>
      <c r="I68" s="31">
        <f t="shared" si="0"/>
        <v>10</v>
      </c>
      <c r="J68" s="35">
        <f t="shared" si="1"/>
        <v>1</v>
      </c>
      <c r="K68" s="169" t="s">
        <v>485</v>
      </c>
      <c r="L68" s="129">
        <f t="shared" si="2"/>
        <v>1</v>
      </c>
      <c r="N68" s="187">
        <v>18</v>
      </c>
      <c r="O68" s="188">
        <v>2</v>
      </c>
    </row>
    <row r="69" spans="1:15" ht="13.5" customHeight="1">
      <c r="A69" s="23">
        <v>57</v>
      </c>
      <c r="B69" s="175">
        <v>1533011076</v>
      </c>
      <c r="C69" s="275" t="s">
        <v>656</v>
      </c>
      <c r="D69" s="275" t="s">
        <v>94</v>
      </c>
      <c r="E69" s="117" t="s">
        <v>429</v>
      </c>
      <c r="F69" s="49">
        <v>12</v>
      </c>
      <c r="G69" s="26"/>
      <c r="H69" s="127"/>
      <c r="I69" s="31">
        <f t="shared" si="0"/>
        <v>12</v>
      </c>
      <c r="J69" s="35">
        <f t="shared" si="1"/>
        <v>1</v>
      </c>
      <c r="K69" s="169" t="s">
        <v>485</v>
      </c>
      <c r="L69" s="129">
        <f t="shared" si="2"/>
        <v>1</v>
      </c>
      <c r="N69" s="187">
        <v>20</v>
      </c>
      <c r="O69" s="188">
        <v>2</v>
      </c>
    </row>
    <row r="70" spans="1:15" ht="13.5" customHeight="1">
      <c r="A70" s="23">
        <v>58</v>
      </c>
      <c r="B70" s="279">
        <v>1433004654</v>
      </c>
      <c r="C70" s="101" t="s">
        <v>438</v>
      </c>
      <c r="D70" s="101" t="s">
        <v>131</v>
      </c>
      <c r="E70" s="121" t="s">
        <v>434</v>
      </c>
      <c r="F70" s="92">
        <v>10.5</v>
      </c>
      <c r="G70" s="26"/>
      <c r="H70" s="127"/>
      <c r="I70" s="31">
        <f t="shared" si="0"/>
        <v>10.5</v>
      </c>
      <c r="J70" s="35">
        <f t="shared" si="1"/>
        <v>1</v>
      </c>
      <c r="K70" s="169" t="s">
        <v>485</v>
      </c>
      <c r="L70" s="129">
        <f t="shared" si="2"/>
        <v>1</v>
      </c>
      <c r="M70" s="72" t="s">
        <v>483</v>
      </c>
      <c r="N70" s="7">
        <v>18</v>
      </c>
      <c r="O70" s="167">
        <v>2</v>
      </c>
    </row>
    <row r="71" spans="1:15" ht="13.5" customHeight="1">
      <c r="A71" s="23">
        <v>59</v>
      </c>
      <c r="B71" s="175">
        <v>1533001044</v>
      </c>
      <c r="C71" s="275" t="s">
        <v>517</v>
      </c>
      <c r="D71" s="275" t="s">
        <v>518</v>
      </c>
      <c r="E71" s="117" t="s">
        <v>429</v>
      </c>
      <c r="F71" s="49">
        <v>10</v>
      </c>
      <c r="G71" s="26"/>
      <c r="H71" s="127"/>
      <c r="I71" s="31">
        <f t="shared" si="0"/>
        <v>10</v>
      </c>
      <c r="J71" s="35">
        <f t="shared" si="1"/>
        <v>1</v>
      </c>
      <c r="K71" s="169" t="s">
        <v>485</v>
      </c>
      <c r="L71" s="129">
        <f t="shared" si="2"/>
        <v>1</v>
      </c>
      <c r="N71" s="187">
        <v>11</v>
      </c>
      <c r="O71" s="188">
        <v>2</v>
      </c>
    </row>
    <row r="72" spans="1:15" ht="13.5" customHeight="1">
      <c r="A72" s="23">
        <v>60</v>
      </c>
      <c r="B72" s="175">
        <v>1533004322</v>
      </c>
      <c r="C72" s="275" t="s">
        <v>623</v>
      </c>
      <c r="D72" s="275" t="s">
        <v>77</v>
      </c>
      <c r="E72" s="117" t="s">
        <v>428</v>
      </c>
      <c r="F72" s="49">
        <v>13</v>
      </c>
      <c r="G72" s="26"/>
      <c r="H72" s="127"/>
      <c r="I72" s="31">
        <f t="shared" si="0"/>
        <v>13</v>
      </c>
      <c r="J72" s="35">
        <f t="shared" si="1"/>
        <v>1</v>
      </c>
      <c r="K72" s="169" t="s">
        <v>485</v>
      </c>
      <c r="L72" s="129">
        <f t="shared" si="2"/>
        <v>1</v>
      </c>
      <c r="N72" s="187">
        <v>14</v>
      </c>
      <c r="O72" s="188">
        <v>2</v>
      </c>
    </row>
    <row r="73" spans="1:15" ht="13.5" customHeight="1">
      <c r="A73" s="23">
        <v>61</v>
      </c>
      <c r="B73" s="175">
        <v>1533009697</v>
      </c>
      <c r="C73" s="275" t="s">
        <v>551</v>
      </c>
      <c r="D73" s="275" t="s">
        <v>552</v>
      </c>
      <c r="E73" s="117" t="s">
        <v>428</v>
      </c>
      <c r="F73" s="49">
        <v>10</v>
      </c>
      <c r="G73" s="26"/>
      <c r="H73" s="127"/>
      <c r="I73" s="31">
        <f t="shared" si="0"/>
        <v>10</v>
      </c>
      <c r="J73" s="35">
        <f t="shared" si="1"/>
        <v>1</v>
      </c>
      <c r="K73" s="169" t="s">
        <v>485</v>
      </c>
      <c r="L73" s="129">
        <f t="shared" si="2"/>
        <v>1</v>
      </c>
      <c r="N73" s="187">
        <v>12</v>
      </c>
      <c r="O73" s="188">
        <v>2</v>
      </c>
    </row>
    <row r="74" spans="1:15" ht="13.5" customHeight="1">
      <c r="A74" s="23">
        <v>62</v>
      </c>
      <c r="B74" s="175">
        <v>1533009756</v>
      </c>
      <c r="C74" s="275" t="s">
        <v>621</v>
      </c>
      <c r="D74" s="275" t="s">
        <v>378</v>
      </c>
      <c r="E74" s="117" t="s">
        <v>429</v>
      </c>
      <c r="F74" s="49">
        <v>10</v>
      </c>
      <c r="G74" s="26"/>
      <c r="H74" s="127"/>
      <c r="I74" s="31">
        <f t="shared" si="0"/>
        <v>10</v>
      </c>
      <c r="J74" s="35">
        <f t="shared" si="1"/>
        <v>1</v>
      </c>
      <c r="K74" s="169" t="s">
        <v>485</v>
      </c>
      <c r="L74" s="129">
        <f t="shared" si="2"/>
        <v>1</v>
      </c>
      <c r="N74" s="187">
        <v>18</v>
      </c>
      <c r="O74" s="188">
        <v>2</v>
      </c>
    </row>
    <row r="75" spans="1:15" ht="13.5" customHeight="1">
      <c r="A75" s="23">
        <v>63</v>
      </c>
      <c r="B75" s="279">
        <v>123011918</v>
      </c>
      <c r="C75" s="101" t="s">
        <v>298</v>
      </c>
      <c r="D75" s="101" t="s">
        <v>83</v>
      </c>
      <c r="E75" s="117" t="s">
        <v>429</v>
      </c>
      <c r="F75" s="49">
        <v>11</v>
      </c>
      <c r="G75" s="26"/>
      <c r="H75" s="127"/>
      <c r="I75" s="31">
        <f t="shared" si="0"/>
        <v>11</v>
      </c>
      <c r="J75" s="35">
        <f t="shared" si="1"/>
        <v>1</v>
      </c>
      <c r="K75" s="169" t="s">
        <v>485</v>
      </c>
      <c r="L75" s="129">
        <f t="shared" si="2"/>
        <v>1</v>
      </c>
      <c r="M75" s="72" t="s">
        <v>483</v>
      </c>
      <c r="N75" s="7">
        <v>14</v>
      </c>
      <c r="O75" s="167">
        <v>2</v>
      </c>
    </row>
    <row r="76" spans="1:15" ht="13.5" customHeight="1">
      <c r="A76" s="23">
        <v>64</v>
      </c>
      <c r="B76" s="178">
        <v>1433006291</v>
      </c>
      <c r="C76" s="272" t="s">
        <v>386</v>
      </c>
      <c r="D76" s="272" t="s">
        <v>527</v>
      </c>
      <c r="E76" s="117" t="s">
        <v>429</v>
      </c>
      <c r="F76" s="49">
        <v>8</v>
      </c>
      <c r="G76" s="26"/>
      <c r="H76" s="127"/>
      <c r="I76" s="31">
        <f t="shared" si="0"/>
        <v>8</v>
      </c>
      <c r="J76" s="35">
        <f t="shared" si="1"/>
        <v>0</v>
      </c>
      <c r="K76" s="169" t="s">
        <v>485</v>
      </c>
      <c r="L76" s="129">
        <f t="shared" si="2"/>
        <v>1</v>
      </c>
      <c r="N76" s="187">
        <v>18</v>
      </c>
      <c r="O76" s="188">
        <v>2</v>
      </c>
    </row>
    <row r="77" spans="1:15" ht="13.5" customHeight="1">
      <c r="A77" s="23">
        <v>65</v>
      </c>
      <c r="B77" s="178">
        <v>1433006412</v>
      </c>
      <c r="C77" s="272" t="s">
        <v>386</v>
      </c>
      <c r="D77" s="272" t="s">
        <v>519</v>
      </c>
      <c r="E77" s="117" t="s">
        <v>428</v>
      </c>
      <c r="F77" s="49">
        <v>11</v>
      </c>
      <c r="G77" s="26"/>
      <c r="H77" s="127"/>
      <c r="I77" s="31">
        <f t="shared" ref="I77:I140" si="3">MAX(F77,G77,H77)</f>
        <v>11</v>
      </c>
      <c r="J77" s="35">
        <f t="shared" ref="J77:J140" si="4">IF(I77&gt;=10,1,0)</f>
        <v>1</v>
      </c>
      <c r="K77" s="169" t="s">
        <v>485</v>
      </c>
      <c r="L77" s="129">
        <f t="shared" ref="L77:L140" si="5">IF(H77&lt;&gt;"",2,1)</f>
        <v>1</v>
      </c>
      <c r="N77" s="187">
        <v>12</v>
      </c>
      <c r="O77" s="188">
        <v>2</v>
      </c>
    </row>
    <row r="78" spans="1:15" ht="13.5" customHeight="1">
      <c r="A78" s="23">
        <v>66</v>
      </c>
      <c r="B78" s="279">
        <v>123008134</v>
      </c>
      <c r="C78" s="101" t="s">
        <v>300</v>
      </c>
      <c r="D78" s="101" t="s">
        <v>126</v>
      </c>
      <c r="E78" s="122" t="s">
        <v>428</v>
      </c>
      <c r="F78" s="49">
        <v>12.25</v>
      </c>
      <c r="G78" s="26"/>
      <c r="H78" s="127"/>
      <c r="I78" s="31">
        <f t="shared" si="3"/>
        <v>12.25</v>
      </c>
      <c r="J78" s="35">
        <f t="shared" si="4"/>
        <v>1</v>
      </c>
      <c r="K78" s="169" t="s">
        <v>485</v>
      </c>
      <c r="L78" s="129">
        <f t="shared" si="5"/>
        <v>1</v>
      </c>
      <c r="M78" s="72" t="s">
        <v>483</v>
      </c>
      <c r="N78" s="7">
        <v>12</v>
      </c>
      <c r="O78" s="167">
        <v>2</v>
      </c>
    </row>
    <row r="79" spans="1:15" ht="13.5" customHeight="1">
      <c r="A79" s="23">
        <v>67</v>
      </c>
      <c r="B79" s="175">
        <v>1533006859</v>
      </c>
      <c r="C79" s="275" t="s">
        <v>651</v>
      </c>
      <c r="D79" s="275" t="s">
        <v>652</v>
      </c>
      <c r="E79" s="117" t="s">
        <v>1676</v>
      </c>
      <c r="F79" s="49">
        <v>13</v>
      </c>
      <c r="G79" s="26"/>
      <c r="H79" s="127"/>
      <c r="I79" s="31">
        <f t="shared" si="3"/>
        <v>13</v>
      </c>
      <c r="J79" s="35">
        <f t="shared" si="4"/>
        <v>1</v>
      </c>
      <c r="K79" s="169" t="s">
        <v>486</v>
      </c>
      <c r="L79" s="129">
        <f t="shared" si="5"/>
        <v>1</v>
      </c>
      <c r="N79" s="187">
        <v>10</v>
      </c>
      <c r="O79" s="188">
        <v>1</v>
      </c>
    </row>
    <row r="80" spans="1:15" ht="13.5" customHeight="1">
      <c r="A80" s="23">
        <v>68</v>
      </c>
      <c r="B80" s="279">
        <v>1333003198</v>
      </c>
      <c r="C80" s="101" t="s">
        <v>301</v>
      </c>
      <c r="D80" s="101" t="s">
        <v>302</v>
      </c>
      <c r="E80" s="117" t="s">
        <v>429</v>
      </c>
      <c r="F80" s="49">
        <v>14.5</v>
      </c>
      <c r="G80" s="26"/>
      <c r="H80" s="127"/>
      <c r="I80" s="31">
        <f t="shared" si="3"/>
        <v>14.5</v>
      </c>
      <c r="J80" s="35">
        <f t="shared" si="4"/>
        <v>1</v>
      </c>
      <c r="K80" s="169" t="s">
        <v>485</v>
      </c>
      <c r="L80" s="129">
        <f t="shared" si="5"/>
        <v>1</v>
      </c>
      <c r="M80" s="72" t="s">
        <v>483</v>
      </c>
      <c r="N80" s="22">
        <v>12</v>
      </c>
      <c r="O80" s="168">
        <v>2</v>
      </c>
    </row>
    <row r="81" spans="1:15" ht="13.5" customHeight="1">
      <c r="A81" s="23">
        <v>69</v>
      </c>
      <c r="B81" s="279">
        <v>1433003071</v>
      </c>
      <c r="C81" s="101" t="s">
        <v>387</v>
      </c>
      <c r="D81" s="101" t="s">
        <v>388</v>
      </c>
      <c r="E81" s="117" t="s">
        <v>434</v>
      </c>
      <c r="F81" s="49">
        <v>15</v>
      </c>
      <c r="G81" s="26"/>
      <c r="H81" s="127"/>
      <c r="I81" s="31">
        <f t="shared" si="3"/>
        <v>15</v>
      </c>
      <c r="J81" s="35">
        <f t="shared" si="4"/>
        <v>1</v>
      </c>
      <c r="K81" s="169" t="s">
        <v>485</v>
      </c>
      <c r="L81" s="129">
        <f t="shared" si="5"/>
        <v>1</v>
      </c>
      <c r="M81" s="72" t="s">
        <v>483</v>
      </c>
      <c r="N81" s="7">
        <v>10</v>
      </c>
      <c r="O81" s="167">
        <v>2</v>
      </c>
    </row>
    <row r="82" spans="1:15" ht="13.5" customHeight="1">
      <c r="A82" s="23">
        <v>70</v>
      </c>
      <c r="B82" s="363" t="s">
        <v>722</v>
      </c>
      <c r="C82" s="241" t="s">
        <v>723</v>
      </c>
      <c r="D82" s="241" t="s">
        <v>128</v>
      </c>
      <c r="E82" s="246" t="s">
        <v>434</v>
      </c>
      <c r="F82" s="256">
        <v>14</v>
      </c>
      <c r="G82" s="260"/>
      <c r="H82" s="261"/>
      <c r="I82" s="249">
        <f t="shared" si="3"/>
        <v>14</v>
      </c>
      <c r="J82" s="268">
        <f t="shared" si="4"/>
        <v>1</v>
      </c>
      <c r="K82" s="221" t="str">
        <f>IF(J82=1,"acquise"," ")</f>
        <v>acquise</v>
      </c>
      <c r="L82" s="222">
        <f t="shared" si="5"/>
        <v>1</v>
      </c>
    </row>
    <row r="83" spans="1:15" ht="13.5" customHeight="1">
      <c r="A83" s="23">
        <v>71</v>
      </c>
      <c r="B83" s="282">
        <v>123015012</v>
      </c>
      <c r="C83" s="200" t="s">
        <v>303</v>
      </c>
      <c r="D83" s="200" t="s">
        <v>163</v>
      </c>
      <c r="E83" s="239" t="s">
        <v>1679</v>
      </c>
      <c r="F83" s="256">
        <v>11</v>
      </c>
      <c r="G83" s="260"/>
      <c r="H83" s="261"/>
      <c r="I83" s="249">
        <f t="shared" si="3"/>
        <v>11</v>
      </c>
      <c r="J83" s="268">
        <f t="shared" si="4"/>
        <v>1</v>
      </c>
      <c r="K83" s="221" t="str">
        <f>IF(J83=1,"acquise"," ")</f>
        <v>acquise</v>
      </c>
      <c r="L83" s="222">
        <f t="shared" si="5"/>
        <v>1</v>
      </c>
    </row>
    <row r="84" spans="1:15" ht="13.5" customHeight="1">
      <c r="A84" s="23">
        <v>72</v>
      </c>
      <c r="B84" s="279">
        <v>123014995</v>
      </c>
      <c r="C84" s="101" t="s">
        <v>303</v>
      </c>
      <c r="D84" s="101" t="s">
        <v>304</v>
      </c>
      <c r="E84" s="117" t="s">
        <v>429</v>
      </c>
      <c r="F84" s="49">
        <v>10.5</v>
      </c>
      <c r="G84" s="26"/>
      <c r="H84" s="127"/>
      <c r="I84" s="31">
        <f t="shared" si="3"/>
        <v>10.5</v>
      </c>
      <c r="J84" s="35">
        <f t="shared" si="4"/>
        <v>1</v>
      </c>
      <c r="K84" s="169" t="s">
        <v>485</v>
      </c>
      <c r="L84" s="129">
        <f t="shared" si="5"/>
        <v>1</v>
      </c>
      <c r="M84" s="72" t="s">
        <v>483</v>
      </c>
      <c r="N84" s="7">
        <v>14</v>
      </c>
      <c r="O84" s="167">
        <v>2</v>
      </c>
    </row>
    <row r="85" spans="1:15" ht="13.5" customHeight="1">
      <c r="A85" s="23">
        <v>73</v>
      </c>
      <c r="B85" s="289">
        <v>123015349</v>
      </c>
      <c r="C85" s="47" t="s">
        <v>101</v>
      </c>
      <c r="D85" s="47" t="s">
        <v>102</v>
      </c>
      <c r="E85" s="117" t="s">
        <v>429</v>
      </c>
      <c r="F85" s="92">
        <v>11</v>
      </c>
      <c r="G85" s="26"/>
      <c r="H85" s="127"/>
      <c r="I85" s="31">
        <f t="shared" si="3"/>
        <v>11</v>
      </c>
      <c r="J85" s="35">
        <f t="shared" si="4"/>
        <v>1</v>
      </c>
      <c r="K85" s="169" t="s">
        <v>485</v>
      </c>
      <c r="L85" s="129">
        <f t="shared" si="5"/>
        <v>1</v>
      </c>
      <c r="M85" s="72" t="s">
        <v>483</v>
      </c>
      <c r="N85" s="7">
        <v>14</v>
      </c>
      <c r="O85" s="167">
        <v>2</v>
      </c>
    </row>
    <row r="86" spans="1:15" ht="13.5" customHeight="1">
      <c r="A86" s="23">
        <v>74</v>
      </c>
      <c r="B86" s="282" t="s">
        <v>724</v>
      </c>
      <c r="C86" s="200" t="s">
        <v>725</v>
      </c>
      <c r="D86" s="200" t="s">
        <v>138</v>
      </c>
      <c r="E86" s="244" t="s">
        <v>433</v>
      </c>
      <c r="F86" s="256">
        <v>14</v>
      </c>
      <c r="G86" s="260"/>
      <c r="H86" s="261"/>
      <c r="I86" s="249">
        <f t="shared" si="3"/>
        <v>14</v>
      </c>
      <c r="J86" s="268">
        <f t="shared" si="4"/>
        <v>1</v>
      </c>
      <c r="K86" s="221" t="str">
        <f>IF(J86=1,"acquise"," ")</f>
        <v>acquise</v>
      </c>
      <c r="L86" s="222">
        <f t="shared" si="5"/>
        <v>1</v>
      </c>
    </row>
    <row r="87" spans="1:15" ht="13.5" customHeight="1">
      <c r="A87" s="23">
        <v>75</v>
      </c>
      <c r="B87" s="175">
        <v>1533017936</v>
      </c>
      <c r="C87" s="275" t="s">
        <v>512</v>
      </c>
      <c r="D87" s="275" t="s">
        <v>513</v>
      </c>
      <c r="E87" s="117" t="s">
        <v>428</v>
      </c>
      <c r="F87" s="49">
        <v>17</v>
      </c>
      <c r="G87" s="26"/>
      <c r="H87" s="127"/>
      <c r="I87" s="31">
        <f t="shared" si="3"/>
        <v>17</v>
      </c>
      <c r="J87" s="35">
        <f t="shared" si="4"/>
        <v>1</v>
      </c>
      <c r="K87" s="169" t="s">
        <v>705</v>
      </c>
      <c r="L87" s="129">
        <f t="shared" si="5"/>
        <v>1</v>
      </c>
      <c r="N87" s="187">
        <v>30</v>
      </c>
      <c r="O87" s="188">
        <v>2</v>
      </c>
    </row>
    <row r="88" spans="1:15" ht="13.5" customHeight="1">
      <c r="A88" s="23">
        <v>76</v>
      </c>
      <c r="B88" s="277" t="s">
        <v>105</v>
      </c>
      <c r="C88" s="47" t="s">
        <v>106</v>
      </c>
      <c r="D88" s="47" t="s">
        <v>107</v>
      </c>
      <c r="E88" s="118" t="s">
        <v>433</v>
      </c>
      <c r="F88" s="92">
        <v>10.25</v>
      </c>
      <c r="G88" s="26"/>
      <c r="H88" s="127"/>
      <c r="I88" s="31">
        <f t="shared" si="3"/>
        <v>10.25</v>
      </c>
      <c r="J88" s="35">
        <f t="shared" si="4"/>
        <v>1</v>
      </c>
      <c r="K88" s="169" t="s">
        <v>485</v>
      </c>
      <c r="L88" s="129">
        <f t="shared" si="5"/>
        <v>1</v>
      </c>
      <c r="M88" s="72" t="s">
        <v>483</v>
      </c>
      <c r="N88" s="7">
        <v>20</v>
      </c>
      <c r="O88" s="167">
        <v>2</v>
      </c>
    </row>
    <row r="89" spans="1:15" ht="13.5" customHeight="1">
      <c r="A89" s="23">
        <v>77</v>
      </c>
      <c r="B89" s="175">
        <v>1533005921</v>
      </c>
      <c r="C89" s="275" t="s">
        <v>565</v>
      </c>
      <c r="D89" s="275" t="s">
        <v>566</v>
      </c>
      <c r="E89" s="117" t="s">
        <v>1676</v>
      </c>
      <c r="F89" s="49">
        <v>8</v>
      </c>
      <c r="G89" s="26"/>
      <c r="H89" s="127"/>
      <c r="I89" s="31">
        <f t="shared" si="3"/>
        <v>8</v>
      </c>
      <c r="J89" s="35">
        <f t="shared" si="4"/>
        <v>0</v>
      </c>
      <c r="K89" s="169" t="s">
        <v>485</v>
      </c>
      <c r="L89" s="129">
        <f t="shared" si="5"/>
        <v>1</v>
      </c>
      <c r="N89" s="187">
        <v>12</v>
      </c>
      <c r="O89" s="188">
        <v>2</v>
      </c>
    </row>
    <row r="90" spans="1:15" ht="13.5" customHeight="1">
      <c r="A90" s="23">
        <v>78</v>
      </c>
      <c r="B90" s="178">
        <v>1433009353</v>
      </c>
      <c r="C90" s="272" t="s">
        <v>598</v>
      </c>
      <c r="D90" s="272" t="s">
        <v>124</v>
      </c>
      <c r="E90" s="117" t="s">
        <v>429</v>
      </c>
      <c r="F90" s="49">
        <v>14</v>
      </c>
      <c r="G90" s="26"/>
      <c r="H90" s="127"/>
      <c r="I90" s="31">
        <f t="shared" si="3"/>
        <v>14</v>
      </c>
      <c r="J90" s="35">
        <f t="shared" si="4"/>
        <v>1</v>
      </c>
      <c r="K90" s="169" t="s">
        <v>485</v>
      </c>
      <c r="L90" s="129">
        <f t="shared" si="5"/>
        <v>1</v>
      </c>
      <c r="N90" s="187">
        <v>12</v>
      </c>
      <c r="O90" s="188">
        <v>2</v>
      </c>
    </row>
    <row r="91" spans="1:15" ht="13.5" customHeight="1">
      <c r="A91" s="23">
        <v>79</v>
      </c>
      <c r="B91" s="289">
        <v>123002486</v>
      </c>
      <c r="C91" s="47" t="s">
        <v>108</v>
      </c>
      <c r="D91" s="47" t="s">
        <v>77</v>
      </c>
      <c r="E91" s="48" t="s">
        <v>1680</v>
      </c>
      <c r="F91" s="92">
        <v>10.25</v>
      </c>
      <c r="G91" s="26"/>
      <c r="H91" s="127"/>
      <c r="I91" s="31">
        <f t="shared" si="3"/>
        <v>10.25</v>
      </c>
      <c r="J91" s="35">
        <f t="shared" si="4"/>
        <v>1</v>
      </c>
      <c r="K91" s="169" t="s">
        <v>485</v>
      </c>
      <c r="L91" s="129">
        <f t="shared" si="5"/>
        <v>1</v>
      </c>
      <c r="M91" s="72" t="s">
        <v>483</v>
      </c>
      <c r="N91" s="7">
        <v>18</v>
      </c>
      <c r="O91" s="167">
        <v>2</v>
      </c>
    </row>
    <row r="92" spans="1:15" ht="13.5" customHeight="1">
      <c r="A92" s="23">
        <v>80</v>
      </c>
      <c r="B92" s="289">
        <v>123006121</v>
      </c>
      <c r="C92" s="47" t="s">
        <v>109</v>
      </c>
      <c r="D92" s="47" t="s">
        <v>110</v>
      </c>
      <c r="E92" s="117" t="s">
        <v>429</v>
      </c>
      <c r="F92" s="92">
        <v>11.5</v>
      </c>
      <c r="G92" s="26"/>
      <c r="H92" s="127"/>
      <c r="I92" s="31">
        <f t="shared" si="3"/>
        <v>11.5</v>
      </c>
      <c r="J92" s="35">
        <f t="shared" si="4"/>
        <v>1</v>
      </c>
      <c r="K92" s="169" t="s">
        <v>485</v>
      </c>
      <c r="L92" s="129">
        <f t="shared" si="5"/>
        <v>1</v>
      </c>
      <c r="M92" s="72" t="s">
        <v>483</v>
      </c>
      <c r="N92" s="7">
        <v>12</v>
      </c>
      <c r="O92" s="167">
        <v>2</v>
      </c>
    </row>
    <row r="93" spans="1:15" ht="13.5" customHeight="1">
      <c r="A93" s="23">
        <v>81</v>
      </c>
      <c r="B93" s="289">
        <v>1333006122</v>
      </c>
      <c r="C93" s="47" t="s">
        <v>109</v>
      </c>
      <c r="D93" s="47" t="s">
        <v>92</v>
      </c>
      <c r="E93" s="121" t="s">
        <v>431</v>
      </c>
      <c r="F93" s="92">
        <v>10</v>
      </c>
      <c r="G93" s="26"/>
      <c r="H93" s="127"/>
      <c r="I93" s="31">
        <f t="shared" si="3"/>
        <v>10</v>
      </c>
      <c r="J93" s="35">
        <f t="shared" si="4"/>
        <v>1</v>
      </c>
      <c r="K93" s="169" t="s">
        <v>486</v>
      </c>
      <c r="L93" s="129">
        <f t="shared" si="5"/>
        <v>1</v>
      </c>
      <c r="M93" s="72" t="s">
        <v>483</v>
      </c>
      <c r="N93" s="7">
        <v>17</v>
      </c>
      <c r="O93" s="167">
        <v>1</v>
      </c>
    </row>
    <row r="94" spans="1:15" ht="13.5" customHeight="1">
      <c r="A94" s="23">
        <v>82</v>
      </c>
      <c r="B94" s="279">
        <v>1333003996</v>
      </c>
      <c r="C94" s="101" t="s">
        <v>389</v>
      </c>
      <c r="D94" s="101" t="s">
        <v>97</v>
      </c>
      <c r="E94" s="118" t="s">
        <v>433</v>
      </c>
      <c r="F94" s="49">
        <v>10.5</v>
      </c>
      <c r="G94" s="26"/>
      <c r="H94" s="127"/>
      <c r="I94" s="31">
        <f t="shared" si="3"/>
        <v>10.5</v>
      </c>
      <c r="J94" s="35">
        <f t="shared" si="4"/>
        <v>1</v>
      </c>
      <c r="K94" s="169" t="s">
        <v>485</v>
      </c>
      <c r="L94" s="129">
        <f t="shared" si="5"/>
        <v>1</v>
      </c>
      <c r="M94" s="72" t="s">
        <v>483</v>
      </c>
      <c r="N94" s="7">
        <v>18</v>
      </c>
      <c r="O94" s="167">
        <v>2</v>
      </c>
    </row>
    <row r="95" spans="1:15" ht="13.5" customHeight="1">
      <c r="A95" s="23">
        <v>83</v>
      </c>
      <c r="B95" s="363" t="s">
        <v>726</v>
      </c>
      <c r="C95" s="241" t="s">
        <v>727</v>
      </c>
      <c r="D95" s="241" t="s">
        <v>513</v>
      </c>
      <c r="E95" s="248" t="s">
        <v>433</v>
      </c>
      <c r="F95" s="256">
        <v>13</v>
      </c>
      <c r="G95" s="260"/>
      <c r="H95" s="261"/>
      <c r="I95" s="249">
        <f t="shared" si="3"/>
        <v>13</v>
      </c>
      <c r="J95" s="268">
        <f t="shared" si="4"/>
        <v>1</v>
      </c>
      <c r="K95" s="221" t="str">
        <f>IF(J95=1,"acquise"," ")</f>
        <v>acquise</v>
      </c>
      <c r="L95" s="222">
        <f t="shared" si="5"/>
        <v>1</v>
      </c>
    </row>
    <row r="96" spans="1:15" ht="13.5" customHeight="1">
      <c r="A96" s="23">
        <v>84</v>
      </c>
      <c r="B96" s="175">
        <v>1533003442</v>
      </c>
      <c r="C96" s="275" t="s">
        <v>521</v>
      </c>
      <c r="D96" s="275" t="s">
        <v>522</v>
      </c>
      <c r="E96" s="117" t="s">
        <v>429</v>
      </c>
      <c r="F96" s="49">
        <v>13</v>
      </c>
      <c r="G96" s="26"/>
      <c r="H96" s="127"/>
      <c r="I96" s="31">
        <f t="shared" si="3"/>
        <v>13</v>
      </c>
      <c r="J96" s="35">
        <f t="shared" si="4"/>
        <v>1</v>
      </c>
      <c r="K96" s="169" t="s">
        <v>485</v>
      </c>
      <c r="L96" s="129">
        <f t="shared" si="5"/>
        <v>1</v>
      </c>
      <c r="N96" s="187">
        <v>11</v>
      </c>
      <c r="O96" s="188">
        <v>2</v>
      </c>
    </row>
    <row r="97" spans="1:15" ht="13.5" customHeight="1">
      <c r="A97" s="23">
        <v>85</v>
      </c>
      <c r="B97" s="279">
        <v>1333008143</v>
      </c>
      <c r="C97" s="101" t="s">
        <v>305</v>
      </c>
      <c r="D97" s="101" t="s">
        <v>67</v>
      </c>
      <c r="E97" s="117" t="s">
        <v>434</v>
      </c>
      <c r="F97" s="49">
        <v>13</v>
      </c>
      <c r="G97" s="26"/>
      <c r="H97" s="127"/>
      <c r="I97" s="31">
        <f t="shared" si="3"/>
        <v>13</v>
      </c>
      <c r="J97" s="35">
        <f t="shared" si="4"/>
        <v>1</v>
      </c>
      <c r="K97" s="169" t="s">
        <v>485</v>
      </c>
      <c r="L97" s="129">
        <f t="shared" si="5"/>
        <v>1</v>
      </c>
      <c r="M97" s="72" t="s">
        <v>483</v>
      </c>
      <c r="N97" s="7">
        <v>12</v>
      </c>
      <c r="O97" s="167">
        <v>2</v>
      </c>
    </row>
    <row r="98" spans="1:15" ht="13.5" customHeight="1">
      <c r="A98" s="23">
        <v>86</v>
      </c>
      <c r="B98" s="178">
        <v>1433008806</v>
      </c>
      <c r="C98" s="272" t="s">
        <v>549</v>
      </c>
      <c r="D98" s="272" t="s">
        <v>103</v>
      </c>
      <c r="E98" s="117" t="s">
        <v>428</v>
      </c>
      <c r="F98" s="49">
        <v>11</v>
      </c>
      <c r="G98" s="26"/>
      <c r="H98" s="127"/>
      <c r="I98" s="31">
        <f t="shared" si="3"/>
        <v>11</v>
      </c>
      <c r="J98" s="35">
        <f t="shared" si="4"/>
        <v>1</v>
      </c>
      <c r="K98" s="169" t="s">
        <v>485</v>
      </c>
      <c r="L98" s="129">
        <f t="shared" si="5"/>
        <v>1</v>
      </c>
      <c r="N98" s="187">
        <v>14</v>
      </c>
      <c r="O98" s="188">
        <v>2</v>
      </c>
    </row>
    <row r="99" spans="1:15" ht="13.5" customHeight="1">
      <c r="A99" s="23">
        <v>87</v>
      </c>
      <c r="B99" s="175">
        <v>1533019171</v>
      </c>
      <c r="C99" s="275" t="s">
        <v>689</v>
      </c>
      <c r="D99" s="275" t="s">
        <v>690</v>
      </c>
      <c r="E99" s="117" t="s">
        <v>1676</v>
      </c>
      <c r="F99" s="49">
        <v>11.5</v>
      </c>
      <c r="G99" s="26"/>
      <c r="H99" s="127"/>
      <c r="I99" s="31">
        <f t="shared" si="3"/>
        <v>11.5</v>
      </c>
      <c r="J99" s="35">
        <f t="shared" si="4"/>
        <v>1</v>
      </c>
      <c r="K99" s="169" t="s">
        <v>485</v>
      </c>
      <c r="L99" s="129">
        <f t="shared" si="5"/>
        <v>1</v>
      </c>
      <c r="N99" s="187">
        <v>12</v>
      </c>
      <c r="O99" s="188">
        <v>2</v>
      </c>
    </row>
    <row r="100" spans="1:15" ht="13.5" customHeight="1">
      <c r="A100" s="23">
        <v>88</v>
      </c>
      <c r="B100" s="294" t="s">
        <v>728</v>
      </c>
      <c r="C100" s="200" t="s">
        <v>112</v>
      </c>
      <c r="D100" s="200" t="s">
        <v>135</v>
      </c>
      <c r="E100" s="247" t="s">
        <v>1678</v>
      </c>
      <c r="F100" s="256">
        <v>12.25</v>
      </c>
      <c r="G100" s="260"/>
      <c r="H100" s="261"/>
      <c r="I100" s="249">
        <f t="shared" si="3"/>
        <v>12.25</v>
      </c>
      <c r="J100" s="268">
        <f t="shared" si="4"/>
        <v>1</v>
      </c>
      <c r="K100" s="221" t="str">
        <f>IF(J100=1,"acquise"," ")</f>
        <v>acquise</v>
      </c>
      <c r="L100" s="222">
        <f t="shared" si="5"/>
        <v>1</v>
      </c>
    </row>
    <row r="101" spans="1:15" ht="13.5" customHeight="1">
      <c r="A101" s="23">
        <v>89</v>
      </c>
      <c r="B101" s="289">
        <v>123009941</v>
      </c>
      <c r="C101" s="47" t="s">
        <v>114</v>
      </c>
      <c r="D101" s="47" t="s">
        <v>115</v>
      </c>
      <c r="E101" s="118" t="s">
        <v>428</v>
      </c>
      <c r="F101" s="92">
        <v>11</v>
      </c>
      <c r="G101" s="26"/>
      <c r="H101" s="127"/>
      <c r="I101" s="31">
        <f t="shared" si="3"/>
        <v>11</v>
      </c>
      <c r="J101" s="35">
        <f t="shared" si="4"/>
        <v>1</v>
      </c>
      <c r="K101" s="169" t="s">
        <v>485</v>
      </c>
      <c r="L101" s="129">
        <f t="shared" si="5"/>
        <v>1</v>
      </c>
      <c r="M101" s="72" t="s">
        <v>483</v>
      </c>
      <c r="N101" s="7">
        <v>18</v>
      </c>
      <c r="O101" s="167">
        <v>2</v>
      </c>
    </row>
    <row r="102" spans="1:15" ht="13.5" customHeight="1">
      <c r="A102" s="23">
        <v>90</v>
      </c>
      <c r="B102" s="289">
        <v>123005662</v>
      </c>
      <c r="C102" s="47" t="s">
        <v>116</v>
      </c>
      <c r="D102" s="47" t="s">
        <v>117</v>
      </c>
      <c r="E102" s="118" t="s">
        <v>433</v>
      </c>
      <c r="F102" s="92">
        <v>10</v>
      </c>
      <c r="G102" s="26"/>
      <c r="H102" s="127"/>
      <c r="I102" s="31">
        <f t="shared" si="3"/>
        <v>10</v>
      </c>
      <c r="J102" s="35">
        <f t="shared" si="4"/>
        <v>1</v>
      </c>
      <c r="K102" s="169" t="s">
        <v>486</v>
      </c>
      <c r="L102" s="129">
        <f t="shared" si="5"/>
        <v>1</v>
      </c>
      <c r="M102" s="72" t="s">
        <v>483</v>
      </c>
      <c r="N102" s="7">
        <v>17</v>
      </c>
      <c r="O102" s="167">
        <v>1</v>
      </c>
    </row>
    <row r="103" spans="1:15" ht="13.5" customHeight="1">
      <c r="A103" s="23">
        <v>91</v>
      </c>
      <c r="B103" s="282">
        <v>123020144</v>
      </c>
      <c r="C103" s="200" t="s">
        <v>729</v>
      </c>
      <c r="D103" s="200" t="s">
        <v>595</v>
      </c>
      <c r="E103" s="247" t="s">
        <v>1678</v>
      </c>
      <c r="F103" s="256">
        <v>12</v>
      </c>
      <c r="G103" s="260"/>
      <c r="H103" s="261"/>
      <c r="I103" s="249">
        <f t="shared" si="3"/>
        <v>12</v>
      </c>
      <c r="J103" s="268">
        <f t="shared" si="4"/>
        <v>1</v>
      </c>
      <c r="K103" s="221" t="str">
        <f>IF(J103=1,"acquise"," ")</f>
        <v>acquise</v>
      </c>
      <c r="L103" s="222">
        <f t="shared" si="5"/>
        <v>1</v>
      </c>
    </row>
    <row r="104" spans="1:15" ht="13.5" customHeight="1">
      <c r="A104" s="23">
        <v>92</v>
      </c>
      <c r="B104" s="175">
        <v>1533005287</v>
      </c>
      <c r="C104" s="275" t="s">
        <v>601</v>
      </c>
      <c r="D104" s="275" t="s">
        <v>602</v>
      </c>
      <c r="E104" s="117" t="s">
        <v>429</v>
      </c>
      <c r="F104" s="49">
        <v>10</v>
      </c>
      <c r="G104" s="26"/>
      <c r="H104" s="127"/>
      <c r="I104" s="31">
        <f t="shared" si="3"/>
        <v>10</v>
      </c>
      <c r="J104" s="35">
        <f t="shared" si="4"/>
        <v>1</v>
      </c>
      <c r="K104" s="169" t="s">
        <v>485</v>
      </c>
      <c r="L104" s="129">
        <f t="shared" si="5"/>
        <v>1</v>
      </c>
      <c r="N104" s="187">
        <v>24</v>
      </c>
      <c r="O104" s="188">
        <v>2</v>
      </c>
    </row>
    <row r="105" spans="1:15" ht="13.5" customHeight="1">
      <c r="A105" s="23">
        <v>93</v>
      </c>
      <c r="B105" s="279">
        <v>123016442</v>
      </c>
      <c r="C105" s="101" t="s">
        <v>306</v>
      </c>
      <c r="D105" s="101" t="s">
        <v>297</v>
      </c>
      <c r="E105" s="117" t="s">
        <v>434</v>
      </c>
      <c r="F105" s="49">
        <v>10</v>
      </c>
      <c r="G105" s="26"/>
      <c r="H105" s="127"/>
      <c r="I105" s="31">
        <f t="shared" si="3"/>
        <v>10</v>
      </c>
      <c r="J105" s="35">
        <f t="shared" si="4"/>
        <v>1</v>
      </c>
      <c r="K105" s="169" t="s">
        <v>485</v>
      </c>
      <c r="L105" s="129">
        <f t="shared" si="5"/>
        <v>1</v>
      </c>
      <c r="M105" s="72" t="s">
        <v>483</v>
      </c>
      <c r="N105" s="7">
        <v>12</v>
      </c>
      <c r="O105" s="167">
        <v>2</v>
      </c>
    </row>
    <row r="106" spans="1:15" ht="13.5" customHeight="1">
      <c r="A106" s="23">
        <v>94</v>
      </c>
      <c r="B106" s="175">
        <v>1531090856</v>
      </c>
      <c r="C106" s="275" t="s">
        <v>542</v>
      </c>
      <c r="D106" s="275" t="s">
        <v>608</v>
      </c>
      <c r="E106" s="117" t="s">
        <v>429</v>
      </c>
      <c r="F106" s="49">
        <v>9</v>
      </c>
      <c r="G106" s="26"/>
      <c r="H106" s="127"/>
      <c r="I106" s="31">
        <f t="shared" si="3"/>
        <v>9</v>
      </c>
      <c r="J106" s="35">
        <f t="shared" si="4"/>
        <v>0</v>
      </c>
      <c r="K106" s="169" t="s">
        <v>485</v>
      </c>
      <c r="L106" s="129">
        <f t="shared" si="5"/>
        <v>1</v>
      </c>
      <c r="N106" s="187">
        <v>18</v>
      </c>
      <c r="O106" s="188">
        <v>2</v>
      </c>
    </row>
    <row r="107" spans="1:15" ht="13.5" customHeight="1">
      <c r="A107" s="23">
        <v>95</v>
      </c>
      <c r="B107" s="175">
        <v>1533003764</v>
      </c>
      <c r="C107" s="275" t="s">
        <v>542</v>
      </c>
      <c r="D107" s="275" t="s">
        <v>543</v>
      </c>
      <c r="E107" s="117" t="s">
        <v>429</v>
      </c>
      <c r="F107" s="49">
        <v>9.75</v>
      </c>
      <c r="G107" s="26"/>
      <c r="H107" s="127"/>
      <c r="I107" s="31">
        <f t="shared" si="3"/>
        <v>9.75</v>
      </c>
      <c r="J107" s="35">
        <f t="shared" si="4"/>
        <v>0</v>
      </c>
      <c r="K107" s="169" t="s">
        <v>485</v>
      </c>
      <c r="L107" s="129">
        <f t="shared" si="5"/>
        <v>1</v>
      </c>
      <c r="N107" s="187">
        <v>18</v>
      </c>
      <c r="O107" s="188">
        <v>2</v>
      </c>
    </row>
    <row r="108" spans="1:15" ht="13.5" customHeight="1">
      <c r="A108" s="23">
        <v>96</v>
      </c>
      <c r="B108" s="178">
        <v>1433013964</v>
      </c>
      <c r="C108" s="272" t="s">
        <v>553</v>
      </c>
      <c r="D108" s="272" t="s">
        <v>201</v>
      </c>
      <c r="E108" s="117" t="s">
        <v>428</v>
      </c>
      <c r="F108" s="49">
        <v>7</v>
      </c>
      <c r="G108" s="26"/>
      <c r="H108" s="127"/>
      <c r="I108" s="31">
        <f t="shared" si="3"/>
        <v>7</v>
      </c>
      <c r="J108" s="35">
        <f t="shared" si="4"/>
        <v>0</v>
      </c>
      <c r="K108" s="169" t="s">
        <v>485</v>
      </c>
      <c r="L108" s="129">
        <f t="shared" si="5"/>
        <v>1</v>
      </c>
      <c r="N108" s="187">
        <v>12</v>
      </c>
      <c r="O108" s="188">
        <v>2</v>
      </c>
    </row>
    <row r="109" spans="1:15" ht="13.5" customHeight="1">
      <c r="A109" s="23">
        <v>97</v>
      </c>
      <c r="B109" s="279">
        <v>1433009474</v>
      </c>
      <c r="C109" s="101" t="s">
        <v>307</v>
      </c>
      <c r="D109" s="101" t="s">
        <v>308</v>
      </c>
      <c r="E109" s="118" t="s">
        <v>428</v>
      </c>
      <c r="F109" s="49">
        <v>11.75</v>
      </c>
      <c r="G109" s="26"/>
      <c r="H109" s="127"/>
      <c r="I109" s="31">
        <f t="shared" si="3"/>
        <v>11.75</v>
      </c>
      <c r="J109" s="35">
        <f t="shared" si="4"/>
        <v>1</v>
      </c>
      <c r="K109" s="169" t="s">
        <v>486</v>
      </c>
      <c r="L109" s="129">
        <f t="shared" si="5"/>
        <v>1</v>
      </c>
      <c r="M109" s="72" t="s">
        <v>483</v>
      </c>
      <c r="N109" s="7">
        <v>11</v>
      </c>
      <c r="O109" s="167">
        <v>1</v>
      </c>
    </row>
    <row r="110" spans="1:15" ht="13.5" customHeight="1">
      <c r="A110" s="23">
        <v>98</v>
      </c>
      <c r="B110" s="289">
        <v>1333004969</v>
      </c>
      <c r="C110" s="47" t="s">
        <v>119</v>
      </c>
      <c r="D110" s="47" t="s">
        <v>120</v>
      </c>
      <c r="E110" s="408" t="s">
        <v>434</v>
      </c>
      <c r="F110" s="92">
        <v>14.5</v>
      </c>
      <c r="G110" s="26"/>
      <c r="H110" s="127"/>
      <c r="I110" s="31">
        <f t="shared" si="3"/>
        <v>14.5</v>
      </c>
      <c r="J110" s="35">
        <f t="shared" si="4"/>
        <v>1</v>
      </c>
      <c r="K110" s="169" t="s">
        <v>485</v>
      </c>
      <c r="L110" s="129">
        <f t="shared" si="5"/>
        <v>1</v>
      </c>
      <c r="M110" s="72" t="s">
        <v>483</v>
      </c>
      <c r="N110" s="7">
        <v>24</v>
      </c>
      <c r="O110" s="167">
        <v>2</v>
      </c>
    </row>
    <row r="111" spans="1:15" ht="13.5" customHeight="1">
      <c r="A111" s="23">
        <v>99</v>
      </c>
      <c r="B111" s="178">
        <v>1433007062</v>
      </c>
      <c r="C111" s="272" t="s">
        <v>119</v>
      </c>
      <c r="D111" s="272" t="s">
        <v>92</v>
      </c>
      <c r="E111" s="117" t="s">
        <v>429</v>
      </c>
      <c r="F111" s="49">
        <v>15.5</v>
      </c>
      <c r="G111" s="26"/>
      <c r="H111" s="127"/>
      <c r="I111" s="31">
        <f t="shared" si="3"/>
        <v>15.5</v>
      </c>
      <c r="J111" s="35">
        <f t="shared" si="4"/>
        <v>1</v>
      </c>
      <c r="K111" s="169" t="s">
        <v>485</v>
      </c>
      <c r="L111" s="129">
        <f t="shared" si="5"/>
        <v>1</v>
      </c>
      <c r="N111" s="187">
        <v>14</v>
      </c>
      <c r="O111" s="188">
        <v>2</v>
      </c>
    </row>
    <row r="112" spans="1:15" ht="13.5" customHeight="1">
      <c r="A112" s="23">
        <v>100</v>
      </c>
      <c r="B112" s="358" t="s">
        <v>730</v>
      </c>
      <c r="C112" s="211" t="s">
        <v>309</v>
      </c>
      <c r="D112" s="211" t="s">
        <v>67</v>
      </c>
      <c r="E112" s="246" t="s">
        <v>1678</v>
      </c>
      <c r="F112" s="256">
        <v>14.5</v>
      </c>
      <c r="G112" s="260"/>
      <c r="H112" s="261"/>
      <c r="I112" s="249">
        <f t="shared" si="3"/>
        <v>14.5</v>
      </c>
      <c r="J112" s="268">
        <f t="shared" si="4"/>
        <v>1</v>
      </c>
      <c r="K112" s="221" t="str">
        <f>IF(J112=1,"acquise"," ")</f>
        <v>acquise</v>
      </c>
      <c r="L112" s="222">
        <f t="shared" si="5"/>
        <v>1</v>
      </c>
    </row>
    <row r="113" spans="1:15" ht="13.5" customHeight="1">
      <c r="A113" s="23">
        <v>101</v>
      </c>
      <c r="B113" s="279">
        <v>1333007462</v>
      </c>
      <c r="C113" s="101" t="s">
        <v>309</v>
      </c>
      <c r="D113" s="101" t="s">
        <v>209</v>
      </c>
      <c r="E113" s="117" t="s">
        <v>434</v>
      </c>
      <c r="F113" s="49">
        <v>10</v>
      </c>
      <c r="G113" s="26"/>
      <c r="H113" s="127"/>
      <c r="I113" s="31">
        <f t="shared" si="3"/>
        <v>10</v>
      </c>
      <c r="J113" s="35">
        <f t="shared" si="4"/>
        <v>1</v>
      </c>
      <c r="K113" s="169" t="s">
        <v>705</v>
      </c>
      <c r="L113" s="129">
        <f t="shared" si="5"/>
        <v>1</v>
      </c>
      <c r="M113" s="72" t="s">
        <v>483</v>
      </c>
      <c r="N113" s="7">
        <v>30</v>
      </c>
      <c r="O113" s="167">
        <v>2</v>
      </c>
    </row>
    <row r="114" spans="1:15" ht="13.5" customHeight="1">
      <c r="A114" s="23">
        <v>102</v>
      </c>
      <c r="B114" s="277" t="s">
        <v>121</v>
      </c>
      <c r="C114" s="47" t="s">
        <v>122</v>
      </c>
      <c r="D114" s="47" t="s">
        <v>123</v>
      </c>
      <c r="E114" s="118" t="s">
        <v>433</v>
      </c>
      <c r="F114" s="92">
        <v>10</v>
      </c>
      <c r="G114" s="26"/>
      <c r="H114" s="127"/>
      <c r="I114" s="31">
        <f t="shared" si="3"/>
        <v>10</v>
      </c>
      <c r="J114" s="35">
        <f t="shared" si="4"/>
        <v>1</v>
      </c>
      <c r="K114" s="169" t="s">
        <v>486</v>
      </c>
      <c r="L114" s="129">
        <f t="shared" si="5"/>
        <v>1</v>
      </c>
      <c r="M114" s="72" t="s">
        <v>483</v>
      </c>
      <c r="N114" s="7">
        <v>19</v>
      </c>
      <c r="O114" s="167">
        <v>1</v>
      </c>
    </row>
    <row r="115" spans="1:15" ht="13.5" customHeight="1">
      <c r="A115" s="23">
        <v>103</v>
      </c>
      <c r="B115" s="294">
        <v>123012055</v>
      </c>
      <c r="C115" s="200" t="s">
        <v>731</v>
      </c>
      <c r="D115" s="200" t="s">
        <v>67</v>
      </c>
      <c r="E115" s="204" t="s">
        <v>436</v>
      </c>
      <c r="F115" s="256">
        <v>10</v>
      </c>
      <c r="G115" s="260"/>
      <c r="H115" s="261"/>
      <c r="I115" s="249">
        <f t="shared" si="3"/>
        <v>10</v>
      </c>
      <c r="J115" s="268">
        <f t="shared" si="4"/>
        <v>1</v>
      </c>
      <c r="K115" s="221" t="str">
        <f>IF(J115=1,"acquise"," ")</f>
        <v>acquise</v>
      </c>
      <c r="L115" s="222">
        <f t="shared" si="5"/>
        <v>1</v>
      </c>
    </row>
    <row r="116" spans="1:15" ht="13.5" customHeight="1">
      <c r="A116" s="23">
        <v>104</v>
      </c>
      <c r="B116" s="178">
        <v>1433000987</v>
      </c>
      <c r="C116" s="272" t="s">
        <v>615</v>
      </c>
      <c r="D116" s="272" t="s">
        <v>616</v>
      </c>
      <c r="E116" s="117" t="s">
        <v>1676</v>
      </c>
      <c r="F116" s="49">
        <v>15.5</v>
      </c>
      <c r="G116" s="26"/>
      <c r="H116" s="127"/>
      <c r="I116" s="31">
        <f t="shared" si="3"/>
        <v>15.5</v>
      </c>
      <c r="J116" s="35">
        <f t="shared" si="4"/>
        <v>1</v>
      </c>
      <c r="K116" s="169" t="s">
        <v>485</v>
      </c>
      <c r="L116" s="129">
        <f t="shared" si="5"/>
        <v>1</v>
      </c>
      <c r="N116" s="187">
        <v>14</v>
      </c>
      <c r="O116" s="188">
        <v>2</v>
      </c>
    </row>
    <row r="117" spans="1:15" ht="13.5" customHeight="1">
      <c r="A117" s="23">
        <v>105</v>
      </c>
      <c r="B117" s="279">
        <v>1433009252</v>
      </c>
      <c r="C117" s="101" t="s">
        <v>310</v>
      </c>
      <c r="D117" s="101" t="s">
        <v>311</v>
      </c>
      <c r="E117" s="117" t="s">
        <v>434</v>
      </c>
      <c r="F117" s="49">
        <v>9</v>
      </c>
      <c r="G117" s="26"/>
      <c r="H117" s="127"/>
      <c r="I117" s="31">
        <f t="shared" si="3"/>
        <v>9</v>
      </c>
      <c r="J117" s="35">
        <f t="shared" si="4"/>
        <v>0</v>
      </c>
      <c r="K117" s="169" t="s">
        <v>485</v>
      </c>
      <c r="L117" s="129">
        <f t="shared" si="5"/>
        <v>1</v>
      </c>
      <c r="M117" s="72" t="s">
        <v>483</v>
      </c>
      <c r="N117" s="7">
        <v>23</v>
      </c>
      <c r="O117" s="167">
        <v>2</v>
      </c>
    </row>
    <row r="118" spans="1:15" ht="13.5" customHeight="1">
      <c r="A118" s="23">
        <v>106</v>
      </c>
      <c r="B118" s="289">
        <v>1333012941</v>
      </c>
      <c r="C118" s="47" t="s">
        <v>125</v>
      </c>
      <c r="D118" s="47" t="s">
        <v>126</v>
      </c>
      <c r="E118" s="118" t="s">
        <v>433</v>
      </c>
      <c r="F118" s="92">
        <v>11.5</v>
      </c>
      <c r="G118" s="26"/>
      <c r="H118" s="127"/>
      <c r="I118" s="31">
        <f t="shared" si="3"/>
        <v>11.5</v>
      </c>
      <c r="J118" s="35">
        <f t="shared" si="4"/>
        <v>1</v>
      </c>
      <c r="K118" s="169" t="s">
        <v>485</v>
      </c>
      <c r="L118" s="129">
        <f t="shared" si="5"/>
        <v>1</v>
      </c>
      <c r="M118" s="72" t="s">
        <v>483</v>
      </c>
      <c r="N118" s="7">
        <v>18</v>
      </c>
      <c r="O118" s="167">
        <v>2</v>
      </c>
    </row>
    <row r="119" spans="1:15" ht="13.5" customHeight="1">
      <c r="A119" s="23">
        <v>107</v>
      </c>
      <c r="B119" s="279">
        <v>1433007023</v>
      </c>
      <c r="C119" s="101" t="s">
        <v>390</v>
      </c>
      <c r="D119" s="101" t="s">
        <v>327</v>
      </c>
      <c r="E119" s="118" t="s">
        <v>433</v>
      </c>
      <c r="F119" s="49">
        <v>11.5</v>
      </c>
      <c r="G119" s="26"/>
      <c r="H119" s="127"/>
      <c r="I119" s="31">
        <f t="shared" si="3"/>
        <v>11.5</v>
      </c>
      <c r="J119" s="35">
        <f t="shared" si="4"/>
        <v>1</v>
      </c>
      <c r="K119" s="169" t="s">
        <v>705</v>
      </c>
      <c r="L119" s="129">
        <f t="shared" si="5"/>
        <v>1</v>
      </c>
      <c r="M119" s="72" t="s">
        <v>483</v>
      </c>
      <c r="N119" s="7">
        <v>30</v>
      </c>
      <c r="O119" s="167">
        <v>2</v>
      </c>
    </row>
    <row r="120" spans="1:15" ht="13.5" customHeight="1">
      <c r="A120" s="23">
        <v>108</v>
      </c>
      <c r="B120" s="175">
        <v>1533015363</v>
      </c>
      <c r="C120" s="275" t="s">
        <v>680</v>
      </c>
      <c r="D120" s="275" t="s">
        <v>681</v>
      </c>
      <c r="E120" s="117" t="s">
        <v>428</v>
      </c>
      <c r="F120" s="49">
        <v>11.5</v>
      </c>
      <c r="G120" s="26"/>
      <c r="H120" s="127"/>
      <c r="I120" s="31">
        <f t="shared" si="3"/>
        <v>11.5</v>
      </c>
      <c r="J120" s="35">
        <f t="shared" si="4"/>
        <v>1</v>
      </c>
      <c r="K120" s="169" t="s">
        <v>485</v>
      </c>
      <c r="L120" s="129">
        <f t="shared" si="5"/>
        <v>1</v>
      </c>
      <c r="N120" s="187">
        <v>23</v>
      </c>
      <c r="O120" s="188">
        <v>2</v>
      </c>
    </row>
    <row r="121" spans="1:15" ht="13.5" customHeight="1">
      <c r="A121" s="23">
        <v>109</v>
      </c>
      <c r="B121" s="282">
        <v>123009823</v>
      </c>
      <c r="C121" s="200" t="s">
        <v>732</v>
      </c>
      <c r="D121" s="200" t="s">
        <v>733</v>
      </c>
      <c r="E121" s="243" t="s">
        <v>434</v>
      </c>
      <c r="F121" s="256">
        <v>13.5</v>
      </c>
      <c r="G121" s="260"/>
      <c r="H121" s="261"/>
      <c r="I121" s="249">
        <f t="shared" si="3"/>
        <v>13.5</v>
      </c>
      <c r="J121" s="268">
        <f t="shared" si="4"/>
        <v>1</v>
      </c>
      <c r="K121" s="221" t="str">
        <f>IF(J121=1,"acquise"," ")</f>
        <v>acquise</v>
      </c>
      <c r="L121" s="222">
        <f t="shared" si="5"/>
        <v>1</v>
      </c>
    </row>
    <row r="122" spans="1:15" ht="13.5" customHeight="1">
      <c r="A122" s="23">
        <v>110</v>
      </c>
      <c r="B122" s="178">
        <v>1433004674</v>
      </c>
      <c r="C122" s="272" t="s">
        <v>580</v>
      </c>
      <c r="D122" s="272" t="s">
        <v>581</v>
      </c>
      <c r="E122" s="117" t="s">
        <v>428</v>
      </c>
      <c r="F122" s="49">
        <v>18.5</v>
      </c>
      <c r="G122" s="26"/>
      <c r="H122" s="127"/>
      <c r="I122" s="31">
        <f t="shared" si="3"/>
        <v>18.5</v>
      </c>
      <c r="J122" s="35">
        <f t="shared" si="4"/>
        <v>1</v>
      </c>
      <c r="K122" s="169" t="s">
        <v>485</v>
      </c>
      <c r="L122" s="129">
        <f t="shared" si="5"/>
        <v>1</v>
      </c>
      <c r="N122" s="187">
        <v>18</v>
      </c>
      <c r="O122" s="188">
        <v>2</v>
      </c>
    </row>
    <row r="123" spans="1:15" ht="13.5" customHeight="1">
      <c r="A123" s="23">
        <v>111</v>
      </c>
      <c r="B123" s="175">
        <v>1533010441</v>
      </c>
      <c r="C123" s="275" t="s">
        <v>561</v>
      </c>
      <c r="D123" s="275" t="s">
        <v>76</v>
      </c>
      <c r="E123" s="117" t="s">
        <v>428</v>
      </c>
      <c r="F123" s="49">
        <v>7</v>
      </c>
      <c r="G123" s="26"/>
      <c r="H123" s="127"/>
      <c r="I123" s="31">
        <f t="shared" si="3"/>
        <v>7</v>
      </c>
      <c r="J123" s="35">
        <f t="shared" si="4"/>
        <v>0</v>
      </c>
      <c r="K123" s="169" t="s">
        <v>485</v>
      </c>
      <c r="L123" s="129">
        <f t="shared" si="5"/>
        <v>1</v>
      </c>
      <c r="N123" s="187">
        <v>23</v>
      </c>
      <c r="O123" s="188">
        <v>2</v>
      </c>
    </row>
    <row r="124" spans="1:15" ht="13.5" customHeight="1">
      <c r="A124" s="23">
        <v>112</v>
      </c>
      <c r="B124" s="294" t="s">
        <v>734</v>
      </c>
      <c r="C124" s="200" t="s">
        <v>735</v>
      </c>
      <c r="D124" s="200" t="s">
        <v>80</v>
      </c>
      <c r="E124" s="247" t="s">
        <v>1678</v>
      </c>
      <c r="F124" s="256">
        <v>13.25</v>
      </c>
      <c r="G124" s="260"/>
      <c r="H124" s="261"/>
      <c r="I124" s="249">
        <f t="shared" si="3"/>
        <v>13.25</v>
      </c>
      <c r="J124" s="268">
        <f t="shared" si="4"/>
        <v>1</v>
      </c>
      <c r="K124" s="221" t="str">
        <f>IF(J124=1,"acquise"," ")</f>
        <v>acquise</v>
      </c>
      <c r="L124" s="222">
        <f t="shared" si="5"/>
        <v>1</v>
      </c>
    </row>
    <row r="125" spans="1:15" ht="13.5" customHeight="1">
      <c r="A125" s="23">
        <v>113</v>
      </c>
      <c r="B125" s="175">
        <v>1533014512</v>
      </c>
      <c r="C125" s="275" t="s">
        <v>544</v>
      </c>
      <c r="D125" s="275" t="s">
        <v>412</v>
      </c>
      <c r="E125" s="117" t="s">
        <v>1676</v>
      </c>
      <c r="F125" s="49">
        <v>8.5</v>
      </c>
      <c r="G125" s="26"/>
      <c r="H125" s="127"/>
      <c r="I125" s="31">
        <f t="shared" si="3"/>
        <v>8.5</v>
      </c>
      <c r="J125" s="35">
        <f t="shared" si="4"/>
        <v>0</v>
      </c>
      <c r="K125" s="169" t="s">
        <v>485</v>
      </c>
      <c r="L125" s="129">
        <f t="shared" si="5"/>
        <v>1</v>
      </c>
      <c r="N125" s="187">
        <v>18</v>
      </c>
      <c r="O125" s="188">
        <v>2</v>
      </c>
    </row>
    <row r="126" spans="1:15" ht="13.5" customHeight="1">
      <c r="A126" s="23">
        <v>114</v>
      </c>
      <c r="B126" s="277" t="s">
        <v>129</v>
      </c>
      <c r="C126" s="47" t="s">
        <v>130</v>
      </c>
      <c r="D126" s="47" t="s">
        <v>131</v>
      </c>
      <c r="E126" s="117" t="s">
        <v>429</v>
      </c>
      <c r="F126" s="92">
        <v>10</v>
      </c>
      <c r="G126" s="26"/>
      <c r="H126" s="127"/>
      <c r="I126" s="31">
        <f t="shared" si="3"/>
        <v>10</v>
      </c>
      <c r="J126" s="35">
        <f t="shared" si="4"/>
        <v>1</v>
      </c>
      <c r="K126" s="169" t="s">
        <v>485</v>
      </c>
      <c r="L126" s="129">
        <f t="shared" si="5"/>
        <v>1</v>
      </c>
      <c r="M126" s="72" t="s">
        <v>483</v>
      </c>
      <c r="N126" s="7">
        <v>24</v>
      </c>
      <c r="O126" s="167">
        <v>2</v>
      </c>
    </row>
    <row r="127" spans="1:15" ht="13.5" customHeight="1">
      <c r="A127" s="23">
        <v>115</v>
      </c>
      <c r="B127" s="289">
        <v>123014723</v>
      </c>
      <c r="C127" s="47" t="s">
        <v>132</v>
      </c>
      <c r="D127" s="47" t="s">
        <v>133</v>
      </c>
      <c r="E127" s="117" t="s">
        <v>434</v>
      </c>
      <c r="F127" s="92">
        <v>14</v>
      </c>
      <c r="G127" s="26"/>
      <c r="H127" s="127"/>
      <c r="I127" s="31">
        <f t="shared" si="3"/>
        <v>14</v>
      </c>
      <c r="J127" s="35">
        <f t="shared" si="4"/>
        <v>1</v>
      </c>
      <c r="K127" s="169" t="s">
        <v>485</v>
      </c>
      <c r="L127" s="129">
        <f t="shared" si="5"/>
        <v>1</v>
      </c>
      <c r="M127" s="72" t="s">
        <v>483</v>
      </c>
      <c r="N127" s="7">
        <v>18</v>
      </c>
      <c r="O127" s="167">
        <v>2</v>
      </c>
    </row>
    <row r="128" spans="1:15" ht="13.5" customHeight="1">
      <c r="A128" s="23">
        <v>116</v>
      </c>
      <c r="B128" s="279">
        <v>123000650</v>
      </c>
      <c r="C128" s="101" t="s">
        <v>132</v>
      </c>
      <c r="D128" s="101" t="s">
        <v>118</v>
      </c>
      <c r="E128" s="117" t="s">
        <v>429</v>
      </c>
      <c r="F128" s="49">
        <v>14.5</v>
      </c>
      <c r="G128" s="26"/>
      <c r="H128" s="127"/>
      <c r="I128" s="31">
        <f t="shared" si="3"/>
        <v>14.5</v>
      </c>
      <c r="J128" s="35">
        <f t="shared" si="4"/>
        <v>1</v>
      </c>
      <c r="K128" s="169" t="s">
        <v>485</v>
      </c>
      <c r="L128" s="129">
        <f t="shared" si="5"/>
        <v>1</v>
      </c>
      <c r="M128" s="72" t="s">
        <v>483</v>
      </c>
      <c r="N128" s="7">
        <v>12</v>
      </c>
      <c r="O128" s="167">
        <v>2</v>
      </c>
    </row>
    <row r="129" spans="1:15" ht="13.5" customHeight="1">
      <c r="A129" s="23">
        <v>117</v>
      </c>
      <c r="B129" s="289">
        <v>1333014992</v>
      </c>
      <c r="C129" s="47" t="s">
        <v>134</v>
      </c>
      <c r="D129" s="47" t="s">
        <v>135</v>
      </c>
      <c r="E129" s="118" t="s">
        <v>428</v>
      </c>
      <c r="F129" s="92">
        <v>14</v>
      </c>
      <c r="G129" s="26"/>
      <c r="H129" s="127"/>
      <c r="I129" s="31">
        <f t="shared" si="3"/>
        <v>14</v>
      </c>
      <c r="J129" s="35">
        <f t="shared" si="4"/>
        <v>1</v>
      </c>
      <c r="K129" s="169" t="s">
        <v>485</v>
      </c>
      <c r="L129" s="129">
        <f t="shared" si="5"/>
        <v>1</v>
      </c>
      <c r="M129" s="72" t="s">
        <v>483</v>
      </c>
      <c r="N129" s="7">
        <v>18</v>
      </c>
      <c r="O129" s="167">
        <v>2</v>
      </c>
    </row>
    <row r="130" spans="1:15" ht="13.5" customHeight="1">
      <c r="A130" s="23">
        <v>118</v>
      </c>
      <c r="B130" s="289">
        <v>1333009392</v>
      </c>
      <c r="C130" s="47" t="s">
        <v>136</v>
      </c>
      <c r="D130" s="47" t="s">
        <v>137</v>
      </c>
      <c r="E130" s="117" t="s">
        <v>434</v>
      </c>
      <c r="F130" s="92">
        <v>10</v>
      </c>
      <c r="G130" s="26"/>
      <c r="H130" s="127"/>
      <c r="I130" s="31">
        <f t="shared" si="3"/>
        <v>10</v>
      </c>
      <c r="J130" s="35">
        <f t="shared" si="4"/>
        <v>1</v>
      </c>
      <c r="K130" s="169" t="s">
        <v>486</v>
      </c>
      <c r="L130" s="129">
        <f t="shared" si="5"/>
        <v>1</v>
      </c>
      <c r="M130" s="72" t="s">
        <v>483</v>
      </c>
      <c r="N130" s="7">
        <v>22</v>
      </c>
      <c r="O130" s="167">
        <v>1</v>
      </c>
    </row>
    <row r="131" spans="1:15" ht="13.5" customHeight="1">
      <c r="A131" s="23">
        <v>119</v>
      </c>
      <c r="B131" s="175">
        <v>1533014506</v>
      </c>
      <c r="C131" s="275" t="s">
        <v>556</v>
      </c>
      <c r="D131" s="275" t="s">
        <v>557</v>
      </c>
      <c r="E131" s="117" t="s">
        <v>429</v>
      </c>
      <c r="F131" s="49">
        <v>11</v>
      </c>
      <c r="G131" s="26"/>
      <c r="H131" s="127"/>
      <c r="I131" s="31">
        <f t="shared" si="3"/>
        <v>11</v>
      </c>
      <c r="J131" s="35">
        <f t="shared" si="4"/>
        <v>1</v>
      </c>
      <c r="K131" s="169" t="s">
        <v>485</v>
      </c>
      <c r="L131" s="129">
        <f t="shared" si="5"/>
        <v>1</v>
      </c>
      <c r="N131" s="187">
        <v>18</v>
      </c>
      <c r="O131" s="188">
        <v>2</v>
      </c>
    </row>
    <row r="132" spans="1:15" ht="13.5" customHeight="1">
      <c r="A132" s="23">
        <v>120</v>
      </c>
      <c r="B132" s="282">
        <v>123000696</v>
      </c>
      <c r="C132" s="200" t="s">
        <v>736</v>
      </c>
      <c r="D132" s="200" t="s">
        <v>737</v>
      </c>
      <c r="E132" s="239" t="s">
        <v>1681</v>
      </c>
      <c r="F132" s="256">
        <v>17.75</v>
      </c>
      <c r="G132" s="260"/>
      <c r="H132" s="261"/>
      <c r="I132" s="249">
        <f t="shared" si="3"/>
        <v>17.75</v>
      </c>
      <c r="J132" s="268">
        <f t="shared" si="4"/>
        <v>1</v>
      </c>
      <c r="K132" s="221" t="str">
        <f>IF(J132=1,"acquise"," ")</f>
        <v>acquise</v>
      </c>
      <c r="L132" s="222">
        <f t="shared" si="5"/>
        <v>1</v>
      </c>
    </row>
    <row r="133" spans="1:15" ht="13.5" customHeight="1">
      <c r="A133" s="23">
        <v>121</v>
      </c>
      <c r="B133" s="279">
        <v>1331076104</v>
      </c>
      <c r="C133" s="101" t="s">
        <v>315</v>
      </c>
      <c r="D133" s="101" t="s">
        <v>313</v>
      </c>
      <c r="E133" s="117" t="s">
        <v>434</v>
      </c>
      <c r="F133" s="49">
        <v>11.5</v>
      </c>
      <c r="G133" s="26"/>
      <c r="H133" s="127"/>
      <c r="I133" s="31">
        <f t="shared" si="3"/>
        <v>11.5</v>
      </c>
      <c r="J133" s="35">
        <f t="shared" si="4"/>
        <v>1</v>
      </c>
      <c r="K133" s="169" t="s">
        <v>485</v>
      </c>
      <c r="L133" s="129">
        <f t="shared" si="5"/>
        <v>1</v>
      </c>
      <c r="M133" s="72" t="s">
        <v>483</v>
      </c>
      <c r="N133" s="7">
        <v>18</v>
      </c>
      <c r="O133" s="167">
        <v>2</v>
      </c>
    </row>
    <row r="134" spans="1:15" ht="13.5" customHeight="1">
      <c r="A134" s="23">
        <v>122</v>
      </c>
      <c r="B134" s="279">
        <v>1333005582</v>
      </c>
      <c r="C134" s="101" t="s">
        <v>316</v>
      </c>
      <c r="D134" s="101" t="s">
        <v>83</v>
      </c>
      <c r="E134" s="117" t="s">
        <v>434</v>
      </c>
      <c r="F134" s="49">
        <v>12.25</v>
      </c>
      <c r="G134" s="26"/>
      <c r="H134" s="127"/>
      <c r="I134" s="31">
        <f t="shared" si="3"/>
        <v>12.25</v>
      </c>
      <c r="J134" s="35">
        <f t="shared" si="4"/>
        <v>1</v>
      </c>
      <c r="K134" s="169" t="s">
        <v>705</v>
      </c>
      <c r="L134" s="129">
        <f t="shared" si="5"/>
        <v>1</v>
      </c>
      <c r="M134" s="72" t="s">
        <v>483</v>
      </c>
      <c r="N134" s="7">
        <v>30</v>
      </c>
      <c r="O134" s="167">
        <v>2</v>
      </c>
    </row>
    <row r="135" spans="1:15" ht="13.5" customHeight="1">
      <c r="A135" s="23">
        <v>123</v>
      </c>
      <c r="B135" s="175">
        <v>1533001417</v>
      </c>
      <c r="C135" s="275" t="s">
        <v>500</v>
      </c>
      <c r="D135" s="275" t="s">
        <v>501</v>
      </c>
      <c r="E135" s="117" t="s">
        <v>428</v>
      </c>
      <c r="F135" s="49">
        <v>10.5</v>
      </c>
      <c r="G135" s="26"/>
      <c r="H135" s="127"/>
      <c r="I135" s="31">
        <f t="shared" si="3"/>
        <v>10.5</v>
      </c>
      <c r="J135" s="35">
        <f t="shared" si="4"/>
        <v>1</v>
      </c>
      <c r="K135" s="169" t="s">
        <v>485</v>
      </c>
      <c r="L135" s="129">
        <f t="shared" si="5"/>
        <v>1</v>
      </c>
      <c r="N135" s="187">
        <v>24</v>
      </c>
      <c r="O135" s="188">
        <v>2</v>
      </c>
    </row>
    <row r="136" spans="1:15" ht="13.5" customHeight="1">
      <c r="A136" s="23">
        <v>124</v>
      </c>
      <c r="B136" s="175">
        <v>1533008068</v>
      </c>
      <c r="C136" s="275" t="s">
        <v>691</v>
      </c>
      <c r="D136" s="275" t="s">
        <v>692</v>
      </c>
      <c r="E136" s="117" t="s">
        <v>429</v>
      </c>
      <c r="F136" s="49">
        <v>15</v>
      </c>
      <c r="G136" s="26"/>
      <c r="H136" s="127"/>
      <c r="I136" s="31">
        <f t="shared" si="3"/>
        <v>15</v>
      </c>
      <c r="J136" s="35">
        <f t="shared" si="4"/>
        <v>1</v>
      </c>
      <c r="K136" s="169" t="s">
        <v>485</v>
      </c>
      <c r="L136" s="129">
        <f t="shared" si="5"/>
        <v>1</v>
      </c>
      <c r="N136" s="187">
        <v>10</v>
      </c>
      <c r="O136" s="188">
        <v>2</v>
      </c>
    </row>
    <row r="137" spans="1:15" ht="13.5" customHeight="1">
      <c r="A137" s="23">
        <v>125</v>
      </c>
      <c r="B137" s="175">
        <v>1533012502</v>
      </c>
      <c r="C137" s="275" t="s">
        <v>582</v>
      </c>
      <c r="D137" s="275" t="s">
        <v>583</v>
      </c>
      <c r="E137" s="117" t="s">
        <v>1676</v>
      </c>
      <c r="F137" s="49">
        <v>10</v>
      </c>
      <c r="G137" s="26"/>
      <c r="H137" s="127"/>
      <c r="I137" s="31">
        <f t="shared" si="3"/>
        <v>10</v>
      </c>
      <c r="J137" s="35">
        <f t="shared" si="4"/>
        <v>1</v>
      </c>
      <c r="K137" s="169" t="s">
        <v>485</v>
      </c>
      <c r="L137" s="129">
        <f t="shared" si="5"/>
        <v>1</v>
      </c>
      <c r="N137" s="187">
        <v>12</v>
      </c>
      <c r="O137" s="188">
        <v>2</v>
      </c>
    </row>
    <row r="138" spans="1:15" ht="13.5" customHeight="1">
      <c r="A138" s="23">
        <v>126</v>
      </c>
      <c r="B138" s="175">
        <v>1533005852</v>
      </c>
      <c r="C138" s="275" t="s">
        <v>609</v>
      </c>
      <c r="D138" s="275" t="s">
        <v>610</v>
      </c>
      <c r="E138" s="117" t="s">
        <v>429</v>
      </c>
      <c r="F138" s="49">
        <v>8</v>
      </c>
      <c r="G138" s="26"/>
      <c r="H138" s="127"/>
      <c r="I138" s="31">
        <f t="shared" si="3"/>
        <v>8</v>
      </c>
      <c r="J138" s="35">
        <f t="shared" si="4"/>
        <v>0</v>
      </c>
      <c r="K138" s="43" t="str">
        <f>IF(J138=1,"acquise"," ")</f>
        <v xml:space="preserve"> </v>
      </c>
      <c r="L138" s="129">
        <f t="shared" si="5"/>
        <v>1</v>
      </c>
      <c r="N138" s="187">
        <v>12</v>
      </c>
      <c r="O138" s="188">
        <v>1</v>
      </c>
    </row>
    <row r="139" spans="1:15" ht="13.5" customHeight="1">
      <c r="A139" s="23">
        <v>127</v>
      </c>
      <c r="B139" s="178">
        <v>113010674</v>
      </c>
      <c r="C139" s="272" t="s">
        <v>685</v>
      </c>
      <c r="D139" s="272" t="s">
        <v>135</v>
      </c>
      <c r="E139" s="117" t="s">
        <v>1676</v>
      </c>
      <c r="F139" s="49">
        <v>10</v>
      </c>
      <c r="G139" s="26"/>
      <c r="H139" s="127"/>
      <c r="I139" s="31">
        <f t="shared" si="3"/>
        <v>10</v>
      </c>
      <c r="J139" s="35">
        <f t="shared" si="4"/>
        <v>1</v>
      </c>
      <c r="K139" s="169" t="s">
        <v>485</v>
      </c>
      <c r="L139" s="129">
        <f t="shared" si="5"/>
        <v>1</v>
      </c>
      <c r="N139" s="187">
        <v>20</v>
      </c>
      <c r="O139" s="188">
        <v>2</v>
      </c>
    </row>
    <row r="140" spans="1:15" ht="13.5" customHeight="1">
      <c r="A140" s="23">
        <v>128</v>
      </c>
      <c r="B140" s="175">
        <v>1533018365</v>
      </c>
      <c r="C140" s="275" t="s">
        <v>586</v>
      </c>
      <c r="D140" s="275" t="s">
        <v>269</v>
      </c>
      <c r="E140" s="117" t="s">
        <v>428</v>
      </c>
      <c r="F140" s="49">
        <v>11.5</v>
      </c>
      <c r="G140" s="26"/>
      <c r="H140" s="127"/>
      <c r="I140" s="31">
        <f t="shared" si="3"/>
        <v>11.5</v>
      </c>
      <c r="J140" s="35">
        <f t="shared" si="4"/>
        <v>1</v>
      </c>
      <c r="K140" s="169" t="s">
        <v>485</v>
      </c>
      <c r="L140" s="129">
        <f t="shared" si="5"/>
        <v>1</v>
      </c>
      <c r="N140" s="187">
        <v>12</v>
      </c>
      <c r="O140" s="188">
        <v>2</v>
      </c>
    </row>
    <row r="141" spans="1:15" ht="13.5" customHeight="1">
      <c r="A141" s="23">
        <v>129</v>
      </c>
      <c r="B141" s="178">
        <v>1433010325</v>
      </c>
      <c r="C141" s="272" t="s">
        <v>659</v>
      </c>
      <c r="D141" s="272" t="s">
        <v>660</v>
      </c>
      <c r="E141" s="117" t="s">
        <v>1676</v>
      </c>
      <c r="F141" s="49">
        <v>13</v>
      </c>
      <c r="G141" s="26"/>
      <c r="H141" s="127"/>
      <c r="I141" s="31">
        <f t="shared" ref="I141:I204" si="6">MAX(F141,G141,H141)</f>
        <v>13</v>
      </c>
      <c r="J141" s="35">
        <f t="shared" ref="J141:J204" si="7">IF(I141&gt;=10,1,0)</f>
        <v>1</v>
      </c>
      <c r="K141" s="169" t="s">
        <v>485</v>
      </c>
      <c r="L141" s="129">
        <f t="shared" ref="L141:L204" si="8">IF(H141&lt;&gt;"",2,1)</f>
        <v>1</v>
      </c>
      <c r="N141" s="187">
        <v>13</v>
      </c>
      <c r="O141" s="188">
        <v>2</v>
      </c>
    </row>
    <row r="142" spans="1:15" ht="13.5" customHeight="1">
      <c r="A142" s="23">
        <v>130</v>
      </c>
      <c r="B142" s="289">
        <v>1333010273</v>
      </c>
      <c r="C142" s="47" t="s">
        <v>139</v>
      </c>
      <c r="D142" s="47" t="s">
        <v>140</v>
      </c>
      <c r="E142" s="119" t="s">
        <v>436</v>
      </c>
      <c r="F142" s="92">
        <v>14</v>
      </c>
      <c r="G142" s="26"/>
      <c r="H142" s="127"/>
      <c r="I142" s="31">
        <f t="shared" si="6"/>
        <v>14</v>
      </c>
      <c r="J142" s="35">
        <f t="shared" si="7"/>
        <v>1</v>
      </c>
      <c r="K142" s="169" t="s">
        <v>705</v>
      </c>
      <c r="L142" s="129">
        <f t="shared" si="8"/>
        <v>1</v>
      </c>
      <c r="M142" s="72" t="s">
        <v>483</v>
      </c>
      <c r="N142" s="7">
        <v>30</v>
      </c>
      <c r="O142" s="167">
        <v>2</v>
      </c>
    </row>
    <row r="143" spans="1:15" ht="13.5" customHeight="1">
      <c r="A143" s="23">
        <v>131</v>
      </c>
      <c r="B143" s="181">
        <v>1333007515</v>
      </c>
      <c r="C143" s="183" t="s">
        <v>139</v>
      </c>
      <c r="D143" s="299" t="s">
        <v>630</v>
      </c>
      <c r="E143" s="117" t="s">
        <v>429</v>
      </c>
      <c r="F143" s="49">
        <v>15</v>
      </c>
      <c r="G143" s="26"/>
      <c r="H143" s="127"/>
      <c r="I143" s="31">
        <f t="shared" si="6"/>
        <v>15</v>
      </c>
      <c r="J143" s="35">
        <f t="shared" si="7"/>
        <v>1</v>
      </c>
      <c r="K143" s="169" t="s">
        <v>485</v>
      </c>
      <c r="L143" s="129">
        <f t="shared" si="8"/>
        <v>1</v>
      </c>
      <c r="N143" s="187">
        <v>18</v>
      </c>
      <c r="O143" s="188">
        <v>2</v>
      </c>
    </row>
    <row r="144" spans="1:15" ht="13.5" customHeight="1">
      <c r="A144" s="23">
        <v>132</v>
      </c>
      <c r="B144" s="175">
        <v>1533009575</v>
      </c>
      <c r="C144" s="275" t="s">
        <v>139</v>
      </c>
      <c r="D144" s="275" t="s">
        <v>644</v>
      </c>
      <c r="E144" s="117" t="s">
        <v>1676</v>
      </c>
      <c r="F144" s="49">
        <v>5</v>
      </c>
      <c r="G144" s="26"/>
      <c r="H144" s="127"/>
      <c r="I144" s="31">
        <f t="shared" si="6"/>
        <v>5</v>
      </c>
      <c r="J144" s="35">
        <f t="shared" si="7"/>
        <v>0</v>
      </c>
      <c r="K144" s="43" t="str">
        <f>IF(J144=1,"acquise"," ")</f>
        <v xml:space="preserve"> </v>
      </c>
      <c r="L144" s="129">
        <f t="shared" si="8"/>
        <v>1</v>
      </c>
      <c r="N144" s="187">
        <v>18</v>
      </c>
      <c r="O144" s="188">
        <v>1</v>
      </c>
    </row>
    <row r="145" spans="1:15" ht="13.5" customHeight="1">
      <c r="A145" s="23">
        <v>133</v>
      </c>
      <c r="B145" s="279">
        <v>123022369</v>
      </c>
      <c r="C145" s="101" t="s">
        <v>139</v>
      </c>
      <c r="D145" s="101" t="s">
        <v>233</v>
      </c>
      <c r="E145" s="117" t="s">
        <v>429</v>
      </c>
      <c r="F145" s="49">
        <v>12</v>
      </c>
      <c r="G145" s="26"/>
      <c r="H145" s="127"/>
      <c r="I145" s="31">
        <f t="shared" si="6"/>
        <v>12</v>
      </c>
      <c r="J145" s="35">
        <f t="shared" si="7"/>
        <v>1</v>
      </c>
      <c r="K145" s="169" t="s">
        <v>485</v>
      </c>
      <c r="L145" s="129">
        <f t="shared" si="8"/>
        <v>1</v>
      </c>
      <c r="M145" s="72" t="s">
        <v>483</v>
      </c>
      <c r="N145" s="7">
        <v>18</v>
      </c>
      <c r="O145" s="167">
        <v>2</v>
      </c>
    </row>
    <row r="146" spans="1:15" ht="13.5" customHeight="1">
      <c r="A146" s="23">
        <v>134</v>
      </c>
      <c r="B146" s="178">
        <v>1433012288</v>
      </c>
      <c r="C146" s="180" t="s">
        <v>590</v>
      </c>
      <c r="D146" s="326" t="s">
        <v>591</v>
      </c>
      <c r="E146" s="117" t="s">
        <v>428</v>
      </c>
      <c r="F146" s="49">
        <v>10.5</v>
      </c>
      <c r="G146" s="26"/>
      <c r="H146" s="127"/>
      <c r="I146" s="31">
        <f t="shared" si="6"/>
        <v>10.5</v>
      </c>
      <c r="J146" s="35">
        <f t="shared" si="7"/>
        <v>1</v>
      </c>
      <c r="K146" s="169" t="s">
        <v>486</v>
      </c>
      <c r="L146" s="129">
        <f t="shared" si="8"/>
        <v>1</v>
      </c>
      <c r="N146" s="187">
        <v>16</v>
      </c>
      <c r="O146" s="188">
        <v>1</v>
      </c>
    </row>
    <row r="147" spans="1:15" ht="13.5" customHeight="1">
      <c r="A147" s="23">
        <v>135</v>
      </c>
      <c r="B147" s="279">
        <v>1433002779</v>
      </c>
      <c r="C147" s="101" t="s">
        <v>318</v>
      </c>
      <c r="D147" s="101" t="s">
        <v>319</v>
      </c>
      <c r="E147" s="118" t="s">
        <v>428</v>
      </c>
      <c r="F147" s="49">
        <v>14.25</v>
      </c>
      <c r="G147" s="26"/>
      <c r="H147" s="127"/>
      <c r="I147" s="31">
        <f t="shared" si="6"/>
        <v>14.25</v>
      </c>
      <c r="J147" s="35">
        <f t="shared" si="7"/>
        <v>1</v>
      </c>
      <c r="K147" s="169" t="s">
        <v>485</v>
      </c>
      <c r="L147" s="129">
        <f t="shared" si="8"/>
        <v>1</v>
      </c>
      <c r="M147" s="72" t="s">
        <v>483</v>
      </c>
      <c r="N147" s="7">
        <v>11</v>
      </c>
      <c r="O147" s="167">
        <v>2</v>
      </c>
    </row>
    <row r="148" spans="1:15" ht="13.5" customHeight="1">
      <c r="A148" s="23">
        <v>136</v>
      </c>
      <c r="B148" s="279">
        <v>1333009010</v>
      </c>
      <c r="C148" s="101" t="s">
        <v>320</v>
      </c>
      <c r="D148" s="101" t="s">
        <v>321</v>
      </c>
      <c r="E148" s="122" t="s">
        <v>430</v>
      </c>
      <c r="F148" s="49">
        <v>12</v>
      </c>
      <c r="G148" s="26"/>
      <c r="H148" s="127"/>
      <c r="I148" s="31">
        <f t="shared" si="6"/>
        <v>12</v>
      </c>
      <c r="J148" s="35">
        <f t="shared" si="7"/>
        <v>1</v>
      </c>
      <c r="K148" s="169" t="s">
        <v>485</v>
      </c>
      <c r="L148" s="129">
        <f t="shared" si="8"/>
        <v>1</v>
      </c>
      <c r="M148" s="72" t="s">
        <v>483</v>
      </c>
      <c r="N148" s="7">
        <v>26</v>
      </c>
      <c r="O148" s="167">
        <v>2</v>
      </c>
    </row>
    <row r="149" spans="1:15" ht="13.5" customHeight="1">
      <c r="A149" s="23">
        <v>137</v>
      </c>
      <c r="B149" s="175">
        <v>1533024016</v>
      </c>
      <c r="C149" s="275" t="s">
        <v>320</v>
      </c>
      <c r="D149" s="275" t="s">
        <v>603</v>
      </c>
      <c r="E149" s="117" t="s">
        <v>428</v>
      </c>
      <c r="F149" s="49">
        <v>5</v>
      </c>
      <c r="G149" s="26"/>
      <c r="H149" s="127"/>
      <c r="I149" s="31">
        <f t="shared" si="6"/>
        <v>5</v>
      </c>
      <c r="J149" s="35">
        <f t="shared" si="7"/>
        <v>0</v>
      </c>
      <c r="K149" s="43" t="str">
        <f>IF(J149=1,"acquise"," ")</f>
        <v xml:space="preserve"> </v>
      </c>
      <c r="L149" s="129">
        <f t="shared" si="8"/>
        <v>1</v>
      </c>
      <c r="N149" s="187">
        <v>16</v>
      </c>
      <c r="O149" s="188">
        <v>1</v>
      </c>
    </row>
    <row r="150" spans="1:15" ht="13.5" customHeight="1">
      <c r="A150" s="23">
        <v>138</v>
      </c>
      <c r="B150" s="277" t="s">
        <v>142</v>
      </c>
      <c r="C150" s="47" t="s">
        <v>143</v>
      </c>
      <c r="D150" s="47" t="s">
        <v>144</v>
      </c>
      <c r="E150" s="118" t="s">
        <v>433</v>
      </c>
      <c r="F150" s="92">
        <v>10</v>
      </c>
      <c r="G150" s="26"/>
      <c r="H150" s="127"/>
      <c r="I150" s="31">
        <f t="shared" si="6"/>
        <v>10</v>
      </c>
      <c r="J150" s="35">
        <f t="shared" si="7"/>
        <v>1</v>
      </c>
      <c r="K150" s="169" t="s">
        <v>486</v>
      </c>
      <c r="L150" s="129">
        <f t="shared" si="8"/>
        <v>1</v>
      </c>
      <c r="M150" s="72" t="s">
        <v>483</v>
      </c>
      <c r="N150" s="7">
        <v>17</v>
      </c>
      <c r="O150" s="167">
        <v>1</v>
      </c>
    </row>
    <row r="151" spans="1:15" ht="13.5" customHeight="1">
      <c r="A151" s="23">
        <v>139</v>
      </c>
      <c r="B151" s="279">
        <v>1331011779</v>
      </c>
      <c r="C151" s="101" t="s">
        <v>322</v>
      </c>
      <c r="D151" s="101" t="s">
        <v>137</v>
      </c>
      <c r="E151" s="117" t="s">
        <v>429</v>
      </c>
      <c r="F151" s="49">
        <v>10.5</v>
      </c>
      <c r="G151" s="26"/>
      <c r="H151" s="127"/>
      <c r="I151" s="31">
        <f t="shared" si="6"/>
        <v>10.5</v>
      </c>
      <c r="J151" s="35">
        <f t="shared" si="7"/>
        <v>1</v>
      </c>
      <c r="K151" s="169" t="s">
        <v>485</v>
      </c>
      <c r="L151" s="129">
        <f t="shared" si="8"/>
        <v>1</v>
      </c>
      <c r="M151" s="72" t="s">
        <v>483</v>
      </c>
      <c r="N151" s="7">
        <v>18</v>
      </c>
      <c r="O151" s="167">
        <v>2</v>
      </c>
    </row>
    <row r="152" spans="1:15" ht="13.5" customHeight="1">
      <c r="A152" s="23">
        <v>140</v>
      </c>
      <c r="B152" s="279">
        <v>123002858</v>
      </c>
      <c r="C152" s="101" t="s">
        <v>323</v>
      </c>
      <c r="D152" s="101" t="s">
        <v>82</v>
      </c>
      <c r="E152" s="117" t="s">
        <v>434</v>
      </c>
      <c r="F152" s="49">
        <v>10</v>
      </c>
      <c r="G152" s="26"/>
      <c r="H152" s="127"/>
      <c r="I152" s="31">
        <f t="shared" si="6"/>
        <v>10</v>
      </c>
      <c r="J152" s="35">
        <f t="shared" si="7"/>
        <v>1</v>
      </c>
      <c r="K152" s="169" t="s">
        <v>485</v>
      </c>
      <c r="L152" s="129">
        <f t="shared" si="8"/>
        <v>1</v>
      </c>
      <c r="M152" s="87" t="s">
        <v>483</v>
      </c>
      <c r="N152" s="7">
        <v>18</v>
      </c>
      <c r="O152" s="167">
        <v>2</v>
      </c>
    </row>
    <row r="153" spans="1:15" ht="13.5" customHeight="1">
      <c r="A153" s="23">
        <v>141</v>
      </c>
      <c r="B153" s="181">
        <v>1333009336</v>
      </c>
      <c r="C153" s="290" t="s">
        <v>569</v>
      </c>
      <c r="D153" s="290" t="s">
        <v>357</v>
      </c>
      <c r="E153" s="117" t="s">
        <v>1676</v>
      </c>
      <c r="F153" s="49">
        <v>10.5</v>
      </c>
      <c r="G153" s="26"/>
      <c r="H153" s="127"/>
      <c r="I153" s="31">
        <f t="shared" si="6"/>
        <v>10.5</v>
      </c>
      <c r="J153" s="35">
        <f t="shared" si="7"/>
        <v>1</v>
      </c>
      <c r="K153" s="169" t="s">
        <v>485</v>
      </c>
      <c r="L153" s="129">
        <f t="shared" si="8"/>
        <v>1</v>
      </c>
      <c r="N153" s="187">
        <v>14</v>
      </c>
      <c r="O153" s="188">
        <v>2</v>
      </c>
    </row>
    <row r="154" spans="1:15" ht="13.5" customHeight="1">
      <c r="A154" s="23">
        <v>142</v>
      </c>
      <c r="B154" s="175">
        <v>1533004234</v>
      </c>
      <c r="C154" s="275" t="s">
        <v>674</v>
      </c>
      <c r="D154" s="275" t="s">
        <v>138</v>
      </c>
      <c r="E154" s="117" t="s">
        <v>429</v>
      </c>
      <c r="F154" s="49">
        <v>12</v>
      </c>
      <c r="G154" s="26"/>
      <c r="H154" s="127"/>
      <c r="I154" s="31">
        <f t="shared" si="6"/>
        <v>12</v>
      </c>
      <c r="J154" s="35">
        <f t="shared" si="7"/>
        <v>1</v>
      </c>
      <c r="K154" s="169" t="s">
        <v>485</v>
      </c>
      <c r="L154" s="129">
        <f t="shared" si="8"/>
        <v>1</v>
      </c>
      <c r="N154" s="187">
        <v>11</v>
      </c>
      <c r="O154" s="188">
        <v>2</v>
      </c>
    </row>
    <row r="155" spans="1:15" ht="13.5" customHeight="1">
      <c r="A155" s="23">
        <v>143</v>
      </c>
      <c r="B155" s="175">
        <v>1533010467</v>
      </c>
      <c r="C155" s="275" t="s">
        <v>686</v>
      </c>
      <c r="D155" s="275" t="s">
        <v>209</v>
      </c>
      <c r="E155" s="117" t="s">
        <v>428</v>
      </c>
      <c r="F155" s="49">
        <v>7</v>
      </c>
      <c r="G155" s="26"/>
      <c r="H155" s="127"/>
      <c r="I155" s="31">
        <f t="shared" si="6"/>
        <v>7</v>
      </c>
      <c r="J155" s="35">
        <f t="shared" si="7"/>
        <v>0</v>
      </c>
      <c r="K155" s="43" t="str">
        <f>IF(J155=1,"acquise"," ")</f>
        <v xml:space="preserve"> </v>
      </c>
      <c r="L155" s="129">
        <f t="shared" si="8"/>
        <v>1</v>
      </c>
      <c r="N155" s="187">
        <v>18</v>
      </c>
      <c r="O155" s="188">
        <v>1</v>
      </c>
    </row>
    <row r="156" spans="1:15" ht="13.5" customHeight="1">
      <c r="A156" s="23">
        <v>144</v>
      </c>
      <c r="B156" s="289">
        <v>123000973</v>
      </c>
      <c r="C156" s="47" t="s">
        <v>147</v>
      </c>
      <c r="D156" s="47" t="s">
        <v>148</v>
      </c>
      <c r="E156" s="121" t="s">
        <v>431</v>
      </c>
      <c r="F156" s="92">
        <v>12.5</v>
      </c>
      <c r="G156" s="26"/>
      <c r="H156" s="127"/>
      <c r="I156" s="31">
        <f t="shared" si="6"/>
        <v>12.5</v>
      </c>
      <c r="J156" s="35">
        <f t="shared" si="7"/>
        <v>1</v>
      </c>
      <c r="K156" s="169" t="s">
        <v>485</v>
      </c>
      <c r="L156" s="129">
        <f t="shared" si="8"/>
        <v>1</v>
      </c>
      <c r="M156" s="72" t="s">
        <v>483</v>
      </c>
      <c r="N156" s="7">
        <v>12</v>
      </c>
      <c r="O156" s="167">
        <v>2</v>
      </c>
    </row>
    <row r="157" spans="1:15" ht="13.5" customHeight="1">
      <c r="A157" s="23">
        <v>145</v>
      </c>
      <c r="B157" s="363" t="s">
        <v>738</v>
      </c>
      <c r="C157" s="241" t="s">
        <v>149</v>
      </c>
      <c r="D157" s="241" t="s">
        <v>739</v>
      </c>
      <c r="E157" s="244" t="s">
        <v>436</v>
      </c>
      <c r="F157" s="256">
        <v>13.25</v>
      </c>
      <c r="G157" s="260"/>
      <c r="H157" s="261"/>
      <c r="I157" s="249">
        <f t="shared" si="6"/>
        <v>13.25</v>
      </c>
      <c r="J157" s="268">
        <f t="shared" si="7"/>
        <v>1</v>
      </c>
      <c r="K157" s="221" t="str">
        <f>IF(J157=1,"acquise"," ")</f>
        <v>acquise</v>
      </c>
      <c r="L157" s="222">
        <f t="shared" si="8"/>
        <v>1</v>
      </c>
    </row>
    <row r="158" spans="1:15" ht="13.5" customHeight="1">
      <c r="A158" s="23">
        <v>146</v>
      </c>
      <c r="B158" s="289">
        <v>123013689</v>
      </c>
      <c r="C158" s="47" t="s">
        <v>150</v>
      </c>
      <c r="D158" s="47" t="s">
        <v>151</v>
      </c>
      <c r="E158" s="118" t="s">
        <v>428</v>
      </c>
      <c r="F158" s="92">
        <v>14.25</v>
      </c>
      <c r="G158" s="26"/>
      <c r="H158" s="127"/>
      <c r="I158" s="31">
        <f t="shared" si="6"/>
        <v>14.25</v>
      </c>
      <c r="J158" s="35">
        <f t="shared" si="7"/>
        <v>1</v>
      </c>
      <c r="K158" s="169" t="s">
        <v>485</v>
      </c>
      <c r="L158" s="129">
        <f t="shared" si="8"/>
        <v>1</v>
      </c>
      <c r="M158" s="72" t="s">
        <v>483</v>
      </c>
      <c r="N158" s="7">
        <v>14</v>
      </c>
      <c r="O158" s="167">
        <v>2</v>
      </c>
    </row>
    <row r="159" spans="1:15" ht="13.5" customHeight="1">
      <c r="A159" s="23">
        <v>147</v>
      </c>
      <c r="B159" s="279">
        <v>1333013058</v>
      </c>
      <c r="C159" s="101" t="s">
        <v>391</v>
      </c>
      <c r="D159" s="101" t="s">
        <v>392</v>
      </c>
      <c r="E159" s="117" t="s">
        <v>429</v>
      </c>
      <c r="F159" s="49">
        <v>12.5</v>
      </c>
      <c r="G159" s="26"/>
      <c r="H159" s="127"/>
      <c r="I159" s="31">
        <f t="shared" si="6"/>
        <v>12.5</v>
      </c>
      <c r="J159" s="35">
        <f t="shared" si="7"/>
        <v>1</v>
      </c>
      <c r="K159" s="169" t="s">
        <v>485</v>
      </c>
      <c r="L159" s="129">
        <f t="shared" si="8"/>
        <v>1</v>
      </c>
      <c r="M159" s="72" t="s">
        <v>483</v>
      </c>
      <c r="N159" s="7">
        <v>18</v>
      </c>
      <c r="O159" s="167">
        <v>2</v>
      </c>
    </row>
    <row r="160" spans="1:15" ht="13.5" customHeight="1">
      <c r="A160" s="23">
        <v>148</v>
      </c>
      <c r="B160" s="363" t="s">
        <v>740</v>
      </c>
      <c r="C160" s="241" t="s">
        <v>152</v>
      </c>
      <c r="D160" s="241" t="s">
        <v>555</v>
      </c>
      <c r="E160" s="204" t="s">
        <v>436</v>
      </c>
      <c r="F160" s="256">
        <v>11</v>
      </c>
      <c r="G160" s="260"/>
      <c r="H160" s="261"/>
      <c r="I160" s="249">
        <f t="shared" si="6"/>
        <v>11</v>
      </c>
      <c r="J160" s="268">
        <f t="shared" si="7"/>
        <v>1</v>
      </c>
      <c r="K160" s="221" t="str">
        <f>IF(J160=1,"acquise"," ")</f>
        <v>acquise</v>
      </c>
      <c r="L160" s="222">
        <f t="shared" si="8"/>
        <v>1</v>
      </c>
    </row>
    <row r="161" spans="1:15" ht="13.5" customHeight="1">
      <c r="A161" s="23">
        <v>149</v>
      </c>
      <c r="B161" s="363" t="s">
        <v>741</v>
      </c>
      <c r="C161" s="241" t="s">
        <v>742</v>
      </c>
      <c r="D161" s="241" t="s">
        <v>124</v>
      </c>
      <c r="E161" s="247" t="s">
        <v>1677</v>
      </c>
      <c r="F161" s="256">
        <v>11</v>
      </c>
      <c r="G161" s="260"/>
      <c r="H161" s="261"/>
      <c r="I161" s="249">
        <f t="shared" si="6"/>
        <v>11</v>
      </c>
      <c r="J161" s="268">
        <f t="shared" si="7"/>
        <v>1</v>
      </c>
      <c r="K161" s="221" t="str">
        <f>IF(J161=1,"acquise"," ")</f>
        <v>acquise</v>
      </c>
      <c r="L161" s="222">
        <f t="shared" si="8"/>
        <v>1</v>
      </c>
    </row>
    <row r="162" spans="1:15" ht="13.5" customHeight="1">
      <c r="A162" s="23">
        <v>150</v>
      </c>
      <c r="B162" s="363" t="s">
        <v>743</v>
      </c>
      <c r="C162" s="241" t="s">
        <v>742</v>
      </c>
      <c r="D162" s="241" t="s">
        <v>314</v>
      </c>
      <c r="E162" s="244" t="s">
        <v>433</v>
      </c>
      <c r="F162" s="256">
        <v>11</v>
      </c>
      <c r="G162" s="260"/>
      <c r="H162" s="261"/>
      <c r="I162" s="249">
        <f t="shared" si="6"/>
        <v>11</v>
      </c>
      <c r="J162" s="268">
        <f t="shared" si="7"/>
        <v>1</v>
      </c>
      <c r="K162" s="221" t="str">
        <f>IF(J162=1,"acquise"," ")</f>
        <v>acquise</v>
      </c>
      <c r="L162" s="222">
        <f t="shared" si="8"/>
        <v>1</v>
      </c>
    </row>
    <row r="163" spans="1:15" ht="13.5" customHeight="1">
      <c r="A163" s="23">
        <v>151</v>
      </c>
      <c r="B163" s="282" t="s">
        <v>744</v>
      </c>
      <c r="C163" s="200" t="s">
        <v>745</v>
      </c>
      <c r="D163" s="200" t="s">
        <v>746</v>
      </c>
      <c r="E163" s="247" t="s">
        <v>1677</v>
      </c>
      <c r="F163" s="256">
        <v>12</v>
      </c>
      <c r="G163" s="260"/>
      <c r="H163" s="261"/>
      <c r="I163" s="249">
        <f t="shared" si="6"/>
        <v>12</v>
      </c>
      <c r="J163" s="268">
        <f t="shared" si="7"/>
        <v>1</v>
      </c>
      <c r="K163" s="221" t="str">
        <f>IF(J163=1,"acquise"," ")</f>
        <v>acquise</v>
      </c>
      <c r="L163" s="222">
        <f t="shared" si="8"/>
        <v>1</v>
      </c>
    </row>
    <row r="164" spans="1:15" ht="13.5" customHeight="1">
      <c r="A164" s="23">
        <v>152</v>
      </c>
      <c r="B164" s="181">
        <v>1333008955</v>
      </c>
      <c r="C164" s="290" t="s">
        <v>153</v>
      </c>
      <c r="D164" s="290" t="s">
        <v>622</v>
      </c>
      <c r="E164" s="117" t="s">
        <v>428</v>
      </c>
      <c r="F164" s="49">
        <v>11.5</v>
      </c>
      <c r="G164" s="26"/>
      <c r="H164" s="127"/>
      <c r="I164" s="31">
        <f t="shared" si="6"/>
        <v>11.5</v>
      </c>
      <c r="J164" s="35">
        <f t="shared" si="7"/>
        <v>1</v>
      </c>
      <c r="K164" s="169" t="s">
        <v>485</v>
      </c>
      <c r="L164" s="129">
        <f t="shared" si="8"/>
        <v>1</v>
      </c>
      <c r="N164" s="187">
        <v>12</v>
      </c>
      <c r="O164" s="188">
        <v>2</v>
      </c>
    </row>
    <row r="165" spans="1:15" ht="13.5" customHeight="1">
      <c r="A165" s="23">
        <v>153</v>
      </c>
      <c r="B165" s="289">
        <v>1333008886</v>
      </c>
      <c r="C165" s="47" t="s">
        <v>153</v>
      </c>
      <c r="D165" s="47" t="s">
        <v>154</v>
      </c>
      <c r="E165" s="118" t="s">
        <v>433</v>
      </c>
      <c r="F165" s="92">
        <v>11</v>
      </c>
      <c r="G165" s="26"/>
      <c r="H165" s="127"/>
      <c r="I165" s="31">
        <f t="shared" si="6"/>
        <v>11</v>
      </c>
      <c r="J165" s="35">
        <f t="shared" si="7"/>
        <v>1</v>
      </c>
      <c r="K165" s="169" t="s">
        <v>485</v>
      </c>
      <c r="L165" s="129">
        <f t="shared" si="8"/>
        <v>1</v>
      </c>
      <c r="M165" s="72" t="s">
        <v>483</v>
      </c>
      <c r="N165" s="7">
        <v>18</v>
      </c>
      <c r="O165" s="167">
        <v>2</v>
      </c>
    </row>
    <row r="166" spans="1:15" ht="13.5" customHeight="1">
      <c r="A166" s="23">
        <v>154</v>
      </c>
      <c r="B166" s="279">
        <v>123020341</v>
      </c>
      <c r="C166" s="101" t="s">
        <v>325</v>
      </c>
      <c r="D166" s="101" t="s">
        <v>326</v>
      </c>
      <c r="E166" s="118" t="s">
        <v>428</v>
      </c>
      <c r="F166" s="49">
        <v>10.5</v>
      </c>
      <c r="G166" s="26"/>
      <c r="H166" s="127"/>
      <c r="I166" s="31">
        <f t="shared" si="6"/>
        <v>10.5</v>
      </c>
      <c r="J166" s="35">
        <f t="shared" si="7"/>
        <v>1</v>
      </c>
      <c r="K166" s="169" t="s">
        <v>485</v>
      </c>
      <c r="L166" s="129">
        <f t="shared" si="8"/>
        <v>1</v>
      </c>
      <c r="M166" s="72" t="s">
        <v>483</v>
      </c>
      <c r="N166" s="7">
        <v>18</v>
      </c>
      <c r="O166" s="167">
        <v>2</v>
      </c>
    </row>
    <row r="167" spans="1:15" ht="13.5" customHeight="1">
      <c r="A167" s="23">
        <v>155</v>
      </c>
      <c r="B167" s="279">
        <v>1433014926</v>
      </c>
      <c r="C167" s="101" t="s">
        <v>155</v>
      </c>
      <c r="D167" s="101" t="s">
        <v>393</v>
      </c>
      <c r="E167" s="118" t="s">
        <v>428</v>
      </c>
      <c r="F167" s="49">
        <v>14</v>
      </c>
      <c r="G167" s="26"/>
      <c r="H167" s="127"/>
      <c r="I167" s="31">
        <f t="shared" si="6"/>
        <v>14</v>
      </c>
      <c r="J167" s="35">
        <f t="shared" si="7"/>
        <v>1</v>
      </c>
      <c r="K167" s="169" t="s">
        <v>485</v>
      </c>
      <c r="L167" s="129">
        <f t="shared" si="8"/>
        <v>1</v>
      </c>
      <c r="M167" s="72" t="s">
        <v>483</v>
      </c>
      <c r="N167" s="7">
        <v>18</v>
      </c>
      <c r="O167" s="167">
        <v>2</v>
      </c>
    </row>
    <row r="168" spans="1:15" ht="13.5" customHeight="1">
      <c r="A168" s="23">
        <v>156</v>
      </c>
      <c r="B168" s="175">
        <v>1533012503</v>
      </c>
      <c r="C168" s="275" t="s">
        <v>535</v>
      </c>
      <c r="D168" s="275" t="s">
        <v>313</v>
      </c>
      <c r="E168" s="117" t="s">
        <v>429</v>
      </c>
      <c r="F168" s="49">
        <v>11</v>
      </c>
      <c r="G168" s="26"/>
      <c r="H168" s="127"/>
      <c r="I168" s="31">
        <f t="shared" si="6"/>
        <v>11</v>
      </c>
      <c r="J168" s="35">
        <f t="shared" si="7"/>
        <v>1</v>
      </c>
      <c r="K168" s="169" t="s">
        <v>485</v>
      </c>
      <c r="L168" s="129">
        <f t="shared" si="8"/>
        <v>1</v>
      </c>
      <c r="N168" s="187">
        <v>13</v>
      </c>
      <c r="O168" s="188">
        <v>2</v>
      </c>
    </row>
    <row r="169" spans="1:15" ht="13.5" customHeight="1">
      <c r="A169" s="23">
        <v>157</v>
      </c>
      <c r="B169" s="289">
        <v>123004901</v>
      </c>
      <c r="C169" s="47" t="s">
        <v>156</v>
      </c>
      <c r="D169" s="47" t="s">
        <v>157</v>
      </c>
      <c r="E169" s="118" t="s">
        <v>428</v>
      </c>
      <c r="F169" s="92">
        <v>12.25</v>
      </c>
      <c r="G169" s="26"/>
      <c r="H169" s="127"/>
      <c r="I169" s="31">
        <f t="shared" si="6"/>
        <v>12.25</v>
      </c>
      <c r="J169" s="35">
        <f t="shared" si="7"/>
        <v>1</v>
      </c>
      <c r="K169" s="169" t="s">
        <v>485</v>
      </c>
      <c r="L169" s="129">
        <f t="shared" si="8"/>
        <v>1</v>
      </c>
      <c r="M169" s="72" t="s">
        <v>483</v>
      </c>
      <c r="N169" s="7">
        <v>24</v>
      </c>
      <c r="O169" s="167">
        <v>2</v>
      </c>
    </row>
    <row r="170" spans="1:15" ht="13.5" customHeight="1">
      <c r="A170" s="23">
        <v>158</v>
      </c>
      <c r="B170" s="181">
        <v>1333011470</v>
      </c>
      <c r="C170" s="290" t="s">
        <v>682</v>
      </c>
      <c r="D170" s="290" t="s">
        <v>683</v>
      </c>
      <c r="E170" s="117" t="s">
        <v>428</v>
      </c>
      <c r="F170" s="49">
        <v>10.5</v>
      </c>
      <c r="G170" s="26"/>
      <c r="H170" s="127"/>
      <c r="I170" s="31">
        <f t="shared" si="6"/>
        <v>10.5</v>
      </c>
      <c r="J170" s="35">
        <f t="shared" si="7"/>
        <v>1</v>
      </c>
      <c r="K170" s="169" t="s">
        <v>485</v>
      </c>
      <c r="L170" s="129">
        <f t="shared" si="8"/>
        <v>1</v>
      </c>
      <c r="N170" s="187">
        <v>12</v>
      </c>
      <c r="O170" s="188">
        <v>2</v>
      </c>
    </row>
    <row r="171" spans="1:15" ht="13.5" customHeight="1">
      <c r="A171" s="23">
        <v>159</v>
      </c>
      <c r="B171" s="279">
        <v>1433010476</v>
      </c>
      <c r="C171" s="101" t="s">
        <v>158</v>
      </c>
      <c r="D171" s="101" t="s">
        <v>124</v>
      </c>
      <c r="E171" s="117" t="s">
        <v>434</v>
      </c>
      <c r="F171" s="49">
        <v>14.25</v>
      </c>
      <c r="G171" s="26"/>
      <c r="H171" s="127"/>
      <c r="I171" s="31">
        <f t="shared" si="6"/>
        <v>14.25</v>
      </c>
      <c r="J171" s="35">
        <f t="shared" si="7"/>
        <v>1</v>
      </c>
      <c r="K171" s="169" t="s">
        <v>485</v>
      </c>
      <c r="L171" s="129">
        <f t="shared" si="8"/>
        <v>1</v>
      </c>
      <c r="M171" s="72" t="s">
        <v>483</v>
      </c>
      <c r="N171" s="7">
        <v>18</v>
      </c>
      <c r="O171" s="167">
        <v>2</v>
      </c>
    </row>
    <row r="172" spans="1:15" ht="13.5" customHeight="1">
      <c r="A172" s="23">
        <v>160</v>
      </c>
      <c r="B172" s="289">
        <v>123009039</v>
      </c>
      <c r="C172" s="47" t="s">
        <v>158</v>
      </c>
      <c r="D172" s="47" t="s">
        <v>67</v>
      </c>
      <c r="E172" s="117" t="s">
        <v>434</v>
      </c>
      <c r="F172" s="92">
        <v>13</v>
      </c>
      <c r="G172" s="26"/>
      <c r="H172" s="127"/>
      <c r="I172" s="31">
        <f t="shared" si="6"/>
        <v>13</v>
      </c>
      <c r="J172" s="35">
        <f t="shared" si="7"/>
        <v>1</v>
      </c>
      <c r="K172" s="169" t="s">
        <v>705</v>
      </c>
      <c r="L172" s="129">
        <f t="shared" si="8"/>
        <v>1</v>
      </c>
      <c r="M172" s="72" t="s">
        <v>483</v>
      </c>
      <c r="N172" s="7">
        <v>30</v>
      </c>
      <c r="O172" s="167">
        <v>2</v>
      </c>
    </row>
    <row r="173" spans="1:15" ht="13.5" customHeight="1">
      <c r="A173" s="23">
        <v>161</v>
      </c>
      <c r="B173" s="175">
        <v>1533010444</v>
      </c>
      <c r="C173" s="275" t="s">
        <v>558</v>
      </c>
      <c r="D173" s="275" t="s">
        <v>64</v>
      </c>
      <c r="E173" s="117" t="s">
        <v>1676</v>
      </c>
      <c r="F173" s="49">
        <v>15</v>
      </c>
      <c r="G173" s="26"/>
      <c r="H173" s="127"/>
      <c r="I173" s="31">
        <f t="shared" si="6"/>
        <v>15</v>
      </c>
      <c r="J173" s="35">
        <f t="shared" si="7"/>
        <v>1</v>
      </c>
      <c r="K173" s="169" t="s">
        <v>485</v>
      </c>
      <c r="L173" s="129">
        <f t="shared" si="8"/>
        <v>1</v>
      </c>
      <c r="N173" s="187">
        <v>14</v>
      </c>
      <c r="O173" s="188">
        <v>2</v>
      </c>
    </row>
    <row r="174" spans="1:15" ht="13.5" customHeight="1">
      <c r="A174" s="23">
        <v>162</v>
      </c>
      <c r="B174" s="279">
        <v>1333009403</v>
      </c>
      <c r="C174" s="101" t="s">
        <v>330</v>
      </c>
      <c r="D174" s="101" t="s">
        <v>331</v>
      </c>
      <c r="E174" s="118" t="s">
        <v>433</v>
      </c>
      <c r="F174" s="49">
        <v>10.5</v>
      </c>
      <c r="G174" s="26"/>
      <c r="H174" s="127"/>
      <c r="I174" s="31">
        <f t="shared" si="6"/>
        <v>10.5</v>
      </c>
      <c r="J174" s="35">
        <f t="shared" si="7"/>
        <v>1</v>
      </c>
      <c r="K174" s="169" t="s">
        <v>705</v>
      </c>
      <c r="L174" s="129">
        <f t="shared" si="8"/>
        <v>1</v>
      </c>
      <c r="M174" s="72" t="s">
        <v>483</v>
      </c>
      <c r="N174" s="7">
        <v>30</v>
      </c>
      <c r="O174" s="167">
        <v>1</v>
      </c>
    </row>
    <row r="175" spans="1:15" ht="13.5" customHeight="1">
      <c r="A175" s="23">
        <v>163</v>
      </c>
      <c r="B175" s="289">
        <v>123003419</v>
      </c>
      <c r="C175" s="47" t="s">
        <v>159</v>
      </c>
      <c r="D175" s="47" t="s">
        <v>92</v>
      </c>
      <c r="E175" s="118" t="s">
        <v>433</v>
      </c>
      <c r="F175" s="92">
        <v>12.5</v>
      </c>
      <c r="G175" s="26"/>
      <c r="H175" s="127"/>
      <c r="I175" s="31">
        <f t="shared" si="6"/>
        <v>12.5</v>
      </c>
      <c r="J175" s="35">
        <f t="shared" si="7"/>
        <v>1</v>
      </c>
      <c r="K175" s="169" t="s">
        <v>485</v>
      </c>
      <c r="L175" s="129">
        <f t="shared" si="8"/>
        <v>1</v>
      </c>
      <c r="M175" s="72" t="s">
        <v>483</v>
      </c>
      <c r="N175" s="7">
        <v>18</v>
      </c>
      <c r="O175" s="167">
        <v>2</v>
      </c>
    </row>
    <row r="176" spans="1:15" ht="13.5" customHeight="1">
      <c r="A176" s="23">
        <v>164</v>
      </c>
      <c r="B176" s="279">
        <v>1333007545</v>
      </c>
      <c r="C176" s="101" t="s">
        <v>332</v>
      </c>
      <c r="D176" s="101" t="s">
        <v>228</v>
      </c>
      <c r="E176" s="118" t="s">
        <v>433</v>
      </c>
      <c r="F176" s="49">
        <v>12</v>
      </c>
      <c r="G176" s="26"/>
      <c r="H176" s="127"/>
      <c r="I176" s="31">
        <f t="shared" si="6"/>
        <v>12</v>
      </c>
      <c r="J176" s="35">
        <f t="shared" si="7"/>
        <v>1</v>
      </c>
      <c r="K176" s="169" t="s">
        <v>485</v>
      </c>
      <c r="L176" s="129">
        <f t="shared" si="8"/>
        <v>1</v>
      </c>
      <c r="M176" s="72" t="s">
        <v>483</v>
      </c>
      <c r="N176" s="7">
        <v>18</v>
      </c>
      <c r="O176" s="167">
        <v>2</v>
      </c>
    </row>
    <row r="177" spans="1:15" ht="13.5" customHeight="1">
      <c r="A177" s="23">
        <v>165</v>
      </c>
      <c r="B177" s="294">
        <v>123006162</v>
      </c>
      <c r="C177" s="200" t="s">
        <v>747</v>
      </c>
      <c r="D177" s="200" t="s">
        <v>135</v>
      </c>
      <c r="E177" s="247" t="s">
        <v>1678</v>
      </c>
      <c r="F177" s="256">
        <v>13</v>
      </c>
      <c r="G177" s="260"/>
      <c r="H177" s="261"/>
      <c r="I177" s="249">
        <f t="shared" si="6"/>
        <v>13</v>
      </c>
      <c r="J177" s="268">
        <f t="shared" si="7"/>
        <v>1</v>
      </c>
      <c r="K177" s="221" t="str">
        <f>IF(J177=1,"acquise"," ")</f>
        <v>acquise</v>
      </c>
      <c r="L177" s="222">
        <f t="shared" si="8"/>
        <v>1</v>
      </c>
    </row>
    <row r="178" spans="1:15" ht="13.5" customHeight="1">
      <c r="A178" s="23">
        <v>166</v>
      </c>
      <c r="B178" s="175">
        <v>1533003446</v>
      </c>
      <c r="C178" s="275" t="s">
        <v>333</v>
      </c>
      <c r="D178" s="275" t="s">
        <v>523</v>
      </c>
      <c r="E178" s="117" t="s">
        <v>428</v>
      </c>
      <c r="F178" s="49">
        <v>8</v>
      </c>
      <c r="G178" s="26"/>
      <c r="H178" s="127"/>
      <c r="I178" s="31">
        <f t="shared" si="6"/>
        <v>8</v>
      </c>
      <c r="J178" s="35">
        <f t="shared" si="7"/>
        <v>0</v>
      </c>
      <c r="K178" s="169" t="s">
        <v>485</v>
      </c>
      <c r="L178" s="129">
        <f t="shared" si="8"/>
        <v>1</v>
      </c>
      <c r="N178" s="187">
        <v>12</v>
      </c>
      <c r="O178" s="188">
        <v>2</v>
      </c>
    </row>
    <row r="179" spans="1:15" ht="13.5" customHeight="1">
      <c r="A179" s="23">
        <v>167</v>
      </c>
      <c r="B179" s="279">
        <v>1433005511</v>
      </c>
      <c r="C179" s="101" t="s">
        <v>333</v>
      </c>
      <c r="D179" s="101" t="s">
        <v>209</v>
      </c>
      <c r="E179" s="118" t="s">
        <v>428</v>
      </c>
      <c r="F179" s="49">
        <v>15.25</v>
      </c>
      <c r="G179" s="26"/>
      <c r="H179" s="127"/>
      <c r="I179" s="31">
        <f t="shared" si="6"/>
        <v>15.25</v>
      </c>
      <c r="J179" s="35">
        <f t="shared" si="7"/>
        <v>1</v>
      </c>
      <c r="K179" s="169" t="s">
        <v>485</v>
      </c>
      <c r="L179" s="129">
        <f t="shared" si="8"/>
        <v>1</v>
      </c>
      <c r="M179" s="72" t="s">
        <v>483</v>
      </c>
      <c r="N179" s="7">
        <v>18</v>
      </c>
      <c r="O179" s="167">
        <v>2</v>
      </c>
    </row>
    <row r="180" spans="1:15" ht="13.5" customHeight="1">
      <c r="A180" s="23">
        <v>168</v>
      </c>
      <c r="B180" s="289">
        <v>123011453</v>
      </c>
      <c r="C180" s="47" t="s">
        <v>162</v>
      </c>
      <c r="D180" s="47" t="s">
        <v>163</v>
      </c>
      <c r="E180" s="121" t="s">
        <v>431</v>
      </c>
      <c r="F180" s="92">
        <v>12</v>
      </c>
      <c r="G180" s="26"/>
      <c r="H180" s="127"/>
      <c r="I180" s="31">
        <f t="shared" si="6"/>
        <v>12</v>
      </c>
      <c r="J180" s="35">
        <f t="shared" si="7"/>
        <v>1</v>
      </c>
      <c r="K180" s="169" t="s">
        <v>485</v>
      </c>
      <c r="L180" s="129">
        <f t="shared" si="8"/>
        <v>1</v>
      </c>
      <c r="M180" s="72" t="s">
        <v>483</v>
      </c>
      <c r="N180" s="7">
        <v>18</v>
      </c>
      <c r="O180" s="167">
        <v>2</v>
      </c>
    </row>
    <row r="181" spans="1:15" ht="13.5" customHeight="1">
      <c r="A181" s="23">
        <v>169</v>
      </c>
      <c r="B181" s="289">
        <v>123011613</v>
      </c>
      <c r="C181" s="47" t="s">
        <v>162</v>
      </c>
      <c r="D181" s="47" t="s">
        <v>164</v>
      </c>
      <c r="E181" s="118" t="s">
        <v>428</v>
      </c>
      <c r="F181" s="92">
        <v>12</v>
      </c>
      <c r="G181" s="26"/>
      <c r="H181" s="127"/>
      <c r="I181" s="31">
        <f t="shared" si="6"/>
        <v>12</v>
      </c>
      <c r="J181" s="35">
        <f t="shared" si="7"/>
        <v>1</v>
      </c>
      <c r="K181" s="169" t="s">
        <v>485</v>
      </c>
      <c r="L181" s="129">
        <f t="shared" si="8"/>
        <v>1</v>
      </c>
      <c r="M181" s="72" t="s">
        <v>483</v>
      </c>
      <c r="N181" s="7">
        <v>18</v>
      </c>
      <c r="O181" s="167">
        <v>2</v>
      </c>
    </row>
    <row r="182" spans="1:15" ht="13.5" customHeight="1">
      <c r="A182" s="23">
        <v>170</v>
      </c>
      <c r="B182" s="175">
        <v>1533009246</v>
      </c>
      <c r="C182" s="275" t="s">
        <v>604</v>
      </c>
      <c r="D182" s="275" t="s">
        <v>184</v>
      </c>
      <c r="E182" s="117" t="s">
        <v>1677</v>
      </c>
      <c r="F182" s="49">
        <v>12</v>
      </c>
      <c r="G182" s="26"/>
      <c r="H182" s="127"/>
      <c r="I182" s="31">
        <f t="shared" si="6"/>
        <v>12</v>
      </c>
      <c r="J182" s="35">
        <f t="shared" si="7"/>
        <v>1</v>
      </c>
      <c r="K182" s="169" t="s">
        <v>705</v>
      </c>
      <c r="L182" s="129">
        <f t="shared" si="8"/>
        <v>1</v>
      </c>
      <c r="N182" s="187">
        <v>30</v>
      </c>
      <c r="O182" s="188">
        <v>2</v>
      </c>
    </row>
    <row r="183" spans="1:15" ht="13.5" customHeight="1">
      <c r="A183" s="23">
        <v>171</v>
      </c>
      <c r="B183" s="279">
        <v>1333003392</v>
      </c>
      <c r="C183" s="101" t="s">
        <v>394</v>
      </c>
      <c r="D183" s="101" t="s">
        <v>247</v>
      </c>
      <c r="E183" s="117" t="s">
        <v>434</v>
      </c>
      <c r="F183" s="49">
        <v>10</v>
      </c>
      <c r="G183" s="26"/>
      <c r="H183" s="127"/>
      <c r="I183" s="31">
        <f t="shared" si="6"/>
        <v>10</v>
      </c>
      <c r="J183" s="35">
        <f t="shared" si="7"/>
        <v>1</v>
      </c>
      <c r="K183" s="169" t="s">
        <v>485</v>
      </c>
      <c r="L183" s="129">
        <f t="shared" si="8"/>
        <v>1</v>
      </c>
      <c r="M183" s="72" t="s">
        <v>483</v>
      </c>
      <c r="N183" s="7">
        <v>18</v>
      </c>
      <c r="O183" s="167">
        <v>2</v>
      </c>
    </row>
    <row r="184" spans="1:15" ht="13.5" customHeight="1">
      <c r="A184" s="23">
        <v>172</v>
      </c>
      <c r="B184" s="279" t="s">
        <v>395</v>
      </c>
      <c r="C184" s="101" t="s">
        <v>396</v>
      </c>
      <c r="D184" s="101" t="s">
        <v>397</v>
      </c>
      <c r="E184" s="118" t="s">
        <v>428</v>
      </c>
      <c r="F184" s="49">
        <v>10</v>
      </c>
      <c r="G184" s="26"/>
      <c r="H184" s="127"/>
      <c r="I184" s="31">
        <f t="shared" si="6"/>
        <v>10</v>
      </c>
      <c r="J184" s="35">
        <f t="shared" si="7"/>
        <v>1</v>
      </c>
      <c r="K184" s="169" t="s">
        <v>485</v>
      </c>
      <c r="L184" s="129">
        <f t="shared" si="8"/>
        <v>1</v>
      </c>
      <c r="M184" s="72" t="s">
        <v>483</v>
      </c>
      <c r="N184" s="7">
        <v>12</v>
      </c>
      <c r="O184" s="167">
        <v>2</v>
      </c>
    </row>
    <row r="185" spans="1:15" ht="13.5" customHeight="1">
      <c r="A185" s="23">
        <v>173</v>
      </c>
      <c r="B185" s="175">
        <v>1533008501</v>
      </c>
      <c r="C185" s="275" t="s">
        <v>510</v>
      </c>
      <c r="D185" s="275" t="s">
        <v>511</v>
      </c>
      <c r="E185" s="117" t="s">
        <v>428</v>
      </c>
      <c r="F185" s="49">
        <v>10</v>
      </c>
      <c r="G185" s="26"/>
      <c r="H185" s="127"/>
      <c r="I185" s="31">
        <f t="shared" si="6"/>
        <v>10</v>
      </c>
      <c r="J185" s="35">
        <f t="shared" si="7"/>
        <v>1</v>
      </c>
      <c r="K185" s="169" t="s">
        <v>485</v>
      </c>
      <c r="L185" s="129">
        <f t="shared" si="8"/>
        <v>1</v>
      </c>
      <c r="N185" s="187">
        <v>18</v>
      </c>
      <c r="O185" s="188">
        <v>2</v>
      </c>
    </row>
    <row r="186" spans="1:15" ht="13.5" customHeight="1">
      <c r="A186" s="23">
        <v>174</v>
      </c>
      <c r="B186" s="175">
        <v>1533003209</v>
      </c>
      <c r="C186" s="275" t="s">
        <v>647</v>
      </c>
      <c r="D186" s="275" t="s">
        <v>648</v>
      </c>
      <c r="E186" s="117" t="s">
        <v>1676</v>
      </c>
      <c r="F186" s="49">
        <v>10</v>
      </c>
      <c r="G186" s="26"/>
      <c r="H186" s="127"/>
      <c r="I186" s="31">
        <f t="shared" si="6"/>
        <v>10</v>
      </c>
      <c r="J186" s="35">
        <f t="shared" si="7"/>
        <v>1</v>
      </c>
      <c r="K186" s="169" t="s">
        <v>485</v>
      </c>
      <c r="L186" s="129">
        <f t="shared" si="8"/>
        <v>1</v>
      </c>
      <c r="N186" s="187">
        <v>18</v>
      </c>
      <c r="O186" s="188">
        <v>2</v>
      </c>
    </row>
    <row r="187" spans="1:15" ht="13.5" customHeight="1">
      <c r="A187" s="23">
        <v>175</v>
      </c>
      <c r="B187" s="181">
        <v>1333020295</v>
      </c>
      <c r="C187" s="290" t="s">
        <v>693</v>
      </c>
      <c r="D187" s="290" t="s">
        <v>694</v>
      </c>
      <c r="E187" s="117" t="s">
        <v>428</v>
      </c>
      <c r="F187" s="49">
        <v>10</v>
      </c>
      <c r="G187" s="26"/>
      <c r="H187" s="127"/>
      <c r="I187" s="31">
        <f t="shared" si="6"/>
        <v>10</v>
      </c>
      <c r="J187" s="35">
        <f t="shared" si="7"/>
        <v>1</v>
      </c>
      <c r="K187" s="169" t="s">
        <v>486</v>
      </c>
      <c r="L187" s="129">
        <f t="shared" si="8"/>
        <v>1</v>
      </c>
      <c r="N187" s="187">
        <v>17</v>
      </c>
      <c r="O187" s="188">
        <v>1</v>
      </c>
    </row>
    <row r="188" spans="1:15" ht="12">
      <c r="A188" s="23">
        <v>176</v>
      </c>
      <c r="B188" s="279">
        <v>1333002748</v>
      </c>
      <c r="C188" s="301" t="s">
        <v>334</v>
      </c>
      <c r="D188" s="52" t="s">
        <v>269</v>
      </c>
      <c r="E188" s="117" t="s">
        <v>429</v>
      </c>
      <c r="F188" s="49">
        <v>13</v>
      </c>
      <c r="G188" s="26"/>
      <c r="H188" s="127"/>
      <c r="I188" s="31">
        <f t="shared" si="6"/>
        <v>13</v>
      </c>
      <c r="J188" s="35">
        <f t="shared" si="7"/>
        <v>1</v>
      </c>
      <c r="K188" s="169" t="s">
        <v>705</v>
      </c>
      <c r="L188" s="129">
        <f t="shared" si="8"/>
        <v>1</v>
      </c>
      <c r="M188" s="72" t="s">
        <v>483</v>
      </c>
      <c r="N188" s="7">
        <v>30</v>
      </c>
      <c r="O188" s="167">
        <v>2</v>
      </c>
    </row>
    <row r="189" spans="1:15" ht="12">
      <c r="A189" s="23">
        <v>177</v>
      </c>
      <c r="B189" s="289">
        <v>123003472</v>
      </c>
      <c r="C189" s="277" t="s">
        <v>165</v>
      </c>
      <c r="D189" s="99" t="s">
        <v>110</v>
      </c>
      <c r="E189" s="118" t="s">
        <v>433</v>
      </c>
      <c r="F189" s="92">
        <v>9.5</v>
      </c>
      <c r="G189" s="26"/>
      <c r="H189" s="127"/>
      <c r="I189" s="31">
        <f t="shared" si="6"/>
        <v>9.5</v>
      </c>
      <c r="J189" s="35">
        <f t="shared" si="7"/>
        <v>0</v>
      </c>
      <c r="K189" s="44" t="str">
        <f>IF(J189=1,"acquise"," ")</f>
        <v xml:space="preserve"> </v>
      </c>
      <c r="L189" s="129">
        <f t="shared" si="8"/>
        <v>1</v>
      </c>
      <c r="M189" s="72" t="s">
        <v>483</v>
      </c>
      <c r="N189" s="7">
        <v>19</v>
      </c>
      <c r="O189" s="167">
        <v>1</v>
      </c>
    </row>
    <row r="190" spans="1:15" ht="12">
      <c r="A190" s="23">
        <v>178</v>
      </c>
      <c r="B190" s="279">
        <v>1333015296</v>
      </c>
      <c r="C190" s="301" t="s">
        <v>166</v>
      </c>
      <c r="D190" s="52" t="s">
        <v>335</v>
      </c>
      <c r="E190" s="118" t="s">
        <v>428</v>
      </c>
      <c r="F190" s="49">
        <v>13.5</v>
      </c>
      <c r="G190" s="26"/>
      <c r="H190" s="127"/>
      <c r="I190" s="31">
        <f t="shared" si="6"/>
        <v>13.5</v>
      </c>
      <c r="J190" s="35">
        <f t="shared" si="7"/>
        <v>1</v>
      </c>
      <c r="K190" s="169" t="s">
        <v>485</v>
      </c>
      <c r="L190" s="129">
        <f t="shared" si="8"/>
        <v>1</v>
      </c>
      <c r="M190" s="72" t="s">
        <v>483</v>
      </c>
      <c r="N190" s="7">
        <v>18</v>
      </c>
      <c r="O190" s="167">
        <v>2</v>
      </c>
    </row>
    <row r="191" spans="1:15" ht="15">
      <c r="A191" s="23">
        <v>179</v>
      </c>
      <c r="B191" s="178">
        <v>1433010201</v>
      </c>
      <c r="C191" s="179" t="s">
        <v>166</v>
      </c>
      <c r="D191" s="180" t="s">
        <v>278</v>
      </c>
      <c r="E191" s="117" t="s">
        <v>428</v>
      </c>
      <c r="F191" s="49">
        <v>12.5</v>
      </c>
      <c r="G191" s="26"/>
      <c r="H191" s="127"/>
      <c r="I191" s="31">
        <f t="shared" si="6"/>
        <v>12.5</v>
      </c>
      <c r="J191" s="35">
        <f t="shared" si="7"/>
        <v>1</v>
      </c>
      <c r="K191" s="169" t="s">
        <v>485</v>
      </c>
      <c r="L191" s="129">
        <f t="shared" si="8"/>
        <v>1</v>
      </c>
      <c r="N191" s="187">
        <v>20</v>
      </c>
      <c r="O191" s="188">
        <v>2</v>
      </c>
    </row>
    <row r="192" spans="1:15" ht="12">
      <c r="A192" s="23">
        <v>180</v>
      </c>
      <c r="B192" s="289">
        <v>1333003425</v>
      </c>
      <c r="C192" s="277" t="s">
        <v>166</v>
      </c>
      <c r="D192" s="99" t="s">
        <v>91</v>
      </c>
      <c r="E192" s="119" t="s">
        <v>436</v>
      </c>
      <c r="F192" s="92">
        <v>10</v>
      </c>
      <c r="G192" s="26"/>
      <c r="H192" s="127"/>
      <c r="I192" s="31">
        <f t="shared" si="6"/>
        <v>10</v>
      </c>
      <c r="J192" s="35">
        <f t="shared" si="7"/>
        <v>1</v>
      </c>
      <c r="K192" s="169" t="s">
        <v>485</v>
      </c>
      <c r="L192" s="129">
        <f t="shared" si="8"/>
        <v>1</v>
      </c>
      <c r="M192" s="72" t="s">
        <v>483</v>
      </c>
      <c r="N192" s="7">
        <v>12</v>
      </c>
      <c r="O192" s="167">
        <v>2</v>
      </c>
    </row>
    <row r="193" spans="1:15" ht="15">
      <c r="A193" s="23">
        <v>181</v>
      </c>
      <c r="B193" s="175">
        <v>1533017968</v>
      </c>
      <c r="C193" s="176" t="s">
        <v>166</v>
      </c>
      <c r="D193" s="177" t="s">
        <v>555</v>
      </c>
      <c r="E193" s="117" t="s">
        <v>429</v>
      </c>
      <c r="F193" s="49">
        <v>4</v>
      </c>
      <c r="G193" s="26"/>
      <c r="H193" s="127"/>
      <c r="I193" s="31">
        <f t="shared" si="6"/>
        <v>4</v>
      </c>
      <c r="J193" s="35">
        <f t="shared" si="7"/>
        <v>0</v>
      </c>
      <c r="K193" s="169" t="s">
        <v>485</v>
      </c>
      <c r="L193" s="129">
        <f t="shared" si="8"/>
        <v>1</v>
      </c>
      <c r="N193" s="187">
        <v>11</v>
      </c>
      <c r="O193" s="188">
        <v>2</v>
      </c>
    </row>
    <row r="194" spans="1:15" ht="12">
      <c r="A194" s="23">
        <v>182</v>
      </c>
      <c r="B194" s="289">
        <v>123013261</v>
      </c>
      <c r="C194" s="277" t="s">
        <v>167</v>
      </c>
      <c r="D194" s="99" t="s">
        <v>168</v>
      </c>
      <c r="E194" s="118" t="s">
        <v>433</v>
      </c>
      <c r="F194" s="92">
        <v>10</v>
      </c>
      <c r="G194" s="26"/>
      <c r="H194" s="127"/>
      <c r="I194" s="31">
        <f t="shared" si="6"/>
        <v>10</v>
      </c>
      <c r="J194" s="35">
        <f t="shared" si="7"/>
        <v>1</v>
      </c>
      <c r="K194" s="169" t="s">
        <v>486</v>
      </c>
      <c r="L194" s="129">
        <f t="shared" si="8"/>
        <v>1</v>
      </c>
      <c r="M194" s="72" t="s">
        <v>483</v>
      </c>
      <c r="N194" s="7">
        <v>24</v>
      </c>
      <c r="O194" s="167">
        <v>1</v>
      </c>
    </row>
    <row r="195" spans="1:15" ht="12">
      <c r="A195" s="23">
        <v>183</v>
      </c>
      <c r="B195" s="279">
        <v>1433005544</v>
      </c>
      <c r="C195" s="301" t="s">
        <v>167</v>
      </c>
      <c r="D195" s="52" t="s">
        <v>145</v>
      </c>
      <c r="E195" s="117" t="s">
        <v>434</v>
      </c>
      <c r="F195" s="49">
        <v>12</v>
      </c>
      <c r="G195" s="26"/>
      <c r="H195" s="127"/>
      <c r="I195" s="31">
        <f t="shared" si="6"/>
        <v>12</v>
      </c>
      <c r="J195" s="35">
        <f t="shared" si="7"/>
        <v>1</v>
      </c>
      <c r="K195" s="169" t="s">
        <v>485</v>
      </c>
      <c r="L195" s="129">
        <f t="shared" si="8"/>
        <v>1</v>
      </c>
      <c r="M195" s="72" t="s">
        <v>483</v>
      </c>
      <c r="N195" s="7">
        <v>12</v>
      </c>
      <c r="O195" s="167">
        <v>2</v>
      </c>
    </row>
    <row r="196" spans="1:15" ht="15">
      <c r="A196" s="23">
        <v>184</v>
      </c>
      <c r="B196" s="175">
        <v>1533009759</v>
      </c>
      <c r="C196" s="176" t="s">
        <v>167</v>
      </c>
      <c r="D196" s="177" t="s">
        <v>599</v>
      </c>
      <c r="E196" s="117" t="s">
        <v>1676</v>
      </c>
      <c r="F196" s="49">
        <v>6</v>
      </c>
      <c r="G196" s="26"/>
      <c r="H196" s="127"/>
      <c r="I196" s="31">
        <f t="shared" si="6"/>
        <v>6</v>
      </c>
      <c r="J196" s="35">
        <f t="shared" si="7"/>
        <v>0</v>
      </c>
      <c r="K196" s="169" t="s">
        <v>485</v>
      </c>
      <c r="L196" s="129">
        <f t="shared" si="8"/>
        <v>1</v>
      </c>
      <c r="N196" s="187">
        <v>14</v>
      </c>
      <c r="O196" s="188">
        <v>2</v>
      </c>
    </row>
    <row r="197" spans="1:15" ht="12">
      <c r="A197" s="23">
        <v>185</v>
      </c>
      <c r="B197" s="289">
        <v>1333013079</v>
      </c>
      <c r="C197" s="277" t="s">
        <v>169</v>
      </c>
      <c r="D197" s="99" t="s">
        <v>170</v>
      </c>
      <c r="E197" s="119" t="s">
        <v>432</v>
      </c>
      <c r="F197" s="92">
        <v>12.5</v>
      </c>
      <c r="G197" s="26"/>
      <c r="H197" s="127"/>
      <c r="I197" s="31">
        <f t="shared" si="6"/>
        <v>12.5</v>
      </c>
      <c r="J197" s="35">
        <f t="shared" si="7"/>
        <v>1</v>
      </c>
      <c r="K197" s="169" t="s">
        <v>485</v>
      </c>
      <c r="L197" s="129">
        <f t="shared" si="8"/>
        <v>1</v>
      </c>
      <c r="M197" s="72" t="s">
        <v>483</v>
      </c>
      <c r="N197" s="7">
        <v>24</v>
      </c>
      <c r="O197" s="167">
        <v>2</v>
      </c>
    </row>
    <row r="198" spans="1:15" ht="12">
      <c r="A198" s="23">
        <v>186</v>
      </c>
      <c r="B198" s="301">
        <v>1333013479</v>
      </c>
      <c r="C198" s="301" t="s">
        <v>336</v>
      </c>
      <c r="D198" s="52" t="s">
        <v>76</v>
      </c>
      <c r="E198" s="118" t="s">
        <v>428</v>
      </c>
      <c r="F198" s="49">
        <v>9.5</v>
      </c>
      <c r="G198" s="26"/>
      <c r="H198" s="127"/>
      <c r="I198" s="31">
        <f t="shared" si="6"/>
        <v>9.5</v>
      </c>
      <c r="J198" s="35">
        <f t="shared" si="7"/>
        <v>0</v>
      </c>
      <c r="K198" s="169" t="s">
        <v>485</v>
      </c>
      <c r="L198" s="129">
        <f t="shared" si="8"/>
        <v>1</v>
      </c>
      <c r="M198" s="72" t="s">
        <v>483</v>
      </c>
      <c r="N198" s="7">
        <v>24</v>
      </c>
      <c r="O198" s="167">
        <v>2</v>
      </c>
    </row>
    <row r="199" spans="1:15" ht="12">
      <c r="A199" s="23">
        <v>187</v>
      </c>
      <c r="B199" s="289">
        <v>1333004879</v>
      </c>
      <c r="C199" s="277" t="s">
        <v>171</v>
      </c>
      <c r="D199" s="99" t="s">
        <v>172</v>
      </c>
      <c r="E199" s="120" t="s">
        <v>434</v>
      </c>
      <c r="F199" s="92">
        <v>11</v>
      </c>
      <c r="G199" s="26"/>
      <c r="H199" s="127"/>
      <c r="I199" s="31">
        <f t="shared" si="6"/>
        <v>11</v>
      </c>
      <c r="J199" s="35">
        <f t="shared" si="7"/>
        <v>1</v>
      </c>
      <c r="K199" s="169" t="s">
        <v>485</v>
      </c>
      <c r="L199" s="129">
        <f t="shared" si="8"/>
        <v>1</v>
      </c>
      <c r="M199" s="72" t="s">
        <v>483</v>
      </c>
      <c r="N199" s="7">
        <v>18</v>
      </c>
      <c r="O199" s="167">
        <v>2</v>
      </c>
    </row>
    <row r="200" spans="1:15" ht="12">
      <c r="A200" s="23">
        <v>188</v>
      </c>
      <c r="B200" s="279">
        <v>1333007468</v>
      </c>
      <c r="C200" s="301" t="s">
        <v>337</v>
      </c>
      <c r="D200" s="52" t="s">
        <v>83</v>
      </c>
      <c r="E200" s="117" t="s">
        <v>429</v>
      </c>
      <c r="F200" s="49">
        <v>2</v>
      </c>
      <c r="G200" s="26">
        <v>5.5</v>
      </c>
      <c r="H200" s="127"/>
      <c r="I200" s="31">
        <f t="shared" si="6"/>
        <v>5.5</v>
      </c>
      <c r="J200" s="35">
        <f t="shared" si="7"/>
        <v>0</v>
      </c>
      <c r="K200" s="43" t="str">
        <f>IF(J200=1,"acquise"," ")</f>
        <v xml:space="preserve"> </v>
      </c>
      <c r="L200" s="129">
        <f t="shared" si="8"/>
        <v>1</v>
      </c>
      <c r="M200" s="72" t="s">
        <v>483</v>
      </c>
      <c r="N200" s="7">
        <v>23</v>
      </c>
      <c r="O200" s="167">
        <v>0</v>
      </c>
    </row>
    <row r="201" spans="1:15" ht="12">
      <c r="A201" s="23">
        <v>189</v>
      </c>
      <c r="B201" s="405" t="s">
        <v>748</v>
      </c>
      <c r="C201" s="400" t="s">
        <v>749</v>
      </c>
      <c r="D201" s="401" t="s">
        <v>145</v>
      </c>
      <c r="E201" s="247" t="s">
        <v>1678</v>
      </c>
      <c r="F201" s="259">
        <v>10</v>
      </c>
      <c r="G201" s="260"/>
      <c r="H201" s="261"/>
      <c r="I201" s="249">
        <f t="shared" si="6"/>
        <v>10</v>
      </c>
      <c r="J201" s="268">
        <f t="shared" si="7"/>
        <v>1</v>
      </c>
      <c r="K201" s="221" t="str">
        <f>IF(J201=1,"acquise"," ")</f>
        <v>acquise</v>
      </c>
      <c r="L201" s="222">
        <f t="shared" si="8"/>
        <v>1</v>
      </c>
    </row>
    <row r="202" spans="1:15" ht="15">
      <c r="A202" s="23">
        <v>190</v>
      </c>
      <c r="B202" s="175">
        <v>1533004278</v>
      </c>
      <c r="C202" s="176" t="s">
        <v>545</v>
      </c>
      <c r="D202" s="177" t="s">
        <v>92</v>
      </c>
      <c r="E202" s="117" t="s">
        <v>1676</v>
      </c>
      <c r="F202" s="49">
        <v>12.5</v>
      </c>
      <c r="G202" s="26"/>
      <c r="H202" s="127"/>
      <c r="I202" s="31">
        <f t="shared" si="6"/>
        <v>12.5</v>
      </c>
      <c r="J202" s="35">
        <f t="shared" si="7"/>
        <v>1</v>
      </c>
      <c r="K202" s="169" t="s">
        <v>485</v>
      </c>
      <c r="L202" s="129">
        <f t="shared" si="8"/>
        <v>1</v>
      </c>
      <c r="N202" s="187">
        <v>15</v>
      </c>
      <c r="O202" s="188">
        <v>2</v>
      </c>
    </row>
    <row r="203" spans="1:15" ht="12">
      <c r="A203" s="23">
        <v>191</v>
      </c>
      <c r="B203" s="279">
        <v>1333012743</v>
      </c>
      <c r="C203" s="277" t="s">
        <v>174</v>
      </c>
      <c r="D203" s="99" t="s">
        <v>175</v>
      </c>
      <c r="E203" s="117" t="s">
        <v>433</v>
      </c>
      <c r="F203" s="49">
        <v>10.5</v>
      </c>
      <c r="G203" s="26"/>
      <c r="H203" s="127"/>
      <c r="I203" s="31">
        <f t="shared" si="6"/>
        <v>10.5</v>
      </c>
      <c r="J203" s="35">
        <f t="shared" si="7"/>
        <v>1</v>
      </c>
      <c r="K203" s="169" t="s">
        <v>485</v>
      </c>
      <c r="L203" s="129">
        <f t="shared" si="8"/>
        <v>1</v>
      </c>
      <c r="M203" s="72" t="s">
        <v>483</v>
      </c>
      <c r="N203" s="7">
        <v>18</v>
      </c>
      <c r="O203" s="167">
        <v>2</v>
      </c>
    </row>
    <row r="204" spans="1:15" ht="15">
      <c r="A204" s="23">
        <v>192</v>
      </c>
      <c r="B204" s="175">
        <v>1533008139</v>
      </c>
      <c r="C204" s="176" t="s">
        <v>489</v>
      </c>
      <c r="D204" s="177" t="s">
        <v>490</v>
      </c>
      <c r="E204" s="117" t="s">
        <v>428</v>
      </c>
      <c r="F204" s="49">
        <v>13.5</v>
      </c>
      <c r="G204" s="26"/>
      <c r="H204" s="127"/>
      <c r="I204" s="31">
        <f t="shared" si="6"/>
        <v>13.5</v>
      </c>
      <c r="J204" s="35">
        <f t="shared" si="7"/>
        <v>1</v>
      </c>
      <c r="K204" s="169" t="s">
        <v>485</v>
      </c>
      <c r="L204" s="129">
        <f t="shared" si="8"/>
        <v>1</v>
      </c>
      <c r="N204" s="187">
        <v>12</v>
      </c>
      <c r="O204" s="188">
        <v>2</v>
      </c>
    </row>
    <row r="205" spans="1:15" ht="15">
      <c r="A205" s="23">
        <v>193</v>
      </c>
      <c r="B205" s="178">
        <v>1433007753</v>
      </c>
      <c r="C205" s="179" t="s">
        <v>575</v>
      </c>
      <c r="D205" s="180" t="s">
        <v>419</v>
      </c>
      <c r="E205" s="117" t="s">
        <v>429</v>
      </c>
      <c r="F205" s="49">
        <v>9.5</v>
      </c>
      <c r="G205" s="26"/>
      <c r="H205" s="127"/>
      <c r="I205" s="31">
        <f t="shared" ref="I205:I268" si="9">MAX(F205,G205,H205)</f>
        <v>9.5</v>
      </c>
      <c r="J205" s="35">
        <f t="shared" ref="J205:J268" si="10">IF(I205&gt;=10,1,0)</f>
        <v>0</v>
      </c>
      <c r="K205" s="169" t="s">
        <v>485</v>
      </c>
      <c r="L205" s="129">
        <f t="shared" ref="L205:L268" si="11">IF(H205&lt;&gt;"",2,1)</f>
        <v>1</v>
      </c>
      <c r="N205" s="187">
        <v>11</v>
      </c>
      <c r="O205" s="188">
        <v>2</v>
      </c>
    </row>
    <row r="206" spans="1:15" ht="12">
      <c r="A206" s="23">
        <v>194</v>
      </c>
      <c r="B206" s="289">
        <v>1333001002</v>
      </c>
      <c r="C206" s="277" t="s">
        <v>176</v>
      </c>
      <c r="D206" s="99" t="s">
        <v>177</v>
      </c>
      <c r="E206" s="120" t="s">
        <v>434</v>
      </c>
      <c r="F206" s="92">
        <v>10.75</v>
      </c>
      <c r="G206" s="26"/>
      <c r="H206" s="127"/>
      <c r="I206" s="31">
        <f t="shared" si="9"/>
        <v>10.75</v>
      </c>
      <c r="J206" s="35">
        <f t="shared" si="10"/>
        <v>1</v>
      </c>
      <c r="K206" s="169" t="s">
        <v>485</v>
      </c>
      <c r="L206" s="129">
        <f t="shared" si="11"/>
        <v>1</v>
      </c>
      <c r="M206" s="72" t="s">
        <v>483</v>
      </c>
      <c r="N206" s="7">
        <v>18</v>
      </c>
      <c r="O206" s="167">
        <v>2</v>
      </c>
    </row>
    <row r="207" spans="1:15" ht="12">
      <c r="A207" s="23">
        <v>195</v>
      </c>
      <c r="B207" s="308">
        <v>123005165</v>
      </c>
      <c r="C207" s="309" t="s">
        <v>338</v>
      </c>
      <c r="D207" s="52" t="s">
        <v>223</v>
      </c>
      <c r="E207" s="118" t="s">
        <v>428</v>
      </c>
      <c r="F207" s="49">
        <v>10.5</v>
      </c>
      <c r="G207" s="26"/>
      <c r="H207" s="127"/>
      <c r="I207" s="31">
        <f t="shared" si="9"/>
        <v>10.5</v>
      </c>
      <c r="J207" s="35">
        <f t="shared" si="10"/>
        <v>1</v>
      </c>
      <c r="K207" s="169" t="s">
        <v>485</v>
      </c>
      <c r="L207" s="129">
        <f t="shared" si="11"/>
        <v>1</v>
      </c>
      <c r="M207" s="72" t="s">
        <v>483</v>
      </c>
      <c r="N207" s="7">
        <v>18</v>
      </c>
      <c r="O207" s="167">
        <v>2</v>
      </c>
    </row>
    <row r="208" spans="1:15" ht="12">
      <c r="A208" s="23">
        <v>196</v>
      </c>
      <c r="B208" s="279">
        <v>1433012741</v>
      </c>
      <c r="C208" s="301" t="s">
        <v>398</v>
      </c>
      <c r="D208" s="52" t="s">
        <v>77</v>
      </c>
      <c r="E208" s="118" t="s">
        <v>428</v>
      </c>
      <c r="F208" s="49">
        <v>7.5</v>
      </c>
      <c r="G208" s="26"/>
      <c r="H208" s="127"/>
      <c r="I208" s="31">
        <f t="shared" si="9"/>
        <v>7.5</v>
      </c>
      <c r="J208" s="35">
        <f t="shared" si="10"/>
        <v>0</v>
      </c>
      <c r="K208" s="169" t="s">
        <v>485</v>
      </c>
      <c r="L208" s="129">
        <f t="shared" si="11"/>
        <v>1</v>
      </c>
      <c r="M208" s="72" t="s">
        <v>483</v>
      </c>
      <c r="N208" s="7">
        <v>18</v>
      </c>
      <c r="O208" s="167">
        <v>2</v>
      </c>
    </row>
    <row r="209" spans="1:15" ht="12">
      <c r="A209" s="23">
        <v>197</v>
      </c>
      <c r="B209" s="279">
        <v>1333006145</v>
      </c>
      <c r="C209" s="301" t="s">
        <v>339</v>
      </c>
      <c r="D209" s="52" t="s">
        <v>340</v>
      </c>
      <c r="E209" s="118" t="s">
        <v>433</v>
      </c>
      <c r="F209" s="49">
        <v>14.5</v>
      </c>
      <c r="G209" s="26"/>
      <c r="H209" s="127"/>
      <c r="I209" s="31">
        <f t="shared" si="9"/>
        <v>14.5</v>
      </c>
      <c r="J209" s="35">
        <f t="shared" si="10"/>
        <v>1</v>
      </c>
      <c r="K209" s="169" t="s">
        <v>705</v>
      </c>
      <c r="L209" s="129">
        <f t="shared" si="11"/>
        <v>1</v>
      </c>
      <c r="M209" s="72" t="s">
        <v>483</v>
      </c>
      <c r="N209" s="7">
        <v>30</v>
      </c>
      <c r="O209" s="167">
        <v>2</v>
      </c>
    </row>
    <row r="210" spans="1:15" ht="12">
      <c r="A210" s="23">
        <v>198</v>
      </c>
      <c r="B210" s="279">
        <v>1333006190</v>
      </c>
      <c r="C210" s="301" t="s">
        <v>339</v>
      </c>
      <c r="D210" s="52" t="s">
        <v>211</v>
      </c>
      <c r="E210" s="117" t="s">
        <v>429</v>
      </c>
      <c r="F210" s="49">
        <v>10</v>
      </c>
      <c r="G210" s="26"/>
      <c r="H210" s="127"/>
      <c r="I210" s="31">
        <f t="shared" si="9"/>
        <v>10</v>
      </c>
      <c r="J210" s="35">
        <f t="shared" si="10"/>
        <v>1</v>
      </c>
      <c r="K210" s="169" t="s">
        <v>486</v>
      </c>
      <c r="L210" s="129">
        <f t="shared" si="11"/>
        <v>1</v>
      </c>
      <c r="M210" s="72" t="s">
        <v>483</v>
      </c>
      <c r="N210" s="7">
        <v>23</v>
      </c>
      <c r="O210" s="167">
        <v>1</v>
      </c>
    </row>
    <row r="211" spans="1:15" ht="15">
      <c r="A211" s="23">
        <v>199</v>
      </c>
      <c r="B211" s="175">
        <v>1533008574</v>
      </c>
      <c r="C211" s="176" t="s">
        <v>663</v>
      </c>
      <c r="D211" s="177" t="s">
        <v>65</v>
      </c>
      <c r="E211" s="117" t="s">
        <v>428</v>
      </c>
      <c r="F211" s="49">
        <v>10</v>
      </c>
      <c r="G211" s="26"/>
      <c r="H211" s="127"/>
      <c r="I211" s="31">
        <f t="shared" si="9"/>
        <v>10</v>
      </c>
      <c r="J211" s="35">
        <f t="shared" si="10"/>
        <v>1</v>
      </c>
      <c r="K211" s="169" t="s">
        <v>485</v>
      </c>
      <c r="L211" s="129">
        <f t="shared" si="11"/>
        <v>1</v>
      </c>
      <c r="N211" s="187">
        <v>23</v>
      </c>
      <c r="O211" s="188">
        <v>2</v>
      </c>
    </row>
    <row r="212" spans="1:15" ht="12">
      <c r="A212" s="23">
        <v>200</v>
      </c>
      <c r="B212" s="282" t="s">
        <v>750</v>
      </c>
      <c r="C212" s="305" t="s">
        <v>178</v>
      </c>
      <c r="D212" s="306" t="s">
        <v>751</v>
      </c>
      <c r="E212" s="204" t="s">
        <v>432</v>
      </c>
      <c r="F212" s="256">
        <v>13.5</v>
      </c>
      <c r="G212" s="260"/>
      <c r="H212" s="261"/>
      <c r="I212" s="249">
        <f t="shared" si="9"/>
        <v>13.5</v>
      </c>
      <c r="J212" s="268">
        <f t="shared" si="10"/>
        <v>1</v>
      </c>
      <c r="K212" s="221" t="str">
        <f>IF(J212=1,"acquise"," ")</f>
        <v>acquise</v>
      </c>
      <c r="L212" s="222">
        <f t="shared" si="11"/>
        <v>1</v>
      </c>
    </row>
    <row r="213" spans="1:15" ht="12">
      <c r="A213" s="23">
        <v>201</v>
      </c>
      <c r="B213" s="279">
        <v>1433006939</v>
      </c>
      <c r="C213" s="301" t="s">
        <v>179</v>
      </c>
      <c r="D213" s="52" t="s">
        <v>366</v>
      </c>
      <c r="E213" s="118" t="s">
        <v>433</v>
      </c>
      <c r="F213" s="49">
        <v>16.5</v>
      </c>
      <c r="G213" s="26"/>
      <c r="H213" s="127"/>
      <c r="I213" s="31">
        <f t="shared" si="9"/>
        <v>16.5</v>
      </c>
      <c r="J213" s="35">
        <f t="shared" si="10"/>
        <v>1</v>
      </c>
      <c r="K213" s="169" t="s">
        <v>485</v>
      </c>
      <c r="L213" s="129">
        <f t="shared" si="11"/>
        <v>1</v>
      </c>
      <c r="M213" s="72" t="s">
        <v>483</v>
      </c>
      <c r="N213" s="7">
        <v>18</v>
      </c>
      <c r="O213" s="167">
        <v>2</v>
      </c>
    </row>
    <row r="214" spans="1:15" ht="12">
      <c r="A214" s="23">
        <v>202</v>
      </c>
      <c r="B214" s="294" t="s">
        <v>752</v>
      </c>
      <c r="C214" s="305" t="s">
        <v>179</v>
      </c>
      <c r="D214" s="306" t="s">
        <v>211</v>
      </c>
      <c r="E214" s="312" t="s">
        <v>428</v>
      </c>
      <c r="F214" s="256">
        <v>13.5</v>
      </c>
      <c r="G214" s="260"/>
      <c r="H214" s="261"/>
      <c r="I214" s="249">
        <f t="shared" si="9"/>
        <v>13.5</v>
      </c>
      <c r="J214" s="268">
        <f t="shared" si="10"/>
        <v>1</v>
      </c>
      <c r="K214" s="221" t="str">
        <f>IF(J214=1,"acquise"," ")</f>
        <v>acquise</v>
      </c>
      <c r="L214" s="222">
        <f t="shared" si="11"/>
        <v>1</v>
      </c>
    </row>
    <row r="215" spans="1:15" ht="15">
      <c r="A215" s="23">
        <v>203</v>
      </c>
      <c r="B215" s="175">
        <v>1533001414</v>
      </c>
      <c r="C215" s="176" t="s">
        <v>587</v>
      </c>
      <c r="D215" s="177" t="s">
        <v>141</v>
      </c>
      <c r="E215" s="117" t="s">
        <v>428</v>
      </c>
      <c r="F215" s="49">
        <v>16.5</v>
      </c>
      <c r="G215" s="26"/>
      <c r="H215" s="127"/>
      <c r="I215" s="31">
        <f t="shared" si="9"/>
        <v>16.5</v>
      </c>
      <c r="J215" s="35">
        <f t="shared" si="10"/>
        <v>1</v>
      </c>
      <c r="K215" s="169" t="s">
        <v>485</v>
      </c>
      <c r="L215" s="129">
        <f t="shared" si="11"/>
        <v>1</v>
      </c>
      <c r="N215" s="187">
        <v>13</v>
      </c>
      <c r="O215" s="188">
        <v>2</v>
      </c>
    </row>
    <row r="216" spans="1:15" ht="12">
      <c r="A216" s="23">
        <v>204</v>
      </c>
      <c r="B216" s="289">
        <v>1333003039</v>
      </c>
      <c r="C216" s="277" t="s">
        <v>180</v>
      </c>
      <c r="D216" s="99" t="s">
        <v>92</v>
      </c>
      <c r="E216" s="123" t="s">
        <v>434</v>
      </c>
      <c r="F216" s="92">
        <v>12.5</v>
      </c>
      <c r="G216" s="26"/>
      <c r="H216" s="127"/>
      <c r="I216" s="31">
        <f t="shared" si="9"/>
        <v>12.5</v>
      </c>
      <c r="J216" s="35">
        <f t="shared" si="10"/>
        <v>1</v>
      </c>
      <c r="K216" s="169" t="s">
        <v>485</v>
      </c>
      <c r="L216" s="129">
        <f t="shared" si="11"/>
        <v>1</v>
      </c>
      <c r="M216" s="72" t="s">
        <v>483</v>
      </c>
      <c r="N216" s="7">
        <v>18</v>
      </c>
      <c r="O216" s="167">
        <v>2</v>
      </c>
    </row>
    <row r="217" spans="1:15" ht="12">
      <c r="A217" s="23">
        <v>205</v>
      </c>
      <c r="B217" s="279">
        <v>1433003409</v>
      </c>
      <c r="C217" s="301" t="s">
        <v>399</v>
      </c>
      <c r="D217" s="52" t="s">
        <v>86</v>
      </c>
      <c r="E217" s="118" t="s">
        <v>428</v>
      </c>
      <c r="F217" s="49">
        <v>10.5</v>
      </c>
      <c r="G217" s="26"/>
      <c r="H217" s="127"/>
      <c r="I217" s="31">
        <f t="shared" si="9"/>
        <v>10.5</v>
      </c>
      <c r="J217" s="35">
        <f t="shared" si="10"/>
        <v>1</v>
      </c>
      <c r="K217" s="169" t="s">
        <v>485</v>
      </c>
      <c r="L217" s="129">
        <f t="shared" si="11"/>
        <v>1</v>
      </c>
      <c r="M217" s="72" t="s">
        <v>483</v>
      </c>
      <c r="N217" s="7">
        <v>18</v>
      </c>
      <c r="O217" s="167">
        <v>2</v>
      </c>
    </row>
    <row r="218" spans="1:15" ht="12">
      <c r="A218" s="23">
        <v>206</v>
      </c>
      <c r="B218" s="279" t="s">
        <v>400</v>
      </c>
      <c r="C218" s="301" t="s">
        <v>401</v>
      </c>
      <c r="D218" s="52" t="s">
        <v>110</v>
      </c>
      <c r="E218" s="117" t="s">
        <v>434</v>
      </c>
      <c r="F218" s="49">
        <v>12</v>
      </c>
      <c r="G218" s="26"/>
      <c r="H218" s="127"/>
      <c r="I218" s="31">
        <f t="shared" si="9"/>
        <v>12</v>
      </c>
      <c r="J218" s="35">
        <f t="shared" si="10"/>
        <v>1</v>
      </c>
      <c r="K218" s="169" t="s">
        <v>485</v>
      </c>
      <c r="L218" s="129">
        <f t="shared" si="11"/>
        <v>1</v>
      </c>
      <c r="M218" s="72" t="s">
        <v>483</v>
      </c>
      <c r="N218" s="7">
        <v>18</v>
      </c>
      <c r="O218" s="167">
        <v>2</v>
      </c>
    </row>
    <row r="219" spans="1:15" ht="12">
      <c r="A219" s="23">
        <v>207</v>
      </c>
      <c r="B219" s="282">
        <v>123011305</v>
      </c>
      <c r="C219" s="305" t="s">
        <v>343</v>
      </c>
      <c r="D219" s="306" t="s">
        <v>83</v>
      </c>
      <c r="E219" s="247" t="s">
        <v>1678</v>
      </c>
      <c r="F219" s="256">
        <v>15</v>
      </c>
      <c r="G219" s="260"/>
      <c r="H219" s="261"/>
      <c r="I219" s="249">
        <f t="shared" si="9"/>
        <v>15</v>
      </c>
      <c r="J219" s="268">
        <f t="shared" si="10"/>
        <v>1</v>
      </c>
      <c r="K219" s="221" t="str">
        <f>IF(J219=1,"acquise"," ")</f>
        <v>acquise</v>
      </c>
      <c r="L219" s="222">
        <f t="shared" si="11"/>
        <v>1</v>
      </c>
    </row>
    <row r="220" spans="1:15" ht="15">
      <c r="A220" s="23">
        <v>208</v>
      </c>
      <c r="B220" s="175">
        <v>1533004330</v>
      </c>
      <c r="C220" s="176" t="s">
        <v>343</v>
      </c>
      <c r="D220" s="177" t="s">
        <v>504</v>
      </c>
      <c r="E220" s="117" t="s">
        <v>428</v>
      </c>
      <c r="F220" s="49">
        <v>7.5</v>
      </c>
      <c r="G220" s="26"/>
      <c r="H220" s="127"/>
      <c r="I220" s="31">
        <f t="shared" si="9"/>
        <v>7.5</v>
      </c>
      <c r="J220" s="35">
        <f t="shared" si="10"/>
        <v>0</v>
      </c>
      <c r="K220" s="169" t="s">
        <v>485</v>
      </c>
      <c r="L220" s="129">
        <f t="shared" si="11"/>
        <v>1</v>
      </c>
      <c r="N220" s="187">
        <v>17</v>
      </c>
      <c r="O220" s="188">
        <v>2</v>
      </c>
    </row>
    <row r="221" spans="1:15" ht="15">
      <c r="A221" s="23">
        <v>209</v>
      </c>
      <c r="B221" s="175">
        <v>1533010418</v>
      </c>
      <c r="C221" s="176" t="s">
        <v>661</v>
      </c>
      <c r="D221" s="177" t="s">
        <v>104</v>
      </c>
      <c r="E221" s="117" t="s">
        <v>429</v>
      </c>
      <c r="F221" s="49">
        <v>11.5</v>
      </c>
      <c r="G221" s="26"/>
      <c r="H221" s="127"/>
      <c r="I221" s="31">
        <f t="shared" si="9"/>
        <v>11.5</v>
      </c>
      <c r="J221" s="35">
        <f t="shared" si="10"/>
        <v>1</v>
      </c>
      <c r="K221" s="169" t="s">
        <v>485</v>
      </c>
      <c r="L221" s="129">
        <f t="shared" si="11"/>
        <v>1</v>
      </c>
      <c r="N221" s="187">
        <v>11</v>
      </c>
      <c r="O221" s="188">
        <v>2</v>
      </c>
    </row>
    <row r="222" spans="1:15" ht="12">
      <c r="A222" s="23">
        <v>210</v>
      </c>
      <c r="B222" s="282" t="s">
        <v>753</v>
      </c>
      <c r="C222" s="305" t="s">
        <v>754</v>
      </c>
      <c r="D222" s="306" t="s">
        <v>75</v>
      </c>
      <c r="E222" s="204" t="s">
        <v>432</v>
      </c>
      <c r="F222" s="256">
        <v>11</v>
      </c>
      <c r="G222" s="260"/>
      <c r="H222" s="261"/>
      <c r="I222" s="249">
        <f t="shared" si="9"/>
        <v>11</v>
      </c>
      <c r="J222" s="268">
        <f t="shared" si="10"/>
        <v>1</v>
      </c>
      <c r="K222" s="221" t="str">
        <f>IF(J222=1,"acquise"," ")</f>
        <v>acquise</v>
      </c>
      <c r="L222" s="222">
        <f t="shared" si="11"/>
        <v>1</v>
      </c>
    </row>
    <row r="223" spans="1:15" ht="12">
      <c r="A223" s="23">
        <v>211</v>
      </c>
      <c r="B223" s="294">
        <v>123000972</v>
      </c>
      <c r="C223" s="305" t="s">
        <v>755</v>
      </c>
      <c r="D223" s="306" t="s">
        <v>297</v>
      </c>
      <c r="E223" s="204" t="s">
        <v>436</v>
      </c>
      <c r="F223" s="256">
        <v>14</v>
      </c>
      <c r="G223" s="260"/>
      <c r="H223" s="261"/>
      <c r="I223" s="249">
        <f t="shared" si="9"/>
        <v>14</v>
      </c>
      <c r="J223" s="268">
        <f t="shared" si="10"/>
        <v>1</v>
      </c>
      <c r="K223" s="221" t="str">
        <f>IF(J223=1,"acquise"," ")</f>
        <v>acquise</v>
      </c>
      <c r="L223" s="222">
        <f t="shared" si="11"/>
        <v>1</v>
      </c>
    </row>
    <row r="224" spans="1:15" ht="12">
      <c r="A224" s="23">
        <v>212</v>
      </c>
      <c r="B224" s="279">
        <v>1433002654</v>
      </c>
      <c r="C224" s="301" t="s">
        <v>344</v>
      </c>
      <c r="D224" s="52" t="s">
        <v>184</v>
      </c>
      <c r="E224" s="121" t="s">
        <v>431</v>
      </c>
      <c r="F224" s="49">
        <v>9.5</v>
      </c>
      <c r="G224" s="26"/>
      <c r="H224" s="127"/>
      <c r="I224" s="31">
        <f t="shared" si="9"/>
        <v>9.5</v>
      </c>
      <c r="J224" s="35">
        <f t="shared" si="10"/>
        <v>0</v>
      </c>
      <c r="K224" s="43" t="str">
        <f>IF(J224=1,"acquise"," ")</f>
        <v xml:space="preserve"> </v>
      </c>
      <c r="L224" s="129">
        <f t="shared" si="11"/>
        <v>1</v>
      </c>
      <c r="M224" s="72" t="s">
        <v>483</v>
      </c>
      <c r="N224" s="7">
        <v>23</v>
      </c>
      <c r="O224" s="167">
        <v>1</v>
      </c>
    </row>
    <row r="225" spans="1:15" ht="15">
      <c r="A225" s="23">
        <v>213</v>
      </c>
      <c r="B225" s="175">
        <v>1533011240</v>
      </c>
      <c r="C225" s="176" t="s">
        <v>182</v>
      </c>
      <c r="D225" s="177" t="s">
        <v>110</v>
      </c>
      <c r="E225" s="117" t="s">
        <v>428</v>
      </c>
      <c r="F225" s="49">
        <v>11</v>
      </c>
      <c r="G225" s="26"/>
      <c r="H225" s="127"/>
      <c r="I225" s="31">
        <f t="shared" si="9"/>
        <v>11</v>
      </c>
      <c r="J225" s="35">
        <f t="shared" si="10"/>
        <v>1</v>
      </c>
      <c r="K225" s="169" t="s">
        <v>485</v>
      </c>
      <c r="L225" s="129">
        <f t="shared" si="11"/>
        <v>1</v>
      </c>
      <c r="N225" s="187">
        <v>18</v>
      </c>
      <c r="O225" s="188">
        <v>2</v>
      </c>
    </row>
    <row r="226" spans="1:15" ht="15">
      <c r="A226" s="23">
        <v>214</v>
      </c>
      <c r="B226" s="181">
        <v>1333002789</v>
      </c>
      <c r="C226" s="182" t="s">
        <v>182</v>
      </c>
      <c r="D226" s="183" t="s">
        <v>246</v>
      </c>
      <c r="E226" s="117" t="s">
        <v>428</v>
      </c>
      <c r="F226" s="49">
        <v>12.5</v>
      </c>
      <c r="G226" s="26"/>
      <c r="H226" s="127"/>
      <c r="I226" s="31">
        <f t="shared" si="9"/>
        <v>12.5</v>
      </c>
      <c r="J226" s="35">
        <f t="shared" si="10"/>
        <v>1</v>
      </c>
      <c r="K226" s="169" t="s">
        <v>485</v>
      </c>
      <c r="L226" s="129">
        <f t="shared" si="11"/>
        <v>1</v>
      </c>
      <c r="N226" s="187">
        <v>14</v>
      </c>
      <c r="O226" s="188">
        <v>2</v>
      </c>
    </row>
    <row r="227" spans="1:15" ht="12">
      <c r="A227" s="23">
        <v>215</v>
      </c>
      <c r="B227" s="277" t="s">
        <v>185</v>
      </c>
      <c r="C227" s="277" t="s">
        <v>182</v>
      </c>
      <c r="D227" s="99" t="s">
        <v>181</v>
      </c>
      <c r="E227" s="117" t="s">
        <v>434</v>
      </c>
      <c r="F227" s="92">
        <v>12</v>
      </c>
      <c r="G227" s="26"/>
      <c r="H227" s="127"/>
      <c r="I227" s="31">
        <f t="shared" si="9"/>
        <v>12</v>
      </c>
      <c r="J227" s="35">
        <f t="shared" si="10"/>
        <v>1</v>
      </c>
      <c r="K227" s="169" t="s">
        <v>485</v>
      </c>
      <c r="L227" s="129">
        <f t="shared" si="11"/>
        <v>1</v>
      </c>
      <c r="M227" s="72" t="s">
        <v>483</v>
      </c>
      <c r="N227" s="7">
        <v>14</v>
      </c>
      <c r="O227" s="167">
        <v>2</v>
      </c>
    </row>
    <row r="228" spans="1:15" ht="12">
      <c r="A228" s="23">
        <v>216</v>
      </c>
      <c r="B228" s="279">
        <v>1433013307</v>
      </c>
      <c r="C228" s="301" t="s">
        <v>345</v>
      </c>
      <c r="D228" s="52" t="s">
        <v>329</v>
      </c>
      <c r="E228" s="118" t="s">
        <v>428</v>
      </c>
      <c r="F228" s="49">
        <v>14</v>
      </c>
      <c r="G228" s="26"/>
      <c r="H228" s="127"/>
      <c r="I228" s="31">
        <f t="shared" si="9"/>
        <v>14</v>
      </c>
      <c r="J228" s="35">
        <f t="shared" si="10"/>
        <v>1</v>
      </c>
      <c r="K228" s="169" t="s">
        <v>485</v>
      </c>
      <c r="L228" s="129">
        <f t="shared" si="11"/>
        <v>1</v>
      </c>
      <c r="M228" s="72" t="s">
        <v>483</v>
      </c>
      <c r="N228" s="7">
        <v>18</v>
      </c>
      <c r="O228" s="167">
        <v>2</v>
      </c>
    </row>
    <row r="229" spans="1:15" ht="15">
      <c r="A229" s="23">
        <v>217</v>
      </c>
      <c r="B229" s="178">
        <v>1433008564</v>
      </c>
      <c r="C229" s="179" t="s">
        <v>493</v>
      </c>
      <c r="D229" s="180" t="s">
        <v>232</v>
      </c>
      <c r="E229" s="117" t="s">
        <v>428</v>
      </c>
      <c r="F229" s="49">
        <v>13.5</v>
      </c>
      <c r="G229" s="26"/>
      <c r="H229" s="127"/>
      <c r="I229" s="31">
        <f t="shared" si="9"/>
        <v>13.5</v>
      </c>
      <c r="J229" s="35">
        <f t="shared" si="10"/>
        <v>1</v>
      </c>
      <c r="K229" s="169" t="s">
        <v>485</v>
      </c>
      <c r="L229" s="129">
        <f t="shared" si="11"/>
        <v>1</v>
      </c>
      <c r="N229" s="187">
        <v>18</v>
      </c>
      <c r="O229" s="188">
        <v>2</v>
      </c>
    </row>
    <row r="230" spans="1:15" ht="15">
      <c r="A230" s="23">
        <v>218</v>
      </c>
      <c r="B230" s="175">
        <v>1533017418</v>
      </c>
      <c r="C230" s="176" t="s">
        <v>584</v>
      </c>
      <c r="D230" s="177" t="s">
        <v>80</v>
      </c>
      <c r="E230" s="117" t="s">
        <v>428</v>
      </c>
      <c r="F230" s="49">
        <v>10</v>
      </c>
      <c r="G230" s="26"/>
      <c r="H230" s="127"/>
      <c r="I230" s="31">
        <f t="shared" si="9"/>
        <v>10</v>
      </c>
      <c r="J230" s="35">
        <f t="shared" si="10"/>
        <v>1</v>
      </c>
      <c r="K230" s="169" t="s">
        <v>485</v>
      </c>
      <c r="L230" s="129">
        <f t="shared" si="11"/>
        <v>1</v>
      </c>
      <c r="N230" s="187">
        <v>11</v>
      </c>
      <c r="O230" s="188">
        <v>2</v>
      </c>
    </row>
    <row r="231" spans="1:15" ht="12">
      <c r="A231" s="23">
        <v>219</v>
      </c>
      <c r="B231" s="289">
        <v>1333010039</v>
      </c>
      <c r="C231" s="277" t="s">
        <v>186</v>
      </c>
      <c r="D231" s="99" t="s">
        <v>187</v>
      </c>
      <c r="E231" s="117" t="s">
        <v>434</v>
      </c>
      <c r="F231" s="92">
        <v>12.5</v>
      </c>
      <c r="G231" s="26"/>
      <c r="H231" s="127"/>
      <c r="I231" s="31">
        <f t="shared" si="9"/>
        <v>12.5</v>
      </c>
      <c r="J231" s="35">
        <f t="shared" si="10"/>
        <v>1</v>
      </c>
      <c r="K231" s="169" t="s">
        <v>485</v>
      </c>
      <c r="L231" s="129">
        <f t="shared" si="11"/>
        <v>1</v>
      </c>
      <c r="M231" s="72" t="s">
        <v>483</v>
      </c>
      <c r="N231" s="7">
        <v>12</v>
      </c>
      <c r="O231" s="167">
        <v>2</v>
      </c>
    </row>
    <row r="232" spans="1:15" ht="12">
      <c r="A232" s="23">
        <v>220</v>
      </c>
      <c r="B232" s="294">
        <v>123011492</v>
      </c>
      <c r="C232" s="305" t="s">
        <v>757</v>
      </c>
      <c r="D232" s="306" t="s">
        <v>100</v>
      </c>
      <c r="E232" s="246" t="s">
        <v>434</v>
      </c>
      <c r="F232" s="256">
        <v>14</v>
      </c>
      <c r="G232" s="260"/>
      <c r="H232" s="261"/>
      <c r="I232" s="249">
        <f t="shared" si="9"/>
        <v>14</v>
      </c>
      <c r="J232" s="268">
        <f t="shared" si="10"/>
        <v>1</v>
      </c>
      <c r="K232" s="221" t="str">
        <f>IF(J232=1,"acquise"," ")</f>
        <v>acquise</v>
      </c>
      <c r="L232" s="222">
        <f t="shared" si="11"/>
        <v>1</v>
      </c>
    </row>
    <row r="233" spans="1:15" ht="12">
      <c r="A233" s="23">
        <v>221</v>
      </c>
      <c r="B233" s="289">
        <v>1333012211</v>
      </c>
      <c r="C233" s="277" t="s">
        <v>188</v>
      </c>
      <c r="D233" s="99" t="s">
        <v>189</v>
      </c>
      <c r="E233" s="119" t="s">
        <v>436</v>
      </c>
      <c r="F233" s="92">
        <v>10.5</v>
      </c>
      <c r="G233" s="26"/>
      <c r="H233" s="127"/>
      <c r="I233" s="31">
        <f t="shared" si="9"/>
        <v>10.5</v>
      </c>
      <c r="J233" s="35">
        <f t="shared" si="10"/>
        <v>1</v>
      </c>
      <c r="K233" s="169" t="s">
        <v>485</v>
      </c>
      <c r="L233" s="129">
        <f t="shared" si="11"/>
        <v>1</v>
      </c>
      <c r="M233" s="72" t="s">
        <v>483</v>
      </c>
      <c r="N233" s="7">
        <v>24</v>
      </c>
      <c r="O233" s="167">
        <v>2</v>
      </c>
    </row>
    <row r="234" spans="1:15" ht="12">
      <c r="A234" s="23">
        <v>222</v>
      </c>
      <c r="B234" s="289">
        <v>1333012269</v>
      </c>
      <c r="C234" s="277" t="s">
        <v>188</v>
      </c>
      <c r="D234" s="99" t="s">
        <v>190</v>
      </c>
      <c r="E234" s="117" t="s">
        <v>434</v>
      </c>
      <c r="F234" s="92">
        <v>11.5</v>
      </c>
      <c r="G234" s="26"/>
      <c r="H234" s="127"/>
      <c r="I234" s="31">
        <f t="shared" si="9"/>
        <v>11.5</v>
      </c>
      <c r="J234" s="35">
        <f t="shared" si="10"/>
        <v>1</v>
      </c>
      <c r="K234" s="169" t="s">
        <v>485</v>
      </c>
      <c r="L234" s="129">
        <f t="shared" si="11"/>
        <v>1</v>
      </c>
      <c r="M234" s="72" t="s">
        <v>483</v>
      </c>
      <c r="N234" s="7">
        <v>20</v>
      </c>
      <c r="O234" s="167">
        <v>2</v>
      </c>
    </row>
    <row r="235" spans="1:15" ht="15">
      <c r="A235" s="23">
        <v>223</v>
      </c>
      <c r="B235" s="175">
        <v>1533017432</v>
      </c>
      <c r="C235" s="176" t="s">
        <v>588</v>
      </c>
      <c r="D235" s="177" t="s">
        <v>110</v>
      </c>
      <c r="E235" s="117" t="s">
        <v>428</v>
      </c>
      <c r="F235" s="49">
        <v>11</v>
      </c>
      <c r="G235" s="26"/>
      <c r="H235" s="127"/>
      <c r="I235" s="31">
        <f t="shared" si="9"/>
        <v>11</v>
      </c>
      <c r="J235" s="35">
        <f t="shared" si="10"/>
        <v>1</v>
      </c>
      <c r="K235" s="169" t="s">
        <v>485</v>
      </c>
      <c r="L235" s="129">
        <f t="shared" si="11"/>
        <v>1</v>
      </c>
      <c r="N235" s="187">
        <v>23</v>
      </c>
      <c r="O235" s="188">
        <v>2</v>
      </c>
    </row>
    <row r="236" spans="1:15" ht="12">
      <c r="A236" s="23">
        <v>224</v>
      </c>
      <c r="B236" s="279">
        <v>1433003108</v>
      </c>
      <c r="C236" s="301" t="s">
        <v>193</v>
      </c>
      <c r="D236" s="52" t="s">
        <v>131</v>
      </c>
      <c r="E236" s="117" t="s">
        <v>434</v>
      </c>
      <c r="F236" s="49">
        <v>12</v>
      </c>
      <c r="G236" s="26"/>
      <c r="H236" s="127"/>
      <c r="I236" s="31">
        <f t="shared" si="9"/>
        <v>12</v>
      </c>
      <c r="J236" s="35">
        <f t="shared" si="10"/>
        <v>1</v>
      </c>
      <c r="K236" s="169" t="s">
        <v>485</v>
      </c>
      <c r="L236" s="129">
        <f t="shared" si="11"/>
        <v>1</v>
      </c>
      <c r="M236" s="72" t="s">
        <v>483</v>
      </c>
      <c r="N236" s="7">
        <v>12</v>
      </c>
      <c r="O236" s="167">
        <v>2</v>
      </c>
    </row>
    <row r="237" spans="1:15" ht="12">
      <c r="A237" s="23">
        <v>225</v>
      </c>
      <c r="B237" s="277" t="s">
        <v>194</v>
      </c>
      <c r="C237" s="277" t="s">
        <v>195</v>
      </c>
      <c r="D237" s="99" t="s">
        <v>196</v>
      </c>
      <c r="E237" s="117" t="s">
        <v>434</v>
      </c>
      <c r="F237" s="92">
        <v>10</v>
      </c>
      <c r="G237" s="26"/>
      <c r="H237" s="127"/>
      <c r="I237" s="31">
        <f t="shared" si="9"/>
        <v>10</v>
      </c>
      <c r="J237" s="35">
        <f t="shared" si="10"/>
        <v>1</v>
      </c>
      <c r="K237" s="169" t="s">
        <v>485</v>
      </c>
      <c r="L237" s="129">
        <f t="shared" si="11"/>
        <v>1</v>
      </c>
      <c r="M237" s="72" t="s">
        <v>483</v>
      </c>
      <c r="N237" s="7">
        <v>12</v>
      </c>
      <c r="O237" s="167">
        <v>2</v>
      </c>
    </row>
    <row r="238" spans="1:15" ht="12">
      <c r="A238" s="23">
        <v>226</v>
      </c>
      <c r="B238" s="279" t="s">
        <v>346</v>
      </c>
      <c r="C238" s="301" t="s">
        <v>347</v>
      </c>
      <c r="D238" s="52" t="s">
        <v>348</v>
      </c>
      <c r="E238" s="117" t="s">
        <v>429</v>
      </c>
      <c r="F238" s="49">
        <v>10</v>
      </c>
      <c r="G238" s="26"/>
      <c r="H238" s="127"/>
      <c r="I238" s="31">
        <f t="shared" si="9"/>
        <v>10</v>
      </c>
      <c r="J238" s="35">
        <f t="shared" si="10"/>
        <v>1</v>
      </c>
      <c r="K238" s="169" t="s">
        <v>485</v>
      </c>
      <c r="L238" s="129">
        <f t="shared" si="11"/>
        <v>1</v>
      </c>
      <c r="M238" s="72" t="s">
        <v>483</v>
      </c>
      <c r="N238" s="7">
        <v>12</v>
      </c>
      <c r="O238" s="167">
        <v>2</v>
      </c>
    </row>
    <row r="239" spans="1:15" ht="15">
      <c r="A239" s="23">
        <v>227</v>
      </c>
      <c r="B239" s="181">
        <v>123005025</v>
      </c>
      <c r="C239" s="182" t="s">
        <v>197</v>
      </c>
      <c r="D239" s="183" t="s">
        <v>624</v>
      </c>
      <c r="E239" s="117" t="s">
        <v>428</v>
      </c>
      <c r="F239" s="49">
        <v>13.25</v>
      </c>
      <c r="G239" s="26"/>
      <c r="H239" s="127"/>
      <c r="I239" s="31">
        <f t="shared" si="9"/>
        <v>13.25</v>
      </c>
      <c r="J239" s="35">
        <f t="shared" si="10"/>
        <v>1</v>
      </c>
      <c r="K239" s="169" t="s">
        <v>485</v>
      </c>
      <c r="L239" s="129">
        <f t="shared" si="11"/>
        <v>1</v>
      </c>
      <c r="N239" s="187">
        <v>11</v>
      </c>
      <c r="O239" s="188">
        <v>2</v>
      </c>
    </row>
    <row r="240" spans="1:15" ht="15">
      <c r="A240" s="23">
        <v>228</v>
      </c>
      <c r="B240" s="175">
        <v>1533019498</v>
      </c>
      <c r="C240" s="176" t="s">
        <v>197</v>
      </c>
      <c r="D240" s="177" t="s">
        <v>571</v>
      </c>
      <c r="E240" s="117" t="s">
        <v>429</v>
      </c>
      <c r="F240" s="49">
        <v>10.5</v>
      </c>
      <c r="G240" s="26"/>
      <c r="H240" s="127"/>
      <c r="I240" s="31">
        <f t="shared" si="9"/>
        <v>10.5</v>
      </c>
      <c r="J240" s="35">
        <f t="shared" si="10"/>
        <v>1</v>
      </c>
      <c r="K240" s="169" t="s">
        <v>485</v>
      </c>
      <c r="L240" s="129">
        <f t="shared" si="11"/>
        <v>1</v>
      </c>
      <c r="N240" s="187">
        <v>20</v>
      </c>
      <c r="O240" s="188">
        <v>2</v>
      </c>
    </row>
    <row r="241" spans="1:15" ht="15">
      <c r="A241" s="23">
        <v>229</v>
      </c>
      <c r="B241" s="175">
        <v>1533006793</v>
      </c>
      <c r="C241" s="176" t="s">
        <v>197</v>
      </c>
      <c r="D241" s="177" t="s">
        <v>492</v>
      </c>
      <c r="E241" s="117" t="s">
        <v>429</v>
      </c>
      <c r="F241" s="49">
        <v>10</v>
      </c>
      <c r="G241" s="26"/>
      <c r="H241" s="127"/>
      <c r="I241" s="31">
        <f t="shared" si="9"/>
        <v>10</v>
      </c>
      <c r="J241" s="35">
        <f t="shared" si="10"/>
        <v>1</v>
      </c>
      <c r="K241" s="169" t="s">
        <v>486</v>
      </c>
      <c r="L241" s="129">
        <f t="shared" si="11"/>
        <v>1</v>
      </c>
      <c r="N241" s="187">
        <v>13</v>
      </c>
      <c r="O241" s="188">
        <v>1</v>
      </c>
    </row>
    <row r="242" spans="1:15" ht="12">
      <c r="A242" s="23">
        <v>230</v>
      </c>
      <c r="B242" s="289">
        <v>123011486</v>
      </c>
      <c r="C242" s="277" t="s">
        <v>200</v>
      </c>
      <c r="D242" s="99" t="s">
        <v>104</v>
      </c>
      <c r="E242" s="117" t="s">
        <v>429</v>
      </c>
      <c r="F242" s="92">
        <v>13</v>
      </c>
      <c r="G242" s="26"/>
      <c r="H242" s="127"/>
      <c r="I242" s="31">
        <f t="shared" si="9"/>
        <v>13</v>
      </c>
      <c r="J242" s="35">
        <f t="shared" si="10"/>
        <v>1</v>
      </c>
      <c r="K242" s="169" t="s">
        <v>485</v>
      </c>
      <c r="L242" s="129">
        <f t="shared" si="11"/>
        <v>1</v>
      </c>
      <c r="M242" s="72" t="s">
        <v>483</v>
      </c>
      <c r="N242" s="7">
        <v>18</v>
      </c>
      <c r="O242" s="167">
        <v>2</v>
      </c>
    </row>
    <row r="243" spans="1:15" ht="15">
      <c r="A243" s="23">
        <v>231</v>
      </c>
      <c r="B243" s="181">
        <v>1333002640</v>
      </c>
      <c r="C243" s="182" t="s">
        <v>634</v>
      </c>
      <c r="D243" s="183" t="s">
        <v>635</v>
      </c>
      <c r="E243" s="117" t="s">
        <v>1676</v>
      </c>
      <c r="F243" s="49">
        <v>12.5</v>
      </c>
      <c r="G243" s="26"/>
      <c r="H243" s="127"/>
      <c r="I243" s="31">
        <f t="shared" si="9"/>
        <v>12.5</v>
      </c>
      <c r="J243" s="35">
        <f t="shared" si="10"/>
        <v>1</v>
      </c>
      <c r="K243" s="169" t="s">
        <v>485</v>
      </c>
      <c r="L243" s="129">
        <f t="shared" si="11"/>
        <v>1</v>
      </c>
      <c r="N243" s="187">
        <v>17</v>
      </c>
      <c r="O243" s="188">
        <v>2</v>
      </c>
    </row>
    <row r="244" spans="1:15" ht="12">
      <c r="A244" s="23">
        <v>232</v>
      </c>
      <c r="B244" s="279">
        <v>1333007426</v>
      </c>
      <c r="C244" s="301" t="s">
        <v>202</v>
      </c>
      <c r="D244" s="52" t="s">
        <v>246</v>
      </c>
      <c r="E244" s="117" t="s">
        <v>434</v>
      </c>
      <c r="F244" s="49">
        <v>10.5</v>
      </c>
      <c r="G244" s="26"/>
      <c r="H244" s="127"/>
      <c r="I244" s="31">
        <f t="shared" si="9"/>
        <v>10.5</v>
      </c>
      <c r="J244" s="35">
        <f t="shared" si="10"/>
        <v>1</v>
      </c>
      <c r="K244" s="169" t="s">
        <v>485</v>
      </c>
      <c r="L244" s="129">
        <f t="shared" si="11"/>
        <v>1</v>
      </c>
      <c r="M244" s="72" t="s">
        <v>483</v>
      </c>
      <c r="N244" s="7">
        <v>18</v>
      </c>
      <c r="O244" s="167">
        <v>2</v>
      </c>
    </row>
    <row r="245" spans="1:15" ht="12">
      <c r="A245" s="23">
        <v>233</v>
      </c>
      <c r="B245" s="282">
        <v>123012546</v>
      </c>
      <c r="C245" s="305" t="s">
        <v>758</v>
      </c>
      <c r="D245" s="306" t="s">
        <v>102</v>
      </c>
      <c r="E245" s="242" t="s">
        <v>432</v>
      </c>
      <c r="F245" s="256">
        <v>12.25</v>
      </c>
      <c r="G245" s="260"/>
      <c r="H245" s="261"/>
      <c r="I245" s="249">
        <f t="shared" si="9"/>
        <v>12.25</v>
      </c>
      <c r="J245" s="268">
        <f t="shared" si="10"/>
        <v>1</v>
      </c>
      <c r="K245" s="221" t="str">
        <f>IF(J245=1,"acquise"," ")</f>
        <v>acquise</v>
      </c>
      <c r="L245" s="222">
        <f t="shared" si="11"/>
        <v>1</v>
      </c>
    </row>
    <row r="246" spans="1:15" ht="12">
      <c r="A246" s="23">
        <v>234</v>
      </c>
      <c r="B246" s="400" t="s">
        <v>759</v>
      </c>
      <c r="C246" s="400" t="s">
        <v>760</v>
      </c>
      <c r="D246" s="401" t="s">
        <v>208</v>
      </c>
      <c r="E246" s="244" t="s">
        <v>428</v>
      </c>
      <c r="F246" s="259">
        <v>10</v>
      </c>
      <c r="G246" s="260"/>
      <c r="H246" s="261"/>
      <c r="I246" s="249">
        <f t="shared" si="9"/>
        <v>10</v>
      </c>
      <c r="J246" s="268">
        <f t="shared" si="10"/>
        <v>1</v>
      </c>
      <c r="K246" s="221" t="str">
        <f>IF(J246=1,"acquise"," ")</f>
        <v>acquise</v>
      </c>
      <c r="L246" s="222">
        <f t="shared" si="11"/>
        <v>1</v>
      </c>
    </row>
    <row r="247" spans="1:15" ht="12">
      <c r="A247" s="23">
        <v>235</v>
      </c>
      <c r="B247" s="289">
        <v>123007572</v>
      </c>
      <c r="C247" s="277" t="s">
        <v>203</v>
      </c>
      <c r="D247" s="99" t="s">
        <v>204</v>
      </c>
      <c r="E247" s="118" t="s">
        <v>428</v>
      </c>
      <c r="F247" s="92">
        <v>13.5</v>
      </c>
      <c r="G247" s="26"/>
      <c r="H247" s="127"/>
      <c r="I247" s="31">
        <f t="shared" si="9"/>
        <v>13.5</v>
      </c>
      <c r="J247" s="35">
        <f t="shared" si="10"/>
        <v>1</v>
      </c>
      <c r="K247" s="169" t="s">
        <v>485</v>
      </c>
      <c r="L247" s="129">
        <f t="shared" si="11"/>
        <v>1</v>
      </c>
      <c r="M247" s="72" t="s">
        <v>483</v>
      </c>
      <c r="N247" s="7">
        <v>12</v>
      </c>
      <c r="O247" s="167">
        <v>2</v>
      </c>
    </row>
    <row r="248" spans="1:15" ht="12">
      <c r="A248" s="23">
        <v>236</v>
      </c>
      <c r="B248" s="289">
        <v>1333004257</v>
      </c>
      <c r="C248" s="277" t="s">
        <v>203</v>
      </c>
      <c r="D248" s="99" t="s">
        <v>205</v>
      </c>
      <c r="E248" s="119" t="s">
        <v>432</v>
      </c>
      <c r="F248" s="92">
        <v>9.5</v>
      </c>
      <c r="G248" s="26"/>
      <c r="H248" s="127"/>
      <c r="I248" s="31">
        <f t="shared" si="9"/>
        <v>9.5</v>
      </c>
      <c r="J248" s="35">
        <f t="shared" si="10"/>
        <v>0</v>
      </c>
      <c r="K248" s="169" t="s">
        <v>705</v>
      </c>
      <c r="L248" s="129">
        <f t="shared" si="11"/>
        <v>1</v>
      </c>
      <c r="M248" s="72" t="s">
        <v>483</v>
      </c>
      <c r="N248" s="7">
        <v>30</v>
      </c>
      <c r="O248" s="167">
        <v>0</v>
      </c>
    </row>
    <row r="249" spans="1:15" ht="15">
      <c r="A249" s="23">
        <v>237</v>
      </c>
      <c r="B249" s="175">
        <v>1535076810</v>
      </c>
      <c r="C249" s="176" t="s">
        <v>646</v>
      </c>
      <c r="D249" s="177" t="s">
        <v>138</v>
      </c>
      <c r="E249" s="117" t="s">
        <v>429</v>
      </c>
      <c r="F249" s="49">
        <v>10</v>
      </c>
      <c r="G249" s="26"/>
      <c r="H249" s="127"/>
      <c r="I249" s="31">
        <f t="shared" si="9"/>
        <v>10</v>
      </c>
      <c r="J249" s="35">
        <f t="shared" si="10"/>
        <v>1</v>
      </c>
      <c r="K249" s="169" t="s">
        <v>485</v>
      </c>
      <c r="L249" s="129">
        <f t="shared" si="11"/>
        <v>1</v>
      </c>
      <c r="N249" s="187">
        <v>24</v>
      </c>
      <c r="O249" s="188">
        <v>2</v>
      </c>
    </row>
    <row r="250" spans="1:15" ht="12">
      <c r="A250" s="23">
        <v>238</v>
      </c>
      <c r="B250" s="279">
        <v>1333009397</v>
      </c>
      <c r="C250" s="301" t="s">
        <v>349</v>
      </c>
      <c r="D250" s="52" t="s">
        <v>82</v>
      </c>
      <c r="E250" s="118" t="s">
        <v>428</v>
      </c>
      <c r="F250" s="49">
        <v>7</v>
      </c>
      <c r="G250" s="26"/>
      <c r="H250" s="127"/>
      <c r="I250" s="31">
        <f t="shared" si="9"/>
        <v>7</v>
      </c>
      <c r="J250" s="35">
        <f t="shared" si="10"/>
        <v>0</v>
      </c>
      <c r="K250" s="169" t="s">
        <v>705</v>
      </c>
      <c r="L250" s="129">
        <f t="shared" si="11"/>
        <v>1</v>
      </c>
      <c r="M250" s="72" t="s">
        <v>483</v>
      </c>
      <c r="N250" s="7">
        <v>30</v>
      </c>
      <c r="O250" s="167">
        <v>1</v>
      </c>
    </row>
    <row r="251" spans="1:15" ht="15">
      <c r="A251" s="23">
        <v>239</v>
      </c>
      <c r="B251" s="175">
        <v>1533008094</v>
      </c>
      <c r="C251" s="176" t="s">
        <v>605</v>
      </c>
      <c r="D251" s="177" t="s">
        <v>248</v>
      </c>
      <c r="E251" s="117" t="s">
        <v>428</v>
      </c>
      <c r="F251" s="49">
        <v>10</v>
      </c>
      <c r="G251" s="26"/>
      <c r="H251" s="127"/>
      <c r="I251" s="31">
        <f t="shared" si="9"/>
        <v>10</v>
      </c>
      <c r="J251" s="35">
        <f t="shared" si="10"/>
        <v>1</v>
      </c>
      <c r="K251" s="169" t="s">
        <v>485</v>
      </c>
      <c r="L251" s="129">
        <f t="shared" si="11"/>
        <v>1</v>
      </c>
      <c r="N251" s="187">
        <v>16</v>
      </c>
      <c r="O251" s="188">
        <v>2</v>
      </c>
    </row>
    <row r="252" spans="1:15" ht="12">
      <c r="A252" s="23">
        <v>240</v>
      </c>
      <c r="B252" s="175">
        <v>1533005923</v>
      </c>
      <c r="C252" s="176" t="s">
        <v>1684</v>
      </c>
      <c r="D252" s="177" t="s">
        <v>86</v>
      </c>
      <c r="E252" s="117" t="s">
        <v>428</v>
      </c>
      <c r="F252" s="49">
        <v>14.5</v>
      </c>
      <c r="G252" s="26"/>
      <c r="H252" s="127"/>
      <c r="I252" s="31">
        <f t="shared" si="9"/>
        <v>14.5</v>
      </c>
      <c r="J252" s="35">
        <f t="shared" si="10"/>
        <v>1</v>
      </c>
      <c r="K252" s="169" t="s">
        <v>485</v>
      </c>
      <c r="L252" s="129">
        <f t="shared" si="11"/>
        <v>1</v>
      </c>
    </row>
    <row r="253" spans="1:15" ht="12">
      <c r="A253" s="23">
        <v>241</v>
      </c>
      <c r="B253" s="282" t="s">
        <v>761</v>
      </c>
      <c r="C253" s="305" t="s">
        <v>762</v>
      </c>
      <c r="D253" s="306" t="s">
        <v>763</v>
      </c>
      <c r="E253" s="244" t="s">
        <v>436</v>
      </c>
      <c r="F253" s="256">
        <v>10</v>
      </c>
      <c r="G253" s="260"/>
      <c r="H253" s="261"/>
      <c r="I253" s="249">
        <f t="shared" si="9"/>
        <v>10</v>
      </c>
      <c r="J253" s="268">
        <f t="shared" si="10"/>
        <v>1</v>
      </c>
      <c r="K253" s="221" t="str">
        <f>IF(J253=1,"acquise"," ")</f>
        <v>acquise</v>
      </c>
      <c r="L253" s="222">
        <f t="shared" si="11"/>
        <v>1</v>
      </c>
    </row>
    <row r="254" spans="1:15" ht="15">
      <c r="A254" s="23">
        <v>242</v>
      </c>
      <c r="B254" s="184">
        <v>123019374</v>
      </c>
      <c r="C254" s="184" t="s">
        <v>514</v>
      </c>
      <c r="D254" s="185" t="s">
        <v>127</v>
      </c>
      <c r="E254" s="117" t="s">
        <v>428</v>
      </c>
      <c r="F254" s="49">
        <v>14.5</v>
      </c>
      <c r="G254" s="26"/>
      <c r="H254" s="127"/>
      <c r="I254" s="31">
        <f t="shared" si="9"/>
        <v>14.5</v>
      </c>
      <c r="J254" s="35">
        <f t="shared" si="10"/>
        <v>1</v>
      </c>
      <c r="K254" s="169" t="s">
        <v>485</v>
      </c>
      <c r="L254" s="129">
        <f t="shared" si="11"/>
        <v>1</v>
      </c>
      <c r="N254" s="187">
        <v>18</v>
      </c>
      <c r="O254" s="188">
        <v>2</v>
      </c>
    </row>
    <row r="255" spans="1:15" ht="15">
      <c r="A255" s="23">
        <v>243</v>
      </c>
      <c r="B255" s="181">
        <v>1333010032</v>
      </c>
      <c r="C255" s="182" t="s">
        <v>494</v>
      </c>
      <c r="D255" s="183" t="s">
        <v>495</v>
      </c>
      <c r="E255" s="117" t="s">
        <v>1676</v>
      </c>
      <c r="F255" s="49">
        <v>11.5</v>
      </c>
      <c r="G255" s="26"/>
      <c r="H255" s="127"/>
      <c r="I255" s="31">
        <f t="shared" si="9"/>
        <v>11.5</v>
      </c>
      <c r="J255" s="35">
        <f t="shared" si="10"/>
        <v>1</v>
      </c>
      <c r="K255" s="169" t="s">
        <v>485</v>
      </c>
      <c r="L255" s="129">
        <f t="shared" si="11"/>
        <v>1</v>
      </c>
      <c r="N255" s="187">
        <v>12</v>
      </c>
      <c r="O255" s="188">
        <v>2</v>
      </c>
    </row>
    <row r="256" spans="1:15" ht="12">
      <c r="A256" s="23">
        <v>244</v>
      </c>
      <c r="B256" s="289">
        <v>1333008871</v>
      </c>
      <c r="C256" s="277" t="s">
        <v>206</v>
      </c>
      <c r="D256" s="99" t="s">
        <v>177</v>
      </c>
      <c r="E256" s="118" t="s">
        <v>433</v>
      </c>
      <c r="F256" s="92">
        <v>11</v>
      </c>
      <c r="G256" s="26"/>
      <c r="H256" s="127"/>
      <c r="I256" s="31">
        <f t="shared" si="9"/>
        <v>11</v>
      </c>
      <c r="J256" s="35">
        <f t="shared" si="10"/>
        <v>1</v>
      </c>
      <c r="K256" s="169" t="s">
        <v>485</v>
      </c>
      <c r="L256" s="129">
        <f t="shared" si="11"/>
        <v>1</v>
      </c>
      <c r="M256" s="72" t="s">
        <v>483</v>
      </c>
      <c r="N256" s="7">
        <v>18</v>
      </c>
      <c r="O256" s="167">
        <v>2</v>
      </c>
    </row>
    <row r="257" spans="1:15" ht="15">
      <c r="A257" s="23">
        <v>245</v>
      </c>
      <c r="B257" s="175">
        <v>1533009754</v>
      </c>
      <c r="C257" s="176" t="s">
        <v>496</v>
      </c>
      <c r="D257" s="177" t="s">
        <v>497</v>
      </c>
      <c r="E257" s="117" t="s">
        <v>1676</v>
      </c>
      <c r="F257" s="49">
        <v>10</v>
      </c>
      <c r="G257" s="26"/>
      <c r="H257" s="127"/>
      <c r="I257" s="31">
        <f t="shared" si="9"/>
        <v>10</v>
      </c>
      <c r="J257" s="35">
        <f t="shared" si="10"/>
        <v>1</v>
      </c>
      <c r="K257" s="169" t="s">
        <v>485</v>
      </c>
      <c r="L257" s="129">
        <f t="shared" si="11"/>
        <v>1</v>
      </c>
      <c r="N257" s="187">
        <v>12</v>
      </c>
      <c r="O257" s="188">
        <v>2</v>
      </c>
    </row>
    <row r="258" spans="1:15" ht="15">
      <c r="A258" s="23">
        <v>246</v>
      </c>
      <c r="B258" s="175">
        <v>1533015826</v>
      </c>
      <c r="C258" s="176" t="s">
        <v>559</v>
      </c>
      <c r="D258" s="177" t="s">
        <v>289</v>
      </c>
      <c r="E258" s="117" t="s">
        <v>428</v>
      </c>
      <c r="F258" s="49">
        <v>11.5</v>
      </c>
      <c r="G258" s="26"/>
      <c r="H258" s="127"/>
      <c r="I258" s="31">
        <f t="shared" si="9"/>
        <v>11.5</v>
      </c>
      <c r="J258" s="35">
        <f t="shared" si="10"/>
        <v>1</v>
      </c>
      <c r="K258" s="169" t="s">
        <v>485</v>
      </c>
      <c r="L258" s="129">
        <f t="shared" si="11"/>
        <v>1</v>
      </c>
      <c r="N258" s="187">
        <v>17</v>
      </c>
      <c r="O258" s="188">
        <v>2</v>
      </c>
    </row>
    <row r="259" spans="1:15" ht="15">
      <c r="A259" s="23">
        <v>247</v>
      </c>
      <c r="B259" s="175">
        <v>1533006431</v>
      </c>
      <c r="C259" s="176" t="s">
        <v>539</v>
      </c>
      <c r="D259" s="177" t="s">
        <v>299</v>
      </c>
      <c r="E259" s="117" t="s">
        <v>428</v>
      </c>
      <c r="F259" s="49">
        <v>10</v>
      </c>
      <c r="G259" s="26"/>
      <c r="H259" s="127"/>
      <c r="I259" s="31">
        <f t="shared" si="9"/>
        <v>10</v>
      </c>
      <c r="J259" s="35">
        <f t="shared" si="10"/>
        <v>1</v>
      </c>
      <c r="K259" s="169" t="s">
        <v>486</v>
      </c>
      <c r="L259" s="129">
        <f t="shared" si="11"/>
        <v>1</v>
      </c>
      <c r="N259" s="187">
        <v>17</v>
      </c>
      <c r="O259" s="188">
        <v>1</v>
      </c>
    </row>
    <row r="260" spans="1:15" ht="15">
      <c r="A260" s="23">
        <v>248</v>
      </c>
      <c r="B260" s="181">
        <v>1333010733</v>
      </c>
      <c r="C260" s="182" t="s">
        <v>539</v>
      </c>
      <c r="D260" s="183" t="s">
        <v>540</v>
      </c>
      <c r="E260" s="117" t="s">
        <v>1676</v>
      </c>
      <c r="F260" s="49">
        <v>11.5</v>
      </c>
      <c r="G260" s="26"/>
      <c r="H260" s="127"/>
      <c r="I260" s="31">
        <f t="shared" si="9"/>
        <v>11.5</v>
      </c>
      <c r="J260" s="35">
        <f t="shared" si="10"/>
        <v>1</v>
      </c>
      <c r="K260" s="169" t="s">
        <v>486</v>
      </c>
      <c r="L260" s="129">
        <f t="shared" si="11"/>
        <v>1</v>
      </c>
      <c r="N260" s="187">
        <v>17</v>
      </c>
      <c r="O260" s="188">
        <v>1</v>
      </c>
    </row>
    <row r="261" spans="1:15" ht="12">
      <c r="A261" s="23">
        <v>249</v>
      </c>
      <c r="B261" s="289">
        <v>1333003447</v>
      </c>
      <c r="C261" s="277" t="s">
        <v>207</v>
      </c>
      <c r="D261" s="99" t="s">
        <v>161</v>
      </c>
      <c r="E261" s="117" t="s">
        <v>434</v>
      </c>
      <c r="F261" s="92">
        <v>10</v>
      </c>
      <c r="G261" s="26"/>
      <c r="H261" s="127"/>
      <c r="I261" s="31">
        <f t="shared" si="9"/>
        <v>10</v>
      </c>
      <c r="J261" s="35">
        <f t="shared" si="10"/>
        <v>1</v>
      </c>
      <c r="K261" s="169" t="s">
        <v>486</v>
      </c>
      <c r="L261" s="129">
        <f t="shared" si="11"/>
        <v>1</v>
      </c>
      <c r="M261" s="72" t="s">
        <v>483</v>
      </c>
      <c r="N261" s="7">
        <v>19</v>
      </c>
      <c r="O261" s="167">
        <v>1</v>
      </c>
    </row>
    <row r="262" spans="1:15" ht="15">
      <c r="A262" s="23">
        <v>250</v>
      </c>
      <c r="B262" s="175">
        <v>1533015776</v>
      </c>
      <c r="C262" s="176" t="s">
        <v>675</v>
      </c>
      <c r="D262" s="177" t="s">
        <v>676</v>
      </c>
      <c r="E262" s="117" t="s">
        <v>1676</v>
      </c>
      <c r="F262" s="49">
        <v>10.5</v>
      </c>
      <c r="G262" s="26"/>
      <c r="H262" s="127"/>
      <c r="I262" s="31">
        <f t="shared" si="9"/>
        <v>10.5</v>
      </c>
      <c r="J262" s="35">
        <f t="shared" si="10"/>
        <v>1</v>
      </c>
      <c r="K262" s="169" t="s">
        <v>485</v>
      </c>
      <c r="L262" s="129">
        <f t="shared" si="11"/>
        <v>1</v>
      </c>
      <c r="N262" s="187">
        <v>13</v>
      </c>
      <c r="O262" s="188">
        <v>2</v>
      </c>
    </row>
    <row r="263" spans="1:15" ht="12">
      <c r="A263" s="23">
        <v>251</v>
      </c>
      <c r="B263" s="289">
        <v>123014741</v>
      </c>
      <c r="C263" s="277" t="s">
        <v>210</v>
      </c>
      <c r="D263" s="99" t="s">
        <v>181</v>
      </c>
      <c r="E263" s="123" t="s">
        <v>434</v>
      </c>
      <c r="F263" s="92">
        <v>14.5</v>
      </c>
      <c r="G263" s="26"/>
      <c r="H263" s="127"/>
      <c r="I263" s="31">
        <f t="shared" si="9"/>
        <v>14.5</v>
      </c>
      <c r="J263" s="35">
        <f t="shared" si="10"/>
        <v>1</v>
      </c>
      <c r="K263" s="169" t="s">
        <v>485</v>
      </c>
      <c r="L263" s="129">
        <f t="shared" si="11"/>
        <v>1</v>
      </c>
      <c r="M263" s="72" t="s">
        <v>483</v>
      </c>
      <c r="N263" s="7">
        <v>14</v>
      </c>
      <c r="O263" s="167">
        <v>2</v>
      </c>
    </row>
    <row r="264" spans="1:15" ht="12">
      <c r="A264" s="23">
        <v>252</v>
      </c>
      <c r="B264" s="338" t="s">
        <v>764</v>
      </c>
      <c r="C264" s="338" t="s">
        <v>765</v>
      </c>
      <c r="D264" s="337" t="s">
        <v>234</v>
      </c>
      <c r="E264" s="246" t="s">
        <v>434</v>
      </c>
      <c r="F264" s="256">
        <v>14</v>
      </c>
      <c r="G264" s="260"/>
      <c r="H264" s="261"/>
      <c r="I264" s="249">
        <f t="shared" si="9"/>
        <v>14</v>
      </c>
      <c r="J264" s="268">
        <f t="shared" si="10"/>
        <v>1</v>
      </c>
      <c r="K264" s="221" t="str">
        <f>IF(J264=1,"acquise"," ")</f>
        <v>acquise</v>
      </c>
      <c r="L264" s="222">
        <f t="shared" si="11"/>
        <v>1</v>
      </c>
    </row>
    <row r="265" spans="1:15" ht="15">
      <c r="A265" s="23">
        <v>253</v>
      </c>
      <c r="B265" s="175">
        <v>1533019487</v>
      </c>
      <c r="C265" s="176" t="s">
        <v>628</v>
      </c>
      <c r="D265" s="177" t="s">
        <v>629</v>
      </c>
      <c r="E265" s="117" t="s">
        <v>429</v>
      </c>
      <c r="F265" s="49">
        <v>10</v>
      </c>
      <c r="G265" s="26"/>
      <c r="H265" s="127"/>
      <c r="I265" s="31">
        <f t="shared" si="9"/>
        <v>10</v>
      </c>
      <c r="J265" s="35">
        <f t="shared" si="10"/>
        <v>1</v>
      </c>
      <c r="K265" s="169" t="s">
        <v>486</v>
      </c>
      <c r="L265" s="129">
        <f t="shared" si="11"/>
        <v>1</v>
      </c>
      <c r="N265" s="187">
        <v>16</v>
      </c>
      <c r="O265" s="188">
        <v>1</v>
      </c>
    </row>
    <row r="266" spans="1:15" ht="12">
      <c r="A266" s="23">
        <v>254</v>
      </c>
      <c r="B266" s="279">
        <v>1333004891</v>
      </c>
      <c r="C266" s="301" t="s">
        <v>350</v>
      </c>
      <c r="D266" s="52" t="s">
        <v>351</v>
      </c>
      <c r="E266" s="118" t="s">
        <v>428</v>
      </c>
      <c r="F266" s="49">
        <v>12</v>
      </c>
      <c r="G266" s="26"/>
      <c r="H266" s="127"/>
      <c r="I266" s="31">
        <f t="shared" si="9"/>
        <v>12</v>
      </c>
      <c r="J266" s="35">
        <f t="shared" si="10"/>
        <v>1</v>
      </c>
      <c r="K266" s="169" t="s">
        <v>485</v>
      </c>
      <c r="L266" s="129">
        <f t="shared" si="11"/>
        <v>1</v>
      </c>
      <c r="M266" s="72" t="s">
        <v>483</v>
      </c>
      <c r="N266" s="7">
        <v>18</v>
      </c>
      <c r="O266" s="167">
        <v>2</v>
      </c>
    </row>
    <row r="267" spans="1:15" ht="12">
      <c r="A267" s="23">
        <v>255</v>
      </c>
      <c r="B267" s="364" t="s">
        <v>766</v>
      </c>
      <c r="C267" s="364" t="s">
        <v>352</v>
      </c>
      <c r="D267" s="366" t="s">
        <v>100</v>
      </c>
      <c r="E267" s="204" t="s">
        <v>436</v>
      </c>
      <c r="F267" s="256">
        <v>11.5</v>
      </c>
      <c r="G267" s="260"/>
      <c r="H267" s="261"/>
      <c r="I267" s="249">
        <f t="shared" si="9"/>
        <v>11.5</v>
      </c>
      <c r="J267" s="268">
        <f t="shared" si="10"/>
        <v>1</v>
      </c>
      <c r="K267" s="221" t="str">
        <f>IF(J267=1,"acquise"," ")</f>
        <v>acquise</v>
      </c>
      <c r="L267" s="222">
        <f t="shared" si="11"/>
        <v>1</v>
      </c>
    </row>
    <row r="268" spans="1:15" ht="12">
      <c r="A268" s="23">
        <v>256</v>
      </c>
      <c r="B268" s="279">
        <v>1333003318</v>
      </c>
      <c r="C268" s="301" t="s">
        <v>352</v>
      </c>
      <c r="D268" s="52" t="s">
        <v>324</v>
      </c>
      <c r="E268" s="117" t="s">
        <v>429</v>
      </c>
      <c r="F268" s="49">
        <v>11.5</v>
      </c>
      <c r="G268" s="26"/>
      <c r="H268" s="127"/>
      <c r="I268" s="31">
        <f t="shared" si="9"/>
        <v>11.5</v>
      </c>
      <c r="J268" s="35">
        <f t="shared" si="10"/>
        <v>1</v>
      </c>
      <c r="K268" s="169" t="s">
        <v>485</v>
      </c>
      <c r="L268" s="129">
        <f t="shared" si="11"/>
        <v>1</v>
      </c>
      <c r="M268" s="72" t="s">
        <v>483</v>
      </c>
      <c r="N268" s="7">
        <v>12</v>
      </c>
      <c r="O268" s="167">
        <v>2</v>
      </c>
    </row>
    <row r="269" spans="1:15" ht="15">
      <c r="A269" s="23">
        <v>257</v>
      </c>
      <c r="B269" s="175">
        <v>1533019518</v>
      </c>
      <c r="C269" s="176" t="s">
        <v>645</v>
      </c>
      <c r="D269" s="177" t="s">
        <v>597</v>
      </c>
      <c r="E269" s="117" t="s">
        <v>1676</v>
      </c>
      <c r="F269" s="49">
        <v>11</v>
      </c>
      <c r="G269" s="26"/>
      <c r="H269" s="127"/>
      <c r="I269" s="31">
        <f t="shared" ref="I269:I332" si="12">MAX(F269,G269,H269)</f>
        <v>11</v>
      </c>
      <c r="J269" s="35">
        <f t="shared" ref="J269:J332" si="13">IF(I269&gt;=10,1,0)</f>
        <v>1</v>
      </c>
      <c r="K269" s="169" t="s">
        <v>485</v>
      </c>
      <c r="L269" s="129">
        <f t="shared" ref="L269:L332" si="14">IF(H269&lt;&gt;"",2,1)</f>
        <v>1</v>
      </c>
      <c r="N269" s="187">
        <v>18</v>
      </c>
      <c r="O269" s="188">
        <v>2</v>
      </c>
    </row>
    <row r="270" spans="1:15" ht="12">
      <c r="A270" s="23">
        <v>258</v>
      </c>
      <c r="B270" s="277" t="s">
        <v>213</v>
      </c>
      <c r="C270" s="277" t="s">
        <v>214</v>
      </c>
      <c r="D270" s="99" t="s">
        <v>215</v>
      </c>
      <c r="E270" s="123" t="s">
        <v>429</v>
      </c>
      <c r="F270" s="92">
        <v>10</v>
      </c>
      <c r="G270" s="26"/>
      <c r="H270" s="127"/>
      <c r="I270" s="31">
        <f t="shared" si="12"/>
        <v>10</v>
      </c>
      <c r="J270" s="35">
        <f t="shared" si="13"/>
        <v>1</v>
      </c>
      <c r="K270" s="169" t="s">
        <v>485</v>
      </c>
      <c r="L270" s="129">
        <f t="shared" si="14"/>
        <v>1</v>
      </c>
      <c r="M270" s="72" t="s">
        <v>483</v>
      </c>
      <c r="N270" s="7">
        <v>18</v>
      </c>
      <c r="O270" s="167">
        <v>2</v>
      </c>
    </row>
    <row r="271" spans="1:15" ht="12">
      <c r="A271" s="23">
        <v>259</v>
      </c>
      <c r="B271" s="279">
        <v>1333003018</v>
      </c>
      <c r="C271" s="301" t="s">
        <v>353</v>
      </c>
      <c r="D271" s="52" t="s">
        <v>354</v>
      </c>
      <c r="E271" s="117" t="s">
        <v>434</v>
      </c>
      <c r="F271" s="49">
        <v>11.5</v>
      </c>
      <c r="G271" s="26"/>
      <c r="H271" s="127"/>
      <c r="I271" s="31">
        <f t="shared" si="12"/>
        <v>11.5</v>
      </c>
      <c r="J271" s="35">
        <f t="shared" si="13"/>
        <v>1</v>
      </c>
      <c r="K271" s="169" t="s">
        <v>485</v>
      </c>
      <c r="L271" s="129">
        <f t="shared" si="14"/>
        <v>1</v>
      </c>
      <c r="M271" s="72" t="s">
        <v>483</v>
      </c>
      <c r="N271" s="7">
        <v>25</v>
      </c>
      <c r="O271" s="167">
        <v>2</v>
      </c>
    </row>
    <row r="272" spans="1:15" ht="12">
      <c r="A272" s="23">
        <v>260</v>
      </c>
      <c r="B272" s="289">
        <v>123005125</v>
      </c>
      <c r="C272" s="277" t="s">
        <v>216</v>
      </c>
      <c r="D272" s="99" t="s">
        <v>67</v>
      </c>
      <c r="E272" s="117" t="s">
        <v>434</v>
      </c>
      <c r="F272" s="92">
        <v>12.5</v>
      </c>
      <c r="G272" s="26"/>
      <c r="H272" s="127"/>
      <c r="I272" s="31">
        <f t="shared" si="12"/>
        <v>12.5</v>
      </c>
      <c r="J272" s="35">
        <f t="shared" si="13"/>
        <v>1</v>
      </c>
      <c r="K272" s="169" t="s">
        <v>485</v>
      </c>
      <c r="L272" s="129">
        <f t="shared" si="14"/>
        <v>1</v>
      </c>
      <c r="M272" s="72" t="s">
        <v>483</v>
      </c>
      <c r="N272" s="7">
        <v>12</v>
      </c>
      <c r="O272" s="167">
        <v>2</v>
      </c>
    </row>
    <row r="273" spans="1:15" ht="15">
      <c r="A273" s="23">
        <v>261</v>
      </c>
      <c r="B273" s="181">
        <v>1333009383</v>
      </c>
      <c r="C273" s="182" t="s">
        <v>536</v>
      </c>
      <c r="D273" s="183" t="s">
        <v>189</v>
      </c>
      <c r="E273" s="117" t="s">
        <v>428</v>
      </c>
      <c r="F273" s="49">
        <v>8.5</v>
      </c>
      <c r="G273" s="26"/>
      <c r="H273" s="127"/>
      <c r="I273" s="31">
        <f t="shared" si="12"/>
        <v>8.5</v>
      </c>
      <c r="J273" s="35">
        <f t="shared" si="13"/>
        <v>0</v>
      </c>
      <c r="K273" s="169" t="s">
        <v>485</v>
      </c>
      <c r="L273" s="129">
        <f t="shared" si="14"/>
        <v>1</v>
      </c>
      <c r="N273" s="187">
        <v>24</v>
      </c>
      <c r="O273" s="188">
        <v>2</v>
      </c>
    </row>
    <row r="274" spans="1:15" ht="15">
      <c r="A274" s="23">
        <v>262</v>
      </c>
      <c r="B274" s="175">
        <v>1533011559</v>
      </c>
      <c r="C274" s="176" t="s">
        <v>536</v>
      </c>
      <c r="D274" s="177" t="s">
        <v>669</v>
      </c>
      <c r="E274" s="117" t="s">
        <v>429</v>
      </c>
      <c r="F274" s="49">
        <v>10</v>
      </c>
      <c r="G274" s="26"/>
      <c r="H274" s="127"/>
      <c r="I274" s="31">
        <f t="shared" si="12"/>
        <v>10</v>
      </c>
      <c r="J274" s="35">
        <f t="shared" si="13"/>
        <v>1</v>
      </c>
      <c r="K274" s="169" t="s">
        <v>485</v>
      </c>
      <c r="L274" s="129">
        <f t="shared" si="14"/>
        <v>1</v>
      </c>
      <c r="N274" s="187">
        <v>14</v>
      </c>
      <c r="O274" s="188">
        <v>2</v>
      </c>
    </row>
    <row r="275" spans="1:15" ht="15">
      <c r="A275" s="23">
        <v>263</v>
      </c>
      <c r="B275" s="181">
        <v>1333012931</v>
      </c>
      <c r="C275" s="182" t="s">
        <v>617</v>
      </c>
      <c r="D275" s="183" t="s">
        <v>618</v>
      </c>
      <c r="E275" s="117" t="s">
        <v>428</v>
      </c>
      <c r="F275" s="49">
        <v>14.5</v>
      </c>
      <c r="G275" s="26"/>
      <c r="H275" s="127"/>
      <c r="I275" s="31">
        <f t="shared" si="12"/>
        <v>14.5</v>
      </c>
      <c r="J275" s="35">
        <f t="shared" si="13"/>
        <v>1</v>
      </c>
      <c r="K275" s="169" t="s">
        <v>485</v>
      </c>
      <c r="L275" s="129">
        <f t="shared" si="14"/>
        <v>1</v>
      </c>
      <c r="N275" s="187">
        <v>18</v>
      </c>
      <c r="O275" s="188">
        <v>2</v>
      </c>
    </row>
    <row r="276" spans="1:15" ht="15">
      <c r="A276" s="23">
        <v>264</v>
      </c>
      <c r="B276" s="175">
        <v>1533014046</v>
      </c>
      <c r="C276" s="176" t="s">
        <v>695</v>
      </c>
      <c r="D276" s="177" t="s">
        <v>312</v>
      </c>
      <c r="E276" s="117" t="s">
        <v>428</v>
      </c>
      <c r="F276" s="49">
        <v>10.5</v>
      </c>
      <c r="G276" s="26"/>
      <c r="H276" s="127"/>
      <c r="I276" s="31">
        <f t="shared" si="12"/>
        <v>10.5</v>
      </c>
      <c r="J276" s="35">
        <f t="shared" si="13"/>
        <v>1</v>
      </c>
      <c r="K276" s="169" t="s">
        <v>485</v>
      </c>
      <c r="L276" s="129">
        <f t="shared" si="14"/>
        <v>1</v>
      </c>
      <c r="N276" s="187">
        <v>18</v>
      </c>
      <c r="O276" s="188">
        <v>2</v>
      </c>
    </row>
    <row r="277" spans="1:15" ht="12">
      <c r="A277" s="23">
        <v>265</v>
      </c>
      <c r="B277" s="279">
        <v>1433000642</v>
      </c>
      <c r="C277" s="301" t="s">
        <v>355</v>
      </c>
      <c r="D277" s="52" t="s">
        <v>356</v>
      </c>
      <c r="E277" s="118" t="s">
        <v>428</v>
      </c>
      <c r="F277" s="49">
        <v>16</v>
      </c>
      <c r="G277" s="26"/>
      <c r="H277" s="127"/>
      <c r="I277" s="31">
        <f t="shared" si="12"/>
        <v>16</v>
      </c>
      <c r="J277" s="35">
        <f t="shared" si="13"/>
        <v>1</v>
      </c>
      <c r="K277" s="169" t="s">
        <v>485</v>
      </c>
      <c r="L277" s="129">
        <f t="shared" si="14"/>
        <v>1</v>
      </c>
      <c r="M277" s="72" t="s">
        <v>483</v>
      </c>
      <c r="N277" s="7">
        <v>18</v>
      </c>
      <c r="O277" s="167">
        <v>2</v>
      </c>
    </row>
    <row r="278" spans="1:15" ht="12">
      <c r="A278" s="23">
        <v>266</v>
      </c>
      <c r="B278" s="305" t="s">
        <v>767</v>
      </c>
      <c r="C278" s="305" t="s">
        <v>355</v>
      </c>
      <c r="D278" s="306" t="s">
        <v>118</v>
      </c>
      <c r="E278" s="247" t="s">
        <v>1677</v>
      </c>
      <c r="F278" s="256">
        <v>10</v>
      </c>
      <c r="G278" s="260"/>
      <c r="H278" s="261"/>
      <c r="I278" s="249">
        <f t="shared" si="12"/>
        <v>10</v>
      </c>
      <c r="J278" s="268">
        <f t="shared" si="13"/>
        <v>1</v>
      </c>
      <c r="K278" s="221" t="str">
        <f>IF(J278=1,"acquise"," ")</f>
        <v>acquise</v>
      </c>
      <c r="L278" s="222">
        <f t="shared" si="14"/>
        <v>1</v>
      </c>
    </row>
    <row r="279" spans="1:15" ht="12">
      <c r="A279" s="23">
        <v>267</v>
      </c>
      <c r="B279" s="289">
        <v>123008230</v>
      </c>
      <c r="C279" s="277" t="s">
        <v>217</v>
      </c>
      <c r="D279" s="99" t="s">
        <v>218</v>
      </c>
      <c r="E279" s="118" t="s">
        <v>428</v>
      </c>
      <c r="F279" s="92">
        <v>11</v>
      </c>
      <c r="G279" s="26"/>
      <c r="H279" s="127"/>
      <c r="I279" s="31">
        <f t="shared" si="12"/>
        <v>11</v>
      </c>
      <c r="J279" s="35">
        <f t="shared" si="13"/>
        <v>1</v>
      </c>
      <c r="K279" s="169" t="s">
        <v>485</v>
      </c>
      <c r="L279" s="129">
        <f t="shared" si="14"/>
        <v>1</v>
      </c>
      <c r="M279" s="72" t="s">
        <v>483</v>
      </c>
      <c r="N279" s="7">
        <v>26</v>
      </c>
      <c r="O279" s="167">
        <v>2</v>
      </c>
    </row>
    <row r="280" spans="1:15" ht="12">
      <c r="A280" s="23">
        <v>268</v>
      </c>
      <c r="B280" s="289">
        <v>123007613</v>
      </c>
      <c r="C280" s="277" t="s">
        <v>219</v>
      </c>
      <c r="D280" s="99" t="s">
        <v>92</v>
      </c>
      <c r="E280" s="119" t="s">
        <v>432</v>
      </c>
      <c r="F280" s="92">
        <v>12</v>
      </c>
      <c r="G280" s="26"/>
      <c r="H280" s="127"/>
      <c r="I280" s="31">
        <f t="shared" si="12"/>
        <v>12</v>
      </c>
      <c r="J280" s="35">
        <f t="shared" si="13"/>
        <v>1</v>
      </c>
      <c r="K280" s="169" t="s">
        <v>485</v>
      </c>
      <c r="L280" s="129">
        <f t="shared" si="14"/>
        <v>1</v>
      </c>
      <c r="M280" s="72" t="s">
        <v>483</v>
      </c>
      <c r="N280" s="7">
        <v>20</v>
      </c>
      <c r="O280" s="167">
        <v>2</v>
      </c>
    </row>
    <row r="281" spans="1:15" ht="12">
      <c r="A281" s="23">
        <v>269</v>
      </c>
      <c r="B281" s="403" t="s">
        <v>768</v>
      </c>
      <c r="C281" s="403" t="s">
        <v>402</v>
      </c>
      <c r="D281" s="404" t="s">
        <v>769</v>
      </c>
      <c r="E281" s="244" t="s">
        <v>428</v>
      </c>
      <c r="F281" s="259">
        <v>10</v>
      </c>
      <c r="G281" s="260"/>
      <c r="H281" s="261"/>
      <c r="I281" s="249">
        <f t="shared" si="12"/>
        <v>10</v>
      </c>
      <c r="J281" s="268">
        <f t="shared" si="13"/>
        <v>1</v>
      </c>
      <c r="K281" s="221" t="str">
        <f>IF(J281=1,"acquise"," ")</f>
        <v>acquise</v>
      </c>
      <c r="L281" s="222">
        <f t="shared" si="14"/>
        <v>1</v>
      </c>
    </row>
    <row r="282" spans="1:15" ht="12">
      <c r="A282" s="23">
        <v>270</v>
      </c>
      <c r="B282" s="279">
        <v>1333004860</v>
      </c>
      <c r="C282" s="301" t="s">
        <v>358</v>
      </c>
      <c r="D282" s="52" t="s">
        <v>359</v>
      </c>
      <c r="E282" s="117" t="s">
        <v>429</v>
      </c>
      <c r="F282" s="49">
        <v>15</v>
      </c>
      <c r="G282" s="26"/>
      <c r="H282" s="127"/>
      <c r="I282" s="31">
        <f t="shared" si="12"/>
        <v>15</v>
      </c>
      <c r="J282" s="35">
        <f t="shared" si="13"/>
        <v>1</v>
      </c>
      <c r="K282" s="169" t="s">
        <v>485</v>
      </c>
      <c r="L282" s="129">
        <f t="shared" si="14"/>
        <v>1</v>
      </c>
      <c r="M282" s="72" t="s">
        <v>483</v>
      </c>
      <c r="N282" s="7">
        <v>18</v>
      </c>
      <c r="O282" s="167">
        <v>2</v>
      </c>
    </row>
    <row r="283" spans="1:15" ht="15">
      <c r="A283" s="23">
        <v>271</v>
      </c>
      <c r="B283" s="186" t="s">
        <v>649</v>
      </c>
      <c r="C283" s="182" t="s">
        <v>650</v>
      </c>
      <c r="D283" s="183" t="s">
        <v>138</v>
      </c>
      <c r="E283" s="117" t="s">
        <v>428</v>
      </c>
      <c r="F283" s="49">
        <v>11.5</v>
      </c>
      <c r="G283" s="26"/>
      <c r="H283" s="127"/>
      <c r="I283" s="31">
        <f t="shared" si="12"/>
        <v>11.5</v>
      </c>
      <c r="J283" s="35">
        <f t="shared" si="13"/>
        <v>1</v>
      </c>
      <c r="K283" s="169" t="s">
        <v>485</v>
      </c>
      <c r="L283" s="129">
        <f t="shared" si="14"/>
        <v>1</v>
      </c>
      <c r="N283" s="187">
        <v>12</v>
      </c>
      <c r="O283" s="188">
        <v>2</v>
      </c>
    </row>
    <row r="284" spans="1:15" ht="15">
      <c r="A284" s="23">
        <v>272</v>
      </c>
      <c r="B284" s="175">
        <v>1533009760</v>
      </c>
      <c r="C284" s="176" t="s">
        <v>611</v>
      </c>
      <c r="D284" s="177" t="s">
        <v>247</v>
      </c>
      <c r="E284" s="117" t="s">
        <v>1676</v>
      </c>
      <c r="F284" s="49">
        <v>8</v>
      </c>
      <c r="G284" s="26">
        <v>4</v>
      </c>
      <c r="H284" s="127"/>
      <c r="I284" s="252">
        <f t="shared" si="12"/>
        <v>8</v>
      </c>
      <c r="J284" s="269">
        <f t="shared" si="13"/>
        <v>0</v>
      </c>
      <c r="K284" s="43" t="str">
        <f>IF(J284=1,"acquise"," ")</f>
        <v xml:space="preserve"> </v>
      </c>
      <c r="L284" s="129">
        <f t="shared" si="14"/>
        <v>1</v>
      </c>
      <c r="N284" s="187">
        <v>15</v>
      </c>
      <c r="O284" s="188">
        <v>0</v>
      </c>
    </row>
    <row r="285" spans="1:15" ht="15">
      <c r="A285" s="23">
        <v>273</v>
      </c>
      <c r="B285" s="181">
        <v>1333003208</v>
      </c>
      <c r="C285" s="182" t="s">
        <v>505</v>
      </c>
      <c r="D285" s="183" t="s">
        <v>67</v>
      </c>
      <c r="E285" s="117" t="s">
        <v>1676</v>
      </c>
      <c r="F285" s="49">
        <v>14.25</v>
      </c>
      <c r="G285" s="26"/>
      <c r="H285" s="127"/>
      <c r="I285" s="31">
        <f t="shared" si="12"/>
        <v>14.25</v>
      </c>
      <c r="J285" s="35">
        <f t="shared" si="13"/>
        <v>1</v>
      </c>
      <c r="K285" s="169" t="s">
        <v>485</v>
      </c>
      <c r="L285" s="129">
        <f t="shared" si="14"/>
        <v>1</v>
      </c>
      <c r="N285" s="187">
        <v>18</v>
      </c>
      <c r="O285" s="188">
        <v>2</v>
      </c>
    </row>
    <row r="286" spans="1:15" ht="12">
      <c r="A286" s="23">
        <v>274</v>
      </c>
      <c r="B286" s="289">
        <v>123010067</v>
      </c>
      <c r="C286" s="277" t="s">
        <v>220</v>
      </c>
      <c r="D286" s="99" t="s">
        <v>221</v>
      </c>
      <c r="E286" s="119" t="s">
        <v>432</v>
      </c>
      <c r="F286" s="92">
        <v>11.75</v>
      </c>
      <c r="G286" s="26"/>
      <c r="H286" s="127"/>
      <c r="I286" s="31">
        <f t="shared" si="12"/>
        <v>11.75</v>
      </c>
      <c r="J286" s="35">
        <f t="shared" si="13"/>
        <v>1</v>
      </c>
      <c r="K286" s="169" t="s">
        <v>485</v>
      </c>
      <c r="L286" s="129">
        <f t="shared" si="14"/>
        <v>1</v>
      </c>
      <c r="M286" s="72" t="s">
        <v>483</v>
      </c>
      <c r="N286" s="7">
        <v>18</v>
      </c>
      <c r="O286" s="167">
        <v>2</v>
      </c>
    </row>
    <row r="287" spans="1:15" ht="12">
      <c r="A287" s="23">
        <v>275</v>
      </c>
      <c r="B287" s="279">
        <v>1433004880</v>
      </c>
      <c r="C287" s="301" t="s">
        <v>220</v>
      </c>
      <c r="D287" s="52" t="s">
        <v>360</v>
      </c>
      <c r="E287" s="117" t="s">
        <v>429</v>
      </c>
      <c r="F287" s="49">
        <v>12</v>
      </c>
      <c r="G287" s="26"/>
      <c r="H287" s="127"/>
      <c r="I287" s="31">
        <f t="shared" si="12"/>
        <v>12</v>
      </c>
      <c r="J287" s="35">
        <f t="shared" si="13"/>
        <v>1</v>
      </c>
      <c r="K287" s="169" t="s">
        <v>485</v>
      </c>
      <c r="L287" s="129">
        <f t="shared" si="14"/>
        <v>1</v>
      </c>
      <c r="M287" s="72" t="s">
        <v>483</v>
      </c>
      <c r="N287" s="7">
        <v>18</v>
      </c>
      <c r="O287" s="167">
        <v>2</v>
      </c>
    </row>
    <row r="288" spans="1:15" ht="15">
      <c r="A288" s="23">
        <v>276</v>
      </c>
      <c r="B288" s="175">
        <v>1533011570</v>
      </c>
      <c r="C288" s="176" t="s">
        <v>222</v>
      </c>
      <c r="D288" s="177" t="s">
        <v>82</v>
      </c>
      <c r="E288" s="117" t="s">
        <v>429</v>
      </c>
      <c r="F288" s="49">
        <v>14.5</v>
      </c>
      <c r="G288" s="26"/>
      <c r="H288" s="127"/>
      <c r="I288" s="31">
        <f t="shared" si="12"/>
        <v>14.5</v>
      </c>
      <c r="J288" s="35">
        <f t="shared" si="13"/>
        <v>1</v>
      </c>
      <c r="K288" s="169" t="s">
        <v>485</v>
      </c>
      <c r="L288" s="129">
        <f t="shared" si="14"/>
        <v>1</v>
      </c>
      <c r="N288" s="187">
        <v>22</v>
      </c>
      <c r="O288" s="188">
        <v>2</v>
      </c>
    </row>
    <row r="289" spans="1:15" ht="12">
      <c r="A289" s="23">
        <v>277</v>
      </c>
      <c r="B289" s="363" t="s">
        <v>770</v>
      </c>
      <c r="C289" s="363" t="s">
        <v>224</v>
      </c>
      <c r="D289" s="365" t="s">
        <v>99</v>
      </c>
      <c r="E289" s="247" t="s">
        <v>1678</v>
      </c>
      <c r="F289" s="256">
        <v>13.5</v>
      </c>
      <c r="G289" s="260"/>
      <c r="H289" s="261"/>
      <c r="I289" s="249">
        <f t="shared" si="12"/>
        <v>13.5</v>
      </c>
      <c r="J289" s="268">
        <f t="shared" si="13"/>
        <v>1</v>
      </c>
      <c r="K289" s="221" t="str">
        <f>IF(J289=1,"acquise"," ")</f>
        <v>acquise</v>
      </c>
      <c r="L289" s="222">
        <f t="shared" si="14"/>
        <v>1</v>
      </c>
    </row>
    <row r="290" spans="1:15" ht="15">
      <c r="A290" s="23">
        <v>278</v>
      </c>
      <c r="B290" s="175">
        <v>1533009497</v>
      </c>
      <c r="C290" s="176" t="s">
        <v>226</v>
      </c>
      <c r="D290" s="177" t="s">
        <v>572</v>
      </c>
      <c r="E290" s="117" t="s">
        <v>429</v>
      </c>
      <c r="F290" s="49">
        <v>10</v>
      </c>
      <c r="G290" s="26"/>
      <c r="H290" s="127"/>
      <c r="I290" s="31">
        <f t="shared" si="12"/>
        <v>10</v>
      </c>
      <c r="J290" s="35">
        <f t="shared" si="13"/>
        <v>1</v>
      </c>
      <c r="K290" s="169" t="s">
        <v>485</v>
      </c>
      <c r="L290" s="129">
        <f t="shared" si="14"/>
        <v>1</v>
      </c>
      <c r="N290" s="187">
        <v>11</v>
      </c>
      <c r="O290" s="188">
        <v>2</v>
      </c>
    </row>
    <row r="291" spans="1:15" ht="12">
      <c r="A291" s="23">
        <v>279</v>
      </c>
      <c r="B291" s="301">
        <v>1333002783</v>
      </c>
      <c r="C291" s="301" t="s">
        <v>226</v>
      </c>
      <c r="D291" s="52" t="s">
        <v>403</v>
      </c>
      <c r="E291" s="117" t="s">
        <v>434</v>
      </c>
      <c r="F291" s="49">
        <v>13.5</v>
      </c>
      <c r="G291" s="26"/>
      <c r="H291" s="127"/>
      <c r="I291" s="31">
        <f t="shared" si="12"/>
        <v>13.5</v>
      </c>
      <c r="J291" s="35">
        <f t="shared" si="13"/>
        <v>1</v>
      </c>
      <c r="K291" s="169" t="s">
        <v>485</v>
      </c>
      <c r="L291" s="129">
        <f t="shared" si="14"/>
        <v>1</v>
      </c>
      <c r="M291" s="72" t="s">
        <v>483</v>
      </c>
      <c r="N291" s="7">
        <v>18</v>
      </c>
      <c r="O291" s="167">
        <v>2</v>
      </c>
    </row>
    <row r="292" spans="1:15" ht="12">
      <c r="A292" s="23">
        <v>280</v>
      </c>
      <c r="B292" s="289">
        <v>1333001032</v>
      </c>
      <c r="C292" s="277" t="s">
        <v>226</v>
      </c>
      <c r="D292" s="99" t="s">
        <v>126</v>
      </c>
      <c r="E292" s="119" t="s">
        <v>436</v>
      </c>
      <c r="F292" s="92">
        <v>10</v>
      </c>
      <c r="G292" s="26"/>
      <c r="H292" s="127"/>
      <c r="I292" s="31">
        <f t="shared" si="12"/>
        <v>10</v>
      </c>
      <c r="J292" s="35">
        <f t="shared" si="13"/>
        <v>1</v>
      </c>
      <c r="K292" s="169" t="s">
        <v>485</v>
      </c>
      <c r="L292" s="129">
        <f t="shared" si="14"/>
        <v>1</v>
      </c>
      <c r="M292" s="72" t="s">
        <v>483</v>
      </c>
      <c r="N292" s="7">
        <v>20</v>
      </c>
      <c r="O292" s="167">
        <v>2</v>
      </c>
    </row>
    <row r="293" spans="1:15" ht="15">
      <c r="A293" s="23">
        <v>281</v>
      </c>
      <c r="B293" s="175">
        <v>1533014477</v>
      </c>
      <c r="C293" s="176" t="s">
        <v>687</v>
      </c>
      <c r="D293" s="177" t="s">
        <v>557</v>
      </c>
      <c r="E293" s="117" t="s">
        <v>429</v>
      </c>
      <c r="F293" s="49">
        <v>10.5</v>
      </c>
      <c r="G293" s="26"/>
      <c r="H293" s="127"/>
      <c r="I293" s="31">
        <f t="shared" si="12"/>
        <v>10.5</v>
      </c>
      <c r="J293" s="35">
        <f t="shared" si="13"/>
        <v>1</v>
      </c>
      <c r="K293" s="169" t="s">
        <v>485</v>
      </c>
      <c r="L293" s="129">
        <f t="shared" si="14"/>
        <v>1</v>
      </c>
      <c r="N293" s="187">
        <v>18</v>
      </c>
      <c r="O293" s="188">
        <v>2</v>
      </c>
    </row>
    <row r="294" spans="1:15" ht="15">
      <c r="A294" s="23">
        <v>282</v>
      </c>
      <c r="B294" s="181">
        <v>123005441</v>
      </c>
      <c r="C294" s="182" t="s">
        <v>664</v>
      </c>
      <c r="D294" s="183" t="s">
        <v>665</v>
      </c>
      <c r="E294" s="117" t="s">
        <v>428</v>
      </c>
      <c r="F294" s="49">
        <v>13</v>
      </c>
      <c r="G294" s="26"/>
      <c r="H294" s="127"/>
      <c r="I294" s="31">
        <f t="shared" si="12"/>
        <v>13</v>
      </c>
      <c r="J294" s="35">
        <f t="shared" si="13"/>
        <v>1</v>
      </c>
      <c r="K294" s="169" t="s">
        <v>485</v>
      </c>
      <c r="L294" s="129">
        <f t="shared" si="14"/>
        <v>1</v>
      </c>
      <c r="N294" s="187">
        <v>18</v>
      </c>
      <c r="O294" s="188">
        <v>2</v>
      </c>
    </row>
    <row r="295" spans="1:15" ht="12">
      <c r="A295" s="23">
        <v>283</v>
      </c>
      <c r="B295" s="363" t="s">
        <v>771</v>
      </c>
      <c r="C295" s="363" t="s">
        <v>772</v>
      </c>
      <c r="D295" s="365" t="s">
        <v>278</v>
      </c>
      <c r="E295" s="239" t="s">
        <v>1681</v>
      </c>
      <c r="F295" s="256">
        <v>11.5</v>
      </c>
      <c r="G295" s="260"/>
      <c r="H295" s="261"/>
      <c r="I295" s="249">
        <f t="shared" si="12"/>
        <v>11.5</v>
      </c>
      <c r="J295" s="268">
        <f t="shared" si="13"/>
        <v>1</v>
      </c>
      <c r="K295" s="221" t="str">
        <f>IF(J295=1,"acquise"," ")</f>
        <v>acquise</v>
      </c>
      <c r="L295" s="222">
        <f t="shared" si="14"/>
        <v>1</v>
      </c>
    </row>
    <row r="296" spans="1:15" ht="12">
      <c r="A296" s="23">
        <v>284</v>
      </c>
      <c r="B296" s="289">
        <v>1333012996</v>
      </c>
      <c r="C296" s="277" t="s">
        <v>227</v>
      </c>
      <c r="D296" s="99" t="s">
        <v>228</v>
      </c>
      <c r="E296" s="119" t="s">
        <v>432</v>
      </c>
      <c r="F296" s="92">
        <v>13.5</v>
      </c>
      <c r="G296" s="26"/>
      <c r="H296" s="127"/>
      <c r="I296" s="31">
        <f t="shared" si="12"/>
        <v>13.5</v>
      </c>
      <c r="J296" s="35">
        <f t="shared" si="13"/>
        <v>1</v>
      </c>
      <c r="K296" s="169" t="s">
        <v>485</v>
      </c>
      <c r="L296" s="129">
        <f t="shared" si="14"/>
        <v>1</v>
      </c>
      <c r="M296" s="72" t="s">
        <v>483</v>
      </c>
      <c r="N296" s="7">
        <v>18</v>
      </c>
      <c r="O296" s="167">
        <v>2</v>
      </c>
    </row>
    <row r="297" spans="1:15" ht="15">
      <c r="A297" s="23">
        <v>285</v>
      </c>
      <c r="B297" s="175">
        <v>1533015476</v>
      </c>
      <c r="C297" s="176" t="s">
        <v>528</v>
      </c>
      <c r="D297" s="177" t="s">
        <v>311</v>
      </c>
      <c r="E297" s="117" t="s">
        <v>429</v>
      </c>
      <c r="F297" s="49">
        <v>11.5</v>
      </c>
      <c r="G297" s="26"/>
      <c r="H297" s="127"/>
      <c r="I297" s="31">
        <f t="shared" si="12"/>
        <v>11.5</v>
      </c>
      <c r="J297" s="35">
        <f t="shared" si="13"/>
        <v>1</v>
      </c>
      <c r="K297" s="169" t="s">
        <v>485</v>
      </c>
      <c r="L297" s="129">
        <f t="shared" si="14"/>
        <v>1</v>
      </c>
      <c r="N297" s="187">
        <v>10</v>
      </c>
      <c r="O297" s="188">
        <v>2</v>
      </c>
    </row>
    <row r="298" spans="1:15" ht="12">
      <c r="A298" s="23">
        <v>286</v>
      </c>
      <c r="B298" s="405" t="s">
        <v>773</v>
      </c>
      <c r="C298" s="400" t="s">
        <v>774</v>
      </c>
      <c r="D298" s="401" t="s">
        <v>111</v>
      </c>
      <c r="E298" s="247" t="s">
        <v>1677</v>
      </c>
      <c r="F298" s="259">
        <v>10</v>
      </c>
      <c r="G298" s="260"/>
      <c r="H298" s="261"/>
      <c r="I298" s="249">
        <f t="shared" si="12"/>
        <v>10</v>
      </c>
      <c r="J298" s="268">
        <f t="shared" si="13"/>
        <v>1</v>
      </c>
      <c r="K298" s="221" t="str">
        <f>IF(J298=1,"acquise"," ")</f>
        <v>acquise</v>
      </c>
      <c r="L298" s="222">
        <f t="shared" si="14"/>
        <v>1</v>
      </c>
    </row>
    <row r="299" spans="1:15" ht="12">
      <c r="A299" s="23">
        <v>287</v>
      </c>
      <c r="B299" s="279">
        <v>1333012855</v>
      </c>
      <c r="C299" s="301" t="s">
        <v>361</v>
      </c>
      <c r="D299" s="52" t="s">
        <v>137</v>
      </c>
      <c r="E299" s="122" t="s">
        <v>1683</v>
      </c>
      <c r="F299" s="49">
        <v>14.5</v>
      </c>
      <c r="G299" s="26"/>
      <c r="H299" s="127"/>
      <c r="I299" s="31">
        <f t="shared" si="12"/>
        <v>14.5</v>
      </c>
      <c r="J299" s="35">
        <f t="shared" si="13"/>
        <v>1</v>
      </c>
      <c r="K299" s="169" t="s">
        <v>705</v>
      </c>
      <c r="L299" s="129">
        <f t="shared" si="14"/>
        <v>1</v>
      </c>
      <c r="M299" s="72" t="s">
        <v>483</v>
      </c>
      <c r="N299" s="7">
        <v>30</v>
      </c>
      <c r="O299" s="167">
        <v>2</v>
      </c>
    </row>
    <row r="300" spans="1:15" ht="12">
      <c r="A300" s="23">
        <v>288</v>
      </c>
      <c r="B300" s="279">
        <v>1433021773</v>
      </c>
      <c r="C300" s="301" t="s">
        <v>404</v>
      </c>
      <c r="D300" s="52" t="s">
        <v>135</v>
      </c>
      <c r="E300" s="117" t="s">
        <v>429</v>
      </c>
      <c r="F300" s="49">
        <v>10</v>
      </c>
      <c r="G300" s="26"/>
      <c r="H300" s="127"/>
      <c r="I300" s="31">
        <f t="shared" si="12"/>
        <v>10</v>
      </c>
      <c r="J300" s="35">
        <f t="shared" si="13"/>
        <v>1</v>
      </c>
      <c r="K300" s="169" t="s">
        <v>485</v>
      </c>
      <c r="L300" s="129">
        <f t="shared" si="14"/>
        <v>1</v>
      </c>
      <c r="M300" s="72" t="s">
        <v>483</v>
      </c>
      <c r="N300" s="7">
        <v>18</v>
      </c>
      <c r="O300" s="167">
        <v>2</v>
      </c>
    </row>
    <row r="301" spans="1:15" ht="12">
      <c r="A301" s="23">
        <v>289</v>
      </c>
      <c r="B301" s="289">
        <v>1333009105</v>
      </c>
      <c r="C301" s="277" t="s">
        <v>229</v>
      </c>
      <c r="D301" s="99" t="s">
        <v>230</v>
      </c>
      <c r="E301" s="118" t="s">
        <v>428</v>
      </c>
      <c r="F301" s="92">
        <v>14</v>
      </c>
      <c r="G301" s="26"/>
      <c r="H301" s="127"/>
      <c r="I301" s="31">
        <f t="shared" si="12"/>
        <v>14</v>
      </c>
      <c r="J301" s="35">
        <f t="shared" si="13"/>
        <v>1</v>
      </c>
      <c r="K301" s="169" t="s">
        <v>485</v>
      </c>
      <c r="L301" s="129">
        <f t="shared" si="14"/>
        <v>1</v>
      </c>
      <c r="M301" s="72" t="s">
        <v>483</v>
      </c>
      <c r="N301" s="7">
        <v>18</v>
      </c>
      <c r="O301" s="167">
        <v>2</v>
      </c>
    </row>
    <row r="302" spans="1:15" ht="12">
      <c r="A302" s="23">
        <v>290</v>
      </c>
      <c r="B302" s="279">
        <v>123009246</v>
      </c>
      <c r="C302" s="301" t="s">
        <v>229</v>
      </c>
      <c r="D302" s="52" t="s">
        <v>354</v>
      </c>
      <c r="E302" s="118" t="s">
        <v>428</v>
      </c>
      <c r="F302" s="49">
        <v>11</v>
      </c>
      <c r="G302" s="26"/>
      <c r="H302" s="127"/>
      <c r="I302" s="31">
        <f t="shared" si="12"/>
        <v>11</v>
      </c>
      <c r="J302" s="35">
        <f t="shared" si="13"/>
        <v>1</v>
      </c>
      <c r="K302" s="169" t="s">
        <v>485</v>
      </c>
      <c r="L302" s="129">
        <f t="shared" si="14"/>
        <v>1</v>
      </c>
      <c r="M302" s="72" t="s">
        <v>483</v>
      </c>
      <c r="N302" s="7">
        <v>12</v>
      </c>
      <c r="O302" s="167">
        <v>2</v>
      </c>
    </row>
    <row r="303" spans="1:15" ht="12">
      <c r="A303" s="23">
        <v>291</v>
      </c>
      <c r="B303" s="279">
        <v>123007362</v>
      </c>
      <c r="C303" s="301" t="s">
        <v>405</v>
      </c>
      <c r="D303" s="52" t="s">
        <v>111</v>
      </c>
      <c r="E303" s="118" t="s">
        <v>428</v>
      </c>
      <c r="F303" s="49">
        <v>10</v>
      </c>
      <c r="G303" s="26"/>
      <c r="H303" s="127"/>
      <c r="I303" s="31">
        <f t="shared" si="12"/>
        <v>10</v>
      </c>
      <c r="J303" s="35">
        <f t="shared" si="13"/>
        <v>1</v>
      </c>
      <c r="K303" s="169" t="s">
        <v>485</v>
      </c>
      <c r="L303" s="129">
        <f t="shared" si="14"/>
        <v>1</v>
      </c>
      <c r="M303" s="72" t="s">
        <v>483</v>
      </c>
      <c r="N303" s="7">
        <v>18</v>
      </c>
      <c r="O303" s="167">
        <v>2</v>
      </c>
    </row>
    <row r="304" spans="1:15" ht="12">
      <c r="A304" s="23">
        <v>292</v>
      </c>
      <c r="B304" s="279">
        <v>1433003099</v>
      </c>
      <c r="C304" s="301" t="s">
        <v>406</v>
      </c>
      <c r="D304" s="52" t="s">
        <v>160</v>
      </c>
      <c r="E304" s="118" t="s">
        <v>428</v>
      </c>
      <c r="F304" s="49">
        <v>13</v>
      </c>
      <c r="G304" s="26"/>
      <c r="H304" s="127"/>
      <c r="I304" s="31">
        <f t="shared" si="12"/>
        <v>13</v>
      </c>
      <c r="J304" s="35">
        <f t="shared" si="13"/>
        <v>1</v>
      </c>
      <c r="K304" s="169" t="s">
        <v>705</v>
      </c>
      <c r="L304" s="129">
        <f t="shared" si="14"/>
        <v>1</v>
      </c>
      <c r="M304" s="72" t="s">
        <v>483</v>
      </c>
      <c r="N304" s="7">
        <v>30</v>
      </c>
      <c r="O304" s="167">
        <v>2</v>
      </c>
    </row>
    <row r="305" spans="1:15" ht="15">
      <c r="A305" s="23">
        <v>293</v>
      </c>
      <c r="B305" s="178">
        <v>1433013959</v>
      </c>
      <c r="C305" s="179" t="s">
        <v>520</v>
      </c>
      <c r="D305" s="180" t="s">
        <v>69</v>
      </c>
      <c r="E305" s="117" t="s">
        <v>429</v>
      </c>
      <c r="F305" s="49">
        <v>13.75</v>
      </c>
      <c r="G305" s="26"/>
      <c r="H305" s="127"/>
      <c r="I305" s="31">
        <f t="shared" si="12"/>
        <v>13.75</v>
      </c>
      <c r="J305" s="35">
        <f t="shared" si="13"/>
        <v>1</v>
      </c>
      <c r="K305" s="169" t="s">
        <v>485</v>
      </c>
      <c r="L305" s="129">
        <f t="shared" si="14"/>
        <v>1</v>
      </c>
      <c r="N305" s="187">
        <v>17</v>
      </c>
      <c r="O305" s="188">
        <v>2</v>
      </c>
    </row>
    <row r="306" spans="1:15" ht="15">
      <c r="A306" s="23">
        <v>294</v>
      </c>
      <c r="B306" s="178">
        <v>1433014047</v>
      </c>
      <c r="C306" s="179" t="s">
        <v>520</v>
      </c>
      <c r="D306" s="180" t="s">
        <v>541</v>
      </c>
      <c r="E306" s="117" t="s">
        <v>428</v>
      </c>
      <c r="F306" s="49">
        <v>14.25</v>
      </c>
      <c r="G306" s="26"/>
      <c r="H306" s="127"/>
      <c r="I306" s="31">
        <f t="shared" si="12"/>
        <v>14.25</v>
      </c>
      <c r="J306" s="35">
        <f t="shared" si="13"/>
        <v>1</v>
      </c>
      <c r="K306" s="169" t="s">
        <v>485</v>
      </c>
      <c r="L306" s="129">
        <f t="shared" si="14"/>
        <v>1</v>
      </c>
      <c r="N306" s="187">
        <v>12</v>
      </c>
      <c r="O306" s="188">
        <v>2</v>
      </c>
    </row>
    <row r="307" spans="1:15" ht="15">
      <c r="A307" s="23">
        <v>295</v>
      </c>
      <c r="B307" s="175">
        <v>1533005864</v>
      </c>
      <c r="C307" s="176" t="s">
        <v>546</v>
      </c>
      <c r="D307" s="177" t="s">
        <v>328</v>
      </c>
      <c r="E307" s="117" t="s">
        <v>428</v>
      </c>
      <c r="F307" s="49">
        <v>6.5</v>
      </c>
      <c r="G307" s="26">
        <v>7</v>
      </c>
      <c r="H307" s="127"/>
      <c r="I307" s="31">
        <f t="shared" si="12"/>
        <v>7</v>
      </c>
      <c r="J307" s="35">
        <f t="shared" si="13"/>
        <v>0</v>
      </c>
      <c r="K307" s="43" t="str">
        <f>IF(J307=1,"acquise"," ")</f>
        <v xml:space="preserve"> </v>
      </c>
      <c r="L307" s="129">
        <f t="shared" si="14"/>
        <v>1</v>
      </c>
      <c r="N307" s="187">
        <v>15</v>
      </c>
      <c r="O307" s="188">
        <v>1</v>
      </c>
    </row>
    <row r="308" spans="1:15" ht="12">
      <c r="A308" s="23">
        <v>296</v>
      </c>
      <c r="B308" s="294">
        <v>123009044</v>
      </c>
      <c r="C308" s="305" t="s">
        <v>775</v>
      </c>
      <c r="D308" s="306" t="s">
        <v>776</v>
      </c>
      <c r="E308" s="247" t="s">
        <v>1677</v>
      </c>
      <c r="F308" s="256">
        <v>13</v>
      </c>
      <c r="G308" s="260"/>
      <c r="H308" s="261"/>
      <c r="I308" s="249">
        <f t="shared" si="12"/>
        <v>13</v>
      </c>
      <c r="J308" s="268">
        <f t="shared" si="13"/>
        <v>1</v>
      </c>
      <c r="K308" s="221" t="str">
        <f>IF(J308=1,"acquise"," ")</f>
        <v>acquise</v>
      </c>
      <c r="L308" s="222">
        <f t="shared" si="14"/>
        <v>1</v>
      </c>
    </row>
    <row r="309" spans="1:15" ht="15">
      <c r="A309" s="23">
        <v>297</v>
      </c>
      <c r="B309" s="175">
        <v>1533009707</v>
      </c>
      <c r="C309" s="176" t="s">
        <v>684</v>
      </c>
      <c r="D309" s="177" t="s">
        <v>95</v>
      </c>
      <c r="E309" s="117" t="s">
        <v>428</v>
      </c>
      <c r="F309" s="49">
        <v>7.5</v>
      </c>
      <c r="G309" s="26"/>
      <c r="H309" s="127"/>
      <c r="I309" s="31">
        <f t="shared" si="12"/>
        <v>7.5</v>
      </c>
      <c r="J309" s="35">
        <f t="shared" si="13"/>
        <v>0</v>
      </c>
      <c r="K309" s="169" t="s">
        <v>485</v>
      </c>
      <c r="L309" s="129">
        <f t="shared" si="14"/>
        <v>1</v>
      </c>
      <c r="N309" s="187">
        <v>12</v>
      </c>
      <c r="O309" s="188">
        <v>2</v>
      </c>
    </row>
    <row r="310" spans="1:15" ht="15">
      <c r="A310" s="23">
        <v>298</v>
      </c>
      <c r="B310" s="175">
        <v>1533009375</v>
      </c>
      <c r="C310" s="176" t="s">
        <v>670</v>
      </c>
      <c r="D310" s="177" t="s">
        <v>671</v>
      </c>
      <c r="E310" s="117" t="s">
        <v>428</v>
      </c>
      <c r="F310" s="49">
        <v>12</v>
      </c>
      <c r="G310" s="26"/>
      <c r="H310" s="127"/>
      <c r="I310" s="31">
        <f t="shared" si="12"/>
        <v>12</v>
      </c>
      <c r="J310" s="35">
        <f t="shared" si="13"/>
        <v>1</v>
      </c>
      <c r="K310" s="169" t="s">
        <v>485</v>
      </c>
      <c r="L310" s="129">
        <f t="shared" si="14"/>
        <v>1</v>
      </c>
      <c r="N310" s="187">
        <v>12</v>
      </c>
      <c r="O310" s="188">
        <v>2</v>
      </c>
    </row>
    <row r="311" spans="1:15" ht="12">
      <c r="A311" s="23">
        <v>299</v>
      </c>
      <c r="B311" s="294" t="s">
        <v>777</v>
      </c>
      <c r="C311" s="305" t="s">
        <v>612</v>
      </c>
      <c r="D311" s="306" t="s">
        <v>778</v>
      </c>
      <c r="E311" s="247" t="s">
        <v>1678</v>
      </c>
      <c r="F311" s="256">
        <v>15.5</v>
      </c>
      <c r="G311" s="260"/>
      <c r="H311" s="261"/>
      <c r="I311" s="249">
        <f t="shared" si="12"/>
        <v>15.5</v>
      </c>
      <c r="J311" s="268">
        <f t="shared" si="13"/>
        <v>1</v>
      </c>
      <c r="K311" s="221" t="str">
        <f>IF(J311=1,"acquise"," ")</f>
        <v>acquise</v>
      </c>
      <c r="L311" s="222">
        <f t="shared" si="14"/>
        <v>1</v>
      </c>
    </row>
    <row r="312" spans="1:15" ht="15">
      <c r="A312" s="23">
        <v>300</v>
      </c>
      <c r="B312" s="175">
        <v>1533018497</v>
      </c>
      <c r="C312" s="176" t="s">
        <v>612</v>
      </c>
      <c r="D312" s="177" t="s">
        <v>613</v>
      </c>
      <c r="E312" s="117" t="s">
        <v>429</v>
      </c>
      <c r="F312" s="49">
        <v>10</v>
      </c>
      <c r="G312" s="26"/>
      <c r="H312" s="127"/>
      <c r="I312" s="31">
        <f t="shared" si="12"/>
        <v>10</v>
      </c>
      <c r="J312" s="35">
        <f t="shared" si="13"/>
        <v>1</v>
      </c>
      <c r="K312" s="169" t="s">
        <v>705</v>
      </c>
      <c r="L312" s="129">
        <f t="shared" si="14"/>
        <v>1</v>
      </c>
      <c r="N312" s="187">
        <v>30</v>
      </c>
      <c r="O312" s="188">
        <v>2</v>
      </c>
    </row>
    <row r="313" spans="1:15" ht="15">
      <c r="A313" s="23">
        <v>301</v>
      </c>
      <c r="B313" s="178">
        <v>1433000957</v>
      </c>
      <c r="C313" s="179" t="s">
        <v>532</v>
      </c>
      <c r="D313" s="180" t="s">
        <v>533</v>
      </c>
      <c r="E313" s="117" t="s">
        <v>1676</v>
      </c>
      <c r="F313" s="49">
        <v>12.5</v>
      </c>
      <c r="G313" s="26"/>
      <c r="H313" s="127"/>
      <c r="I313" s="31">
        <f t="shared" si="12"/>
        <v>12.5</v>
      </c>
      <c r="J313" s="35">
        <f t="shared" si="13"/>
        <v>1</v>
      </c>
      <c r="K313" s="169" t="s">
        <v>485</v>
      </c>
      <c r="L313" s="129">
        <f t="shared" si="14"/>
        <v>1</v>
      </c>
      <c r="N313" s="187">
        <v>11</v>
      </c>
      <c r="O313" s="188">
        <v>2</v>
      </c>
    </row>
    <row r="314" spans="1:15" ht="15">
      <c r="A314" s="23">
        <v>302</v>
      </c>
      <c r="B314" s="178">
        <v>1433006534</v>
      </c>
      <c r="C314" s="179" t="s">
        <v>362</v>
      </c>
      <c r="D314" s="180" t="s">
        <v>138</v>
      </c>
      <c r="E314" s="117" t="s">
        <v>428</v>
      </c>
      <c r="F314" s="49">
        <v>12</v>
      </c>
      <c r="G314" s="26"/>
      <c r="H314" s="127"/>
      <c r="I314" s="31">
        <f t="shared" si="12"/>
        <v>12</v>
      </c>
      <c r="J314" s="35">
        <f t="shared" si="13"/>
        <v>1</v>
      </c>
      <c r="K314" s="169" t="s">
        <v>485</v>
      </c>
      <c r="L314" s="129">
        <f t="shared" si="14"/>
        <v>1</v>
      </c>
      <c r="N314" s="187">
        <v>18</v>
      </c>
      <c r="O314" s="188">
        <v>2</v>
      </c>
    </row>
    <row r="315" spans="1:15" ht="15">
      <c r="A315" s="23">
        <v>303</v>
      </c>
      <c r="B315" s="175">
        <v>1533004391</v>
      </c>
      <c r="C315" s="176" t="s">
        <v>592</v>
      </c>
      <c r="D315" s="177" t="s">
        <v>89</v>
      </c>
      <c r="E315" s="117" t="s">
        <v>428</v>
      </c>
      <c r="F315" s="49">
        <v>4.25</v>
      </c>
      <c r="G315" s="26"/>
      <c r="H315" s="127"/>
      <c r="I315" s="31">
        <f t="shared" si="12"/>
        <v>4.25</v>
      </c>
      <c r="J315" s="35">
        <f t="shared" si="13"/>
        <v>0</v>
      </c>
      <c r="K315" s="43" t="str">
        <f>IF(J315=1,"acquise"," ")</f>
        <v xml:space="preserve"> </v>
      </c>
      <c r="L315" s="129">
        <f t="shared" si="14"/>
        <v>1</v>
      </c>
      <c r="N315" s="187">
        <v>19</v>
      </c>
      <c r="O315" s="188">
        <v>1</v>
      </c>
    </row>
    <row r="316" spans="1:15" ht="12">
      <c r="A316" s="23">
        <v>304</v>
      </c>
      <c r="B316" s="279">
        <v>1433017795</v>
      </c>
      <c r="C316" s="301" t="s">
        <v>407</v>
      </c>
      <c r="D316" s="52" t="s">
        <v>408</v>
      </c>
      <c r="E316" s="118" t="s">
        <v>428</v>
      </c>
      <c r="F316" s="49">
        <v>10</v>
      </c>
      <c r="G316" s="26"/>
      <c r="H316" s="127"/>
      <c r="I316" s="31">
        <f t="shared" si="12"/>
        <v>10</v>
      </c>
      <c r="J316" s="35">
        <f t="shared" si="13"/>
        <v>1</v>
      </c>
      <c r="K316" s="169" t="s">
        <v>485</v>
      </c>
      <c r="L316" s="129">
        <f t="shared" si="14"/>
        <v>1</v>
      </c>
      <c r="M316" s="72" t="s">
        <v>483</v>
      </c>
      <c r="N316" s="7">
        <v>18</v>
      </c>
      <c r="O316" s="167">
        <v>2</v>
      </c>
    </row>
    <row r="317" spans="1:15" ht="12">
      <c r="A317" s="23">
        <v>305</v>
      </c>
      <c r="B317" s="411">
        <v>123016324</v>
      </c>
      <c r="C317" s="277" t="s">
        <v>231</v>
      </c>
      <c r="D317" s="412" t="s">
        <v>232</v>
      </c>
      <c r="E317" s="121" t="s">
        <v>431</v>
      </c>
      <c r="F317" s="92">
        <v>14</v>
      </c>
      <c r="G317" s="26"/>
      <c r="H317" s="127"/>
      <c r="I317" s="31">
        <f t="shared" si="12"/>
        <v>14</v>
      </c>
      <c r="J317" s="35">
        <f t="shared" si="13"/>
        <v>1</v>
      </c>
      <c r="K317" s="169" t="s">
        <v>485</v>
      </c>
      <c r="L317" s="129">
        <f t="shared" si="14"/>
        <v>1</v>
      </c>
      <c r="M317" s="72" t="s">
        <v>483</v>
      </c>
      <c r="N317" s="7">
        <v>18</v>
      </c>
      <c r="O317" s="167">
        <v>2</v>
      </c>
    </row>
    <row r="318" spans="1:15" ht="15">
      <c r="A318" s="23">
        <v>306</v>
      </c>
      <c r="B318" s="181">
        <v>1333004902</v>
      </c>
      <c r="C318" s="182" t="s">
        <v>574</v>
      </c>
      <c r="D318" s="183" t="s">
        <v>237</v>
      </c>
      <c r="E318" s="117" t="s">
        <v>428</v>
      </c>
      <c r="F318" s="49">
        <v>11.5</v>
      </c>
      <c r="G318" s="26"/>
      <c r="H318" s="127"/>
      <c r="I318" s="31">
        <f t="shared" si="12"/>
        <v>11.5</v>
      </c>
      <c r="J318" s="35">
        <f t="shared" si="13"/>
        <v>1</v>
      </c>
      <c r="K318" s="169" t="s">
        <v>485</v>
      </c>
      <c r="L318" s="129">
        <f t="shared" si="14"/>
        <v>1</v>
      </c>
      <c r="N318" s="187">
        <v>18</v>
      </c>
      <c r="O318" s="188">
        <v>2</v>
      </c>
    </row>
    <row r="319" spans="1:15" ht="12">
      <c r="A319" s="23">
        <v>307</v>
      </c>
      <c r="B319" s="289">
        <v>1333005406</v>
      </c>
      <c r="C319" s="277" t="s">
        <v>235</v>
      </c>
      <c r="D319" s="99" t="s">
        <v>61</v>
      </c>
      <c r="E319" s="118" t="s">
        <v>433</v>
      </c>
      <c r="F319" s="92">
        <v>13</v>
      </c>
      <c r="G319" s="26"/>
      <c r="H319" s="127"/>
      <c r="I319" s="31">
        <f t="shared" si="12"/>
        <v>13</v>
      </c>
      <c r="J319" s="35">
        <f t="shared" si="13"/>
        <v>1</v>
      </c>
      <c r="K319" s="169" t="s">
        <v>485</v>
      </c>
      <c r="L319" s="129">
        <f t="shared" si="14"/>
        <v>1</v>
      </c>
      <c r="M319" s="72" t="s">
        <v>483</v>
      </c>
      <c r="N319" s="7">
        <v>18</v>
      </c>
      <c r="O319" s="167">
        <v>2</v>
      </c>
    </row>
    <row r="320" spans="1:15" ht="15">
      <c r="A320" s="23">
        <v>308</v>
      </c>
      <c r="B320" s="178">
        <v>1433007106</v>
      </c>
      <c r="C320" s="179" t="s">
        <v>593</v>
      </c>
      <c r="D320" s="180" t="s">
        <v>342</v>
      </c>
      <c r="E320" s="117" t="s">
        <v>428</v>
      </c>
      <c r="F320" s="49">
        <v>11</v>
      </c>
      <c r="G320" s="26"/>
      <c r="H320" s="127"/>
      <c r="I320" s="31">
        <f t="shared" si="12"/>
        <v>11</v>
      </c>
      <c r="J320" s="35">
        <f t="shared" si="13"/>
        <v>1</v>
      </c>
      <c r="K320" s="169" t="s">
        <v>485</v>
      </c>
      <c r="L320" s="129">
        <f t="shared" si="14"/>
        <v>1</v>
      </c>
      <c r="N320" s="187">
        <v>12</v>
      </c>
      <c r="O320" s="188">
        <v>2</v>
      </c>
    </row>
    <row r="321" spans="1:15" ht="12">
      <c r="A321" s="23">
        <v>309</v>
      </c>
      <c r="B321" s="279">
        <v>1433014237</v>
      </c>
      <c r="C321" s="301" t="s">
        <v>363</v>
      </c>
      <c r="D321" s="52" t="s">
        <v>312</v>
      </c>
      <c r="E321" s="118" t="s">
        <v>433</v>
      </c>
      <c r="F321" s="49">
        <v>14</v>
      </c>
      <c r="G321" s="26"/>
      <c r="H321" s="127"/>
      <c r="I321" s="31">
        <f t="shared" si="12"/>
        <v>14</v>
      </c>
      <c r="J321" s="35">
        <f t="shared" si="13"/>
        <v>1</v>
      </c>
      <c r="K321" s="169" t="s">
        <v>485</v>
      </c>
      <c r="L321" s="129">
        <f t="shared" si="14"/>
        <v>1</v>
      </c>
      <c r="M321" s="72" t="s">
        <v>483</v>
      </c>
      <c r="N321" s="7">
        <v>12</v>
      </c>
      <c r="O321" s="167">
        <v>2</v>
      </c>
    </row>
    <row r="322" spans="1:15" ht="12">
      <c r="A322" s="23">
        <v>310</v>
      </c>
      <c r="B322" s="294">
        <v>123004306</v>
      </c>
      <c r="C322" s="305" t="s">
        <v>779</v>
      </c>
      <c r="D322" s="306" t="s">
        <v>595</v>
      </c>
      <c r="E322" s="247" t="s">
        <v>1678</v>
      </c>
      <c r="F322" s="256">
        <v>13</v>
      </c>
      <c r="G322" s="260"/>
      <c r="H322" s="261"/>
      <c r="I322" s="249">
        <f t="shared" si="12"/>
        <v>13</v>
      </c>
      <c r="J322" s="268">
        <f t="shared" si="13"/>
        <v>1</v>
      </c>
      <c r="K322" s="221" t="str">
        <f>IF(J322=1,"acquise"," ")</f>
        <v>acquise</v>
      </c>
      <c r="L322" s="222">
        <f t="shared" si="14"/>
        <v>1</v>
      </c>
    </row>
    <row r="323" spans="1:15" ht="15">
      <c r="A323" s="23">
        <v>311</v>
      </c>
      <c r="B323" s="175">
        <v>1533012483</v>
      </c>
      <c r="C323" s="176" t="s">
        <v>529</v>
      </c>
      <c r="D323" s="177" t="s">
        <v>530</v>
      </c>
      <c r="E323" s="117" t="s">
        <v>429</v>
      </c>
      <c r="F323" s="49">
        <v>8.5</v>
      </c>
      <c r="G323" s="26">
        <v>3</v>
      </c>
      <c r="H323" s="127"/>
      <c r="I323" s="31">
        <f t="shared" si="12"/>
        <v>8.5</v>
      </c>
      <c r="J323" s="35">
        <f t="shared" si="13"/>
        <v>0</v>
      </c>
      <c r="K323" s="43" t="str">
        <f>IF(J323=1,"acquise"," ")</f>
        <v xml:space="preserve"> </v>
      </c>
      <c r="L323" s="129">
        <f t="shared" si="14"/>
        <v>1</v>
      </c>
      <c r="N323" s="187">
        <v>16</v>
      </c>
      <c r="O323" s="188">
        <v>1</v>
      </c>
    </row>
    <row r="324" spans="1:15" ht="12">
      <c r="A324" s="23">
        <v>312</v>
      </c>
      <c r="B324" s="289">
        <v>1333003260</v>
      </c>
      <c r="C324" s="277" t="s">
        <v>236</v>
      </c>
      <c r="D324" s="99" t="s">
        <v>160</v>
      </c>
      <c r="E324" s="121" t="s">
        <v>435</v>
      </c>
      <c r="F324" s="92">
        <v>10</v>
      </c>
      <c r="G324" s="26"/>
      <c r="H324" s="127"/>
      <c r="I324" s="31">
        <f t="shared" si="12"/>
        <v>10</v>
      </c>
      <c r="J324" s="35">
        <f t="shared" si="13"/>
        <v>1</v>
      </c>
      <c r="K324" s="169" t="s">
        <v>486</v>
      </c>
      <c r="L324" s="129">
        <f t="shared" si="14"/>
        <v>1</v>
      </c>
      <c r="M324" s="72" t="s">
        <v>483</v>
      </c>
      <c r="N324" s="7">
        <v>13</v>
      </c>
      <c r="O324" s="167">
        <v>1</v>
      </c>
    </row>
    <row r="325" spans="1:15" ht="12">
      <c r="A325" s="23">
        <v>313</v>
      </c>
      <c r="B325" s="282" t="s">
        <v>780</v>
      </c>
      <c r="C325" s="305" t="s">
        <v>238</v>
      </c>
      <c r="D325" s="306" t="s">
        <v>327</v>
      </c>
      <c r="E325" s="247" t="s">
        <v>1677</v>
      </c>
      <c r="F325" s="256">
        <v>8.5</v>
      </c>
      <c r="G325" s="260"/>
      <c r="H325" s="261"/>
      <c r="I325" s="249">
        <f t="shared" si="12"/>
        <v>8.5</v>
      </c>
      <c r="J325" s="268">
        <f t="shared" si="13"/>
        <v>0</v>
      </c>
      <c r="K325" s="221" t="str">
        <f>IF(J325=1,"acquise"," ")</f>
        <v xml:space="preserve"> </v>
      </c>
      <c r="L325" s="222">
        <f t="shared" si="14"/>
        <v>1</v>
      </c>
    </row>
    <row r="326" spans="1:15" ht="12">
      <c r="A326" s="23">
        <v>314</v>
      </c>
      <c r="B326" s="289">
        <v>123016472</v>
      </c>
      <c r="C326" s="277" t="s">
        <v>239</v>
      </c>
      <c r="D326" s="99" t="s">
        <v>86</v>
      </c>
      <c r="E326" s="118" t="s">
        <v>428</v>
      </c>
      <c r="F326" s="92">
        <v>10</v>
      </c>
      <c r="G326" s="26"/>
      <c r="H326" s="127"/>
      <c r="I326" s="31">
        <f t="shared" si="12"/>
        <v>10</v>
      </c>
      <c r="J326" s="35">
        <f t="shared" si="13"/>
        <v>1</v>
      </c>
      <c r="K326" s="169" t="s">
        <v>485</v>
      </c>
      <c r="L326" s="129">
        <f t="shared" si="14"/>
        <v>1</v>
      </c>
      <c r="M326" s="72" t="s">
        <v>483</v>
      </c>
      <c r="N326" s="7">
        <v>20</v>
      </c>
      <c r="O326" s="167">
        <v>2</v>
      </c>
    </row>
    <row r="327" spans="1:15" ht="12">
      <c r="A327" s="23">
        <v>315</v>
      </c>
      <c r="B327" s="289">
        <v>1333010096</v>
      </c>
      <c r="C327" s="277" t="s">
        <v>240</v>
      </c>
      <c r="D327" s="99" t="s">
        <v>241</v>
      </c>
      <c r="E327" s="117" t="s">
        <v>434</v>
      </c>
      <c r="F327" s="92">
        <v>12.5</v>
      </c>
      <c r="G327" s="26"/>
      <c r="H327" s="127"/>
      <c r="I327" s="31">
        <f t="shared" si="12"/>
        <v>12.5</v>
      </c>
      <c r="J327" s="35">
        <f t="shared" si="13"/>
        <v>1</v>
      </c>
      <c r="K327" s="169" t="s">
        <v>485</v>
      </c>
      <c r="L327" s="129">
        <f t="shared" si="14"/>
        <v>1</v>
      </c>
      <c r="M327" s="72" t="s">
        <v>483</v>
      </c>
      <c r="N327" s="7">
        <v>24</v>
      </c>
      <c r="O327" s="167">
        <v>2</v>
      </c>
    </row>
    <row r="328" spans="1:15" ht="15">
      <c r="A328" s="23">
        <v>316</v>
      </c>
      <c r="B328" s="175">
        <v>1533003461</v>
      </c>
      <c r="C328" s="176" t="s">
        <v>409</v>
      </c>
      <c r="D328" s="177" t="s">
        <v>625</v>
      </c>
      <c r="E328" s="117" t="s">
        <v>429</v>
      </c>
      <c r="F328" s="49">
        <v>9</v>
      </c>
      <c r="G328" s="26"/>
      <c r="H328" s="127"/>
      <c r="I328" s="31">
        <f t="shared" si="12"/>
        <v>9</v>
      </c>
      <c r="J328" s="35">
        <f t="shared" si="13"/>
        <v>0</v>
      </c>
      <c r="K328" s="169" t="s">
        <v>485</v>
      </c>
      <c r="L328" s="129">
        <f t="shared" si="14"/>
        <v>1</v>
      </c>
      <c r="N328" s="187">
        <v>17</v>
      </c>
      <c r="O328" s="188">
        <v>2</v>
      </c>
    </row>
    <row r="329" spans="1:15" ht="12">
      <c r="A329" s="23">
        <v>317</v>
      </c>
      <c r="B329" s="279">
        <v>123004043</v>
      </c>
      <c r="C329" s="301" t="s">
        <v>409</v>
      </c>
      <c r="D329" s="52" t="s">
        <v>410</v>
      </c>
      <c r="E329" s="117" t="s">
        <v>434</v>
      </c>
      <c r="F329" s="49">
        <v>16.25</v>
      </c>
      <c r="G329" s="26"/>
      <c r="H329" s="127"/>
      <c r="I329" s="31">
        <f t="shared" si="12"/>
        <v>16.25</v>
      </c>
      <c r="J329" s="35">
        <f t="shared" si="13"/>
        <v>1</v>
      </c>
      <c r="K329" s="169" t="s">
        <v>485</v>
      </c>
      <c r="L329" s="129">
        <f t="shared" si="14"/>
        <v>1</v>
      </c>
      <c r="M329" s="72" t="s">
        <v>483</v>
      </c>
      <c r="N329" s="7">
        <v>18</v>
      </c>
      <c r="O329" s="167">
        <v>2</v>
      </c>
    </row>
    <row r="330" spans="1:15" ht="15">
      <c r="A330" s="23">
        <v>318</v>
      </c>
      <c r="B330" s="175">
        <v>1533004521</v>
      </c>
      <c r="C330" s="176" t="s">
        <v>627</v>
      </c>
      <c r="D330" s="177" t="s">
        <v>86</v>
      </c>
      <c r="E330" s="117" t="s">
        <v>428</v>
      </c>
      <c r="F330" s="49">
        <v>11</v>
      </c>
      <c r="G330" s="26"/>
      <c r="H330" s="127"/>
      <c r="I330" s="31">
        <f t="shared" si="12"/>
        <v>11</v>
      </c>
      <c r="J330" s="35">
        <f t="shared" si="13"/>
        <v>1</v>
      </c>
      <c r="K330" s="169" t="s">
        <v>485</v>
      </c>
      <c r="L330" s="129">
        <f t="shared" si="14"/>
        <v>1</v>
      </c>
      <c r="N330" s="187">
        <v>18</v>
      </c>
      <c r="O330" s="188">
        <v>2</v>
      </c>
    </row>
    <row r="331" spans="1:15" ht="15">
      <c r="A331" s="23">
        <v>319</v>
      </c>
      <c r="B331" s="175">
        <v>1533004324</v>
      </c>
      <c r="C331" s="176" t="s">
        <v>243</v>
      </c>
      <c r="D331" s="177" t="s">
        <v>502</v>
      </c>
      <c r="E331" s="117" t="s">
        <v>429</v>
      </c>
      <c r="F331" s="49">
        <v>11</v>
      </c>
      <c r="G331" s="26"/>
      <c r="H331" s="127"/>
      <c r="I331" s="31">
        <f t="shared" si="12"/>
        <v>11</v>
      </c>
      <c r="J331" s="35">
        <f t="shared" si="13"/>
        <v>1</v>
      </c>
      <c r="K331" s="169" t="s">
        <v>486</v>
      </c>
      <c r="L331" s="129">
        <f t="shared" si="14"/>
        <v>1</v>
      </c>
      <c r="N331" s="187">
        <v>29</v>
      </c>
      <c r="O331" s="188">
        <v>1</v>
      </c>
    </row>
    <row r="332" spans="1:15" ht="12">
      <c r="A332" s="23">
        <v>320</v>
      </c>
      <c r="B332" s="277" t="s">
        <v>242</v>
      </c>
      <c r="C332" s="277" t="s">
        <v>243</v>
      </c>
      <c r="D332" s="99" t="s">
        <v>244</v>
      </c>
      <c r="E332" s="120" t="s">
        <v>434</v>
      </c>
      <c r="F332" s="92">
        <v>11</v>
      </c>
      <c r="G332" s="26"/>
      <c r="H332" s="127"/>
      <c r="I332" s="31">
        <f t="shared" si="12"/>
        <v>11</v>
      </c>
      <c r="J332" s="35">
        <f t="shared" si="13"/>
        <v>1</v>
      </c>
      <c r="K332" s="169" t="s">
        <v>485</v>
      </c>
      <c r="L332" s="129">
        <f t="shared" si="14"/>
        <v>1</v>
      </c>
      <c r="M332" s="72" t="s">
        <v>483</v>
      </c>
      <c r="N332" s="7">
        <v>20</v>
      </c>
      <c r="O332" s="167">
        <v>2</v>
      </c>
    </row>
    <row r="333" spans="1:15" ht="12">
      <c r="A333" s="23">
        <v>321</v>
      </c>
      <c r="B333" s="400">
        <v>123007577</v>
      </c>
      <c r="C333" s="400" t="s">
        <v>245</v>
      </c>
      <c r="D333" s="401" t="s">
        <v>781</v>
      </c>
      <c r="E333" s="247" t="s">
        <v>1677</v>
      </c>
      <c r="F333" s="259">
        <v>10</v>
      </c>
      <c r="G333" s="260"/>
      <c r="H333" s="261"/>
      <c r="I333" s="249">
        <f t="shared" ref="I333:I396" si="15">MAX(F333,G333,H333)</f>
        <v>10</v>
      </c>
      <c r="J333" s="268">
        <f t="shared" ref="J333:J396" si="16">IF(I333&gt;=10,1,0)</f>
        <v>1</v>
      </c>
      <c r="K333" s="221" t="str">
        <f>IF(J333=1,"acquise"," ")</f>
        <v>acquise</v>
      </c>
      <c r="L333" s="222">
        <f t="shared" ref="L333:L396" si="17">IF(H333&lt;&gt;"",2,1)</f>
        <v>1</v>
      </c>
    </row>
    <row r="334" spans="1:15" ht="15">
      <c r="A334" s="23">
        <v>322</v>
      </c>
      <c r="B334" s="175">
        <v>1533009699</v>
      </c>
      <c r="C334" s="176" t="s">
        <v>245</v>
      </c>
      <c r="D334" s="177" t="s">
        <v>118</v>
      </c>
      <c r="E334" s="117" t="s">
        <v>429</v>
      </c>
      <c r="F334" s="49">
        <v>5</v>
      </c>
      <c r="G334" s="26"/>
      <c r="H334" s="127"/>
      <c r="I334" s="31">
        <f t="shared" si="15"/>
        <v>5</v>
      </c>
      <c r="J334" s="35">
        <f t="shared" si="16"/>
        <v>0</v>
      </c>
      <c r="K334" s="43" t="str">
        <f>IF(J334=1,"acquise"," ")</f>
        <v xml:space="preserve"> </v>
      </c>
      <c r="L334" s="129">
        <f t="shared" si="17"/>
        <v>1</v>
      </c>
      <c r="N334" s="187">
        <v>11</v>
      </c>
      <c r="O334" s="188">
        <v>1</v>
      </c>
    </row>
    <row r="335" spans="1:15" ht="15">
      <c r="A335" s="23">
        <v>323</v>
      </c>
      <c r="B335" s="175">
        <v>1533010446</v>
      </c>
      <c r="C335" s="176" t="s">
        <v>506</v>
      </c>
      <c r="D335" s="177" t="s">
        <v>507</v>
      </c>
      <c r="E335" s="117" t="s">
        <v>428</v>
      </c>
      <c r="F335" s="49">
        <v>5.5</v>
      </c>
      <c r="G335" s="26"/>
      <c r="H335" s="127"/>
      <c r="I335" s="31">
        <f t="shared" si="15"/>
        <v>5.5</v>
      </c>
      <c r="J335" s="35">
        <f t="shared" si="16"/>
        <v>0</v>
      </c>
      <c r="K335" s="43" t="str">
        <f>IF(J335=1,"acquise"," ")</f>
        <v xml:space="preserve"> </v>
      </c>
      <c r="L335" s="129">
        <f t="shared" si="17"/>
        <v>1</v>
      </c>
      <c r="N335" s="187">
        <v>16</v>
      </c>
      <c r="O335" s="188">
        <v>1</v>
      </c>
    </row>
    <row r="336" spans="1:15" ht="15">
      <c r="A336" s="23">
        <v>324</v>
      </c>
      <c r="B336" s="175">
        <v>1533014382</v>
      </c>
      <c r="C336" s="176" t="s">
        <v>606</v>
      </c>
      <c r="D336" s="177" t="s">
        <v>138</v>
      </c>
      <c r="E336" s="117" t="s">
        <v>428</v>
      </c>
      <c r="F336" s="49">
        <v>10.5</v>
      </c>
      <c r="G336" s="26"/>
      <c r="H336" s="127"/>
      <c r="I336" s="31">
        <f t="shared" si="15"/>
        <v>10.5</v>
      </c>
      <c r="J336" s="35">
        <f t="shared" si="16"/>
        <v>1</v>
      </c>
      <c r="K336" s="169" t="s">
        <v>485</v>
      </c>
      <c r="L336" s="129">
        <f t="shared" si="17"/>
        <v>1</v>
      </c>
      <c r="N336" s="187">
        <v>24</v>
      </c>
      <c r="O336" s="188">
        <v>2</v>
      </c>
    </row>
    <row r="337" spans="1:15" ht="12">
      <c r="A337" s="23">
        <v>325</v>
      </c>
      <c r="B337" s="338" t="s">
        <v>782</v>
      </c>
      <c r="C337" s="338" t="s">
        <v>249</v>
      </c>
      <c r="D337" s="337" t="s">
        <v>135</v>
      </c>
      <c r="E337" s="248" t="s">
        <v>433</v>
      </c>
      <c r="F337" s="256">
        <v>11</v>
      </c>
      <c r="G337" s="260"/>
      <c r="H337" s="261"/>
      <c r="I337" s="249">
        <f t="shared" si="15"/>
        <v>11</v>
      </c>
      <c r="J337" s="268">
        <f t="shared" si="16"/>
        <v>1</v>
      </c>
      <c r="K337" s="221" t="str">
        <f>IF(J337=1,"acquise"," ")</f>
        <v>acquise</v>
      </c>
      <c r="L337" s="222">
        <f t="shared" si="17"/>
        <v>1</v>
      </c>
    </row>
    <row r="338" spans="1:15" ht="15">
      <c r="A338" s="23">
        <v>326</v>
      </c>
      <c r="B338" s="178">
        <v>1433003587</v>
      </c>
      <c r="C338" s="179" t="s">
        <v>567</v>
      </c>
      <c r="D338" s="180" t="s">
        <v>173</v>
      </c>
      <c r="E338" s="117" t="s">
        <v>1676</v>
      </c>
      <c r="F338" s="49">
        <v>13</v>
      </c>
      <c r="G338" s="26"/>
      <c r="H338" s="127"/>
      <c r="I338" s="31">
        <f t="shared" si="15"/>
        <v>13</v>
      </c>
      <c r="J338" s="35">
        <f t="shared" si="16"/>
        <v>1</v>
      </c>
      <c r="K338" s="169" t="s">
        <v>485</v>
      </c>
      <c r="L338" s="129">
        <f t="shared" si="17"/>
        <v>1</v>
      </c>
      <c r="N338" s="187">
        <v>24</v>
      </c>
      <c r="O338" s="188">
        <v>2</v>
      </c>
    </row>
    <row r="339" spans="1:15" ht="12">
      <c r="A339" s="23">
        <v>327</v>
      </c>
      <c r="B339" s="289">
        <v>1333013902</v>
      </c>
      <c r="C339" s="277" t="s">
        <v>251</v>
      </c>
      <c r="D339" s="99" t="s">
        <v>252</v>
      </c>
      <c r="E339" s="117" t="s">
        <v>434</v>
      </c>
      <c r="F339" s="92">
        <v>12.5</v>
      </c>
      <c r="G339" s="26"/>
      <c r="H339" s="127"/>
      <c r="I339" s="31">
        <f t="shared" si="15"/>
        <v>12.5</v>
      </c>
      <c r="J339" s="35">
        <f t="shared" si="16"/>
        <v>1</v>
      </c>
      <c r="K339" s="169" t="s">
        <v>705</v>
      </c>
      <c r="L339" s="129">
        <f t="shared" si="17"/>
        <v>1</v>
      </c>
      <c r="M339" s="72" t="s">
        <v>483</v>
      </c>
      <c r="N339" s="7">
        <v>30</v>
      </c>
      <c r="O339" s="167">
        <v>1</v>
      </c>
    </row>
    <row r="340" spans="1:15" ht="12">
      <c r="A340" s="23">
        <v>328</v>
      </c>
      <c r="B340" s="294">
        <v>123004080</v>
      </c>
      <c r="C340" s="305" t="s">
        <v>783</v>
      </c>
      <c r="D340" s="306" t="s">
        <v>784</v>
      </c>
      <c r="E340" s="239" t="s">
        <v>431</v>
      </c>
      <c r="F340" s="256">
        <v>10</v>
      </c>
      <c r="G340" s="260"/>
      <c r="H340" s="261"/>
      <c r="I340" s="249">
        <f t="shared" si="15"/>
        <v>10</v>
      </c>
      <c r="J340" s="268">
        <f t="shared" si="16"/>
        <v>1</v>
      </c>
      <c r="K340" s="221" t="str">
        <f>IF(J340=1,"acquise"," ")</f>
        <v>acquise</v>
      </c>
      <c r="L340" s="222">
        <f t="shared" si="17"/>
        <v>1</v>
      </c>
    </row>
    <row r="341" spans="1:15" ht="15">
      <c r="A341" s="23">
        <v>329</v>
      </c>
      <c r="B341" s="178">
        <v>1433016355</v>
      </c>
      <c r="C341" s="179" t="s">
        <v>411</v>
      </c>
      <c r="D341" s="180" t="s">
        <v>360</v>
      </c>
      <c r="E341" s="117" t="s">
        <v>1676</v>
      </c>
      <c r="F341" s="49">
        <v>14.5</v>
      </c>
      <c r="G341" s="26"/>
      <c r="H341" s="127"/>
      <c r="I341" s="31">
        <f t="shared" si="15"/>
        <v>14.5</v>
      </c>
      <c r="J341" s="35">
        <f t="shared" si="16"/>
        <v>1</v>
      </c>
      <c r="K341" s="169" t="s">
        <v>485</v>
      </c>
      <c r="L341" s="129">
        <f t="shared" si="17"/>
        <v>1</v>
      </c>
      <c r="N341" s="187">
        <v>12</v>
      </c>
      <c r="O341" s="188">
        <v>2</v>
      </c>
    </row>
    <row r="342" spans="1:15" ht="12">
      <c r="A342" s="23">
        <v>330</v>
      </c>
      <c r="B342" s="289">
        <v>1333015242</v>
      </c>
      <c r="C342" s="277" t="s">
        <v>253</v>
      </c>
      <c r="D342" s="99" t="s">
        <v>128</v>
      </c>
      <c r="E342" s="118" t="s">
        <v>433</v>
      </c>
      <c r="F342" s="92">
        <v>15.5</v>
      </c>
      <c r="G342" s="26"/>
      <c r="H342" s="127"/>
      <c r="I342" s="31">
        <f t="shared" si="15"/>
        <v>15.5</v>
      </c>
      <c r="J342" s="35">
        <f t="shared" si="16"/>
        <v>1</v>
      </c>
      <c r="K342" s="169" t="s">
        <v>485</v>
      </c>
      <c r="L342" s="129">
        <f t="shared" si="17"/>
        <v>1</v>
      </c>
      <c r="M342" s="72" t="s">
        <v>483</v>
      </c>
      <c r="N342" s="7">
        <v>18</v>
      </c>
      <c r="O342" s="167">
        <v>2</v>
      </c>
    </row>
    <row r="343" spans="1:15" ht="15">
      <c r="A343" s="23">
        <v>331</v>
      </c>
      <c r="B343" s="175">
        <v>1533017488</v>
      </c>
      <c r="C343" s="176" t="s">
        <v>253</v>
      </c>
      <c r="D343" s="177" t="s">
        <v>278</v>
      </c>
      <c r="E343" s="117" t="s">
        <v>1676</v>
      </c>
      <c r="F343" s="49">
        <v>13</v>
      </c>
      <c r="G343" s="26"/>
      <c r="H343" s="127"/>
      <c r="I343" s="31">
        <f t="shared" si="15"/>
        <v>13</v>
      </c>
      <c r="J343" s="35">
        <f t="shared" si="16"/>
        <v>1</v>
      </c>
      <c r="K343" s="169" t="s">
        <v>485</v>
      </c>
      <c r="L343" s="129">
        <f t="shared" si="17"/>
        <v>1</v>
      </c>
      <c r="N343" s="187">
        <v>18</v>
      </c>
      <c r="O343" s="188">
        <v>2</v>
      </c>
    </row>
    <row r="344" spans="1:15" ht="12">
      <c r="A344" s="23">
        <v>332</v>
      </c>
      <c r="B344" s="277" t="s">
        <v>254</v>
      </c>
      <c r="C344" s="277" t="s">
        <v>255</v>
      </c>
      <c r="D344" s="99" t="s">
        <v>256</v>
      </c>
      <c r="E344" s="117" t="s">
        <v>429</v>
      </c>
      <c r="F344" s="92">
        <v>14.5</v>
      </c>
      <c r="G344" s="26"/>
      <c r="H344" s="127"/>
      <c r="I344" s="31">
        <f t="shared" si="15"/>
        <v>14.5</v>
      </c>
      <c r="J344" s="35">
        <f t="shared" si="16"/>
        <v>1</v>
      </c>
      <c r="K344" s="169" t="s">
        <v>485</v>
      </c>
      <c r="L344" s="129">
        <f t="shared" si="17"/>
        <v>1</v>
      </c>
      <c r="M344" s="72" t="s">
        <v>483</v>
      </c>
      <c r="N344" s="7">
        <v>18</v>
      </c>
      <c r="O344" s="167">
        <v>2</v>
      </c>
    </row>
    <row r="345" spans="1:15" ht="12">
      <c r="A345" s="23">
        <v>333</v>
      </c>
      <c r="B345" s="279">
        <v>1433005926</v>
      </c>
      <c r="C345" s="301" t="s">
        <v>413</v>
      </c>
      <c r="D345" s="52" t="s">
        <v>341</v>
      </c>
      <c r="E345" s="118" t="s">
        <v>433</v>
      </c>
      <c r="F345" s="49">
        <v>15.5</v>
      </c>
      <c r="G345" s="26"/>
      <c r="H345" s="127"/>
      <c r="I345" s="31">
        <f t="shared" si="15"/>
        <v>15.5</v>
      </c>
      <c r="J345" s="35">
        <f t="shared" si="16"/>
        <v>1</v>
      </c>
      <c r="K345" s="169" t="s">
        <v>485</v>
      </c>
      <c r="L345" s="129">
        <f t="shared" si="17"/>
        <v>1</v>
      </c>
      <c r="M345" s="72" t="s">
        <v>483</v>
      </c>
      <c r="N345" s="7">
        <v>18</v>
      </c>
      <c r="O345" s="167">
        <v>2</v>
      </c>
    </row>
    <row r="346" spans="1:15" ht="15">
      <c r="A346" s="23">
        <v>334</v>
      </c>
      <c r="B346" s="175">
        <v>1533019174</v>
      </c>
      <c r="C346" s="176" t="s">
        <v>508</v>
      </c>
      <c r="D346" s="177" t="s">
        <v>509</v>
      </c>
      <c r="E346" s="117" t="s">
        <v>428</v>
      </c>
      <c r="F346" s="49">
        <v>12.5</v>
      </c>
      <c r="G346" s="26"/>
      <c r="H346" s="127"/>
      <c r="I346" s="31">
        <f t="shared" si="15"/>
        <v>12.5</v>
      </c>
      <c r="J346" s="35">
        <f t="shared" si="16"/>
        <v>1</v>
      </c>
      <c r="K346" s="169" t="s">
        <v>485</v>
      </c>
      <c r="L346" s="129">
        <f t="shared" si="17"/>
        <v>1</v>
      </c>
      <c r="N346" s="187">
        <v>11</v>
      </c>
      <c r="O346" s="188">
        <v>2</v>
      </c>
    </row>
    <row r="347" spans="1:15" ht="15">
      <c r="A347" s="23">
        <v>335</v>
      </c>
      <c r="B347" s="175">
        <v>1533006852</v>
      </c>
      <c r="C347" s="176" t="s">
        <v>570</v>
      </c>
      <c r="D347" s="177" t="s">
        <v>228</v>
      </c>
      <c r="E347" s="117" t="s">
        <v>429</v>
      </c>
      <c r="F347" s="49">
        <v>12</v>
      </c>
      <c r="G347" s="26"/>
      <c r="H347" s="127"/>
      <c r="I347" s="31">
        <f t="shared" si="15"/>
        <v>12</v>
      </c>
      <c r="J347" s="35">
        <f t="shared" si="16"/>
        <v>1</v>
      </c>
      <c r="K347" s="169" t="s">
        <v>485</v>
      </c>
      <c r="L347" s="129">
        <f t="shared" si="17"/>
        <v>1</v>
      </c>
      <c r="N347" s="187">
        <v>14</v>
      </c>
      <c r="O347" s="188">
        <v>2</v>
      </c>
    </row>
    <row r="348" spans="1:15" ht="15">
      <c r="A348" s="23">
        <v>336</v>
      </c>
      <c r="B348" s="175">
        <v>1533014057</v>
      </c>
      <c r="C348" s="176" t="s">
        <v>570</v>
      </c>
      <c r="D348" s="177" t="s">
        <v>86</v>
      </c>
      <c r="E348" s="117" t="s">
        <v>428</v>
      </c>
      <c r="F348" s="49">
        <v>12</v>
      </c>
      <c r="G348" s="26"/>
      <c r="H348" s="127"/>
      <c r="I348" s="31">
        <f t="shared" si="15"/>
        <v>12</v>
      </c>
      <c r="J348" s="35">
        <f t="shared" si="16"/>
        <v>1</v>
      </c>
      <c r="K348" s="169" t="s">
        <v>485</v>
      </c>
      <c r="L348" s="129">
        <f t="shared" si="17"/>
        <v>1</v>
      </c>
      <c r="N348" s="187">
        <v>18</v>
      </c>
      <c r="O348" s="188">
        <v>2</v>
      </c>
    </row>
    <row r="349" spans="1:15" ht="12">
      <c r="A349" s="23">
        <v>337</v>
      </c>
      <c r="B349" s="279">
        <v>1433007673</v>
      </c>
      <c r="C349" s="301" t="s">
        <v>364</v>
      </c>
      <c r="D349" s="52" t="s">
        <v>247</v>
      </c>
      <c r="E349" s="118" t="s">
        <v>428</v>
      </c>
      <c r="F349" s="49">
        <v>5.5</v>
      </c>
      <c r="G349" s="26"/>
      <c r="H349" s="127"/>
      <c r="I349" s="31">
        <f t="shared" si="15"/>
        <v>5.5</v>
      </c>
      <c r="J349" s="35">
        <f t="shared" si="16"/>
        <v>0</v>
      </c>
      <c r="K349" s="43" t="str">
        <f>IF(J349=1,"acquise"," ")</f>
        <v xml:space="preserve"> </v>
      </c>
      <c r="L349" s="129">
        <f t="shared" si="17"/>
        <v>1</v>
      </c>
      <c r="M349" s="72" t="s">
        <v>483</v>
      </c>
      <c r="N349" s="7">
        <v>15</v>
      </c>
      <c r="O349" s="167">
        <v>0</v>
      </c>
    </row>
    <row r="350" spans="1:15" ht="12">
      <c r="A350" s="23">
        <v>338</v>
      </c>
      <c r="B350" s="279">
        <v>1433021345</v>
      </c>
      <c r="C350" s="301" t="s">
        <v>414</v>
      </c>
      <c r="D350" s="52" t="s">
        <v>415</v>
      </c>
      <c r="E350" s="117" t="s">
        <v>434</v>
      </c>
      <c r="F350" s="49">
        <v>15</v>
      </c>
      <c r="G350" s="26"/>
      <c r="H350" s="127"/>
      <c r="I350" s="31">
        <f t="shared" si="15"/>
        <v>15</v>
      </c>
      <c r="J350" s="35">
        <f t="shared" si="16"/>
        <v>1</v>
      </c>
      <c r="K350" s="169" t="s">
        <v>485</v>
      </c>
      <c r="L350" s="129">
        <f t="shared" si="17"/>
        <v>1</v>
      </c>
      <c r="M350" s="72" t="s">
        <v>483</v>
      </c>
      <c r="N350" s="7">
        <v>12</v>
      </c>
      <c r="O350" s="167">
        <v>2</v>
      </c>
    </row>
    <row r="351" spans="1:15" ht="12">
      <c r="A351" s="23">
        <v>339</v>
      </c>
      <c r="B351" s="279">
        <v>1433010963</v>
      </c>
      <c r="C351" s="301" t="s">
        <v>416</v>
      </c>
      <c r="D351" s="52" t="s">
        <v>417</v>
      </c>
      <c r="E351" s="118" t="s">
        <v>433</v>
      </c>
      <c r="F351" s="49">
        <v>10</v>
      </c>
      <c r="G351" s="26"/>
      <c r="H351" s="127"/>
      <c r="I351" s="31">
        <f t="shared" si="15"/>
        <v>10</v>
      </c>
      <c r="J351" s="35">
        <f t="shared" si="16"/>
        <v>1</v>
      </c>
      <c r="K351" s="169" t="s">
        <v>485</v>
      </c>
      <c r="L351" s="129">
        <f t="shared" si="17"/>
        <v>1</v>
      </c>
      <c r="M351" s="72" t="s">
        <v>483</v>
      </c>
      <c r="N351" s="7">
        <v>19</v>
      </c>
      <c r="O351" s="167">
        <v>2</v>
      </c>
    </row>
    <row r="352" spans="1:15" ht="12">
      <c r="A352" s="23">
        <v>340</v>
      </c>
      <c r="B352" s="282">
        <v>123009958</v>
      </c>
      <c r="C352" s="305" t="s">
        <v>416</v>
      </c>
      <c r="D352" s="306" t="s">
        <v>385</v>
      </c>
      <c r="E352" s="247" t="s">
        <v>1678</v>
      </c>
      <c r="F352" s="256">
        <v>12</v>
      </c>
      <c r="G352" s="260"/>
      <c r="H352" s="261"/>
      <c r="I352" s="249">
        <f t="shared" si="15"/>
        <v>12</v>
      </c>
      <c r="J352" s="268">
        <f t="shared" si="16"/>
        <v>1</v>
      </c>
      <c r="K352" s="221" t="str">
        <f>IF(J352=1,"acquise"," ")</f>
        <v>acquise</v>
      </c>
      <c r="L352" s="222">
        <f t="shared" si="17"/>
        <v>1</v>
      </c>
    </row>
    <row r="353" spans="1:15" ht="12">
      <c r="A353" s="23">
        <v>341</v>
      </c>
      <c r="B353" s="279">
        <v>1433003831</v>
      </c>
      <c r="C353" s="301" t="s">
        <v>257</v>
      </c>
      <c r="D353" s="52" t="s">
        <v>365</v>
      </c>
      <c r="E353" s="118" t="s">
        <v>433</v>
      </c>
      <c r="F353" s="49">
        <v>15.25</v>
      </c>
      <c r="G353" s="26"/>
      <c r="H353" s="127"/>
      <c r="I353" s="31">
        <f t="shared" si="15"/>
        <v>15.25</v>
      </c>
      <c r="J353" s="35">
        <f t="shared" si="16"/>
        <v>1</v>
      </c>
      <c r="K353" s="169" t="s">
        <v>485</v>
      </c>
      <c r="L353" s="129">
        <f t="shared" si="17"/>
        <v>1</v>
      </c>
      <c r="M353" s="72" t="s">
        <v>483</v>
      </c>
      <c r="N353" s="7">
        <v>18</v>
      </c>
      <c r="O353" s="167">
        <v>2</v>
      </c>
    </row>
    <row r="354" spans="1:15" ht="15">
      <c r="A354" s="23">
        <v>342</v>
      </c>
      <c r="B354" s="175">
        <v>1533011580</v>
      </c>
      <c r="C354" s="176" t="s">
        <v>696</v>
      </c>
      <c r="D354" s="177" t="s">
        <v>384</v>
      </c>
      <c r="E354" s="117" t="s">
        <v>428</v>
      </c>
      <c r="F354" s="49">
        <v>10</v>
      </c>
      <c r="G354" s="26"/>
      <c r="H354" s="127"/>
      <c r="I354" s="31">
        <f t="shared" si="15"/>
        <v>10</v>
      </c>
      <c r="J354" s="35">
        <f t="shared" si="16"/>
        <v>1</v>
      </c>
      <c r="K354" s="169" t="s">
        <v>485</v>
      </c>
      <c r="L354" s="129">
        <f t="shared" si="17"/>
        <v>1</v>
      </c>
      <c r="N354" s="187">
        <v>11</v>
      </c>
      <c r="O354" s="188">
        <v>2</v>
      </c>
    </row>
    <row r="355" spans="1:15" ht="15">
      <c r="A355" s="23">
        <v>343</v>
      </c>
      <c r="B355" s="181">
        <v>1333009337</v>
      </c>
      <c r="C355" s="182" t="s">
        <v>547</v>
      </c>
      <c r="D355" s="183" t="s">
        <v>548</v>
      </c>
      <c r="E355" s="117" t="s">
        <v>1676</v>
      </c>
      <c r="F355" s="49">
        <v>9</v>
      </c>
      <c r="G355" s="26"/>
      <c r="H355" s="127"/>
      <c r="I355" s="31">
        <f t="shared" si="15"/>
        <v>9</v>
      </c>
      <c r="J355" s="35">
        <f t="shared" si="16"/>
        <v>0</v>
      </c>
      <c r="K355" s="169" t="s">
        <v>485</v>
      </c>
      <c r="L355" s="129">
        <f t="shared" si="17"/>
        <v>1</v>
      </c>
      <c r="N355" s="187">
        <v>14</v>
      </c>
      <c r="O355" s="188">
        <v>2</v>
      </c>
    </row>
    <row r="356" spans="1:15" ht="15">
      <c r="A356" s="23">
        <v>344</v>
      </c>
      <c r="B356" s="175">
        <v>1533012451</v>
      </c>
      <c r="C356" s="176" t="s">
        <v>258</v>
      </c>
      <c r="D356" s="177" t="s">
        <v>393</v>
      </c>
      <c r="E356" s="117" t="s">
        <v>1676</v>
      </c>
      <c r="F356" s="49">
        <v>10</v>
      </c>
      <c r="G356" s="26"/>
      <c r="H356" s="127"/>
      <c r="I356" s="31">
        <f t="shared" si="15"/>
        <v>10</v>
      </c>
      <c r="J356" s="35">
        <f t="shared" si="16"/>
        <v>1</v>
      </c>
      <c r="K356" s="169" t="s">
        <v>486</v>
      </c>
      <c r="L356" s="129">
        <f t="shared" si="17"/>
        <v>1</v>
      </c>
      <c r="N356" s="187">
        <v>17</v>
      </c>
      <c r="O356" s="188">
        <v>1</v>
      </c>
    </row>
    <row r="357" spans="1:15" ht="15">
      <c r="A357" s="23">
        <v>345</v>
      </c>
      <c r="B357" s="175">
        <v>1533025182</v>
      </c>
      <c r="C357" s="176" t="s">
        <v>637</v>
      </c>
      <c r="D357" s="177" t="s">
        <v>638</v>
      </c>
      <c r="E357" s="117" t="s">
        <v>1676</v>
      </c>
      <c r="F357" s="49">
        <v>7</v>
      </c>
      <c r="G357" s="26"/>
      <c r="H357" s="127"/>
      <c r="I357" s="31">
        <f t="shared" si="15"/>
        <v>7</v>
      </c>
      <c r="J357" s="35">
        <f t="shared" si="16"/>
        <v>0</v>
      </c>
      <c r="K357" s="169" t="s">
        <v>485</v>
      </c>
      <c r="L357" s="129">
        <f t="shared" si="17"/>
        <v>1</v>
      </c>
      <c r="N357" s="187">
        <v>13</v>
      </c>
      <c r="O357" s="188">
        <v>2</v>
      </c>
    </row>
    <row r="358" spans="1:15" ht="12">
      <c r="A358" s="23">
        <v>346</v>
      </c>
      <c r="B358" s="363" t="s">
        <v>785</v>
      </c>
      <c r="C358" s="363" t="s">
        <v>786</v>
      </c>
      <c r="D358" s="365" t="s">
        <v>354</v>
      </c>
      <c r="E358" s="204" t="s">
        <v>436</v>
      </c>
      <c r="F358" s="256">
        <v>11.75</v>
      </c>
      <c r="G358" s="260"/>
      <c r="H358" s="261"/>
      <c r="I358" s="249">
        <f t="shared" si="15"/>
        <v>11.75</v>
      </c>
      <c r="J358" s="268">
        <f t="shared" si="16"/>
        <v>1</v>
      </c>
      <c r="K358" s="221" t="str">
        <f>IF(J358=1,"acquise"," ")</f>
        <v>acquise</v>
      </c>
      <c r="L358" s="222">
        <f t="shared" si="17"/>
        <v>1</v>
      </c>
    </row>
    <row r="359" spans="1:15" ht="12">
      <c r="A359" s="23">
        <v>347</v>
      </c>
      <c r="B359" s="289">
        <v>1333013857</v>
      </c>
      <c r="C359" s="277" t="s">
        <v>259</v>
      </c>
      <c r="D359" s="99" t="s">
        <v>209</v>
      </c>
      <c r="E359" s="118" t="s">
        <v>433</v>
      </c>
      <c r="F359" s="92">
        <v>12</v>
      </c>
      <c r="G359" s="26"/>
      <c r="H359" s="127"/>
      <c r="I359" s="31">
        <f t="shared" si="15"/>
        <v>12</v>
      </c>
      <c r="J359" s="35">
        <f t="shared" si="16"/>
        <v>1</v>
      </c>
      <c r="K359" s="169" t="s">
        <v>485</v>
      </c>
      <c r="L359" s="129">
        <f t="shared" si="17"/>
        <v>1</v>
      </c>
      <c r="M359" s="72" t="s">
        <v>483</v>
      </c>
      <c r="N359" s="7">
        <v>13</v>
      </c>
      <c r="O359" s="167">
        <v>2</v>
      </c>
    </row>
    <row r="360" spans="1:15" ht="12">
      <c r="A360" s="23">
        <v>348</v>
      </c>
      <c r="B360" s="279" t="s">
        <v>418</v>
      </c>
      <c r="C360" s="101" t="s">
        <v>259</v>
      </c>
      <c r="D360" s="101" t="s">
        <v>419</v>
      </c>
      <c r="E360" s="117" t="s">
        <v>429</v>
      </c>
      <c r="F360" s="49">
        <v>10</v>
      </c>
      <c r="G360" s="26"/>
      <c r="H360" s="127"/>
      <c r="I360" s="31">
        <f t="shared" si="15"/>
        <v>10</v>
      </c>
      <c r="J360" s="35">
        <f t="shared" si="16"/>
        <v>1</v>
      </c>
      <c r="K360" s="169" t="s">
        <v>485</v>
      </c>
      <c r="L360" s="129">
        <f t="shared" si="17"/>
        <v>1</v>
      </c>
      <c r="M360" s="72" t="s">
        <v>483</v>
      </c>
      <c r="N360" s="7">
        <v>18</v>
      </c>
      <c r="O360" s="167">
        <v>2</v>
      </c>
    </row>
    <row r="361" spans="1:15" ht="12">
      <c r="A361" s="23">
        <v>349</v>
      </c>
      <c r="B361" s="289">
        <v>123003389</v>
      </c>
      <c r="C361" s="47" t="s">
        <v>260</v>
      </c>
      <c r="D361" s="47" t="s">
        <v>261</v>
      </c>
      <c r="E361" s="117" t="s">
        <v>429</v>
      </c>
      <c r="F361" s="92">
        <v>3.5</v>
      </c>
      <c r="G361" s="26"/>
      <c r="H361" s="127"/>
      <c r="I361" s="31">
        <f t="shared" si="15"/>
        <v>3.5</v>
      </c>
      <c r="J361" s="35">
        <f t="shared" si="16"/>
        <v>0</v>
      </c>
      <c r="K361" s="44" t="str">
        <f>IF(J361=1,"acquise"," ")</f>
        <v xml:space="preserve"> </v>
      </c>
      <c r="L361" s="129">
        <f t="shared" si="17"/>
        <v>1</v>
      </c>
      <c r="M361" s="72" t="s">
        <v>483</v>
      </c>
      <c r="N361" s="7">
        <v>20</v>
      </c>
      <c r="O361" s="167">
        <v>0</v>
      </c>
    </row>
    <row r="362" spans="1:15" ht="15">
      <c r="A362" s="23">
        <v>350</v>
      </c>
      <c r="B362" s="175">
        <v>1533004339</v>
      </c>
      <c r="C362" s="275" t="s">
        <v>503</v>
      </c>
      <c r="D362" s="275" t="s">
        <v>138</v>
      </c>
      <c r="E362" s="117" t="s">
        <v>429</v>
      </c>
      <c r="F362" s="49">
        <v>12.5</v>
      </c>
      <c r="G362" s="26"/>
      <c r="H362" s="127"/>
      <c r="I362" s="31">
        <f t="shared" si="15"/>
        <v>12.5</v>
      </c>
      <c r="J362" s="35">
        <f t="shared" si="16"/>
        <v>1</v>
      </c>
      <c r="K362" s="169" t="s">
        <v>485</v>
      </c>
      <c r="L362" s="129">
        <f t="shared" si="17"/>
        <v>1</v>
      </c>
      <c r="N362" s="187">
        <v>12</v>
      </c>
      <c r="O362" s="188">
        <v>2</v>
      </c>
    </row>
    <row r="363" spans="1:15" ht="15">
      <c r="A363" s="23">
        <v>351</v>
      </c>
      <c r="B363" s="175">
        <v>1533015800</v>
      </c>
      <c r="C363" s="275" t="s">
        <v>672</v>
      </c>
      <c r="D363" s="275" t="s">
        <v>673</v>
      </c>
      <c r="E363" s="117" t="s">
        <v>428</v>
      </c>
      <c r="F363" s="49">
        <v>12.5</v>
      </c>
      <c r="G363" s="26"/>
      <c r="H363" s="127"/>
      <c r="I363" s="31">
        <f t="shared" si="15"/>
        <v>12.5</v>
      </c>
      <c r="J363" s="35">
        <f t="shared" si="16"/>
        <v>1</v>
      </c>
      <c r="K363" s="169" t="s">
        <v>485</v>
      </c>
      <c r="L363" s="129">
        <f t="shared" si="17"/>
        <v>1</v>
      </c>
      <c r="N363" s="187">
        <v>13</v>
      </c>
      <c r="O363" s="188">
        <v>2</v>
      </c>
    </row>
    <row r="364" spans="1:15" ht="12">
      <c r="A364" s="23">
        <v>352</v>
      </c>
      <c r="B364" s="279">
        <v>1333001006</v>
      </c>
      <c r="C364" s="101" t="s">
        <v>420</v>
      </c>
      <c r="D364" s="101" t="s">
        <v>421</v>
      </c>
      <c r="E364" s="117" t="s">
        <v>434</v>
      </c>
      <c r="F364" s="49">
        <v>10</v>
      </c>
      <c r="G364" s="26"/>
      <c r="H364" s="127"/>
      <c r="I364" s="31">
        <f t="shared" si="15"/>
        <v>10</v>
      </c>
      <c r="J364" s="35">
        <f t="shared" si="16"/>
        <v>1</v>
      </c>
      <c r="K364" s="169" t="s">
        <v>485</v>
      </c>
      <c r="L364" s="129">
        <f t="shared" si="17"/>
        <v>1</v>
      </c>
      <c r="M364" s="72" t="s">
        <v>483</v>
      </c>
      <c r="N364" s="7">
        <v>25</v>
      </c>
      <c r="O364" s="167">
        <v>2</v>
      </c>
    </row>
    <row r="365" spans="1:15" ht="15">
      <c r="A365" s="23">
        <v>353</v>
      </c>
      <c r="B365" s="178">
        <v>1433001150</v>
      </c>
      <c r="C365" s="300" t="s">
        <v>662</v>
      </c>
      <c r="D365" s="300" t="s">
        <v>557</v>
      </c>
      <c r="E365" s="117" t="s">
        <v>428</v>
      </c>
      <c r="F365" s="49">
        <v>15.5</v>
      </c>
      <c r="G365" s="26"/>
      <c r="H365" s="127"/>
      <c r="I365" s="31">
        <f t="shared" si="15"/>
        <v>15.5</v>
      </c>
      <c r="J365" s="35">
        <f t="shared" si="16"/>
        <v>1</v>
      </c>
      <c r="K365" s="169" t="s">
        <v>485</v>
      </c>
      <c r="L365" s="129">
        <f t="shared" si="17"/>
        <v>1</v>
      </c>
      <c r="N365" s="187">
        <v>18</v>
      </c>
      <c r="O365" s="188">
        <v>2</v>
      </c>
    </row>
    <row r="366" spans="1:15" ht="12">
      <c r="A366" s="23">
        <v>354</v>
      </c>
      <c r="B366" s="279">
        <v>1433017959</v>
      </c>
      <c r="C366" s="101" t="s">
        <v>422</v>
      </c>
      <c r="D366" s="101" t="s">
        <v>317</v>
      </c>
      <c r="E366" s="117" t="s">
        <v>434</v>
      </c>
      <c r="F366" s="49">
        <v>12.5</v>
      </c>
      <c r="G366" s="26"/>
      <c r="H366" s="127"/>
      <c r="I366" s="31">
        <f t="shared" si="15"/>
        <v>12.5</v>
      </c>
      <c r="J366" s="35">
        <f t="shared" si="16"/>
        <v>1</v>
      </c>
      <c r="K366" s="169" t="s">
        <v>485</v>
      </c>
      <c r="L366" s="129">
        <f t="shared" si="17"/>
        <v>1</v>
      </c>
      <c r="M366" s="72" t="s">
        <v>483</v>
      </c>
      <c r="N366" s="7">
        <v>11</v>
      </c>
      <c r="O366" s="167">
        <v>2</v>
      </c>
    </row>
    <row r="367" spans="1:15" ht="15">
      <c r="A367" s="23">
        <v>355</v>
      </c>
      <c r="B367" s="175">
        <v>1533007906</v>
      </c>
      <c r="C367" s="275" t="s">
        <v>423</v>
      </c>
      <c r="D367" s="275" t="s">
        <v>585</v>
      </c>
      <c r="E367" s="117" t="s">
        <v>428</v>
      </c>
      <c r="F367" s="49">
        <v>14.25</v>
      </c>
      <c r="G367" s="26"/>
      <c r="H367" s="127"/>
      <c r="I367" s="31">
        <f t="shared" si="15"/>
        <v>14.25</v>
      </c>
      <c r="J367" s="35">
        <f t="shared" si="16"/>
        <v>1</v>
      </c>
      <c r="K367" s="169" t="s">
        <v>485</v>
      </c>
      <c r="L367" s="129">
        <f t="shared" si="17"/>
        <v>1</v>
      </c>
      <c r="N367" s="187">
        <v>11</v>
      </c>
      <c r="O367" s="188">
        <v>2</v>
      </c>
    </row>
    <row r="368" spans="1:15" ht="12">
      <c r="A368" s="23">
        <v>356</v>
      </c>
      <c r="B368" s="279">
        <v>1333009401</v>
      </c>
      <c r="C368" s="101" t="s">
        <v>423</v>
      </c>
      <c r="D368" s="101" t="s">
        <v>67</v>
      </c>
      <c r="E368" s="118" t="s">
        <v>428</v>
      </c>
      <c r="F368" s="49">
        <v>13.5</v>
      </c>
      <c r="G368" s="26"/>
      <c r="H368" s="127"/>
      <c r="I368" s="31">
        <f t="shared" si="15"/>
        <v>13.5</v>
      </c>
      <c r="J368" s="35">
        <f t="shared" si="16"/>
        <v>1</v>
      </c>
      <c r="K368" s="169" t="s">
        <v>485</v>
      </c>
      <c r="L368" s="129">
        <f t="shared" si="17"/>
        <v>1</v>
      </c>
      <c r="M368" s="72" t="s">
        <v>483</v>
      </c>
      <c r="N368" s="7">
        <v>14</v>
      </c>
      <c r="O368" s="167">
        <v>2</v>
      </c>
    </row>
    <row r="369" spans="1:15" ht="12">
      <c r="A369" s="23">
        <v>357</v>
      </c>
      <c r="B369" s="289">
        <v>123011484</v>
      </c>
      <c r="C369" s="47" t="s">
        <v>262</v>
      </c>
      <c r="D369" s="47" t="s">
        <v>205</v>
      </c>
      <c r="E369" s="117" t="s">
        <v>434</v>
      </c>
      <c r="F369" s="92">
        <v>13</v>
      </c>
      <c r="G369" s="26"/>
      <c r="H369" s="127"/>
      <c r="I369" s="31">
        <f t="shared" si="15"/>
        <v>13</v>
      </c>
      <c r="J369" s="35">
        <f t="shared" si="16"/>
        <v>1</v>
      </c>
      <c r="K369" s="169" t="s">
        <v>485</v>
      </c>
      <c r="L369" s="129">
        <f t="shared" si="17"/>
        <v>1</v>
      </c>
      <c r="M369" s="72" t="s">
        <v>483</v>
      </c>
      <c r="N369" s="7">
        <v>18</v>
      </c>
      <c r="O369" s="167">
        <v>2</v>
      </c>
    </row>
    <row r="370" spans="1:15" ht="12">
      <c r="A370" s="23">
        <v>358</v>
      </c>
      <c r="B370" s="289">
        <v>123009243</v>
      </c>
      <c r="C370" s="412" t="s">
        <v>263</v>
      </c>
      <c r="D370" s="412" t="s">
        <v>264</v>
      </c>
      <c r="E370" s="117" t="s">
        <v>434</v>
      </c>
      <c r="F370" s="92">
        <v>12.5</v>
      </c>
      <c r="G370" s="26"/>
      <c r="H370" s="127"/>
      <c r="I370" s="31">
        <f t="shared" si="15"/>
        <v>12.5</v>
      </c>
      <c r="J370" s="35">
        <f t="shared" si="16"/>
        <v>1</v>
      </c>
      <c r="K370" s="169" t="s">
        <v>485</v>
      </c>
      <c r="L370" s="129">
        <f t="shared" si="17"/>
        <v>1</v>
      </c>
      <c r="M370" s="72" t="s">
        <v>483</v>
      </c>
      <c r="N370" s="7">
        <v>14</v>
      </c>
      <c r="O370" s="167">
        <v>2</v>
      </c>
    </row>
    <row r="371" spans="1:15" ht="12">
      <c r="A371" s="23">
        <v>359</v>
      </c>
      <c r="B371" s="301">
        <v>1333007516</v>
      </c>
      <c r="C371" s="339" t="s">
        <v>263</v>
      </c>
      <c r="D371" s="339" t="s">
        <v>135</v>
      </c>
      <c r="E371" s="117" t="s">
        <v>433</v>
      </c>
      <c r="F371" s="49">
        <v>8.75</v>
      </c>
      <c r="G371" s="26"/>
      <c r="H371" s="127"/>
      <c r="I371" s="31">
        <f t="shared" si="15"/>
        <v>8.75</v>
      </c>
      <c r="J371" s="35">
        <f t="shared" si="16"/>
        <v>0</v>
      </c>
      <c r="K371" s="169" t="s">
        <v>485</v>
      </c>
      <c r="L371" s="129">
        <f t="shared" si="17"/>
        <v>1</v>
      </c>
      <c r="M371" s="72" t="s">
        <v>483</v>
      </c>
      <c r="N371" s="7">
        <v>18</v>
      </c>
      <c r="O371" s="167">
        <v>2</v>
      </c>
    </row>
    <row r="372" spans="1:15" ht="15">
      <c r="A372" s="23">
        <v>360</v>
      </c>
      <c r="B372" s="175">
        <v>1533013995</v>
      </c>
      <c r="C372" s="275" t="s">
        <v>677</v>
      </c>
      <c r="D372" s="275" t="s">
        <v>678</v>
      </c>
      <c r="E372" s="117" t="s">
        <v>429</v>
      </c>
      <c r="F372" s="49">
        <v>13.5</v>
      </c>
      <c r="G372" s="26"/>
      <c r="H372" s="127"/>
      <c r="I372" s="31">
        <f t="shared" si="15"/>
        <v>13.5</v>
      </c>
      <c r="J372" s="35">
        <f t="shared" si="16"/>
        <v>1</v>
      </c>
      <c r="K372" s="169" t="s">
        <v>485</v>
      </c>
      <c r="L372" s="129">
        <f t="shared" si="17"/>
        <v>1</v>
      </c>
      <c r="N372" s="187">
        <v>11</v>
      </c>
      <c r="O372" s="188">
        <v>2</v>
      </c>
    </row>
    <row r="373" spans="1:15" ht="12">
      <c r="A373" s="23">
        <v>361</v>
      </c>
      <c r="B373" s="289">
        <v>1333012020</v>
      </c>
      <c r="C373" s="47" t="s">
        <v>265</v>
      </c>
      <c r="D373" s="47" t="s">
        <v>266</v>
      </c>
      <c r="E373" s="119" t="s">
        <v>432</v>
      </c>
      <c r="F373" s="92">
        <v>10</v>
      </c>
      <c r="G373" s="26"/>
      <c r="H373" s="127"/>
      <c r="I373" s="31">
        <f t="shared" si="15"/>
        <v>10</v>
      </c>
      <c r="J373" s="35">
        <f t="shared" si="16"/>
        <v>1</v>
      </c>
      <c r="K373" s="169" t="s">
        <v>485</v>
      </c>
      <c r="L373" s="129">
        <f t="shared" si="17"/>
        <v>1</v>
      </c>
      <c r="M373" s="72" t="s">
        <v>483</v>
      </c>
      <c r="N373" s="7">
        <v>18</v>
      </c>
      <c r="O373" s="167">
        <v>2</v>
      </c>
    </row>
    <row r="374" spans="1:15" ht="15">
      <c r="A374" s="23">
        <v>362</v>
      </c>
      <c r="B374" s="175">
        <v>1533001335</v>
      </c>
      <c r="C374" s="275" t="s">
        <v>367</v>
      </c>
      <c r="D374" s="275" t="s">
        <v>199</v>
      </c>
      <c r="E374" s="117" t="s">
        <v>1676</v>
      </c>
      <c r="F374" s="49">
        <v>14.5</v>
      </c>
      <c r="G374" s="26"/>
      <c r="H374" s="127"/>
      <c r="I374" s="31">
        <f t="shared" si="15"/>
        <v>14.5</v>
      </c>
      <c r="J374" s="35">
        <f t="shared" si="16"/>
        <v>1</v>
      </c>
      <c r="K374" s="169" t="s">
        <v>485</v>
      </c>
      <c r="L374" s="129">
        <f t="shared" si="17"/>
        <v>1</v>
      </c>
      <c r="N374" s="187">
        <v>11</v>
      </c>
      <c r="O374" s="188">
        <v>2</v>
      </c>
    </row>
    <row r="375" spans="1:15" ht="15">
      <c r="A375" s="23">
        <v>363</v>
      </c>
      <c r="B375" s="175">
        <v>1533015557</v>
      </c>
      <c r="C375" s="177" t="s">
        <v>563</v>
      </c>
      <c r="D375" s="275" t="s">
        <v>564</v>
      </c>
      <c r="E375" s="327" t="s">
        <v>428</v>
      </c>
      <c r="F375" s="49">
        <v>8</v>
      </c>
      <c r="G375" s="26"/>
      <c r="H375" s="127"/>
      <c r="I375" s="31">
        <f t="shared" si="15"/>
        <v>8</v>
      </c>
      <c r="J375" s="35">
        <f t="shared" si="16"/>
        <v>0</v>
      </c>
      <c r="K375" s="169" t="s">
        <v>485</v>
      </c>
      <c r="L375" s="129">
        <f t="shared" si="17"/>
        <v>1</v>
      </c>
      <c r="N375" s="187">
        <v>16</v>
      </c>
      <c r="O375" s="188">
        <v>2</v>
      </c>
    </row>
    <row r="376" spans="1:15" ht="15">
      <c r="A376" s="23">
        <v>364</v>
      </c>
      <c r="B376" s="181">
        <v>1333005057</v>
      </c>
      <c r="C376" s="290" t="s">
        <v>679</v>
      </c>
      <c r="D376" s="290" t="s">
        <v>138</v>
      </c>
      <c r="E376" s="327" t="s">
        <v>1676</v>
      </c>
      <c r="F376" s="49">
        <v>12</v>
      </c>
      <c r="G376" s="26"/>
      <c r="H376" s="127"/>
      <c r="I376" s="31">
        <f t="shared" si="15"/>
        <v>12</v>
      </c>
      <c r="J376" s="35">
        <f t="shared" si="16"/>
        <v>1</v>
      </c>
      <c r="K376" s="169" t="s">
        <v>485</v>
      </c>
      <c r="L376" s="129">
        <f t="shared" si="17"/>
        <v>1</v>
      </c>
      <c r="N376" s="187">
        <v>14</v>
      </c>
      <c r="O376" s="188">
        <v>2</v>
      </c>
    </row>
    <row r="377" spans="1:15" ht="15">
      <c r="A377" s="23">
        <v>365</v>
      </c>
      <c r="B377" s="175">
        <v>1533009743</v>
      </c>
      <c r="C377" s="275" t="s">
        <v>498</v>
      </c>
      <c r="D377" s="275" t="s">
        <v>499</v>
      </c>
      <c r="E377" s="117" t="s">
        <v>428</v>
      </c>
      <c r="F377" s="49">
        <v>16</v>
      </c>
      <c r="G377" s="26"/>
      <c r="H377" s="127"/>
      <c r="I377" s="31">
        <f t="shared" si="15"/>
        <v>16</v>
      </c>
      <c r="J377" s="35">
        <f t="shared" si="16"/>
        <v>1</v>
      </c>
      <c r="K377" s="169" t="s">
        <v>485</v>
      </c>
      <c r="L377" s="129">
        <f t="shared" si="17"/>
        <v>1</v>
      </c>
      <c r="N377" s="187">
        <v>15</v>
      </c>
      <c r="O377" s="188">
        <v>2</v>
      </c>
    </row>
    <row r="378" spans="1:15" ht="12">
      <c r="A378" s="23">
        <v>366</v>
      </c>
      <c r="B378" s="279">
        <v>1333004260</v>
      </c>
      <c r="C378" s="101" t="s">
        <v>368</v>
      </c>
      <c r="D378" s="101" t="s">
        <v>369</v>
      </c>
      <c r="E378" s="117" t="s">
        <v>434</v>
      </c>
      <c r="F378" s="49">
        <v>11</v>
      </c>
      <c r="G378" s="26"/>
      <c r="H378" s="127"/>
      <c r="I378" s="31">
        <f t="shared" si="15"/>
        <v>11</v>
      </c>
      <c r="J378" s="35">
        <f t="shared" si="16"/>
        <v>1</v>
      </c>
      <c r="K378" s="169" t="s">
        <v>485</v>
      </c>
      <c r="L378" s="129">
        <f t="shared" si="17"/>
        <v>1</v>
      </c>
      <c r="M378" s="72" t="s">
        <v>483</v>
      </c>
      <c r="N378" s="7">
        <v>12</v>
      </c>
      <c r="O378" s="167">
        <v>2</v>
      </c>
    </row>
    <row r="379" spans="1:15" ht="12">
      <c r="A379" s="23">
        <v>367</v>
      </c>
      <c r="B379" s="289">
        <v>1333002659</v>
      </c>
      <c r="C379" s="47" t="s">
        <v>267</v>
      </c>
      <c r="D379" s="47" t="s">
        <v>268</v>
      </c>
      <c r="E379" s="117" t="s">
        <v>434</v>
      </c>
      <c r="F379" s="92">
        <v>7</v>
      </c>
      <c r="G379" s="26"/>
      <c r="H379" s="127"/>
      <c r="I379" s="31">
        <f t="shared" si="15"/>
        <v>7</v>
      </c>
      <c r="J379" s="35">
        <f t="shared" si="16"/>
        <v>0</v>
      </c>
      <c r="K379" s="169" t="s">
        <v>705</v>
      </c>
      <c r="L379" s="129">
        <f t="shared" si="17"/>
        <v>1</v>
      </c>
      <c r="M379" s="72" t="s">
        <v>483</v>
      </c>
      <c r="N379" s="7">
        <v>30</v>
      </c>
      <c r="O379" s="167">
        <v>1</v>
      </c>
    </row>
    <row r="380" spans="1:15" ht="15">
      <c r="A380" s="23">
        <v>368</v>
      </c>
      <c r="B380" s="175">
        <v>1533022568</v>
      </c>
      <c r="C380" s="275" t="s">
        <v>270</v>
      </c>
      <c r="D380" s="275" t="s">
        <v>573</v>
      </c>
      <c r="E380" s="117" t="s">
        <v>428</v>
      </c>
      <c r="F380" s="49">
        <v>8</v>
      </c>
      <c r="G380" s="26"/>
      <c r="H380" s="127"/>
      <c r="I380" s="31">
        <f t="shared" si="15"/>
        <v>8</v>
      </c>
      <c r="J380" s="35">
        <f t="shared" si="16"/>
        <v>0</v>
      </c>
      <c r="K380" s="169" t="s">
        <v>485</v>
      </c>
      <c r="L380" s="129">
        <f t="shared" si="17"/>
        <v>1</v>
      </c>
      <c r="N380" s="187">
        <v>18</v>
      </c>
      <c r="O380" s="188">
        <v>2</v>
      </c>
    </row>
    <row r="381" spans="1:15" ht="12">
      <c r="A381" s="23">
        <v>369</v>
      </c>
      <c r="B381" s="301">
        <v>1333016459</v>
      </c>
      <c r="C381" s="101" t="s">
        <v>370</v>
      </c>
      <c r="D381" s="101" t="s">
        <v>328</v>
      </c>
      <c r="E381" s="118" t="s">
        <v>428</v>
      </c>
      <c r="F381" s="49">
        <v>10.5</v>
      </c>
      <c r="G381" s="26"/>
      <c r="H381" s="127"/>
      <c r="I381" s="31">
        <f t="shared" si="15"/>
        <v>10.5</v>
      </c>
      <c r="J381" s="35">
        <f t="shared" si="16"/>
        <v>1</v>
      </c>
      <c r="K381" s="169" t="s">
        <v>485</v>
      </c>
      <c r="L381" s="129">
        <f t="shared" si="17"/>
        <v>1</v>
      </c>
      <c r="M381" s="72" t="s">
        <v>483</v>
      </c>
      <c r="N381" s="7">
        <v>18</v>
      </c>
      <c r="O381" s="167">
        <v>2</v>
      </c>
    </row>
    <row r="382" spans="1:15" ht="12">
      <c r="A382" s="23">
        <v>370</v>
      </c>
      <c r="B382" s="289">
        <v>1333010213</v>
      </c>
      <c r="C382" s="47" t="s">
        <v>271</v>
      </c>
      <c r="D382" s="47" t="s">
        <v>138</v>
      </c>
      <c r="E382" s="117" t="s">
        <v>429</v>
      </c>
      <c r="F382" s="92">
        <v>12.5</v>
      </c>
      <c r="G382" s="26"/>
      <c r="H382" s="127"/>
      <c r="I382" s="31">
        <f t="shared" si="15"/>
        <v>12.5</v>
      </c>
      <c r="J382" s="35">
        <f t="shared" si="16"/>
        <v>1</v>
      </c>
      <c r="K382" s="169" t="s">
        <v>485</v>
      </c>
      <c r="L382" s="129">
        <f t="shared" si="17"/>
        <v>1</v>
      </c>
      <c r="M382" s="72" t="s">
        <v>483</v>
      </c>
      <c r="N382" s="7">
        <v>24</v>
      </c>
      <c r="O382" s="167">
        <v>2</v>
      </c>
    </row>
    <row r="383" spans="1:15" ht="12">
      <c r="A383" s="23">
        <v>371</v>
      </c>
      <c r="B383" s="282" t="s">
        <v>789</v>
      </c>
      <c r="C383" s="200" t="s">
        <v>790</v>
      </c>
      <c r="D383" s="200" t="s">
        <v>189</v>
      </c>
      <c r="E383" s="204" t="s">
        <v>436</v>
      </c>
      <c r="F383" s="256">
        <v>5</v>
      </c>
      <c r="G383" s="260">
        <v>6</v>
      </c>
      <c r="H383" s="261"/>
      <c r="I383" s="249">
        <f t="shared" si="15"/>
        <v>6</v>
      </c>
      <c r="J383" s="268">
        <f t="shared" si="16"/>
        <v>0</v>
      </c>
      <c r="K383" s="221" t="str">
        <f>IF(J383=1,"acquise"," ")</f>
        <v xml:space="preserve"> </v>
      </c>
      <c r="L383" s="222">
        <f t="shared" si="17"/>
        <v>1</v>
      </c>
    </row>
    <row r="384" spans="1:15" ht="15">
      <c r="A384" s="23">
        <v>372</v>
      </c>
      <c r="B384" s="175">
        <v>1533000683</v>
      </c>
      <c r="C384" s="275" t="s">
        <v>619</v>
      </c>
      <c r="D384" s="275" t="s">
        <v>620</v>
      </c>
      <c r="E384" s="117" t="s">
        <v>1676</v>
      </c>
      <c r="F384" s="49">
        <v>9</v>
      </c>
      <c r="G384" s="26"/>
      <c r="H384" s="127"/>
      <c r="I384" s="31">
        <f t="shared" si="15"/>
        <v>9</v>
      </c>
      <c r="J384" s="35">
        <f t="shared" si="16"/>
        <v>0</v>
      </c>
      <c r="K384" s="169" t="s">
        <v>485</v>
      </c>
      <c r="L384" s="129">
        <f t="shared" si="17"/>
        <v>1</v>
      </c>
      <c r="N384" s="187">
        <v>12</v>
      </c>
      <c r="O384" s="188">
        <v>2</v>
      </c>
    </row>
    <row r="385" spans="1:15" ht="15">
      <c r="A385" s="23">
        <v>373</v>
      </c>
      <c r="B385" s="175">
        <v>1533013986</v>
      </c>
      <c r="C385" s="275" t="s">
        <v>554</v>
      </c>
      <c r="D385" s="275" t="s">
        <v>104</v>
      </c>
      <c r="E385" s="117" t="s">
        <v>429</v>
      </c>
      <c r="F385" s="49">
        <v>10</v>
      </c>
      <c r="G385" s="26"/>
      <c r="H385" s="127"/>
      <c r="I385" s="31">
        <f t="shared" si="15"/>
        <v>10</v>
      </c>
      <c r="J385" s="35">
        <f t="shared" si="16"/>
        <v>1</v>
      </c>
      <c r="K385" s="169" t="s">
        <v>485</v>
      </c>
      <c r="L385" s="129">
        <f t="shared" si="17"/>
        <v>1</v>
      </c>
      <c r="N385" s="187">
        <v>24</v>
      </c>
      <c r="O385" s="188">
        <v>2</v>
      </c>
    </row>
    <row r="386" spans="1:15" ht="12">
      <c r="A386" s="23">
        <v>374</v>
      </c>
      <c r="B386" s="282">
        <v>123004078</v>
      </c>
      <c r="C386" s="200" t="s">
        <v>791</v>
      </c>
      <c r="D386" s="200" t="s">
        <v>792</v>
      </c>
      <c r="E386" s="204" t="s">
        <v>432</v>
      </c>
      <c r="F386" s="256">
        <v>11</v>
      </c>
      <c r="G386" s="260"/>
      <c r="H386" s="261"/>
      <c r="I386" s="249">
        <f t="shared" si="15"/>
        <v>11</v>
      </c>
      <c r="J386" s="268">
        <f t="shared" si="16"/>
        <v>1</v>
      </c>
      <c r="K386" s="221" t="str">
        <f>IF(J386=1,"acquise"," ")</f>
        <v>acquise</v>
      </c>
      <c r="L386" s="222">
        <f t="shared" si="17"/>
        <v>1</v>
      </c>
    </row>
    <row r="387" spans="1:15" ht="12">
      <c r="A387" s="23">
        <v>375</v>
      </c>
      <c r="B387" s="294" t="s">
        <v>793</v>
      </c>
      <c r="C387" s="200" t="s">
        <v>794</v>
      </c>
      <c r="D387" s="200" t="s">
        <v>795</v>
      </c>
      <c r="E387" s="247" t="s">
        <v>1677</v>
      </c>
      <c r="F387" s="256">
        <v>15.25</v>
      </c>
      <c r="G387" s="260"/>
      <c r="H387" s="261"/>
      <c r="I387" s="249">
        <f t="shared" si="15"/>
        <v>15.25</v>
      </c>
      <c r="J387" s="268">
        <f t="shared" si="16"/>
        <v>1</v>
      </c>
      <c r="K387" s="221" t="str">
        <f>IF(J387=1,"acquise"," ")</f>
        <v>acquise</v>
      </c>
      <c r="L387" s="222">
        <f t="shared" si="17"/>
        <v>1</v>
      </c>
    </row>
    <row r="388" spans="1:15" ht="15">
      <c r="A388" s="23">
        <v>376</v>
      </c>
      <c r="B388" s="178">
        <v>1433008504</v>
      </c>
      <c r="C388" s="300" t="s">
        <v>560</v>
      </c>
      <c r="D388" s="300" t="s">
        <v>131</v>
      </c>
      <c r="E388" s="117" t="s">
        <v>428</v>
      </c>
      <c r="F388" s="49">
        <v>10</v>
      </c>
      <c r="G388" s="26"/>
      <c r="H388" s="127"/>
      <c r="I388" s="31">
        <f t="shared" si="15"/>
        <v>10</v>
      </c>
      <c r="J388" s="35">
        <f t="shared" si="16"/>
        <v>1</v>
      </c>
      <c r="K388" s="169" t="s">
        <v>485</v>
      </c>
      <c r="L388" s="129">
        <f t="shared" si="17"/>
        <v>1</v>
      </c>
      <c r="N388" s="187">
        <v>18</v>
      </c>
      <c r="O388" s="188">
        <v>2</v>
      </c>
    </row>
    <row r="389" spans="1:15" ht="15">
      <c r="A389" s="23">
        <v>377</v>
      </c>
      <c r="B389" s="175">
        <v>1533009668</v>
      </c>
      <c r="C389" s="275" t="s">
        <v>534</v>
      </c>
      <c r="D389" s="275" t="s">
        <v>92</v>
      </c>
      <c r="E389" s="117" t="s">
        <v>429</v>
      </c>
      <c r="F389" s="49">
        <v>12</v>
      </c>
      <c r="G389" s="26"/>
      <c r="H389" s="127"/>
      <c r="I389" s="31">
        <f t="shared" si="15"/>
        <v>12</v>
      </c>
      <c r="J389" s="35">
        <f t="shared" si="16"/>
        <v>1</v>
      </c>
      <c r="K389" s="169" t="s">
        <v>485</v>
      </c>
      <c r="L389" s="129">
        <f t="shared" si="17"/>
        <v>1</v>
      </c>
      <c r="N389" s="187">
        <v>17</v>
      </c>
      <c r="O389" s="188">
        <v>2</v>
      </c>
    </row>
    <row r="390" spans="1:15" ht="15">
      <c r="A390" s="23">
        <v>378</v>
      </c>
      <c r="B390" s="175">
        <v>1533012835</v>
      </c>
      <c r="C390" s="275" t="s">
        <v>657</v>
      </c>
      <c r="D390" s="275" t="s">
        <v>658</v>
      </c>
      <c r="E390" s="117" t="s">
        <v>1676</v>
      </c>
      <c r="F390" s="49">
        <v>6</v>
      </c>
      <c r="G390" s="26"/>
      <c r="H390" s="127"/>
      <c r="I390" s="31">
        <f t="shared" si="15"/>
        <v>6</v>
      </c>
      <c r="J390" s="35">
        <f t="shared" si="16"/>
        <v>0</v>
      </c>
      <c r="K390" s="43" t="str">
        <f>IF(J390=1,"acquise"," ")</f>
        <v xml:space="preserve"> </v>
      </c>
      <c r="L390" s="129">
        <f t="shared" si="17"/>
        <v>1</v>
      </c>
      <c r="N390" s="187">
        <v>16</v>
      </c>
      <c r="O390" s="188">
        <v>0</v>
      </c>
    </row>
    <row r="391" spans="1:15" ht="12">
      <c r="A391" s="23">
        <v>379</v>
      </c>
      <c r="B391" s="359" t="s">
        <v>796</v>
      </c>
      <c r="C391" s="217" t="s">
        <v>797</v>
      </c>
      <c r="D391" s="217" t="s">
        <v>412</v>
      </c>
      <c r="E391" s="247" t="s">
        <v>1678</v>
      </c>
      <c r="F391" s="256">
        <v>13</v>
      </c>
      <c r="G391" s="260"/>
      <c r="H391" s="261"/>
      <c r="I391" s="249">
        <f t="shared" si="15"/>
        <v>13</v>
      </c>
      <c r="J391" s="268">
        <f t="shared" si="16"/>
        <v>1</v>
      </c>
      <c r="K391" s="221" t="str">
        <f>IF(J391=1,"acquise"," ")</f>
        <v>acquise</v>
      </c>
      <c r="L391" s="222">
        <f t="shared" si="17"/>
        <v>1</v>
      </c>
    </row>
    <row r="392" spans="1:15" ht="12">
      <c r="A392" s="23">
        <v>380</v>
      </c>
      <c r="B392" s="289">
        <v>123014746</v>
      </c>
      <c r="C392" s="47" t="s">
        <v>272</v>
      </c>
      <c r="D392" s="47" t="s">
        <v>99</v>
      </c>
      <c r="E392" s="117" t="s">
        <v>429</v>
      </c>
      <c r="F392" s="92">
        <v>15.5</v>
      </c>
      <c r="G392" s="26"/>
      <c r="H392" s="127"/>
      <c r="I392" s="31">
        <f t="shared" si="15"/>
        <v>15.5</v>
      </c>
      <c r="J392" s="35">
        <f t="shared" si="16"/>
        <v>1</v>
      </c>
      <c r="K392" s="169" t="s">
        <v>485</v>
      </c>
      <c r="L392" s="129">
        <f t="shared" si="17"/>
        <v>1</v>
      </c>
      <c r="M392" s="72" t="s">
        <v>483</v>
      </c>
      <c r="N392" s="7">
        <v>12</v>
      </c>
      <c r="O392" s="167">
        <v>2</v>
      </c>
    </row>
    <row r="393" spans="1:15" ht="12">
      <c r="A393" s="23">
        <v>381</v>
      </c>
      <c r="B393" s="279">
        <v>1333003317</v>
      </c>
      <c r="C393" s="101" t="s">
        <v>273</v>
      </c>
      <c r="D393" s="101" t="s">
        <v>183</v>
      </c>
      <c r="E393" s="117" t="s">
        <v>434</v>
      </c>
      <c r="F393" s="49">
        <v>10</v>
      </c>
      <c r="G393" s="26"/>
      <c r="H393" s="127"/>
      <c r="I393" s="31">
        <f t="shared" si="15"/>
        <v>10</v>
      </c>
      <c r="J393" s="35">
        <f t="shared" si="16"/>
        <v>1</v>
      </c>
      <c r="K393" s="169" t="s">
        <v>705</v>
      </c>
      <c r="L393" s="129">
        <f t="shared" si="17"/>
        <v>1</v>
      </c>
      <c r="M393" s="72" t="s">
        <v>483</v>
      </c>
      <c r="N393" s="7">
        <v>30</v>
      </c>
      <c r="O393" s="167">
        <v>2</v>
      </c>
    </row>
    <row r="394" spans="1:15" ht="12">
      <c r="A394" s="23">
        <v>382</v>
      </c>
      <c r="B394" s="279">
        <v>123011487</v>
      </c>
      <c r="C394" s="101" t="s">
        <v>424</v>
      </c>
      <c r="D394" s="101" t="s">
        <v>425</v>
      </c>
      <c r="E394" s="117" t="s">
        <v>429</v>
      </c>
      <c r="F394" s="49">
        <v>10</v>
      </c>
      <c r="G394" s="26"/>
      <c r="H394" s="127"/>
      <c r="I394" s="31">
        <f t="shared" si="15"/>
        <v>10</v>
      </c>
      <c r="J394" s="35">
        <f t="shared" si="16"/>
        <v>1</v>
      </c>
      <c r="K394" s="169" t="s">
        <v>485</v>
      </c>
      <c r="L394" s="129">
        <f t="shared" si="17"/>
        <v>1</v>
      </c>
      <c r="M394" s="72" t="s">
        <v>483</v>
      </c>
      <c r="N394" s="7">
        <v>20</v>
      </c>
      <c r="O394" s="167">
        <v>2</v>
      </c>
    </row>
    <row r="395" spans="1:15" ht="12">
      <c r="A395" s="23">
        <v>383</v>
      </c>
      <c r="B395" s="289">
        <v>1333003170</v>
      </c>
      <c r="C395" s="47" t="s">
        <v>274</v>
      </c>
      <c r="D395" s="47" t="s">
        <v>247</v>
      </c>
      <c r="E395" s="117" t="s">
        <v>434</v>
      </c>
      <c r="F395" s="92">
        <v>14.25</v>
      </c>
      <c r="G395" s="26"/>
      <c r="H395" s="127"/>
      <c r="I395" s="31">
        <f t="shared" si="15"/>
        <v>14.25</v>
      </c>
      <c r="J395" s="35">
        <f t="shared" si="16"/>
        <v>1</v>
      </c>
      <c r="K395" s="169" t="s">
        <v>485</v>
      </c>
      <c r="L395" s="129">
        <f t="shared" si="17"/>
        <v>1</v>
      </c>
      <c r="M395" s="72" t="s">
        <v>483</v>
      </c>
      <c r="N395" s="7">
        <v>18</v>
      </c>
      <c r="O395" s="167">
        <v>2</v>
      </c>
    </row>
    <row r="396" spans="1:15" ht="15">
      <c r="A396" s="23">
        <v>384</v>
      </c>
      <c r="B396" s="186">
        <v>123006691</v>
      </c>
      <c r="C396" s="290" t="s">
        <v>589</v>
      </c>
      <c r="D396" s="290" t="s">
        <v>92</v>
      </c>
      <c r="E396" s="117" t="s">
        <v>1676</v>
      </c>
      <c r="F396" s="49">
        <v>14</v>
      </c>
      <c r="G396" s="26"/>
      <c r="H396" s="127"/>
      <c r="I396" s="31">
        <f t="shared" si="15"/>
        <v>14</v>
      </c>
      <c r="J396" s="35">
        <f t="shared" si="16"/>
        <v>1</v>
      </c>
      <c r="K396" s="169" t="s">
        <v>485</v>
      </c>
      <c r="L396" s="129">
        <f t="shared" si="17"/>
        <v>1</v>
      </c>
      <c r="N396" s="187">
        <v>18</v>
      </c>
      <c r="O396" s="188">
        <v>2</v>
      </c>
    </row>
    <row r="397" spans="1:15" ht="12">
      <c r="A397" s="23">
        <v>385</v>
      </c>
      <c r="B397" s="279" t="s">
        <v>426</v>
      </c>
      <c r="C397" s="101" t="s">
        <v>427</v>
      </c>
      <c r="D397" s="101" t="s">
        <v>110</v>
      </c>
      <c r="E397" s="117" t="s">
        <v>434</v>
      </c>
      <c r="F397" s="49">
        <v>11</v>
      </c>
      <c r="G397" s="26"/>
      <c r="H397" s="127"/>
      <c r="I397" s="31">
        <f t="shared" ref="I397:I420" si="18">MAX(F397,G397,H397)</f>
        <v>11</v>
      </c>
      <c r="J397" s="35">
        <f t="shared" ref="J397:J420" si="19">IF(I397&gt;=10,1,0)</f>
        <v>1</v>
      </c>
      <c r="K397" s="169" t="s">
        <v>485</v>
      </c>
      <c r="L397" s="129">
        <f t="shared" ref="L397:L420" si="20">IF(H397&lt;&gt;"",2,1)</f>
        <v>1</v>
      </c>
      <c r="M397" s="72" t="s">
        <v>483</v>
      </c>
      <c r="N397" s="7">
        <v>12</v>
      </c>
      <c r="O397" s="167">
        <v>2</v>
      </c>
    </row>
    <row r="398" spans="1:15" ht="15">
      <c r="A398" s="23">
        <v>386</v>
      </c>
      <c r="B398" s="178">
        <v>1433017064</v>
      </c>
      <c r="C398" s="272" t="s">
        <v>427</v>
      </c>
      <c r="D398" s="272" t="s">
        <v>524</v>
      </c>
      <c r="E398" s="117" t="s">
        <v>429</v>
      </c>
      <c r="F398" s="49">
        <v>14.25</v>
      </c>
      <c r="G398" s="26"/>
      <c r="H398" s="127"/>
      <c r="I398" s="31">
        <f t="shared" si="18"/>
        <v>14.25</v>
      </c>
      <c r="J398" s="35">
        <f t="shared" si="19"/>
        <v>1</v>
      </c>
      <c r="K398" s="169" t="s">
        <v>485</v>
      </c>
      <c r="L398" s="129">
        <f t="shared" si="20"/>
        <v>1</v>
      </c>
      <c r="N398" s="187">
        <v>12</v>
      </c>
      <c r="O398" s="188">
        <v>2</v>
      </c>
    </row>
    <row r="399" spans="1:15" ht="12">
      <c r="A399" s="23">
        <v>387</v>
      </c>
      <c r="B399" s="289">
        <v>1333004720</v>
      </c>
      <c r="C399" s="47" t="s">
        <v>275</v>
      </c>
      <c r="D399" s="47" t="s">
        <v>276</v>
      </c>
      <c r="E399" s="118" t="s">
        <v>428</v>
      </c>
      <c r="F399" s="92">
        <v>10.5</v>
      </c>
      <c r="G399" s="26"/>
      <c r="H399" s="127"/>
      <c r="I399" s="31">
        <f t="shared" si="18"/>
        <v>10.5</v>
      </c>
      <c r="J399" s="35">
        <f t="shared" si="19"/>
        <v>1</v>
      </c>
      <c r="K399" s="169" t="s">
        <v>485</v>
      </c>
      <c r="L399" s="129">
        <f t="shared" si="20"/>
        <v>1</v>
      </c>
      <c r="M399" s="72" t="s">
        <v>483</v>
      </c>
      <c r="N399" s="7">
        <v>24</v>
      </c>
      <c r="O399" s="167">
        <v>2</v>
      </c>
    </row>
    <row r="400" spans="1:15" ht="15">
      <c r="A400" s="23">
        <v>388</v>
      </c>
      <c r="B400" s="175">
        <v>1533009713</v>
      </c>
      <c r="C400" s="275" t="s">
        <v>275</v>
      </c>
      <c r="D400" s="275" t="s">
        <v>82</v>
      </c>
      <c r="E400" s="117" t="s">
        <v>429</v>
      </c>
      <c r="F400" s="49">
        <v>13.5</v>
      </c>
      <c r="G400" s="26"/>
      <c r="H400" s="127"/>
      <c r="I400" s="31">
        <f t="shared" si="18"/>
        <v>13.5</v>
      </c>
      <c r="J400" s="35">
        <f t="shared" si="19"/>
        <v>1</v>
      </c>
      <c r="K400" s="169" t="s">
        <v>485</v>
      </c>
      <c r="L400" s="129">
        <f t="shared" si="20"/>
        <v>1</v>
      </c>
      <c r="N400" s="187">
        <v>14</v>
      </c>
      <c r="O400" s="188">
        <v>2</v>
      </c>
    </row>
    <row r="401" spans="1:15" ht="15">
      <c r="A401" s="23">
        <v>389</v>
      </c>
      <c r="B401" s="175">
        <v>1533004454</v>
      </c>
      <c r="C401" s="275" t="s">
        <v>636</v>
      </c>
      <c r="D401" s="275" t="s">
        <v>595</v>
      </c>
      <c r="E401" s="117" t="s">
        <v>429</v>
      </c>
      <c r="F401" s="49">
        <v>5</v>
      </c>
      <c r="G401" s="26"/>
      <c r="H401" s="127"/>
      <c r="I401" s="31">
        <f t="shared" si="18"/>
        <v>5</v>
      </c>
      <c r="J401" s="35">
        <f t="shared" si="19"/>
        <v>0</v>
      </c>
      <c r="K401" s="169" t="s">
        <v>705</v>
      </c>
      <c r="L401" s="129">
        <f t="shared" si="20"/>
        <v>1</v>
      </c>
      <c r="N401" s="187">
        <v>30</v>
      </c>
      <c r="O401" s="188">
        <v>0</v>
      </c>
    </row>
    <row r="402" spans="1:15" ht="12">
      <c r="A402" s="23">
        <v>390</v>
      </c>
      <c r="B402" s="400" t="s">
        <v>801</v>
      </c>
      <c r="C402" s="264" t="s">
        <v>277</v>
      </c>
      <c r="D402" s="264" t="s">
        <v>83</v>
      </c>
      <c r="E402" s="247" t="s">
        <v>1677</v>
      </c>
      <c r="F402" s="259">
        <v>10</v>
      </c>
      <c r="G402" s="263"/>
      <c r="H402" s="261"/>
      <c r="I402" s="249">
        <f t="shared" si="18"/>
        <v>10</v>
      </c>
      <c r="J402" s="268">
        <f t="shared" si="19"/>
        <v>1</v>
      </c>
      <c r="K402" s="221" t="str">
        <f>IF(J402=1,"acquise"," ")</f>
        <v>acquise</v>
      </c>
      <c r="L402" s="222">
        <f t="shared" si="20"/>
        <v>1</v>
      </c>
    </row>
    <row r="403" spans="1:15" ht="12">
      <c r="A403" s="23">
        <v>391</v>
      </c>
      <c r="B403" s="289">
        <v>1333005462</v>
      </c>
      <c r="C403" s="47" t="s">
        <v>277</v>
      </c>
      <c r="D403" s="47" t="s">
        <v>70</v>
      </c>
      <c r="E403" s="118" t="s">
        <v>433</v>
      </c>
      <c r="F403" s="92">
        <v>10</v>
      </c>
      <c r="G403" s="26"/>
      <c r="H403" s="127"/>
      <c r="I403" s="31">
        <f t="shared" si="18"/>
        <v>10</v>
      </c>
      <c r="J403" s="35">
        <f t="shared" si="19"/>
        <v>1</v>
      </c>
      <c r="K403" s="169" t="s">
        <v>485</v>
      </c>
      <c r="L403" s="129">
        <f t="shared" si="20"/>
        <v>1</v>
      </c>
      <c r="M403" s="72" t="s">
        <v>483</v>
      </c>
      <c r="N403" s="7">
        <v>24</v>
      </c>
      <c r="O403" s="167">
        <v>2</v>
      </c>
    </row>
    <row r="404" spans="1:15" ht="15">
      <c r="A404" s="23">
        <v>392</v>
      </c>
      <c r="B404" s="181">
        <v>1333005395</v>
      </c>
      <c r="C404" s="290" t="s">
        <v>277</v>
      </c>
      <c r="D404" s="290" t="s">
        <v>191</v>
      </c>
      <c r="E404" s="117" t="s">
        <v>1676</v>
      </c>
      <c r="F404" s="49">
        <v>10</v>
      </c>
      <c r="G404" s="26"/>
      <c r="H404" s="127"/>
      <c r="I404" s="31">
        <f t="shared" si="18"/>
        <v>10</v>
      </c>
      <c r="J404" s="35">
        <f t="shared" si="19"/>
        <v>1</v>
      </c>
      <c r="K404" s="169" t="s">
        <v>485</v>
      </c>
      <c r="L404" s="129">
        <f t="shared" si="20"/>
        <v>1</v>
      </c>
      <c r="N404" s="187">
        <v>20</v>
      </c>
      <c r="O404" s="188">
        <v>2</v>
      </c>
    </row>
    <row r="405" spans="1:15" ht="15">
      <c r="A405" s="23">
        <v>393</v>
      </c>
      <c r="B405" s="181">
        <v>1333003389</v>
      </c>
      <c r="C405" s="290" t="s">
        <v>277</v>
      </c>
      <c r="D405" s="290" t="s">
        <v>126</v>
      </c>
      <c r="E405" s="117" t="s">
        <v>428</v>
      </c>
      <c r="F405" s="49">
        <v>11</v>
      </c>
      <c r="G405" s="26"/>
      <c r="H405" s="127"/>
      <c r="I405" s="31">
        <f t="shared" si="18"/>
        <v>11</v>
      </c>
      <c r="J405" s="35">
        <f t="shared" si="19"/>
        <v>1</v>
      </c>
      <c r="K405" s="169" t="s">
        <v>485</v>
      </c>
      <c r="L405" s="129">
        <f t="shared" si="20"/>
        <v>1</v>
      </c>
      <c r="N405" s="187">
        <v>12</v>
      </c>
      <c r="O405" s="188">
        <v>2</v>
      </c>
    </row>
    <row r="406" spans="1:15" ht="12">
      <c r="A406" s="23">
        <v>394</v>
      </c>
      <c r="B406" s="289">
        <v>123012087</v>
      </c>
      <c r="C406" s="47" t="s">
        <v>279</v>
      </c>
      <c r="D406" s="47" t="s">
        <v>280</v>
      </c>
      <c r="E406" s="117" t="s">
        <v>429</v>
      </c>
      <c r="F406" s="92">
        <v>10.5</v>
      </c>
      <c r="G406" s="26"/>
      <c r="H406" s="127"/>
      <c r="I406" s="31">
        <f t="shared" si="18"/>
        <v>10.5</v>
      </c>
      <c r="J406" s="35">
        <f t="shared" si="19"/>
        <v>1</v>
      </c>
      <c r="K406" s="169" t="s">
        <v>485</v>
      </c>
      <c r="L406" s="129">
        <f t="shared" si="20"/>
        <v>1</v>
      </c>
      <c r="M406" s="72" t="s">
        <v>483</v>
      </c>
      <c r="N406" s="7">
        <v>18</v>
      </c>
      <c r="O406" s="167">
        <v>2</v>
      </c>
    </row>
    <row r="407" spans="1:15" ht="15">
      <c r="A407" s="23">
        <v>395</v>
      </c>
      <c r="B407" s="175">
        <v>1531091024</v>
      </c>
      <c r="C407" s="275" t="s">
        <v>515</v>
      </c>
      <c r="D407" s="275" t="s">
        <v>69</v>
      </c>
      <c r="E407" s="117" t="s">
        <v>429</v>
      </c>
      <c r="F407" s="49">
        <v>6.5</v>
      </c>
      <c r="G407" s="26"/>
      <c r="H407" s="127"/>
      <c r="I407" s="31">
        <f t="shared" si="18"/>
        <v>6.5</v>
      </c>
      <c r="J407" s="35">
        <f t="shared" si="19"/>
        <v>0</v>
      </c>
      <c r="K407" s="43" t="str">
        <f>IF(J407=1,"acquise"," ")</f>
        <v xml:space="preserve"> </v>
      </c>
      <c r="L407" s="129">
        <f t="shared" si="20"/>
        <v>1</v>
      </c>
      <c r="N407" s="187">
        <v>14</v>
      </c>
      <c r="O407" s="188">
        <v>1</v>
      </c>
    </row>
    <row r="408" spans="1:15" ht="15">
      <c r="A408" s="23">
        <v>396</v>
      </c>
      <c r="B408" s="175">
        <v>1533017907</v>
      </c>
      <c r="C408" s="275" t="s">
        <v>515</v>
      </c>
      <c r="D408" s="275" t="s">
        <v>516</v>
      </c>
      <c r="E408" s="117" t="s">
        <v>429</v>
      </c>
      <c r="F408" s="49">
        <v>10</v>
      </c>
      <c r="G408" s="26"/>
      <c r="H408" s="127"/>
      <c r="I408" s="31">
        <f t="shared" si="18"/>
        <v>10</v>
      </c>
      <c r="J408" s="35">
        <f t="shared" si="19"/>
        <v>1</v>
      </c>
      <c r="K408" s="169" t="s">
        <v>485</v>
      </c>
      <c r="L408" s="129">
        <f t="shared" si="20"/>
        <v>1</v>
      </c>
      <c r="N408" s="187">
        <v>24</v>
      </c>
      <c r="O408" s="188">
        <v>2</v>
      </c>
    </row>
    <row r="409" spans="1:15" ht="15">
      <c r="A409" s="23">
        <v>397</v>
      </c>
      <c r="B409" s="186" t="s">
        <v>577</v>
      </c>
      <c r="C409" s="290" t="s">
        <v>578</v>
      </c>
      <c r="D409" s="290" t="s">
        <v>232</v>
      </c>
      <c r="E409" s="117" t="s">
        <v>428</v>
      </c>
      <c r="F409" s="49">
        <v>8</v>
      </c>
      <c r="G409" s="26"/>
      <c r="H409" s="127"/>
      <c r="I409" s="31">
        <f t="shared" si="18"/>
        <v>8</v>
      </c>
      <c r="J409" s="35">
        <f t="shared" si="19"/>
        <v>0</v>
      </c>
      <c r="K409" s="169" t="s">
        <v>485</v>
      </c>
      <c r="L409" s="129">
        <f t="shared" si="20"/>
        <v>1</v>
      </c>
      <c r="N409" s="187">
        <v>19</v>
      </c>
      <c r="O409" s="188">
        <v>2</v>
      </c>
    </row>
    <row r="410" spans="1:15" ht="15">
      <c r="A410" s="23">
        <v>398</v>
      </c>
      <c r="B410" s="175">
        <v>1533008672</v>
      </c>
      <c r="C410" s="275" t="s">
        <v>537</v>
      </c>
      <c r="D410" s="275" t="s">
        <v>327</v>
      </c>
      <c r="E410" s="117" t="s">
        <v>1676</v>
      </c>
      <c r="F410" s="49">
        <v>11</v>
      </c>
      <c r="G410" s="26">
        <v>8</v>
      </c>
      <c r="H410" s="127"/>
      <c r="I410" s="31">
        <f t="shared" si="18"/>
        <v>11</v>
      </c>
      <c r="J410" s="35">
        <f t="shared" si="19"/>
        <v>1</v>
      </c>
      <c r="K410" s="169" t="s">
        <v>485</v>
      </c>
      <c r="L410" s="129">
        <f t="shared" si="20"/>
        <v>1</v>
      </c>
      <c r="N410" s="187">
        <v>24</v>
      </c>
      <c r="O410" s="188">
        <v>2</v>
      </c>
    </row>
    <row r="411" spans="1:15" ht="15">
      <c r="A411" s="23">
        <v>399</v>
      </c>
      <c r="B411" s="175">
        <v>1533006787</v>
      </c>
      <c r="C411" s="275" t="s">
        <v>537</v>
      </c>
      <c r="D411" s="275" t="s">
        <v>91</v>
      </c>
      <c r="E411" s="117" t="s">
        <v>429</v>
      </c>
      <c r="F411" s="49">
        <v>6.25</v>
      </c>
      <c r="G411" s="26"/>
      <c r="H411" s="127"/>
      <c r="I411" s="31">
        <f t="shared" si="18"/>
        <v>6.25</v>
      </c>
      <c r="J411" s="35">
        <f t="shared" si="19"/>
        <v>0</v>
      </c>
      <c r="K411" s="43" t="str">
        <f>IF(J411=1,"acquise"," ")</f>
        <v xml:space="preserve"> </v>
      </c>
      <c r="L411" s="129">
        <f t="shared" si="20"/>
        <v>1</v>
      </c>
      <c r="N411" s="187">
        <v>17</v>
      </c>
      <c r="O411" s="188">
        <v>1</v>
      </c>
    </row>
    <row r="412" spans="1:15" ht="12">
      <c r="A412" s="23">
        <v>400</v>
      </c>
      <c r="B412" s="363" t="s">
        <v>802</v>
      </c>
      <c r="C412" s="241" t="s">
        <v>579</v>
      </c>
      <c r="D412" s="241" t="s">
        <v>803</v>
      </c>
      <c r="E412" s="247" t="s">
        <v>1678</v>
      </c>
      <c r="F412" s="256">
        <v>10</v>
      </c>
      <c r="G412" s="260"/>
      <c r="H412" s="261"/>
      <c r="I412" s="249">
        <f t="shared" si="18"/>
        <v>10</v>
      </c>
      <c r="J412" s="268">
        <f t="shared" si="19"/>
        <v>1</v>
      </c>
      <c r="K412" s="221" t="str">
        <f>IF(J412=1,"acquise"," ")</f>
        <v>acquise</v>
      </c>
      <c r="L412" s="222">
        <f t="shared" si="20"/>
        <v>1</v>
      </c>
    </row>
    <row r="413" spans="1:15" ht="15">
      <c r="A413" s="23">
        <v>401</v>
      </c>
      <c r="B413" s="175">
        <v>1533008078</v>
      </c>
      <c r="C413" s="275" t="s">
        <v>579</v>
      </c>
      <c r="D413" s="275" t="s">
        <v>160</v>
      </c>
      <c r="E413" s="117" t="s">
        <v>1676</v>
      </c>
      <c r="F413" s="49">
        <v>12</v>
      </c>
      <c r="G413" s="26"/>
      <c r="H413" s="127"/>
      <c r="I413" s="31">
        <f t="shared" si="18"/>
        <v>12</v>
      </c>
      <c r="J413" s="35">
        <f t="shared" si="19"/>
        <v>1</v>
      </c>
      <c r="K413" s="169" t="s">
        <v>485</v>
      </c>
      <c r="L413" s="129">
        <f t="shared" si="20"/>
        <v>1</v>
      </c>
      <c r="N413" s="187">
        <v>18</v>
      </c>
      <c r="O413" s="188">
        <v>2</v>
      </c>
    </row>
    <row r="414" spans="1:15" ht="12">
      <c r="A414" s="23">
        <v>402</v>
      </c>
      <c r="B414" s="289">
        <v>123016188</v>
      </c>
      <c r="C414" s="47" t="s">
        <v>281</v>
      </c>
      <c r="D414" s="47" t="s">
        <v>146</v>
      </c>
      <c r="E414" s="119" t="s">
        <v>432</v>
      </c>
      <c r="F414" s="92">
        <v>13.5</v>
      </c>
      <c r="G414" s="26"/>
      <c r="H414" s="127"/>
      <c r="I414" s="31">
        <f t="shared" si="18"/>
        <v>13.5</v>
      </c>
      <c r="J414" s="35">
        <f t="shared" si="19"/>
        <v>1</v>
      </c>
      <c r="K414" s="169" t="s">
        <v>485</v>
      </c>
      <c r="L414" s="129">
        <f t="shared" si="20"/>
        <v>1</v>
      </c>
      <c r="M414" s="72" t="s">
        <v>483</v>
      </c>
      <c r="N414" s="7">
        <v>18</v>
      </c>
      <c r="O414" s="167">
        <v>2</v>
      </c>
    </row>
    <row r="415" spans="1:15" ht="12">
      <c r="A415" s="23">
        <v>403</v>
      </c>
      <c r="B415" s="289">
        <v>123003260</v>
      </c>
      <c r="C415" s="47" t="s">
        <v>282</v>
      </c>
      <c r="D415" s="47" t="s">
        <v>283</v>
      </c>
      <c r="E415" s="117" t="s">
        <v>434</v>
      </c>
      <c r="F415" s="92">
        <v>10</v>
      </c>
      <c r="G415" s="26"/>
      <c r="H415" s="127"/>
      <c r="I415" s="31">
        <f t="shared" si="18"/>
        <v>10</v>
      </c>
      <c r="J415" s="35">
        <f t="shared" si="19"/>
        <v>1</v>
      </c>
      <c r="K415" s="169" t="s">
        <v>485</v>
      </c>
      <c r="L415" s="129">
        <f t="shared" si="20"/>
        <v>1</v>
      </c>
      <c r="M415" s="72" t="s">
        <v>483</v>
      </c>
      <c r="N415" s="7">
        <v>12</v>
      </c>
      <c r="O415" s="167">
        <v>2</v>
      </c>
    </row>
    <row r="416" spans="1:15" ht="15">
      <c r="A416" s="23">
        <v>404</v>
      </c>
      <c r="B416" s="175">
        <v>1533009761</v>
      </c>
      <c r="C416" s="275" t="s">
        <v>653</v>
      </c>
      <c r="D416" s="275" t="s">
        <v>247</v>
      </c>
      <c r="E416" s="117" t="s">
        <v>429</v>
      </c>
      <c r="F416" s="49">
        <v>14</v>
      </c>
      <c r="G416" s="26"/>
      <c r="H416" s="127"/>
      <c r="I416" s="31">
        <f t="shared" si="18"/>
        <v>14</v>
      </c>
      <c r="J416" s="35">
        <f t="shared" si="19"/>
        <v>1</v>
      </c>
      <c r="K416" s="169" t="s">
        <v>485</v>
      </c>
      <c r="L416" s="129">
        <f t="shared" si="20"/>
        <v>1</v>
      </c>
      <c r="N416" s="187">
        <v>12</v>
      </c>
      <c r="O416" s="188">
        <v>2</v>
      </c>
    </row>
    <row r="417" spans="1:15" ht="12">
      <c r="A417" s="23">
        <v>405</v>
      </c>
      <c r="B417" s="289">
        <v>1333003393</v>
      </c>
      <c r="C417" s="47" t="s">
        <v>284</v>
      </c>
      <c r="D417" s="47" t="s">
        <v>92</v>
      </c>
      <c r="E417" s="121" t="s">
        <v>435</v>
      </c>
      <c r="F417" s="92">
        <v>14</v>
      </c>
      <c r="G417" s="26"/>
      <c r="H417" s="127"/>
      <c r="I417" s="31">
        <f t="shared" si="18"/>
        <v>14</v>
      </c>
      <c r="J417" s="35">
        <f t="shared" si="19"/>
        <v>1</v>
      </c>
      <c r="K417" s="169" t="s">
        <v>485</v>
      </c>
      <c r="L417" s="129">
        <f t="shared" si="20"/>
        <v>1</v>
      </c>
      <c r="M417" s="72" t="s">
        <v>483</v>
      </c>
      <c r="N417" s="7">
        <v>18</v>
      </c>
      <c r="O417" s="167">
        <v>2</v>
      </c>
    </row>
    <row r="418" spans="1:15" ht="15">
      <c r="A418" s="23">
        <v>406</v>
      </c>
      <c r="B418" s="181">
        <v>1333016497</v>
      </c>
      <c r="C418" s="290" t="s">
        <v>285</v>
      </c>
      <c r="D418" s="290" t="s">
        <v>69</v>
      </c>
      <c r="E418" s="117" t="s">
        <v>428</v>
      </c>
      <c r="F418" s="49">
        <v>13</v>
      </c>
      <c r="G418" s="26"/>
      <c r="H418" s="127"/>
      <c r="I418" s="31">
        <f t="shared" si="18"/>
        <v>13</v>
      </c>
      <c r="J418" s="35">
        <f t="shared" si="19"/>
        <v>1</v>
      </c>
      <c r="K418" s="169" t="s">
        <v>485</v>
      </c>
      <c r="L418" s="129">
        <f t="shared" si="20"/>
        <v>1</v>
      </c>
      <c r="N418" s="187">
        <v>12</v>
      </c>
      <c r="O418" s="188">
        <v>2</v>
      </c>
    </row>
    <row r="419" spans="1:15" ht="12">
      <c r="A419" s="23">
        <v>407</v>
      </c>
      <c r="B419" s="289">
        <v>123014897</v>
      </c>
      <c r="C419" s="47" t="s">
        <v>286</v>
      </c>
      <c r="D419" s="47" t="s">
        <v>287</v>
      </c>
      <c r="E419" s="117" t="s">
        <v>434</v>
      </c>
      <c r="F419" s="92">
        <v>14.5</v>
      </c>
      <c r="G419" s="26"/>
      <c r="H419" s="127"/>
      <c r="I419" s="31">
        <f t="shared" si="18"/>
        <v>14.5</v>
      </c>
      <c r="J419" s="35">
        <f t="shared" si="19"/>
        <v>1</v>
      </c>
      <c r="K419" s="169" t="s">
        <v>485</v>
      </c>
      <c r="L419" s="129">
        <f t="shared" si="20"/>
        <v>1</v>
      </c>
      <c r="M419" s="72" t="s">
        <v>483</v>
      </c>
      <c r="N419" s="7">
        <v>18</v>
      </c>
      <c r="O419" s="167">
        <v>2</v>
      </c>
    </row>
    <row r="420" spans="1:15" ht="15">
      <c r="A420" s="23">
        <v>408</v>
      </c>
      <c r="B420" s="175">
        <v>1533011467</v>
      </c>
      <c r="C420" s="176" t="s">
        <v>568</v>
      </c>
      <c r="D420" s="177" t="s">
        <v>297</v>
      </c>
      <c r="E420" s="117" t="s">
        <v>429</v>
      </c>
      <c r="F420" s="49">
        <v>12.5</v>
      </c>
      <c r="G420" s="26"/>
      <c r="H420" s="127"/>
      <c r="I420" s="31">
        <f t="shared" si="18"/>
        <v>12.5</v>
      </c>
      <c r="J420" s="35">
        <f t="shared" si="19"/>
        <v>1</v>
      </c>
      <c r="K420" s="169" t="s">
        <v>485</v>
      </c>
      <c r="L420" s="129">
        <f t="shared" si="20"/>
        <v>1</v>
      </c>
      <c r="N420" s="187">
        <v>11</v>
      </c>
      <c r="O420" s="188">
        <v>2</v>
      </c>
    </row>
    <row r="421" spans="1:15" ht="12">
      <c r="A421" s="414">
        <v>409</v>
      </c>
      <c r="B421" s="415">
        <v>1333009402</v>
      </c>
      <c r="C421" s="416" t="s">
        <v>1685</v>
      </c>
      <c r="D421" s="417" t="s">
        <v>1686</v>
      </c>
      <c r="E421" s="117" t="s">
        <v>433</v>
      </c>
      <c r="F421" s="49">
        <v>10</v>
      </c>
      <c r="G421" s="26"/>
      <c r="H421" s="127"/>
      <c r="I421" s="31">
        <f t="shared" ref="I421" si="21">MAX(F421,G421,H421)</f>
        <v>10</v>
      </c>
      <c r="J421" s="35">
        <f t="shared" ref="J421" si="22">IF(I421&gt;=10,1,0)</f>
        <v>1</v>
      </c>
      <c r="K421" s="169" t="s">
        <v>1687</v>
      </c>
      <c r="L421" s="129">
        <f t="shared" ref="L421" si="23">IF(H421&lt;&gt;"",2,1)</f>
        <v>1</v>
      </c>
    </row>
    <row r="422" spans="1:15" ht="12">
      <c r="A422" s="414">
        <v>410</v>
      </c>
      <c r="B422" s="415">
        <v>1533013979</v>
      </c>
      <c r="C422" s="416" t="s">
        <v>1690</v>
      </c>
      <c r="D422" s="417" t="s">
        <v>92</v>
      </c>
      <c r="E422" s="117" t="s">
        <v>429</v>
      </c>
      <c r="F422" s="49">
        <v>15</v>
      </c>
      <c r="G422" s="26"/>
      <c r="H422" s="127"/>
      <c r="I422" s="31">
        <f t="shared" ref="I422:I424" si="24">MAX(F422,G422,H422)</f>
        <v>15</v>
      </c>
      <c r="J422" s="35">
        <f t="shared" ref="J422:J424" si="25">IF(I422&gt;=10,1,0)</f>
        <v>1</v>
      </c>
      <c r="K422" s="169"/>
      <c r="L422" s="129">
        <f t="shared" ref="L422:L424" si="26">IF(H422&lt;&gt;"",2,1)</f>
        <v>1</v>
      </c>
    </row>
    <row r="423" spans="1:15" ht="12">
      <c r="A423" s="414">
        <v>411</v>
      </c>
      <c r="B423" s="415">
        <v>1533017875</v>
      </c>
      <c r="C423" s="416" t="s">
        <v>1691</v>
      </c>
      <c r="D423" s="417" t="s">
        <v>1692</v>
      </c>
      <c r="E423" s="117" t="s">
        <v>429</v>
      </c>
      <c r="F423" s="49">
        <v>15.75</v>
      </c>
      <c r="G423" s="26"/>
      <c r="H423" s="127"/>
      <c r="I423" s="31">
        <f t="shared" si="24"/>
        <v>15.75</v>
      </c>
      <c r="J423" s="35">
        <f t="shared" si="25"/>
        <v>1</v>
      </c>
      <c r="K423" s="169"/>
      <c r="L423" s="129">
        <f t="shared" si="26"/>
        <v>1</v>
      </c>
    </row>
    <row r="424" spans="1:15" ht="12">
      <c r="A424" s="414">
        <v>412</v>
      </c>
      <c r="B424" s="427">
        <v>1533019447</v>
      </c>
      <c r="C424" s="418" t="s">
        <v>1693</v>
      </c>
      <c r="D424" s="419" t="s">
        <v>1694</v>
      </c>
      <c r="E424" s="117"/>
      <c r="F424" s="49">
        <v>15</v>
      </c>
      <c r="G424" s="26"/>
      <c r="H424" s="127"/>
      <c r="I424" s="31">
        <f t="shared" si="24"/>
        <v>15</v>
      </c>
      <c r="J424" s="35">
        <f t="shared" si="25"/>
        <v>1</v>
      </c>
      <c r="K424" s="169"/>
      <c r="L424" s="129">
        <f t="shared" si="26"/>
        <v>1</v>
      </c>
    </row>
  </sheetData>
  <autoFilter ref="A12:L419"/>
  <sortState ref="B13:O420">
    <sortCondition ref="C13:C420"/>
    <sortCondition ref="D13:D420"/>
  </sortState>
  <mergeCells count="4">
    <mergeCell ref="F8:J8"/>
    <mergeCell ref="D10:J10"/>
    <mergeCell ref="C6:J6"/>
    <mergeCell ref="C8:D8"/>
  </mergeCells>
  <pageMargins left="0.19685039370078741" right="0.19685039370078741" top="0.59055118110236227" bottom="0.59055118110236227" header="0.11811023622047245" footer="0.31496062992125984"/>
  <pageSetup paperSize="9" orientation="portrait" horizontalDpi="300" verticalDpi="300" r:id="rId1"/>
  <headerFooter alignWithMargins="0">
    <oddFooter>&amp;C&amp;8&amp;P&amp;R&amp;"Arial,Italique"&amp;8PVJMDNP-Français2-S2-1516-Session Normale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16</vt:i4>
      </vt:variant>
    </vt:vector>
  </HeadingPairs>
  <TitlesOfParts>
    <vt:vector size="32" baseType="lpstr">
      <vt:lpstr>Maths2</vt:lpstr>
      <vt:lpstr>Phys2</vt:lpstr>
      <vt:lpstr>Chim2</vt:lpstr>
      <vt:lpstr>TPPhys2</vt:lpstr>
      <vt:lpstr>TPChim2</vt:lpstr>
      <vt:lpstr>Info2</vt:lpstr>
      <vt:lpstr>MP</vt:lpstr>
      <vt:lpstr>MST2</vt:lpstr>
      <vt:lpstr>Fran2</vt:lpstr>
      <vt:lpstr>Angl2</vt:lpstr>
      <vt:lpstr>UEF12</vt:lpstr>
      <vt:lpstr>UEM12</vt:lpstr>
      <vt:lpstr>UED12</vt:lpstr>
      <vt:lpstr>UET12</vt:lpstr>
      <vt:lpstr>PV Semestre2</vt:lpstr>
      <vt:lpstr>Rerait de dossier AP</vt:lpstr>
      <vt:lpstr>Angl2!Impression_des_titres</vt:lpstr>
      <vt:lpstr>Chim2!Impression_des_titres</vt:lpstr>
      <vt:lpstr>Fran2!Impression_des_titres</vt:lpstr>
      <vt:lpstr>Info2!Impression_des_titres</vt:lpstr>
      <vt:lpstr>Maths2!Impression_des_titres</vt:lpstr>
      <vt:lpstr>MP!Impression_des_titres</vt:lpstr>
      <vt:lpstr>'MST2'!Impression_des_titres</vt:lpstr>
      <vt:lpstr>Phys2!Impression_des_titres</vt:lpstr>
      <vt:lpstr>'PV Semestre2'!Impression_des_titres</vt:lpstr>
      <vt:lpstr>'Rerait de dossier AP'!Impression_des_titres</vt:lpstr>
      <vt:lpstr>TPChim2!Impression_des_titres</vt:lpstr>
      <vt:lpstr>TPPhys2!Impression_des_titres</vt:lpstr>
      <vt:lpstr>'UED12'!Impression_des_titres</vt:lpstr>
      <vt:lpstr>'UEF12'!Impression_des_titres</vt:lpstr>
      <vt:lpstr>'UEM12'!Impression_des_titres</vt:lpstr>
      <vt:lpstr>'UET12'!Impression_des_titres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</dc:creator>
  <cp:lastModifiedBy>admin</cp:lastModifiedBy>
  <cp:lastPrinted>2017-06-14T11:05:19Z</cp:lastPrinted>
  <dcterms:created xsi:type="dcterms:W3CDTF">2015-01-04T19:03:19Z</dcterms:created>
  <dcterms:modified xsi:type="dcterms:W3CDTF">2017-06-14T11:20:58Z</dcterms:modified>
</cp:coreProperties>
</file>