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480" yWindow="300" windowWidth="18495" windowHeight="11700"/>
  </bookViews>
  <sheets>
    <sheet name="pv dette L2 S3" sheetId="2" r:id="rId1"/>
  </sheets>
  <calcPr calcId="125725"/>
</workbook>
</file>

<file path=xl/calcChain.xml><?xml version="1.0" encoding="utf-8"?>
<calcChain xmlns="http://schemas.openxmlformats.org/spreadsheetml/2006/main">
  <c r="BC15" i="2"/>
  <c r="AW15"/>
  <c r="AX15" s="1"/>
  <c r="AP15"/>
  <c r="BH15" s="1"/>
  <c r="BC14"/>
  <c r="AW14"/>
  <c r="AX14" s="1"/>
  <c r="AP14"/>
  <c r="BH14" s="1"/>
  <c r="AQ14" l="1"/>
  <c r="BJ14" s="1"/>
  <c r="BK14"/>
  <c r="BK15"/>
  <c r="AQ15"/>
  <c r="BJ15" s="1"/>
  <c r="M14" l="1"/>
  <c r="M15"/>
  <c r="N15" s="1"/>
  <c r="T14"/>
  <c r="U14" s="1"/>
  <c r="T15"/>
  <c r="U15" s="1"/>
  <c r="AE14"/>
  <c r="BL14" s="1"/>
  <c r="BN14" l="1"/>
  <c r="AF15"/>
  <c r="AE15"/>
  <c r="BL15" s="1"/>
  <c r="N14"/>
  <c r="AF14" s="1"/>
  <c r="AG14" s="1"/>
  <c r="BM14" s="1"/>
  <c r="BN15" l="1"/>
  <c r="AG15"/>
  <c r="BM15" s="1"/>
</calcChain>
</file>

<file path=xl/sharedStrings.xml><?xml version="1.0" encoding="utf-8"?>
<sst xmlns="http://schemas.openxmlformats.org/spreadsheetml/2006/main" count="115" uniqueCount="60">
  <si>
    <t>UNIVERSITE ABDERRAHMANE MIRA  - BEJAIA -</t>
  </si>
  <si>
    <t xml:space="preserve">FACULTE  SCIENCES HUMAINES ET SOCIALES      </t>
  </si>
  <si>
    <t xml:space="preserve">         DEPARTEMENT  SCIENCES SOCIALES       </t>
  </si>
  <si>
    <t xml:space="preserve">Domaine : Sciences Humaines et Sociales       </t>
  </si>
  <si>
    <t xml:space="preserve">Filière  :Sciences Sociales - Orthophonie  </t>
  </si>
  <si>
    <t>Année Universitaire  : 2016/2017</t>
  </si>
  <si>
    <t>Diplôme préparé : Licence</t>
  </si>
  <si>
    <t xml:space="preserve">Date de Délibération :  </t>
  </si>
  <si>
    <t xml:space="preserve">Année d'Etude : 2ème année </t>
  </si>
  <si>
    <t>Session___________: Normale</t>
  </si>
  <si>
    <t>UEF03</t>
  </si>
  <si>
    <t>UEM03</t>
  </si>
  <si>
    <t>UED03</t>
  </si>
  <si>
    <t>UET03</t>
  </si>
  <si>
    <t>Moy. S3</t>
  </si>
  <si>
    <t>Crédits Validés</t>
  </si>
  <si>
    <t>Crédits Capitalisés</t>
  </si>
  <si>
    <t>°N</t>
  </si>
  <si>
    <t>Matricule</t>
  </si>
  <si>
    <t>Nom</t>
  </si>
  <si>
    <t>Prénom</t>
  </si>
  <si>
    <t>Crédits : 20</t>
  </si>
  <si>
    <t>Crédits : 6</t>
  </si>
  <si>
    <t>Crédits : 02</t>
  </si>
  <si>
    <t>Linguistique .1</t>
  </si>
  <si>
    <t>Session</t>
  </si>
  <si>
    <t>Phonetique. 1</t>
  </si>
  <si>
    <t>An.Phy.Ap.Ph.Au .1</t>
  </si>
  <si>
    <t>An.Phy.Sys.Ner.1</t>
  </si>
  <si>
    <t>Moy. U</t>
  </si>
  <si>
    <t>Crédits</t>
  </si>
  <si>
    <t>Method.Rech.1</t>
  </si>
  <si>
    <t>Psychom.Test.Psy. 1</t>
  </si>
  <si>
    <t>Matier.optionnelles.1</t>
  </si>
  <si>
    <t>Lang.Etrang 1</t>
  </si>
  <si>
    <t>Cré.05</t>
  </si>
  <si>
    <t>Cré.03</t>
  </si>
  <si>
    <t>Cré.02</t>
  </si>
  <si>
    <t>1433012080</t>
  </si>
  <si>
    <t>BOUKLILA</t>
  </si>
  <si>
    <t>Sylia</t>
  </si>
  <si>
    <t>1433001748</t>
  </si>
  <si>
    <t>TAFOUK</t>
  </si>
  <si>
    <t>Sabrina</t>
  </si>
  <si>
    <t>UEF04</t>
  </si>
  <si>
    <t>UEM04</t>
  </si>
  <si>
    <t>UED04</t>
  </si>
  <si>
    <t>UET04</t>
  </si>
  <si>
    <t>Moy. S4</t>
  </si>
  <si>
    <t xml:space="preserve">PsychoLinguistique </t>
  </si>
  <si>
    <t>Phonologie</t>
  </si>
  <si>
    <t>An.Phy.Ap.Ph.Au .2</t>
  </si>
  <si>
    <t>An.Phy.Sys.Ner.2</t>
  </si>
  <si>
    <t>Method.Rech.2</t>
  </si>
  <si>
    <t>Tests Orthophoniques</t>
  </si>
  <si>
    <t>Matier.optionnelles.2</t>
  </si>
  <si>
    <t>Lang.Etrang 2</t>
  </si>
  <si>
    <t xml:space="preserve">PV de deliberation  dettes </t>
  </si>
  <si>
    <t>MG</t>
  </si>
  <si>
    <t xml:space="preserve">RESULTAT </t>
  </si>
</sst>
</file>

<file path=xl/styles.xml><?xml version="1.0" encoding="utf-8"?>
<styleSheet xmlns="http://schemas.openxmlformats.org/spreadsheetml/2006/main">
  <numFmts count="3">
    <numFmt numFmtId="44" formatCode="_-* #,##0.00\ &quot;€&quot;_-;\-* #,##0.00\ &quot;€&quot;_-;_-* &quot;-&quot;??\ &quot;€&quot;_-;_-@_-"/>
    <numFmt numFmtId="164" formatCode="00.00"/>
    <numFmt numFmtId="165" formatCode="_-* #,##0.00\ &quot;F&quot;_-;\-* #,##0.00\ &quot;F&quot;_-;_-* &quot;-&quot;??\ &quot;F&quot;_-;_-@_-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Cambria"/>
      <family val="1"/>
      <scheme val="major"/>
    </font>
    <font>
      <sz val="14"/>
      <name val="Cambria"/>
      <family val="1"/>
      <scheme val="major"/>
    </font>
    <font>
      <sz val="14"/>
      <color theme="1"/>
      <name val="Cambria"/>
      <family val="1"/>
      <scheme val="major"/>
    </font>
    <font>
      <b/>
      <sz val="14"/>
      <color rgb="FF000000"/>
      <name val="Cambria"/>
      <family val="1"/>
      <scheme val="major"/>
    </font>
    <font>
      <u/>
      <sz val="14"/>
      <name val="Cambria"/>
      <family val="1"/>
      <scheme val="major"/>
    </font>
    <font>
      <sz val="16"/>
      <name val="Cambria"/>
      <family val="1"/>
      <scheme val="major"/>
    </font>
    <font>
      <b/>
      <sz val="16"/>
      <name val="Cambria"/>
      <family val="1"/>
      <scheme val="major"/>
    </font>
    <font>
      <sz val="11"/>
      <color indexed="8"/>
      <name val="Times New Roman"/>
      <family val="1"/>
    </font>
    <font>
      <sz val="11"/>
      <color rgb="FF080000"/>
      <name val="Times New Roman"/>
      <family val="1"/>
    </font>
    <font>
      <sz val="8"/>
      <name val="Cambria"/>
      <family val="1"/>
      <scheme val="maj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2"/>
      <name val="Cambria"/>
      <family val="1"/>
      <scheme val="major"/>
    </font>
    <font>
      <b/>
      <u/>
      <sz val="18"/>
      <color rgb="FF000000"/>
      <name val="Cambria"/>
      <family val="1"/>
      <scheme val="maj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2" fontId="3" fillId="0" borderId="0" xfId="0" applyNumberFormat="1" applyFont="1" applyFill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/>
    <xf numFmtId="2" fontId="3" fillId="0" borderId="0" xfId="0" applyNumberFormat="1" applyFont="1" applyFill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2" fontId="5" fillId="0" borderId="0" xfId="0" applyNumberFormat="1" applyFont="1" applyBorder="1" applyAlignment="1">
      <alignment horizontal="center" vertical="center"/>
    </xf>
    <xf numFmtId="164" fontId="3" fillId="0" borderId="0" xfId="0" applyNumberFormat="1" applyFont="1" applyFill="1" applyAlignment="1">
      <alignment horizontal="center" vertical="center"/>
    </xf>
    <xf numFmtId="165" fontId="3" fillId="0" borderId="0" xfId="1" applyNumberFormat="1" applyFont="1" applyFill="1" applyAlignment="1">
      <alignment horizontal="center" vertical="center"/>
    </xf>
    <xf numFmtId="164" fontId="3" fillId="0" borderId="0" xfId="1" applyNumberFormat="1" applyFont="1" applyFill="1" applyAlignment="1">
      <alignment vertical="center"/>
    </xf>
    <xf numFmtId="164" fontId="3" fillId="0" borderId="0" xfId="0" applyNumberFormat="1" applyFont="1" applyFill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2" fontId="8" fillId="0" borderId="1" xfId="0" applyNumberFormat="1" applyFont="1" applyFill="1" applyBorder="1" applyAlignment="1">
      <alignment horizontal="center" textRotation="90"/>
    </xf>
    <xf numFmtId="164" fontId="8" fillId="0" borderId="1" xfId="0" applyNumberFormat="1" applyFont="1" applyFill="1" applyBorder="1" applyAlignment="1">
      <alignment horizontal="center" textRotation="90"/>
    </xf>
    <xf numFmtId="0" fontId="9" fillId="2" borderId="1" xfId="0" applyFont="1" applyFill="1" applyBorder="1" applyAlignment="1">
      <alignment horizontal="center" vertical="center"/>
    </xf>
    <xf numFmtId="49" fontId="10" fillId="2" borderId="1" xfId="0" applyNumberFormat="1" applyFont="1" applyFill="1" applyBorder="1" applyAlignment="1"/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2" fontId="11" fillId="0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2" fontId="0" fillId="0" borderId="0" xfId="0" applyNumberFormat="1"/>
    <xf numFmtId="164" fontId="8" fillId="0" borderId="1" xfId="0" applyNumberFormat="1" applyFont="1" applyFill="1" applyBorder="1" applyAlignment="1">
      <alignment horizontal="center" vertical="center" textRotation="90"/>
    </xf>
    <xf numFmtId="0" fontId="0" fillId="0" borderId="1" xfId="0" applyFill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Fill="1" applyBorder="1" applyAlignment="1">
      <alignment horizontal="center"/>
    </xf>
    <xf numFmtId="2" fontId="8" fillId="0" borderId="1" xfId="0" applyNumberFormat="1" applyFont="1" applyFill="1" applyBorder="1" applyAlignment="1">
      <alignment textRotation="90"/>
    </xf>
    <xf numFmtId="2" fontId="0" fillId="0" borderId="1" xfId="0" applyNumberFormat="1" applyBorder="1" applyAlignment="1"/>
    <xf numFmtId="2" fontId="0" fillId="0" borderId="0" xfId="0" applyNumberFormat="1" applyAlignment="1"/>
    <xf numFmtId="2" fontId="0" fillId="0" borderId="0" xfId="0" applyNumberFormat="1" applyAlignment="1">
      <alignment horizontal="center"/>
    </xf>
    <xf numFmtId="2" fontId="11" fillId="0" borderId="1" xfId="0" applyNumberFormat="1" applyFont="1" applyFill="1" applyBorder="1" applyAlignment="1">
      <alignment vertical="center" wrapText="1"/>
    </xf>
    <xf numFmtId="0" fontId="13" fillId="0" borderId="2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" fontId="13" fillId="0" borderId="1" xfId="0" applyNumberFormat="1" applyFont="1" applyBorder="1" applyAlignment="1">
      <alignment horizontal="center"/>
    </xf>
    <xf numFmtId="2" fontId="13" fillId="0" borderId="2" xfId="0" applyNumberFormat="1" applyFont="1" applyBorder="1" applyAlignment="1">
      <alignment horizontal="center"/>
    </xf>
    <xf numFmtId="0" fontId="0" fillId="0" borderId="1" xfId="0" applyNumberFormat="1" applyBorder="1" applyAlignment="1">
      <alignment horizont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4" fillId="0" borderId="0" xfId="0" applyNumberFormat="1" applyFont="1"/>
    <xf numFmtId="0" fontId="0" fillId="0" borderId="5" xfId="0" applyBorder="1"/>
    <xf numFmtId="2" fontId="0" fillId="0" borderId="7" xfId="0" applyNumberFormat="1" applyBorder="1" applyAlignment="1">
      <alignment horizontal="center"/>
    </xf>
    <xf numFmtId="2" fontId="8" fillId="0" borderId="7" xfId="0" applyNumberFormat="1" applyFont="1" applyFill="1" applyBorder="1" applyAlignment="1">
      <alignment horizontal="center" textRotation="90"/>
    </xf>
    <xf numFmtId="2" fontId="11" fillId="0" borderId="7" xfId="0" applyNumberFormat="1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6" xfId="0" applyBorder="1" applyAlignment="1">
      <alignment horizontal="center"/>
    </xf>
    <xf numFmtId="2" fontId="0" fillId="3" borderId="1" xfId="0" applyNumberFormat="1" applyFont="1" applyFill="1" applyBorder="1" applyAlignment="1">
      <alignment horizontal="center"/>
    </xf>
    <xf numFmtId="0" fontId="0" fillId="0" borderId="1" xfId="0" applyBorder="1"/>
    <xf numFmtId="2" fontId="0" fillId="3" borderId="2" xfId="0" applyNumberFormat="1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164" fontId="3" fillId="0" borderId="1" xfId="0" applyNumberFormat="1" applyFont="1" applyFill="1" applyBorder="1" applyAlignment="1">
      <alignment horizontal="center" vertical="center" textRotation="90" wrapText="1"/>
    </xf>
    <xf numFmtId="0" fontId="3" fillId="0" borderId="1" xfId="0" applyFont="1" applyFill="1" applyBorder="1" applyAlignment="1">
      <alignment horizontal="center" vertical="center" textRotation="90" wrapText="1"/>
    </xf>
    <xf numFmtId="2" fontId="3" fillId="0" borderId="2" xfId="0" applyNumberFormat="1" applyFont="1" applyFill="1" applyBorder="1" applyAlignment="1">
      <alignment textRotation="90"/>
    </xf>
    <xf numFmtId="2" fontId="3" fillId="0" borderId="4" xfId="0" applyNumberFormat="1" applyFont="1" applyFill="1" applyBorder="1" applyAlignment="1">
      <alignment textRotation="90"/>
    </xf>
    <xf numFmtId="2" fontId="3" fillId="0" borderId="1" xfId="0" applyNumberFormat="1" applyFont="1" applyFill="1" applyBorder="1" applyAlignment="1">
      <alignment horizontal="center" vertical="center" textRotation="90" wrapText="1"/>
    </xf>
    <xf numFmtId="2" fontId="3" fillId="0" borderId="1" xfId="0" applyNumberFormat="1" applyFont="1" applyFill="1" applyBorder="1" applyAlignment="1">
      <alignment horizontal="center" vertical="center" textRotation="90"/>
    </xf>
    <xf numFmtId="0" fontId="2" fillId="3" borderId="2" xfId="0" applyFont="1" applyFill="1" applyBorder="1" applyAlignment="1">
      <alignment horizontal="center" vertical="center" textRotation="90" wrapText="1"/>
    </xf>
    <xf numFmtId="0" fontId="2" fillId="3" borderId="3" xfId="0" applyFont="1" applyFill="1" applyBorder="1" applyAlignment="1">
      <alignment horizontal="center" vertical="center" textRotation="90" wrapText="1"/>
    </xf>
    <xf numFmtId="0" fontId="2" fillId="3" borderId="4" xfId="0" applyFont="1" applyFill="1" applyBorder="1" applyAlignment="1">
      <alignment horizontal="center" vertical="center" textRotation="90" wrapText="1"/>
    </xf>
    <xf numFmtId="2" fontId="3" fillId="0" borderId="2" xfId="0" applyNumberFormat="1" applyFont="1" applyFill="1" applyBorder="1" applyAlignment="1">
      <alignment horizontal="center" vertical="center" textRotation="90"/>
    </xf>
    <xf numFmtId="2" fontId="3" fillId="0" borderId="3" xfId="0" applyNumberFormat="1" applyFont="1" applyFill="1" applyBorder="1" applyAlignment="1">
      <alignment horizontal="center" vertical="center" textRotation="90"/>
    </xf>
    <xf numFmtId="2" fontId="3" fillId="0" borderId="4" xfId="0" applyNumberFormat="1" applyFont="1" applyFill="1" applyBorder="1" applyAlignment="1">
      <alignment horizontal="center" vertical="center" textRotation="90"/>
    </xf>
    <xf numFmtId="0" fontId="2" fillId="0" borderId="2" xfId="0" applyFont="1" applyFill="1" applyBorder="1" applyAlignment="1">
      <alignment horizontal="center" vertical="center" textRotation="90" wrapText="1"/>
    </xf>
    <xf numFmtId="0" fontId="2" fillId="0" borderId="3" xfId="0" applyFont="1" applyFill="1" applyBorder="1" applyAlignment="1">
      <alignment horizontal="center" vertical="center" textRotation="90" wrapText="1"/>
    </xf>
    <xf numFmtId="0" fontId="2" fillId="0" borderId="4" xfId="0" applyFont="1" applyFill="1" applyBorder="1" applyAlignment="1">
      <alignment horizontal="center" vertical="center" textRotation="90" wrapText="1"/>
    </xf>
    <xf numFmtId="0" fontId="2" fillId="0" borderId="8" xfId="0" applyFont="1" applyFill="1" applyBorder="1" applyAlignment="1">
      <alignment horizontal="center" vertical="center" textRotation="90" wrapText="1"/>
    </xf>
    <xf numFmtId="0" fontId="2" fillId="0" borderId="9" xfId="0" applyFont="1" applyFill="1" applyBorder="1" applyAlignment="1">
      <alignment horizontal="center" vertical="center" textRotation="90" wrapText="1"/>
    </xf>
    <xf numFmtId="0" fontId="2" fillId="0" borderId="10" xfId="0" applyFont="1" applyFill="1" applyBorder="1" applyAlignment="1">
      <alignment horizontal="center" vertical="center" textRotation="90" wrapText="1"/>
    </xf>
    <xf numFmtId="0" fontId="14" fillId="0" borderId="7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>
      <alignment textRotation="90"/>
    </xf>
    <xf numFmtId="164" fontId="3" fillId="0" borderId="4" xfId="0" applyNumberFormat="1" applyFont="1" applyFill="1" applyBorder="1" applyAlignment="1">
      <alignment textRotation="90"/>
    </xf>
    <xf numFmtId="2" fontId="3" fillId="0" borderId="2" xfId="0" applyNumberFormat="1" applyFont="1" applyFill="1" applyBorder="1" applyAlignment="1">
      <alignment horizontal="center" vertical="center" textRotation="90" wrapText="1"/>
    </xf>
    <xf numFmtId="2" fontId="3" fillId="0" borderId="4" xfId="0" applyNumberFormat="1" applyFont="1" applyFill="1" applyBorder="1" applyAlignment="1">
      <alignment horizontal="center" vertical="center" textRotation="90" wrapText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2" fontId="7" fillId="0" borderId="0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textRotation="90" wrapText="1" readingOrder="2"/>
    </xf>
    <xf numFmtId="0" fontId="2" fillId="0" borderId="1" xfId="0" applyFont="1" applyFill="1" applyBorder="1" applyAlignment="1">
      <alignment horizontal="center" vertical="center" textRotation="90" wrapText="1"/>
    </xf>
    <xf numFmtId="164" fontId="3" fillId="0" borderId="2" xfId="0" applyNumberFormat="1" applyFont="1" applyFill="1" applyBorder="1" applyAlignment="1">
      <alignment horizontal="center" vertical="center" textRotation="90"/>
    </xf>
    <xf numFmtId="164" fontId="3" fillId="0" borderId="4" xfId="0" applyNumberFormat="1" applyFont="1" applyFill="1" applyBorder="1" applyAlignment="1">
      <alignment horizontal="center" vertical="center" textRotation="90"/>
    </xf>
    <xf numFmtId="0" fontId="16" fillId="0" borderId="2" xfId="0" applyFont="1" applyBorder="1" applyAlignment="1">
      <alignment horizontal="center" vertical="center" textRotation="90"/>
    </xf>
    <xf numFmtId="0" fontId="16" fillId="0" borderId="3" xfId="0" applyFont="1" applyBorder="1" applyAlignment="1">
      <alignment horizontal="center" vertical="center" textRotation="90"/>
    </xf>
    <xf numFmtId="0" fontId="16" fillId="0" borderId="4" xfId="0" applyFont="1" applyBorder="1" applyAlignment="1">
      <alignment horizontal="center" vertical="center" textRotation="90"/>
    </xf>
    <xf numFmtId="0" fontId="17" fillId="0" borderId="2" xfId="0" applyFont="1" applyBorder="1" applyAlignment="1">
      <alignment horizontal="center" vertical="center" textRotation="90"/>
    </xf>
    <xf numFmtId="0" fontId="17" fillId="0" borderId="3" xfId="0" applyFont="1" applyBorder="1" applyAlignment="1">
      <alignment horizontal="center" vertical="center" textRotation="90"/>
    </xf>
    <xf numFmtId="0" fontId="17" fillId="0" borderId="4" xfId="0" applyFont="1" applyBorder="1" applyAlignment="1">
      <alignment horizontal="center" vertical="center" textRotation="90"/>
    </xf>
    <xf numFmtId="0" fontId="8" fillId="0" borderId="7" xfId="0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 textRotation="90" wrapText="1"/>
    </xf>
    <xf numFmtId="2" fontId="2" fillId="3" borderId="3" xfId="0" applyNumberFormat="1" applyFont="1" applyFill="1" applyBorder="1" applyAlignment="1">
      <alignment horizontal="center" vertical="center" textRotation="90" wrapText="1"/>
    </xf>
    <xf numFmtId="2" fontId="2" fillId="3" borderId="4" xfId="0" applyNumberFormat="1" applyFont="1" applyFill="1" applyBorder="1" applyAlignment="1">
      <alignment horizontal="center" vertical="center" textRotation="90" wrapText="1"/>
    </xf>
  </cellXfs>
  <cellStyles count="2">
    <cellStyle name="Monétaire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19"/>
  <sheetViews>
    <sheetView tabSelected="1" topLeftCell="AD10" workbookViewId="0">
      <selection activeCell="AU17" sqref="AU17"/>
    </sheetView>
  </sheetViews>
  <sheetFormatPr baseColWidth="10" defaultRowHeight="15"/>
  <cols>
    <col min="1" max="1" width="1.85546875" customWidth="1"/>
    <col min="4" max="4" width="7.42578125" customWidth="1"/>
    <col min="5" max="5" width="5.28515625" style="35" customWidth="1"/>
    <col min="6" max="6" width="2.5703125" customWidth="1"/>
    <col min="7" max="7" width="6" style="36" customWidth="1"/>
    <col min="8" max="8" width="3.5703125" customWidth="1"/>
    <col min="9" max="9" width="5.5703125" style="27" customWidth="1"/>
    <col min="10" max="10" width="3.140625" customWidth="1"/>
    <col min="11" max="11" width="5.85546875" style="27" customWidth="1"/>
    <col min="12" max="12" width="2.85546875" customWidth="1"/>
    <col min="13" max="13" width="5.85546875" customWidth="1"/>
    <col min="14" max="14" width="3.7109375" customWidth="1"/>
    <col min="15" max="15" width="3" customWidth="1"/>
    <col min="16" max="16" width="5.42578125" customWidth="1"/>
    <col min="17" max="17" width="3" customWidth="1"/>
    <col min="18" max="18" width="7" customWidth="1"/>
    <col min="19" max="19" width="3.85546875" customWidth="1"/>
    <col min="20" max="20" width="6.140625" customWidth="1"/>
    <col min="21" max="21" width="3.42578125" customWidth="1"/>
    <col min="22" max="22" width="3.5703125" customWidth="1"/>
    <col min="23" max="23" width="7.5703125" customWidth="1"/>
    <col min="24" max="24" width="3.42578125" customWidth="1"/>
    <col min="25" max="25" width="7.42578125" customWidth="1"/>
    <col min="26" max="26" width="3.42578125" customWidth="1"/>
    <col min="27" max="27" width="5.42578125" style="20" customWidth="1"/>
    <col min="28" max="28" width="4.7109375" style="20" customWidth="1"/>
    <col min="29" max="29" width="4.85546875" style="20" customWidth="1"/>
    <col min="30" max="30" width="3.140625" customWidth="1"/>
    <col min="31" max="31" width="5" customWidth="1"/>
    <col min="32" max="33" width="4" customWidth="1"/>
    <col min="34" max="34" width="7" customWidth="1"/>
    <col min="35" max="35" width="4.28515625" customWidth="1"/>
    <col min="36" max="36" width="7" customWidth="1"/>
    <col min="37" max="37" width="4.28515625" customWidth="1"/>
    <col min="38" max="38" width="7" customWidth="1"/>
    <col min="39" max="39" width="3.42578125" customWidth="1"/>
    <col min="40" max="40" width="7" customWidth="1"/>
    <col min="41" max="41" width="3.42578125" customWidth="1"/>
    <col min="42" max="42" width="5.85546875" style="27" customWidth="1"/>
    <col min="43" max="43" width="4.140625" customWidth="1"/>
    <col min="44" max="44" width="2.7109375" customWidth="1"/>
    <col min="45" max="45" width="7" customWidth="1"/>
    <col min="46" max="46" width="4.28515625" customWidth="1"/>
    <col min="47" max="47" width="7" customWidth="1"/>
    <col min="48" max="48" width="3.140625" customWidth="1"/>
    <col min="49" max="49" width="5.85546875" customWidth="1"/>
    <col min="50" max="50" width="4.28515625" customWidth="1"/>
    <col min="51" max="51" width="2.85546875" customWidth="1"/>
    <col min="52" max="52" width="5.42578125" customWidth="1"/>
    <col min="53" max="53" width="3.5703125" customWidth="1"/>
    <col min="54" max="54" width="5.28515625" customWidth="1"/>
    <col min="55" max="55" width="4.42578125" customWidth="1"/>
    <col min="56" max="56" width="7" customWidth="1"/>
    <col min="57" max="57" width="3.28515625" customWidth="1"/>
    <col min="58" max="58" width="6.42578125" customWidth="1"/>
    <col min="59" max="59" width="4.42578125" customWidth="1"/>
    <col min="60" max="60" width="5.85546875" customWidth="1"/>
    <col min="61" max="61" width="3.7109375" customWidth="1"/>
    <col min="62" max="62" width="4.140625" customWidth="1"/>
    <col min="63" max="63" width="4.85546875" customWidth="1"/>
    <col min="64" max="64" width="5.7109375" customWidth="1"/>
    <col min="65" max="65" width="5" customWidth="1"/>
  </cols>
  <sheetData>
    <row r="1" spans="1:66" s="3" customFormat="1" ht="24.95" customHeight="1">
      <c r="A1" s="83" t="s">
        <v>0</v>
      </c>
      <c r="B1" s="83"/>
      <c r="C1" s="83"/>
      <c r="D1" s="83"/>
      <c r="E1" s="83"/>
      <c r="F1" s="83"/>
      <c r="G1" s="83"/>
      <c r="H1" s="83"/>
      <c r="I1" s="83"/>
      <c r="J1" s="83"/>
      <c r="K1" s="83"/>
      <c r="L1" s="83"/>
      <c r="M1" s="83"/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  <c r="AB1" s="83"/>
      <c r="AC1" s="83"/>
      <c r="AD1" s="83"/>
      <c r="AE1" s="83"/>
      <c r="AF1" s="83"/>
      <c r="AG1" s="83"/>
      <c r="AH1" s="83"/>
      <c r="AI1" s="83"/>
      <c r="AJ1" s="83"/>
      <c r="AK1" s="83"/>
      <c r="AL1" s="83"/>
      <c r="AM1" s="83"/>
      <c r="AN1" s="83"/>
      <c r="AO1" s="83"/>
      <c r="AP1" s="83"/>
      <c r="AQ1" s="83"/>
      <c r="AR1" s="83"/>
      <c r="AS1" s="83"/>
      <c r="AT1" s="83"/>
      <c r="AU1" s="83"/>
      <c r="AV1" s="83"/>
      <c r="AW1" s="83"/>
      <c r="AX1" s="83"/>
      <c r="AY1" s="83"/>
      <c r="AZ1" s="83"/>
      <c r="BA1" s="83"/>
      <c r="BB1" s="83"/>
      <c r="BC1" s="83"/>
      <c r="BD1" s="83"/>
      <c r="BE1" s="83"/>
      <c r="BF1" s="83"/>
      <c r="BG1" s="83"/>
      <c r="BH1" s="83"/>
      <c r="BI1" s="83"/>
      <c r="BJ1" s="83"/>
      <c r="BK1" s="83"/>
    </row>
    <row r="2" spans="1:66" s="3" customFormat="1" ht="24.95" customHeight="1">
      <c r="A2" s="83" t="s">
        <v>1</v>
      </c>
      <c r="B2" s="83"/>
      <c r="C2" s="83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83"/>
      <c r="X2" s="83"/>
      <c r="Y2" s="83"/>
      <c r="Z2" s="83"/>
      <c r="AA2" s="83"/>
      <c r="AB2" s="83"/>
      <c r="AC2" s="83"/>
      <c r="AD2" s="83"/>
      <c r="AE2" s="83"/>
      <c r="AF2" s="83"/>
      <c r="AG2" s="83"/>
      <c r="AH2" s="83"/>
      <c r="AI2" s="83"/>
      <c r="AJ2" s="83"/>
      <c r="AK2" s="83"/>
      <c r="AL2" s="83"/>
      <c r="AM2" s="83"/>
      <c r="AN2" s="83"/>
      <c r="AO2" s="83"/>
      <c r="AP2" s="83"/>
      <c r="AQ2" s="83"/>
      <c r="AR2" s="83"/>
      <c r="AS2" s="83"/>
      <c r="AT2" s="83"/>
      <c r="AU2" s="83"/>
      <c r="AV2" s="83"/>
      <c r="AW2" s="83"/>
      <c r="AX2" s="83"/>
      <c r="AY2" s="83"/>
      <c r="AZ2" s="83"/>
      <c r="BA2" s="83"/>
      <c r="BB2" s="83"/>
      <c r="BC2" s="83"/>
      <c r="BD2" s="83"/>
      <c r="BE2" s="83"/>
      <c r="BF2" s="83"/>
      <c r="BG2" s="83"/>
      <c r="BH2" s="83"/>
      <c r="BI2" s="83"/>
      <c r="BJ2" s="83"/>
      <c r="BK2" s="83"/>
    </row>
    <row r="3" spans="1:66" s="3" customFormat="1" ht="24.95" customHeight="1">
      <c r="A3" s="83" t="s">
        <v>2</v>
      </c>
      <c r="B3" s="83"/>
      <c r="C3" s="83"/>
      <c r="D3" s="83"/>
      <c r="E3" s="83"/>
      <c r="F3" s="83"/>
      <c r="G3" s="83"/>
      <c r="H3" s="83"/>
      <c r="I3" s="83"/>
      <c r="J3" s="83"/>
      <c r="K3" s="83"/>
      <c r="L3" s="83"/>
      <c r="M3" s="83"/>
      <c r="N3" s="83"/>
      <c r="O3" s="83"/>
      <c r="P3" s="83"/>
      <c r="Q3" s="83"/>
      <c r="R3" s="83"/>
      <c r="S3" s="83"/>
      <c r="T3" s="83"/>
      <c r="U3" s="83"/>
      <c r="V3" s="83"/>
      <c r="W3" s="83"/>
      <c r="X3" s="83"/>
      <c r="Y3" s="83"/>
      <c r="Z3" s="83"/>
      <c r="AA3" s="83"/>
      <c r="AB3" s="83"/>
      <c r="AC3" s="83"/>
      <c r="AD3" s="83"/>
      <c r="AE3" s="83"/>
      <c r="AF3" s="83"/>
      <c r="AG3" s="83"/>
      <c r="AH3" s="83"/>
      <c r="AI3" s="83"/>
      <c r="AJ3" s="83"/>
      <c r="AK3" s="83"/>
      <c r="AL3" s="83"/>
      <c r="AM3" s="83"/>
      <c r="AN3" s="83"/>
      <c r="AO3" s="83"/>
      <c r="AP3" s="83"/>
      <c r="AQ3" s="83"/>
      <c r="AR3" s="83"/>
      <c r="AS3" s="83"/>
      <c r="AT3" s="83"/>
      <c r="AU3" s="83"/>
      <c r="AV3" s="83"/>
      <c r="AW3" s="83"/>
      <c r="AX3" s="83"/>
      <c r="AY3" s="83"/>
      <c r="AZ3" s="83"/>
      <c r="BA3" s="83"/>
      <c r="BB3" s="83"/>
      <c r="BC3" s="83"/>
      <c r="BD3" s="83"/>
      <c r="BE3" s="83"/>
      <c r="BF3" s="83"/>
      <c r="BG3" s="83"/>
      <c r="BH3" s="83"/>
      <c r="BI3" s="83"/>
      <c r="BJ3" s="83"/>
      <c r="BK3" s="83"/>
    </row>
    <row r="4" spans="1:66" s="3" customFormat="1" ht="24.95" customHeight="1">
      <c r="A4" s="43"/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"/>
      <c r="AC4" s="2"/>
      <c r="AD4" s="2"/>
      <c r="AG4" s="44"/>
      <c r="AP4" s="45"/>
    </row>
    <row r="5" spans="1:66" s="3" customFormat="1" ht="24" customHeight="1">
      <c r="A5" s="82"/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4"/>
      <c r="AC5" s="2"/>
      <c r="AD5" s="2"/>
      <c r="AG5" s="44"/>
      <c r="AH5" s="84" t="s">
        <v>57</v>
      </c>
      <c r="AI5" s="84"/>
      <c r="AJ5" s="84"/>
      <c r="AK5" s="84"/>
      <c r="AL5" s="84"/>
      <c r="AM5" s="84"/>
      <c r="AN5" s="84"/>
      <c r="AO5" s="84"/>
      <c r="AP5" s="84"/>
      <c r="AQ5" s="84"/>
    </row>
    <row r="6" spans="1:66" s="3" customFormat="1" ht="24.95" customHeight="1">
      <c r="A6" s="25" t="s">
        <v>3</v>
      </c>
      <c r="B6" s="26"/>
      <c r="C6" s="25"/>
      <c r="D6" s="25"/>
      <c r="E6" s="1"/>
      <c r="F6" s="26"/>
      <c r="G6" s="4"/>
      <c r="N6" s="5"/>
      <c r="U6" s="26"/>
      <c r="V6" s="26"/>
      <c r="W6" s="8"/>
      <c r="X6" s="26"/>
      <c r="Y6" s="8"/>
      <c r="Z6" s="26"/>
      <c r="AA6" s="26"/>
      <c r="AB6" s="4"/>
      <c r="AC6" s="2"/>
      <c r="AD6" s="2"/>
      <c r="AP6" s="45"/>
      <c r="BH6" s="10"/>
      <c r="BI6" s="9"/>
      <c r="BJ6" s="11"/>
      <c r="BK6" s="26" t="s">
        <v>5</v>
      </c>
      <c r="BL6" s="4"/>
      <c r="BM6" s="2"/>
      <c r="BN6" s="2"/>
    </row>
    <row r="7" spans="1:66" s="3" customFormat="1" ht="24.95" customHeight="1">
      <c r="A7" s="24" t="s">
        <v>4</v>
      </c>
      <c r="B7" s="26"/>
      <c r="C7" s="25"/>
      <c r="D7" s="25"/>
      <c r="E7" s="1"/>
      <c r="F7" s="26"/>
      <c r="G7" s="4"/>
      <c r="N7" s="5"/>
      <c r="U7" s="9"/>
      <c r="V7" s="9"/>
      <c r="AP7" s="45"/>
      <c r="BH7" s="10"/>
      <c r="BI7" s="9"/>
      <c r="BJ7" s="11"/>
      <c r="BK7" s="26" t="s">
        <v>7</v>
      </c>
      <c r="BL7" s="4"/>
      <c r="BM7" s="2"/>
      <c r="BN7" s="2"/>
    </row>
    <row r="8" spans="1:66" s="3" customFormat="1" ht="24.95" customHeight="1">
      <c r="A8" s="80" t="s">
        <v>6</v>
      </c>
      <c r="B8" s="81"/>
      <c r="C8" s="81"/>
      <c r="D8" s="81"/>
      <c r="E8" s="1"/>
      <c r="F8" s="26"/>
      <c r="G8" s="4"/>
      <c r="H8" s="6"/>
      <c r="I8" s="7"/>
      <c r="J8" s="5"/>
      <c r="K8" s="7"/>
      <c r="L8" s="6"/>
      <c r="M8" s="7"/>
      <c r="N8" s="5"/>
      <c r="O8" s="6"/>
      <c r="P8" s="5"/>
      <c r="Q8" s="6"/>
      <c r="R8" s="5"/>
      <c r="S8" s="6"/>
      <c r="T8" s="7"/>
      <c r="U8" s="9"/>
      <c r="V8" s="9"/>
      <c r="AP8" s="45"/>
      <c r="BH8" s="11"/>
      <c r="BI8" s="26"/>
      <c r="BJ8" s="11"/>
      <c r="BK8" s="12" t="s">
        <v>9</v>
      </c>
      <c r="BL8" s="4"/>
      <c r="BM8" s="2"/>
      <c r="BN8" s="2"/>
    </row>
    <row r="9" spans="1:66" s="3" customFormat="1" ht="24.95" customHeight="1">
      <c r="A9" s="24" t="s">
        <v>8</v>
      </c>
      <c r="B9" s="26"/>
      <c r="C9" s="25"/>
      <c r="D9" s="25"/>
      <c r="E9" s="1"/>
      <c r="F9" s="26"/>
      <c r="G9" s="4"/>
      <c r="H9" s="26"/>
      <c r="I9" s="4"/>
      <c r="J9" s="8"/>
      <c r="K9" s="4"/>
      <c r="L9" s="26"/>
      <c r="M9" s="4"/>
      <c r="N9" s="85"/>
      <c r="O9" s="85"/>
      <c r="P9" s="85"/>
      <c r="Q9" s="85"/>
      <c r="R9" s="85"/>
      <c r="S9" s="85"/>
      <c r="T9" s="4"/>
      <c r="U9" s="26"/>
      <c r="V9" s="26"/>
      <c r="AP9" s="45"/>
    </row>
    <row r="10" spans="1:66" s="3" customFormat="1" ht="24.95" customHeight="1">
      <c r="A10" s="86"/>
      <c r="B10" s="86"/>
      <c r="C10" s="13"/>
      <c r="D10" s="13"/>
      <c r="E10" s="87" t="s">
        <v>10</v>
      </c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 t="s">
        <v>11</v>
      </c>
      <c r="Q10" s="87"/>
      <c r="R10" s="87"/>
      <c r="S10" s="87"/>
      <c r="T10" s="87"/>
      <c r="U10" s="87"/>
      <c r="V10" s="87"/>
      <c r="W10" s="87" t="s">
        <v>12</v>
      </c>
      <c r="X10" s="87"/>
      <c r="Y10" s="87"/>
      <c r="Z10" s="87"/>
      <c r="AA10" s="87" t="s">
        <v>13</v>
      </c>
      <c r="AB10" s="87"/>
      <c r="AC10" s="87"/>
      <c r="AD10" s="87"/>
      <c r="AE10" s="62" t="s">
        <v>14</v>
      </c>
      <c r="AF10" s="68" t="s">
        <v>15</v>
      </c>
      <c r="AG10" s="71" t="s">
        <v>16</v>
      </c>
      <c r="AH10" s="99" t="s">
        <v>44</v>
      </c>
      <c r="AI10" s="87"/>
      <c r="AJ10" s="87"/>
      <c r="AK10" s="87"/>
      <c r="AL10" s="87"/>
      <c r="AM10" s="87"/>
      <c r="AN10" s="87"/>
      <c r="AO10" s="87"/>
      <c r="AP10" s="87"/>
      <c r="AQ10" s="87"/>
      <c r="AR10" s="87"/>
      <c r="AS10" s="87" t="s">
        <v>45</v>
      </c>
      <c r="AT10" s="87"/>
      <c r="AU10" s="87"/>
      <c r="AV10" s="87"/>
      <c r="AW10" s="87"/>
      <c r="AX10" s="87"/>
      <c r="AY10" s="87"/>
      <c r="AZ10" s="87" t="s">
        <v>46</v>
      </c>
      <c r="BA10" s="87"/>
      <c r="BB10" s="87"/>
      <c r="BC10" s="87"/>
      <c r="BD10" s="87" t="s">
        <v>47</v>
      </c>
      <c r="BE10" s="87"/>
      <c r="BF10" s="87"/>
      <c r="BG10" s="87"/>
      <c r="BH10" s="62" t="s">
        <v>48</v>
      </c>
      <c r="BI10" s="65" t="s">
        <v>25</v>
      </c>
      <c r="BJ10" s="68" t="s">
        <v>15</v>
      </c>
      <c r="BK10" s="71" t="s">
        <v>16</v>
      </c>
      <c r="BL10" s="100" t="s">
        <v>58</v>
      </c>
      <c r="BM10" s="93" t="s">
        <v>30</v>
      </c>
      <c r="BN10" s="96" t="s">
        <v>59</v>
      </c>
    </row>
    <row r="11" spans="1:66" s="3" customFormat="1" ht="11.25" customHeight="1">
      <c r="A11" s="89" t="s">
        <v>17</v>
      </c>
      <c r="B11" s="90" t="s">
        <v>18</v>
      </c>
      <c r="C11" s="89" t="s">
        <v>19</v>
      </c>
      <c r="D11" s="89" t="s">
        <v>20</v>
      </c>
      <c r="E11" s="88" t="s">
        <v>21</v>
      </c>
      <c r="F11" s="88"/>
      <c r="G11" s="88"/>
      <c r="H11" s="88"/>
      <c r="I11" s="88"/>
      <c r="J11" s="88"/>
      <c r="K11" s="88"/>
      <c r="L11" s="88"/>
      <c r="M11" s="88"/>
      <c r="N11" s="88"/>
      <c r="O11" s="88"/>
      <c r="P11" s="88" t="s">
        <v>22</v>
      </c>
      <c r="Q11" s="88"/>
      <c r="R11" s="88"/>
      <c r="S11" s="88"/>
      <c r="T11" s="88"/>
      <c r="U11" s="88"/>
      <c r="V11" s="88"/>
      <c r="W11" s="88" t="s">
        <v>23</v>
      </c>
      <c r="X11" s="88"/>
      <c r="Y11" s="88"/>
      <c r="Z11" s="88"/>
      <c r="AA11" s="88" t="s">
        <v>23</v>
      </c>
      <c r="AB11" s="88"/>
      <c r="AC11" s="88"/>
      <c r="AD11" s="88"/>
      <c r="AE11" s="63"/>
      <c r="AF11" s="69"/>
      <c r="AG11" s="72"/>
      <c r="AH11" s="74" t="s">
        <v>21</v>
      </c>
      <c r="AI11" s="75"/>
      <c r="AJ11" s="75"/>
      <c r="AK11" s="75"/>
      <c r="AL11" s="75"/>
      <c r="AM11" s="75"/>
      <c r="AN11" s="75"/>
      <c r="AO11" s="75"/>
      <c r="AP11" s="75"/>
      <c r="AQ11" s="75"/>
      <c r="AR11" s="75"/>
      <c r="AS11" s="75" t="s">
        <v>22</v>
      </c>
      <c r="AT11" s="75"/>
      <c r="AU11" s="75"/>
      <c r="AV11" s="75"/>
      <c r="AW11" s="75"/>
      <c r="AX11" s="75"/>
      <c r="AY11" s="75"/>
      <c r="AZ11" s="75" t="s">
        <v>23</v>
      </c>
      <c r="BA11" s="75"/>
      <c r="BB11" s="75"/>
      <c r="BC11" s="75"/>
      <c r="BD11" s="75" t="s">
        <v>23</v>
      </c>
      <c r="BE11" s="75"/>
      <c r="BF11" s="75"/>
      <c r="BG11" s="75"/>
      <c r="BH11" s="63"/>
      <c r="BI11" s="66"/>
      <c r="BJ11" s="69"/>
      <c r="BK11" s="72"/>
      <c r="BL11" s="101"/>
      <c r="BM11" s="94"/>
      <c r="BN11" s="97"/>
    </row>
    <row r="12" spans="1:66" ht="169.5" customHeight="1">
      <c r="A12" s="89"/>
      <c r="B12" s="90"/>
      <c r="C12" s="89"/>
      <c r="D12" s="89"/>
      <c r="E12" s="33" t="s">
        <v>24</v>
      </c>
      <c r="F12" s="61" t="s">
        <v>25</v>
      </c>
      <c r="G12" s="14" t="s">
        <v>26</v>
      </c>
      <c r="H12" s="61" t="s">
        <v>25</v>
      </c>
      <c r="I12" s="14" t="s">
        <v>27</v>
      </c>
      <c r="J12" s="91" t="s">
        <v>25</v>
      </c>
      <c r="K12" s="14" t="s">
        <v>28</v>
      </c>
      <c r="L12" s="61" t="s">
        <v>25</v>
      </c>
      <c r="M12" s="78" t="s">
        <v>29</v>
      </c>
      <c r="N12" s="57" t="s">
        <v>30</v>
      </c>
      <c r="O12" s="61" t="s">
        <v>25</v>
      </c>
      <c r="P12" s="15" t="s">
        <v>31</v>
      </c>
      <c r="Q12" s="61" t="s">
        <v>25</v>
      </c>
      <c r="R12" s="15" t="s">
        <v>32</v>
      </c>
      <c r="S12" s="61" t="s">
        <v>25</v>
      </c>
      <c r="T12" s="60" t="s">
        <v>29</v>
      </c>
      <c r="U12" s="57" t="s">
        <v>30</v>
      </c>
      <c r="V12" s="61" t="s">
        <v>25</v>
      </c>
      <c r="W12" s="15" t="s">
        <v>33</v>
      </c>
      <c r="X12" s="61" t="s">
        <v>25</v>
      </c>
      <c r="Y12" s="56" t="s">
        <v>29</v>
      </c>
      <c r="Z12" s="57" t="s">
        <v>30</v>
      </c>
      <c r="AA12" s="28" t="s">
        <v>34</v>
      </c>
      <c r="AB12" s="60" t="s">
        <v>29</v>
      </c>
      <c r="AC12" s="57" t="s">
        <v>30</v>
      </c>
      <c r="AD12" s="61" t="s">
        <v>25</v>
      </c>
      <c r="AE12" s="63"/>
      <c r="AF12" s="69"/>
      <c r="AG12" s="72"/>
      <c r="AH12" s="48" t="s">
        <v>49</v>
      </c>
      <c r="AI12" s="58" t="s">
        <v>25</v>
      </c>
      <c r="AJ12" s="14" t="s">
        <v>50</v>
      </c>
      <c r="AK12" s="58" t="s">
        <v>25</v>
      </c>
      <c r="AL12" s="15" t="s">
        <v>51</v>
      </c>
      <c r="AM12" s="76" t="s">
        <v>25</v>
      </c>
      <c r="AN12" s="15" t="s">
        <v>52</v>
      </c>
      <c r="AO12" s="58" t="s">
        <v>25</v>
      </c>
      <c r="AP12" s="78" t="s">
        <v>29</v>
      </c>
      <c r="AQ12" s="57" t="s">
        <v>30</v>
      </c>
      <c r="AR12" s="61" t="s">
        <v>25</v>
      </c>
      <c r="AS12" s="15" t="s">
        <v>53</v>
      </c>
      <c r="AT12" s="58" t="s">
        <v>25</v>
      </c>
      <c r="AU12" s="15" t="s">
        <v>54</v>
      </c>
      <c r="AV12" s="58" t="s">
        <v>25</v>
      </c>
      <c r="AW12" s="60" t="s">
        <v>29</v>
      </c>
      <c r="AX12" s="57" t="s">
        <v>30</v>
      </c>
      <c r="AY12" s="61" t="s">
        <v>25</v>
      </c>
      <c r="AZ12" s="15" t="s">
        <v>55</v>
      </c>
      <c r="BA12" s="58" t="s">
        <v>25</v>
      </c>
      <c r="BB12" s="56" t="s">
        <v>29</v>
      </c>
      <c r="BC12" s="57" t="s">
        <v>30</v>
      </c>
      <c r="BD12" s="14" t="s">
        <v>56</v>
      </c>
      <c r="BE12" s="58" t="s">
        <v>25</v>
      </c>
      <c r="BF12" s="60" t="s">
        <v>29</v>
      </c>
      <c r="BG12" s="57" t="s">
        <v>30</v>
      </c>
      <c r="BH12" s="63"/>
      <c r="BI12" s="66"/>
      <c r="BJ12" s="69"/>
      <c r="BK12" s="72"/>
      <c r="BL12" s="101"/>
      <c r="BM12" s="94"/>
      <c r="BN12" s="97"/>
    </row>
    <row r="13" spans="1:66" s="23" customFormat="1" ht="15.75" customHeight="1">
      <c r="A13" s="89"/>
      <c r="B13" s="90"/>
      <c r="C13" s="89"/>
      <c r="D13" s="89"/>
      <c r="E13" s="37" t="s">
        <v>35</v>
      </c>
      <c r="F13" s="61"/>
      <c r="G13" s="21" t="s">
        <v>35</v>
      </c>
      <c r="H13" s="61"/>
      <c r="I13" s="21" t="s">
        <v>35</v>
      </c>
      <c r="J13" s="92"/>
      <c r="K13" s="21" t="s">
        <v>35</v>
      </c>
      <c r="L13" s="61"/>
      <c r="M13" s="79"/>
      <c r="N13" s="57"/>
      <c r="O13" s="61"/>
      <c r="P13" s="22" t="s">
        <v>36</v>
      </c>
      <c r="Q13" s="61"/>
      <c r="R13" s="22" t="s">
        <v>36</v>
      </c>
      <c r="S13" s="61"/>
      <c r="T13" s="60"/>
      <c r="U13" s="57"/>
      <c r="V13" s="61"/>
      <c r="W13" s="22" t="s">
        <v>37</v>
      </c>
      <c r="X13" s="61"/>
      <c r="Y13" s="56"/>
      <c r="Z13" s="57"/>
      <c r="AA13" s="22" t="s">
        <v>37</v>
      </c>
      <c r="AB13" s="60"/>
      <c r="AC13" s="57"/>
      <c r="AD13" s="61"/>
      <c r="AE13" s="64"/>
      <c r="AF13" s="70"/>
      <c r="AG13" s="73"/>
      <c r="AH13" s="49" t="s">
        <v>35</v>
      </c>
      <c r="AI13" s="59"/>
      <c r="AJ13" s="21" t="s">
        <v>35</v>
      </c>
      <c r="AK13" s="59"/>
      <c r="AL13" s="22" t="s">
        <v>35</v>
      </c>
      <c r="AM13" s="77"/>
      <c r="AN13" s="22" t="s">
        <v>35</v>
      </c>
      <c r="AO13" s="59"/>
      <c r="AP13" s="79"/>
      <c r="AQ13" s="57"/>
      <c r="AR13" s="61"/>
      <c r="AS13" s="22" t="s">
        <v>36</v>
      </c>
      <c r="AT13" s="59"/>
      <c r="AU13" s="22" t="s">
        <v>36</v>
      </c>
      <c r="AV13" s="59"/>
      <c r="AW13" s="60"/>
      <c r="AX13" s="57"/>
      <c r="AY13" s="61"/>
      <c r="AZ13" s="22" t="s">
        <v>37</v>
      </c>
      <c r="BA13" s="59"/>
      <c r="BB13" s="56"/>
      <c r="BC13" s="57"/>
      <c r="BD13" s="21" t="s">
        <v>37</v>
      </c>
      <c r="BE13" s="59"/>
      <c r="BF13" s="60"/>
      <c r="BG13" s="57"/>
      <c r="BH13" s="64"/>
      <c r="BI13" s="67"/>
      <c r="BJ13" s="70"/>
      <c r="BK13" s="73"/>
      <c r="BL13" s="102"/>
      <c r="BM13" s="95"/>
      <c r="BN13" s="98"/>
    </row>
    <row r="14" spans="1:66">
      <c r="A14" s="16">
        <v>1</v>
      </c>
      <c r="B14" s="17" t="s">
        <v>38</v>
      </c>
      <c r="C14" s="17" t="s">
        <v>39</v>
      </c>
      <c r="D14" s="17" t="s">
        <v>40</v>
      </c>
      <c r="E14" s="34">
        <v>11.5</v>
      </c>
      <c r="F14" s="18">
        <v>1</v>
      </c>
      <c r="G14" s="19">
        <v>8.5</v>
      </c>
      <c r="H14" s="18">
        <v>1</v>
      </c>
      <c r="I14" s="19">
        <v>9.25</v>
      </c>
      <c r="J14" s="18">
        <v>1</v>
      </c>
      <c r="K14" s="19">
        <v>12</v>
      </c>
      <c r="L14" s="18">
        <v>1</v>
      </c>
      <c r="M14" s="19">
        <f>(E14*3+G14*2+I14*3+K14*2)/10</f>
        <v>10.324999999999999</v>
      </c>
      <c r="N14" s="18">
        <f>(IF(M14&gt;9.99,20,IF(E14&gt;9.99,5,0)+IF(G14&gt;9.99,5,0)+IF(I14&gt;9.99,5,0)+IF(K14&gt;9.99,5,0)))</f>
        <v>20</v>
      </c>
      <c r="O14" s="29">
        <v>1</v>
      </c>
      <c r="P14" s="32">
        <v>10</v>
      </c>
      <c r="Q14" s="32">
        <v>2</v>
      </c>
      <c r="R14" s="40">
        <v>0</v>
      </c>
      <c r="S14" s="38">
        <v>1</v>
      </c>
      <c r="T14" s="30">
        <f t="shared" ref="T14:T15" si="0">(P14*2+R14*2 )/4</f>
        <v>5</v>
      </c>
      <c r="U14" s="31">
        <f t="shared" ref="U14:U15" si="1">(IF(T14&gt;9.99,6,IF(P14&gt;9.99,2,0)+IF(R14&gt;9.99, 3,0)))</f>
        <v>2</v>
      </c>
      <c r="V14" s="18">
        <v>1</v>
      </c>
      <c r="W14" s="41">
        <v>0</v>
      </c>
      <c r="X14" s="38">
        <v>1</v>
      </c>
      <c r="Y14" s="30">
        <v>0</v>
      </c>
      <c r="Z14" s="31">
        <v>0</v>
      </c>
      <c r="AA14" s="31">
        <v>10</v>
      </c>
      <c r="AB14" s="31">
        <v>10</v>
      </c>
      <c r="AC14" s="31">
        <v>2</v>
      </c>
      <c r="AD14" s="31">
        <v>1</v>
      </c>
      <c r="AE14" s="54">
        <f>(M14*10+T14*3+Y14*1+AB14*2)/16</f>
        <v>8.640625</v>
      </c>
      <c r="AF14" s="31">
        <f>(N14+U14+Z14+AC14)</f>
        <v>24</v>
      </c>
      <c r="AG14" s="50">
        <f>IF(AE14&gt;9.99,30,AF14)</f>
        <v>24</v>
      </c>
      <c r="AH14" s="47">
        <v>10.5</v>
      </c>
      <c r="AI14" s="18">
        <v>1</v>
      </c>
      <c r="AJ14" s="19">
        <v>8.6199999999999992</v>
      </c>
      <c r="AK14" s="18">
        <v>1</v>
      </c>
      <c r="AL14" s="19">
        <v>10</v>
      </c>
      <c r="AM14" s="18">
        <v>1</v>
      </c>
      <c r="AN14" s="19">
        <v>12.5</v>
      </c>
      <c r="AO14" s="18">
        <v>1</v>
      </c>
      <c r="AP14" s="19">
        <f>(AH14*3+AJ14*2+AL14*3+AN14*2)/10</f>
        <v>10.373999999999999</v>
      </c>
      <c r="AQ14" s="18">
        <f>(IF(AP14&gt;9.99,20,IF(AH14&gt;9.99,5,0)+IF(AJ14&gt;9.99,5,0)+IF(AL14&gt;9.99,5,0)+IF(AN14&gt;9.99,5,0)))</f>
        <v>20</v>
      </c>
      <c r="AR14" s="18">
        <v>1</v>
      </c>
      <c r="AS14" s="40">
        <v>0</v>
      </c>
      <c r="AT14" s="39">
        <v>1</v>
      </c>
      <c r="AU14" s="40">
        <v>0</v>
      </c>
      <c r="AV14" s="39">
        <v>1</v>
      </c>
      <c r="AW14" s="19">
        <f>(AS14*2+AU14*2 )/4</f>
        <v>0</v>
      </c>
      <c r="AX14" s="18">
        <f>(IF(AW14&gt;9.99,6,IF(AS14&gt;9.99,2,0)+IF(AU14&gt;9.99, 3,0)))</f>
        <v>0</v>
      </c>
      <c r="AY14" s="18">
        <v>1</v>
      </c>
      <c r="AZ14" s="40">
        <v>0</v>
      </c>
      <c r="BA14" s="39">
        <v>1</v>
      </c>
      <c r="BB14" s="18">
        <v>0</v>
      </c>
      <c r="BC14" s="18">
        <f>(IF(BB14&gt;9.99,2,0))</f>
        <v>0</v>
      </c>
      <c r="BD14" s="19">
        <v>10</v>
      </c>
      <c r="BE14" s="42">
        <v>1</v>
      </c>
      <c r="BF14" s="19">
        <v>10</v>
      </c>
      <c r="BG14" s="18">
        <v>2</v>
      </c>
      <c r="BH14" s="55">
        <f>(AP14*10+AW14*4+BB14*1+BF14*1)/16</f>
        <v>7.1087499999999988</v>
      </c>
      <c r="BI14" s="39">
        <v>1</v>
      </c>
      <c r="BJ14" s="18">
        <f>(AQ14+AX14+BC14+BG14)</f>
        <v>22</v>
      </c>
      <c r="BK14" s="51">
        <f>IF(BH14&gt;9.99,30,BJ14)</f>
        <v>22</v>
      </c>
      <c r="BL14" s="52">
        <f>(AE14+BH14)/2</f>
        <v>7.8746874999999994</v>
      </c>
      <c r="BM14" s="18">
        <f>IF(BL14&gt;9.99,60,AG14+BK14)</f>
        <v>46</v>
      </c>
      <c r="BN14" s="53" t="str">
        <f>IF(BL14&gt;9.99,"Admis","Rattrapage")</f>
        <v>Rattrapage</v>
      </c>
    </row>
    <row r="15" spans="1:66">
      <c r="A15" s="16">
        <v>2</v>
      </c>
      <c r="B15" s="17" t="s">
        <v>41</v>
      </c>
      <c r="C15" s="17" t="s">
        <v>42</v>
      </c>
      <c r="D15" s="17" t="s">
        <v>43</v>
      </c>
      <c r="E15" s="34">
        <v>10.5</v>
      </c>
      <c r="F15" s="18">
        <v>1</v>
      </c>
      <c r="G15" s="19">
        <v>9.25</v>
      </c>
      <c r="H15" s="18">
        <v>1</v>
      </c>
      <c r="I15" s="19">
        <v>10.5</v>
      </c>
      <c r="J15" s="18">
        <v>1</v>
      </c>
      <c r="K15" s="19">
        <v>10.75</v>
      </c>
      <c r="L15" s="18">
        <v>1</v>
      </c>
      <c r="M15" s="19">
        <f t="shared" ref="M15" si="2">(E15*3+G15*2+I15*3+K15*2)/10</f>
        <v>10.3</v>
      </c>
      <c r="N15" s="18">
        <f>(IF(M15&gt;9.99,20,IF(E15&gt;9.99,5,0)+IF(G15&gt;9.99,5,0)+IF(I15&gt;9.99,5,0)+IF(K15&gt;9.99,5,0)))</f>
        <v>20</v>
      </c>
      <c r="O15" s="29">
        <v>1</v>
      </c>
      <c r="P15" s="40">
        <v>0</v>
      </c>
      <c r="Q15" s="39">
        <v>1</v>
      </c>
      <c r="R15" s="40">
        <v>0</v>
      </c>
      <c r="S15" s="39">
        <v>1</v>
      </c>
      <c r="T15" s="19">
        <f t="shared" si="0"/>
        <v>0</v>
      </c>
      <c r="U15" s="18">
        <f t="shared" si="1"/>
        <v>0</v>
      </c>
      <c r="V15" s="18">
        <v>1</v>
      </c>
      <c r="W15" s="40">
        <v>0</v>
      </c>
      <c r="X15" s="39">
        <v>1</v>
      </c>
      <c r="Y15" s="19">
        <v>0</v>
      </c>
      <c r="Z15" s="18">
        <v>0</v>
      </c>
      <c r="AA15" s="18">
        <v>13.5</v>
      </c>
      <c r="AB15" s="18">
        <v>13.5</v>
      </c>
      <c r="AC15" s="18">
        <v>2</v>
      </c>
      <c r="AD15" s="18">
        <v>1</v>
      </c>
      <c r="AE15" s="55">
        <f>(M15*10+T15*3+Y15*1+AB15*2)/16</f>
        <v>8.125</v>
      </c>
      <c r="AF15" s="18">
        <f>(N15+U15+Z15+AC15)</f>
        <v>22</v>
      </c>
      <c r="AG15" s="51">
        <f>IF(AE15&gt;9.99,30,AF15)</f>
        <v>22</v>
      </c>
      <c r="AH15" s="47">
        <v>11.25</v>
      </c>
      <c r="AI15" s="18">
        <v>1</v>
      </c>
      <c r="AJ15" s="19">
        <v>10.75</v>
      </c>
      <c r="AK15" s="18">
        <v>2</v>
      </c>
      <c r="AL15" s="19">
        <v>10</v>
      </c>
      <c r="AM15" s="18">
        <v>1</v>
      </c>
      <c r="AN15" s="19">
        <v>9.5</v>
      </c>
      <c r="AO15" s="18">
        <v>2</v>
      </c>
      <c r="AP15" s="19">
        <f>(AH15*3+AJ15*2+AL15*3+AN15*2)/10</f>
        <v>10.425000000000001</v>
      </c>
      <c r="AQ15" s="18">
        <f>(IF(AP15&gt;9.99,20,IF(AH15&gt;9.99,5,0)+IF(AJ15&gt;9.99,5,0)+IF(AL15&gt;9.99,5,0)+IF(AN15&gt;9.99,5,0)))</f>
        <v>20</v>
      </c>
      <c r="AR15" s="18">
        <v>2</v>
      </c>
      <c r="AS15" s="19">
        <v>7.5</v>
      </c>
      <c r="AT15" s="18">
        <v>2</v>
      </c>
      <c r="AU15" s="19">
        <v>11.25</v>
      </c>
      <c r="AV15" s="18">
        <v>2</v>
      </c>
      <c r="AW15" s="19">
        <f>(AS15*2+AU15*2 )/4</f>
        <v>9.375</v>
      </c>
      <c r="AX15" s="18">
        <f>(IF(AW15&gt;9.99,6,IF(AS15&gt;9.99,2,0)+IF(AU15&gt;9.99, 3,0)))</f>
        <v>3</v>
      </c>
      <c r="AY15" s="18">
        <v>2</v>
      </c>
      <c r="AZ15" s="19">
        <v>9.5</v>
      </c>
      <c r="BA15" s="18">
        <v>2</v>
      </c>
      <c r="BB15" s="18">
        <v>9.5</v>
      </c>
      <c r="BC15" s="18">
        <f>(IF(BB15&gt;9.99,2,0))</f>
        <v>0</v>
      </c>
      <c r="BD15" s="19">
        <v>9</v>
      </c>
      <c r="BE15" s="42">
        <v>1</v>
      </c>
      <c r="BF15" s="19">
        <v>9</v>
      </c>
      <c r="BG15" s="18">
        <v>0</v>
      </c>
      <c r="BH15" s="55">
        <f>(AP15*10+AW15*4+BB15*1+BF15*1)/16</f>
        <v>10.015625</v>
      </c>
      <c r="BI15" s="18">
        <v>2</v>
      </c>
      <c r="BJ15" s="18">
        <f>(AQ15+AX15+BC15+BG15)</f>
        <v>23</v>
      </c>
      <c r="BK15" s="51">
        <f>IF(BH15&gt;9.99,30,BJ15)</f>
        <v>30</v>
      </c>
      <c r="BL15" s="52">
        <f>(AE15+BH15)/2</f>
        <v>9.0703125</v>
      </c>
      <c r="BM15" s="18">
        <f>IF(BL15&gt;9.99,60,AG15+BK15)</f>
        <v>52</v>
      </c>
      <c r="BN15" s="53" t="str">
        <f>IF(BL15&gt;9.99,"Admis","Rattrapage")</f>
        <v>Rattrapage</v>
      </c>
    </row>
    <row r="19" spans="15:15">
      <c r="O19" s="46"/>
    </row>
  </sheetData>
  <mergeCells count="74">
    <mergeCell ref="BM10:BM13"/>
    <mergeCell ref="BN10:BN13"/>
    <mergeCell ref="Y12:Y13"/>
    <mergeCell ref="Z12:Z13"/>
    <mergeCell ref="AB12:AB13"/>
    <mergeCell ref="AC12:AC13"/>
    <mergeCell ref="AD12:AD13"/>
    <mergeCell ref="AE10:AE13"/>
    <mergeCell ref="AF10:AF13"/>
    <mergeCell ref="AG10:AG13"/>
    <mergeCell ref="AA10:AD10"/>
    <mergeCell ref="AH10:AR10"/>
    <mergeCell ref="AS10:AY10"/>
    <mergeCell ref="AZ10:BC10"/>
    <mergeCell ref="BD10:BG10"/>
    <mergeCell ref="BL10:BL13"/>
    <mergeCell ref="A11:A13"/>
    <mergeCell ref="B11:B13"/>
    <mergeCell ref="C11:C13"/>
    <mergeCell ref="D11:D13"/>
    <mergeCell ref="E11:O11"/>
    <mergeCell ref="J12:J13"/>
    <mergeCell ref="L12:L13"/>
    <mergeCell ref="M12:M13"/>
    <mergeCell ref="N12:N13"/>
    <mergeCell ref="O12:O13"/>
    <mergeCell ref="X12:X13"/>
    <mergeCell ref="P11:V11"/>
    <mergeCell ref="W11:Z11"/>
    <mergeCell ref="AA11:AD11"/>
    <mergeCell ref="F12:F13"/>
    <mergeCell ref="H12:H13"/>
    <mergeCell ref="Q12:Q13"/>
    <mergeCell ref="S12:S13"/>
    <mergeCell ref="T12:T13"/>
    <mergeCell ref="U12:U13"/>
    <mergeCell ref="V12:V13"/>
    <mergeCell ref="N9:S9"/>
    <mergeCell ref="A10:B10"/>
    <mergeCell ref="E10:O10"/>
    <mergeCell ref="P10:V10"/>
    <mergeCell ref="W10:Z10"/>
    <mergeCell ref="A8:D8"/>
    <mergeCell ref="A5:AA5"/>
    <mergeCell ref="A1:BK1"/>
    <mergeCell ref="A2:BK2"/>
    <mergeCell ref="AH5:AQ5"/>
    <mergeCell ref="A3:BK3"/>
    <mergeCell ref="BH10:BH13"/>
    <mergeCell ref="BI10:BI13"/>
    <mergeCell ref="BJ10:BJ13"/>
    <mergeCell ref="BK10:BK13"/>
    <mergeCell ref="AH11:AR11"/>
    <mergeCell ref="AS11:AY11"/>
    <mergeCell ref="AZ11:BC11"/>
    <mergeCell ref="BD11:BG11"/>
    <mergeCell ref="AI12:AI13"/>
    <mergeCell ref="AK12:AK13"/>
    <mergeCell ref="AM12:AM13"/>
    <mergeCell ref="AO12:AO13"/>
    <mergeCell ref="AP12:AP13"/>
    <mergeCell ref="AQ12:AQ13"/>
    <mergeCell ref="AR12:AR13"/>
    <mergeCell ref="AT12:AT13"/>
    <mergeCell ref="AV12:AV13"/>
    <mergeCell ref="AW12:AW13"/>
    <mergeCell ref="AX12:AX13"/>
    <mergeCell ref="AY12:AY13"/>
    <mergeCell ref="BA12:BA13"/>
    <mergeCell ref="BB12:BB13"/>
    <mergeCell ref="BC12:BC13"/>
    <mergeCell ref="BE12:BE13"/>
    <mergeCell ref="BF12:BF13"/>
    <mergeCell ref="BG12:BG13"/>
  </mergeCells>
  <pageMargins left="0.15748031496062992" right="0.15748031496062992" top="0.9055118110236221" bottom="0.74803149606299213" header="0.31496062992125984" footer="0.31496062992125984"/>
  <pageSetup paperSize="9" scale="4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pv dette L2 S3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2006-09-12T15:06:44Z</dcterms:created>
  <dcterms:modified xsi:type="dcterms:W3CDTF">2017-06-20T12:52:49Z</dcterms:modified>
</cp:coreProperties>
</file>