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38F7943-9FE3-4A78-92D0-A054A89456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1-L2" sheetId="2" r:id="rId1"/>
    <sheet name="G2-L2" sheetId="3" r:id="rId2"/>
    <sheet name="G3-L2" sheetId="4" r:id="rId3"/>
    <sheet name="G4-L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4" l="1"/>
  <c r="E26" i="4"/>
  <c r="G26" i="4" s="1"/>
  <c r="E32" i="3"/>
  <c r="G32" i="3" s="1"/>
  <c r="E31" i="3"/>
  <c r="G31" i="3" s="1"/>
  <c r="E27" i="3"/>
  <c r="G27" i="3" s="1"/>
  <c r="E21" i="3"/>
  <c r="G21" i="3" s="1"/>
  <c r="E17" i="3"/>
  <c r="G17" i="3" s="1"/>
  <c r="E12" i="3"/>
  <c r="G12" i="3" s="1"/>
  <c r="E11" i="2"/>
  <c r="E20" i="2"/>
  <c r="G20" i="2" s="1"/>
  <c r="E21" i="2"/>
  <c r="G21" i="2" s="1"/>
  <c r="E26" i="2"/>
  <c r="G26" i="2" s="1"/>
  <c r="E15" i="5"/>
  <c r="E25" i="5"/>
  <c r="E34" i="5"/>
  <c r="E33" i="5"/>
  <c r="G33" i="5" s="1"/>
  <c r="E27" i="5"/>
  <c r="G27" i="5" s="1"/>
  <c r="E29" i="5"/>
  <c r="G29" i="5"/>
  <c r="E12" i="5"/>
  <c r="G12" i="5" s="1"/>
  <c r="E13" i="5"/>
  <c r="G13" i="5" s="1"/>
  <c r="E19" i="5"/>
  <c r="G19" i="5" s="1"/>
  <c r="E21" i="5"/>
  <c r="G21" i="5"/>
  <c r="E23" i="5"/>
  <c r="G23" i="5" s="1"/>
  <c r="E9" i="5"/>
  <c r="G9" i="5" s="1"/>
  <c r="E31" i="5"/>
  <c r="G31" i="5" s="1"/>
  <c r="E14" i="5"/>
  <c r="G14" i="5" s="1"/>
  <c r="E30" i="5"/>
  <c r="G30" i="5" s="1"/>
  <c r="E24" i="5"/>
  <c r="G24" i="5"/>
  <c r="E11" i="5"/>
  <c r="G11" i="5"/>
  <c r="E16" i="5"/>
  <c r="G16" i="5"/>
  <c r="E32" i="5"/>
  <c r="G32" i="5" s="1"/>
  <c r="E28" i="5"/>
  <c r="G28" i="5" s="1"/>
  <c r="E17" i="5"/>
  <c r="G17" i="5" s="1"/>
  <c r="E10" i="5"/>
  <c r="G10" i="5" s="1"/>
  <c r="E18" i="5"/>
  <c r="G18" i="5" s="1"/>
  <c r="E22" i="5"/>
  <c r="G22" i="5" s="1"/>
  <c r="E9" i="4"/>
  <c r="G9" i="4" s="1"/>
  <c r="E27" i="4"/>
  <c r="G27" i="4"/>
  <c r="E20" i="5"/>
  <c r="G20" i="5" s="1"/>
  <c r="G15" i="5"/>
  <c r="G25" i="5"/>
  <c r="G26" i="5"/>
  <c r="G34" i="5"/>
  <c r="E26" i="5"/>
  <c r="G37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8" i="4"/>
  <c r="G29" i="4"/>
  <c r="G30" i="4"/>
  <c r="G31" i="4"/>
  <c r="G32" i="4"/>
  <c r="G33" i="4"/>
  <c r="G34" i="4"/>
  <c r="G35" i="4"/>
  <c r="G36" i="4"/>
  <c r="G34" i="2"/>
  <c r="G10" i="4"/>
  <c r="G11" i="4"/>
  <c r="G10" i="3"/>
  <c r="G11" i="3"/>
  <c r="G13" i="3"/>
  <c r="G14" i="3"/>
  <c r="G15" i="3"/>
  <c r="G16" i="3"/>
  <c r="G18" i="3"/>
  <c r="G19" i="3"/>
  <c r="G20" i="3"/>
  <c r="G22" i="3"/>
  <c r="G23" i="3"/>
  <c r="G24" i="3"/>
  <c r="G25" i="3"/>
  <c r="G26" i="3"/>
  <c r="G28" i="3"/>
  <c r="G29" i="3"/>
  <c r="G30" i="3"/>
  <c r="G33" i="3"/>
  <c r="G34" i="3"/>
  <c r="G35" i="3"/>
  <c r="G36" i="3"/>
  <c r="G37" i="3"/>
  <c r="G9" i="3"/>
  <c r="E17" i="4"/>
  <c r="E35" i="4"/>
  <c r="E31" i="4"/>
  <c r="E37" i="4"/>
  <c r="E25" i="4"/>
  <c r="E29" i="4"/>
  <c r="E16" i="4"/>
  <c r="E22" i="4"/>
  <c r="E32" i="4"/>
  <c r="E30" i="4"/>
  <c r="E28" i="4"/>
  <c r="E10" i="4"/>
  <c r="E21" i="4"/>
  <c r="E36" i="4"/>
  <c r="E13" i="4"/>
  <c r="E23" i="4"/>
  <c r="E14" i="4"/>
  <c r="E34" i="4"/>
  <c r="E12" i="4"/>
  <c r="E15" i="4"/>
  <c r="E19" i="4"/>
  <c r="E11" i="4"/>
  <c r="E20" i="4"/>
  <c r="E18" i="4"/>
  <c r="E24" i="4"/>
  <c r="E31" i="2"/>
  <c r="G11" i="2"/>
  <c r="G10" i="2"/>
  <c r="G12" i="2"/>
  <c r="G13" i="2"/>
  <c r="G14" i="2"/>
  <c r="G15" i="2"/>
  <c r="G16" i="2"/>
  <c r="G17" i="2"/>
  <c r="G18" i="2"/>
  <c r="G19" i="2"/>
  <c r="G22" i="2"/>
  <c r="G23" i="2"/>
  <c r="G24" i="2"/>
  <c r="G25" i="2"/>
  <c r="G27" i="2"/>
  <c r="G28" i="2"/>
  <c r="G29" i="2"/>
  <c r="G30" i="2"/>
  <c r="G31" i="2"/>
  <c r="G32" i="2"/>
  <c r="G33" i="2"/>
  <c r="G35" i="2"/>
  <c r="G36" i="2"/>
  <c r="G9" i="2"/>
  <c r="E22" i="3"/>
  <c r="E37" i="3"/>
  <c r="E19" i="3"/>
  <c r="E34" i="3"/>
  <c r="E18" i="3"/>
  <c r="E30" i="3"/>
  <c r="E36" i="3"/>
  <c r="E26" i="3"/>
  <c r="E23" i="3"/>
  <c r="E10" i="3"/>
  <c r="E29" i="3"/>
  <c r="E11" i="3"/>
  <c r="E35" i="3"/>
  <c r="E33" i="3"/>
  <c r="E28" i="3"/>
  <c r="E14" i="3"/>
  <c r="E25" i="3"/>
  <c r="E24" i="3"/>
  <c r="E15" i="3"/>
  <c r="E13" i="3"/>
  <c r="E20" i="3"/>
  <c r="E16" i="3"/>
  <c r="E9" i="3"/>
  <c r="E36" i="2"/>
  <c r="E35" i="2"/>
  <c r="E34" i="2"/>
  <c r="E32" i="2"/>
  <c r="E33" i="2"/>
  <c r="E30" i="2"/>
  <c r="E29" i="2"/>
  <c r="E28" i="2"/>
  <c r="E27" i="2"/>
  <c r="E25" i="2"/>
  <c r="E24" i="2"/>
  <c r="E23" i="2"/>
  <c r="E22" i="2"/>
  <c r="E19" i="2"/>
  <c r="E18" i="2"/>
  <c r="E17" i="2"/>
  <c r="E16" i="2"/>
  <c r="E15" i="2"/>
  <c r="E14" i="2"/>
  <c r="E13" i="2"/>
  <c r="E12" i="2"/>
  <c r="E10" i="2"/>
  <c r="E9" i="2"/>
</calcChain>
</file>

<file path=xl/sharedStrings.xml><?xml version="1.0" encoding="utf-8"?>
<sst xmlns="http://schemas.openxmlformats.org/spreadsheetml/2006/main" count="296" uniqueCount="236">
  <si>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</si>
  <si>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</si>
  <si>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</si>
  <si>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</si>
  <si>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</si>
  <si>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</si>
  <si>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</si>
  <si>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</si>
  <si>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</si>
  <si>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LYDIA</t>
  </si>
  <si>
    <t>TINHINANE</t>
  </si>
  <si>
    <t>ASMA</t>
  </si>
  <si>
    <t>MANSOURI</t>
  </si>
  <si>
    <t>LILIA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</si>
  <si>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</si>
  <si>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</si>
  <si>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</si>
  <si>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</si>
  <si>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</si>
  <si>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</si>
  <si>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</si>
  <si>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</si>
  <si>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</si>
  <si>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</si>
  <si>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</si>
  <si>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</si>
  <si>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HADDOUCHE</t>
  </si>
  <si>
    <t>MADI</t>
  </si>
  <si>
    <t>MAKHLOUFI</t>
  </si>
  <si>
    <t>AIMADE</t>
  </si>
  <si>
    <t>SAIDI</t>
  </si>
  <si>
    <t>Année Universitaire : 2023/2024</t>
  </si>
  <si>
    <t>P.V de note - 2ème année Licence</t>
  </si>
  <si>
    <t xml:space="preserve">        </t>
  </si>
  <si>
    <t>Groupe 04</t>
  </si>
  <si>
    <t xml:space="preserve">Note du contrôle continu /20 </t>
  </si>
  <si>
    <t xml:space="preserve">     Année Universitaire : 2023/2024</t>
  </si>
  <si>
    <t>Groupe 03</t>
  </si>
  <si>
    <t>Note du contrôle continu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</si>
  <si>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</si>
  <si>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</si>
  <si>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</si>
  <si>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</si>
  <si>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</si>
  <si>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</si>
  <si>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</si>
  <si>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</si>
  <si>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</si>
  <si>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</si>
  <si>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</si>
  <si>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</si>
  <si>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</si>
  <si>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</si>
  <si>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</si>
  <si>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</si>
  <si>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</si>
  <si>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</si>
  <si>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</si>
  <si>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</si>
  <si>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</si>
  <si>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</si>
  <si>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</si>
  <si>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</si>
  <si>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</si>
  <si>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</si>
  <si>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</si>
  <si>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</si>
  <si>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</si>
  <si>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</si>
  <si>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</si>
  <si>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</si>
  <si>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</si>
  <si>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</si>
  <si>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</si>
  <si>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</si>
  <si>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</si>
  <si>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</si>
  <si>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</si>
  <si>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</si>
  <si>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</si>
  <si>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</si>
  <si>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</si>
  <si>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</si>
  <si>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</si>
  <si>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</si>
  <si>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</si>
  <si>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</si>
  <si>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</si>
  <si>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</si>
  <si>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</si>
  <si>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</si>
  <si>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</si>
  <si>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</si>
  <si>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</si>
  <si>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</si>
  <si>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</si>
  <si>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</si>
  <si>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</si>
  <si>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</si>
  <si>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</si>
  <si>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>BOUDA</t>
  </si>
  <si>
    <t xml:space="preserve">Liticia </t>
  </si>
  <si>
    <t>BOUDJELLAL</t>
  </si>
  <si>
    <t>ZAHRA</t>
  </si>
  <si>
    <t>BOUDRAA</t>
  </si>
  <si>
    <t>BOUGHBA</t>
  </si>
  <si>
    <t>BOUKHAROUBENE</t>
  </si>
  <si>
    <t xml:space="preserve">Lydia </t>
  </si>
  <si>
    <t>BOUTAGHANE</t>
  </si>
  <si>
    <t>SYPHAX</t>
  </si>
  <si>
    <t>BRAHIMI</t>
  </si>
  <si>
    <t>BRAHAMI</t>
  </si>
  <si>
    <t xml:space="preserve">Ourida 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</si>
  <si>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</si>
  <si>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</si>
  <si>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</si>
  <si>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</si>
  <si>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</si>
  <si>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</si>
  <si>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</si>
  <si>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</si>
  <si>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</si>
  <si>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</si>
  <si>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</si>
  <si>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</si>
  <si>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</si>
  <si>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</si>
  <si>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</si>
  <si>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</si>
  <si>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</si>
  <si>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</si>
  <si>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</si>
  <si>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</si>
  <si>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</si>
  <si>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</si>
  <si>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</si>
  <si>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</si>
  <si>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</si>
  <si>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</si>
  <si>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</si>
  <si>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</si>
  <si>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</si>
  <si>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</si>
  <si>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</si>
  <si>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</si>
  <si>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</si>
  <si>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</si>
  <si>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</si>
  <si>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</si>
  <si>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</si>
  <si>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</si>
  <si>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</si>
  <si>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</si>
  <si>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</si>
  <si>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</si>
  <si>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</si>
  <si>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</si>
  <si>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</si>
  <si>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</si>
  <si>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</si>
  <si>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</si>
  <si>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</si>
  <si>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</si>
  <si>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</si>
  <si>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</si>
  <si>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</si>
  <si>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</si>
  <si>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</si>
  <si>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</si>
  <si>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</si>
  <si>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</si>
  <si>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</si>
  <si>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</si>
  <si>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</si>
  <si>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</si>
  <si>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</si>
  <si>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</si>
  <si>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</si>
  <si>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</si>
  <si>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</si>
  <si>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</si>
  <si>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</si>
  <si>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LARAB</t>
  </si>
  <si>
    <t>LASKRI</t>
  </si>
  <si>
    <t xml:space="preserve">Meriem </t>
  </si>
  <si>
    <t>LEGRIDI</t>
  </si>
  <si>
    <t xml:space="preserve">Rebiha </t>
  </si>
  <si>
    <t>LEKBAL</t>
  </si>
  <si>
    <t>LYLIA</t>
  </si>
  <si>
    <t xml:space="preserve">Imane </t>
  </si>
  <si>
    <t xml:space="preserve">Juba </t>
  </si>
  <si>
    <t>MAHMOUDI</t>
  </si>
  <si>
    <t xml:space="preserve">Safyah </t>
  </si>
  <si>
    <t xml:space="preserve">Amira </t>
  </si>
  <si>
    <t>MAMERI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</si>
  <si>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</si>
  <si>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</si>
  <si>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</si>
  <si>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</si>
  <si>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</si>
  <si>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</si>
  <si>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</si>
  <si>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</si>
  <si>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</si>
  <si>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</si>
  <si>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</si>
  <si>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</si>
  <si>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</si>
  <si>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</si>
  <si>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</si>
  <si>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</si>
  <si>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</si>
  <si>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</si>
  <si>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</si>
  <si>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</si>
  <si>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</si>
  <si>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</si>
  <si>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</si>
  <si>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</si>
  <si>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</si>
  <si>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</si>
  <si>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</si>
  <si>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</si>
  <si>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</si>
  <si>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</si>
  <si>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</si>
  <si>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</si>
  <si>
    <t>Note de l'examen /40</t>
  </si>
  <si>
    <t>Kamilia Amel</t>
  </si>
  <si>
    <t xml:space="preserve">Mohand Ouamar </t>
  </si>
  <si>
    <t>Billal</t>
  </si>
  <si>
    <t>Mohamed Ramy</t>
  </si>
  <si>
    <t>Module :Français</t>
  </si>
  <si>
    <t>Enseignant : Haddadi Sarah</t>
  </si>
  <si>
    <t>Semestre : 01</t>
  </si>
  <si>
    <t>Abdellatif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</si>
</sst>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6" fillId="0" borderId="2" xfId="0" applyNumberFormat="1" applyFont="1" applyBorder="1" applyAlignment="1">
      <alignment horizontal="center" vertical="distributed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distributed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0" fillId="0" borderId="2" xfId="0" applyNumberForma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998220</xdr:colOff>
      <xdr:row>37</xdr:row>
      <xdr:rowOff>149001</xdr:rowOff>
    </xdr:from>
    <xdr:to>
      <xdr:col>6</xdr:col>
      <xdr:colOff>251460</xdr:colOff>
      <xdr:row>41</xdr:row>
      <xdr:rowOff>91439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BF715F-DF89-8D97-F9FA-12D4452B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8637681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38</xdr:row>
      <xdr:rowOff>160020</xdr:rowOff>
    </xdr:from>
    <xdr:to>
      <xdr:col>6</xdr:col>
      <xdr:colOff>160020</xdr:colOff>
      <xdr:row>42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464C84-F5AD-422B-9547-F3A95A36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876300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845820</xdr:colOff>
      <xdr:row>39</xdr:row>
      <xdr:rowOff>160020</xdr:rowOff>
    </xdr:from>
    <xdr:to>
      <xdr:col>6</xdr:col>
      <xdr:colOff>213360</xdr:colOff>
      <xdr:row>43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7F5725B-70CD-4BBB-BC59-80FA7F6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906018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36</xdr:row>
      <xdr:rowOff>160020</xdr:rowOff>
    </xdr:from>
    <xdr:to>
      <xdr:col>6</xdr:col>
      <xdr:colOff>137160</xdr:colOff>
      <xdr:row>40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0E979-4C76-4E05-B765-849F5CD8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822960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H4" sqref="H4"/>
    </sheetView>
  </sheetViews>
  <sheetFormatPr baseColWidth="10" defaultRowHeight="14.4" x14ac:dyDescent="0.3"/>
  <cols>
    <col min="1" max="1" width="5" customWidth="1"/>
    <col min="2" max="2" width="13.6640625" customWidth="1"/>
    <col min="3" max="3" width="14.88671875" customWidth="1"/>
    <col min="4" max="4" width="16" customWidth="1"/>
    <col min="5" max="5" width="10.88671875" customWidth="1"/>
    <col min="6" max="6" width="10.44140625" customWidth="1"/>
    <col min="7" max="7" width="9.44140625" customWidth="1"/>
  </cols>
  <sheetData>
    <row r="1" spans="1:7" ht="15" x14ac:dyDescent="0.35">
      <c r="A1" s="27" t="s">
        <v>14</v>
      </c>
      <c r="B1" s="27"/>
      <c r="C1" s="27"/>
      <c r="D1" s="11"/>
      <c r="E1" s="28" t="s">
        <v>31</v>
      </c>
      <c r="F1" s="28"/>
      <c r="G1" s="28"/>
    </row>
    <row r="2" spans="1:7" ht="15" x14ac:dyDescent="0.35">
      <c r="A2" s="27" t="s">
        <v>0</v>
      </c>
      <c r="B2" s="27"/>
      <c r="C2" s="27"/>
      <c r="D2" s="27"/>
      <c r="E2" s="38" t="s">
        <v>233</v>
      </c>
      <c r="F2" s="38"/>
      <c r="G2" s="12"/>
    </row>
    <row r="3" spans="1:7" ht="15" x14ac:dyDescent="0.35">
      <c r="A3" s="27" t="s">
        <v>1</v>
      </c>
      <c r="B3" s="27"/>
      <c r="C3" s="27"/>
      <c r="D3" s="11"/>
      <c r="E3" s="29" t="s">
        <v>232</v>
      </c>
      <c r="F3" s="30"/>
      <c r="G3" s="30"/>
    </row>
    <row r="4" spans="1:7" ht="16.2" x14ac:dyDescent="0.3">
      <c r="A4" s="21"/>
      <c r="B4" s="22"/>
      <c r="C4" s="31" t="s">
        <v>32</v>
      </c>
      <c r="D4" s="31"/>
      <c r="E4" s="31"/>
      <c r="F4" s="22"/>
      <c r="G4" s="22"/>
    </row>
    <row r="5" spans="1:7" ht="16.2" x14ac:dyDescent="0.35">
      <c r="A5" s="16" t="s">
        <v>41</v>
      </c>
      <c r="B5" s="16"/>
      <c r="C5" s="16"/>
      <c r="D5" s="18" t="s">
        <v>42</v>
      </c>
      <c r="E5" s="16"/>
      <c r="F5" s="16"/>
      <c r="G5" s="16"/>
    </row>
    <row r="6" spans="1:7" ht="24.6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4" t="s">
        <v>2</v>
      </c>
      <c r="B7" s="24" t="s">
        <v>3</v>
      </c>
      <c r="C7" s="24" t="s">
        <v>4</v>
      </c>
      <c r="D7" s="24" t="s">
        <v>5</v>
      </c>
      <c r="E7" s="25" t="s">
        <v>234</v>
      </c>
      <c r="F7" s="25"/>
      <c r="G7" s="26"/>
    </row>
    <row r="8" spans="1:7" ht="30.6" x14ac:dyDescent="0.3">
      <c r="A8" s="24"/>
      <c r="B8" s="24"/>
      <c r="C8" s="24"/>
      <c r="D8" s="24"/>
      <c r="E8" s="8" t="s">
        <v>227</v>
      </c>
      <c r="F8" s="1" t="s">
        <v>38</v>
      </c>
      <c r="G8" s="2" t="s">
        <v>6</v>
      </c>
    </row>
    <row r="9" spans="1:7" ht="18" customHeight="1" x14ac:dyDescent="0.3">
      <c r="A9" s="3">
        <v>1</v>
      </c>
      <c r="B9" s="23">
        <v>222233055911</v>
      </c>
      <c r="C9" s="4" t="s">
        <v>43</v>
      </c>
      <c r="D9" s="4" t="s">
        <v>11</v>
      </c>
      <c r="E9" s="14">
        <f>16*2</f>
        <v>32</v>
      </c>
      <c r="F9" s="35">
        <v>16</v>
      </c>
      <c r="G9" s="36">
        <f>SUM(E9+F9)/3</f>
        <v>16</v>
      </c>
    </row>
    <row r="10" spans="1:7" ht="18" customHeight="1" x14ac:dyDescent="0.3">
      <c r="A10" s="3">
        <v>2</v>
      </c>
      <c r="B10" s="23">
        <v>222233020402</v>
      </c>
      <c r="C10" s="4" t="s">
        <v>44</v>
      </c>
      <c r="D10" s="4" t="s">
        <v>45</v>
      </c>
      <c r="E10" s="14">
        <f>15*2</f>
        <v>30</v>
      </c>
      <c r="F10" s="37">
        <v>15.5</v>
      </c>
      <c r="G10" s="36">
        <f t="shared" ref="G10:G36" si="0">SUM(E10+F10)/3</f>
        <v>15.166666666666666</v>
      </c>
    </row>
    <row r="11" spans="1:7" ht="18" customHeight="1" x14ac:dyDescent="0.3">
      <c r="A11" s="3">
        <v>3</v>
      </c>
      <c r="B11" s="23">
        <v>212133007829</v>
      </c>
      <c r="C11" s="4" t="s">
        <v>46</v>
      </c>
      <c r="D11" s="4" t="s">
        <v>47</v>
      </c>
      <c r="E11" s="14">
        <f>0*2</f>
        <v>0</v>
      </c>
      <c r="F11" s="35">
        <v>0</v>
      </c>
      <c r="G11" s="36">
        <f t="shared" si="0"/>
        <v>0</v>
      </c>
    </row>
    <row r="12" spans="1:7" ht="18" customHeight="1" x14ac:dyDescent="0.3">
      <c r="A12" s="3">
        <v>4</v>
      </c>
      <c r="B12" s="23">
        <v>222233091208</v>
      </c>
      <c r="C12" s="4" t="s">
        <v>48</v>
      </c>
      <c r="D12" s="4" t="s">
        <v>49</v>
      </c>
      <c r="E12" s="14">
        <f>13*2</f>
        <v>26</v>
      </c>
      <c r="F12" s="35">
        <v>14.5</v>
      </c>
      <c r="G12" s="36">
        <f t="shared" si="0"/>
        <v>13.5</v>
      </c>
    </row>
    <row r="13" spans="1:7" ht="18" customHeight="1" x14ac:dyDescent="0.3">
      <c r="A13" s="3">
        <v>5</v>
      </c>
      <c r="B13" s="23">
        <v>222233010219</v>
      </c>
      <c r="C13" s="4" t="s">
        <v>50</v>
      </c>
      <c r="D13" s="4" t="s">
        <v>51</v>
      </c>
      <c r="E13" s="14">
        <f>16.5*2</f>
        <v>33</v>
      </c>
      <c r="F13" s="35">
        <v>17</v>
      </c>
      <c r="G13" s="36">
        <f t="shared" si="0"/>
        <v>16.666666666666668</v>
      </c>
    </row>
    <row r="14" spans="1:7" ht="18" customHeight="1" x14ac:dyDescent="0.3">
      <c r="A14" s="3">
        <v>6</v>
      </c>
      <c r="B14" s="23">
        <v>222233064313</v>
      </c>
      <c r="C14" s="4" t="s">
        <v>52</v>
      </c>
      <c r="D14" s="4" t="s">
        <v>8</v>
      </c>
      <c r="E14" s="14">
        <f>14.5*2</f>
        <v>29</v>
      </c>
      <c r="F14" s="35">
        <v>15.5</v>
      </c>
      <c r="G14" s="36">
        <f t="shared" si="0"/>
        <v>14.833333333333334</v>
      </c>
    </row>
    <row r="15" spans="1:7" ht="18" customHeight="1" x14ac:dyDescent="0.3">
      <c r="A15" s="3">
        <v>7</v>
      </c>
      <c r="B15" s="23">
        <v>212133016135</v>
      </c>
      <c r="C15" s="4" t="s">
        <v>15</v>
      </c>
      <c r="D15" s="4" t="s">
        <v>16</v>
      </c>
      <c r="E15" s="14">
        <f>17*2</f>
        <v>34</v>
      </c>
      <c r="F15" s="35">
        <v>17</v>
      </c>
      <c r="G15" s="36">
        <f t="shared" si="0"/>
        <v>17</v>
      </c>
    </row>
    <row r="16" spans="1:7" ht="18" customHeight="1" x14ac:dyDescent="0.3">
      <c r="A16" s="3">
        <v>8</v>
      </c>
      <c r="B16" s="23">
        <v>222233034104</v>
      </c>
      <c r="C16" s="4" t="s">
        <v>53</v>
      </c>
      <c r="D16" s="4" t="s">
        <v>54</v>
      </c>
      <c r="E16" s="14">
        <f>18*2</f>
        <v>36</v>
      </c>
      <c r="F16" s="35">
        <v>18</v>
      </c>
      <c r="G16" s="36">
        <f t="shared" si="0"/>
        <v>18</v>
      </c>
    </row>
    <row r="17" spans="1:7" ht="18" customHeight="1" x14ac:dyDescent="0.3">
      <c r="A17" s="3">
        <v>9</v>
      </c>
      <c r="B17" s="23">
        <v>222233038106</v>
      </c>
      <c r="C17" s="4" t="s">
        <v>55</v>
      </c>
      <c r="D17" s="4" t="s">
        <v>56</v>
      </c>
      <c r="E17" s="14">
        <f>15.5*2</f>
        <v>31</v>
      </c>
      <c r="F17" s="35">
        <v>16</v>
      </c>
      <c r="G17" s="36">
        <f t="shared" si="0"/>
        <v>15.666666666666666</v>
      </c>
    </row>
    <row r="18" spans="1:7" ht="18" customHeight="1" x14ac:dyDescent="0.3">
      <c r="A18" s="3">
        <v>10</v>
      </c>
      <c r="B18" s="23">
        <v>222233111402</v>
      </c>
      <c r="C18" s="4" t="s">
        <v>57</v>
      </c>
      <c r="D18" s="4" t="s">
        <v>58</v>
      </c>
      <c r="E18" s="14">
        <f>15.5*2</f>
        <v>31</v>
      </c>
      <c r="F18" s="35">
        <v>16</v>
      </c>
      <c r="G18" s="36">
        <f t="shared" si="0"/>
        <v>15.666666666666666</v>
      </c>
    </row>
    <row r="19" spans="1:7" ht="18" customHeight="1" x14ac:dyDescent="0.3">
      <c r="A19" s="3">
        <v>11</v>
      </c>
      <c r="B19" s="23">
        <v>222233009912</v>
      </c>
      <c r="C19" s="4" t="s">
        <v>59</v>
      </c>
      <c r="D19" s="4" t="s">
        <v>60</v>
      </c>
      <c r="E19" s="14">
        <f>15*2</f>
        <v>30</v>
      </c>
      <c r="F19" s="35">
        <v>18</v>
      </c>
      <c r="G19" s="36">
        <f t="shared" si="0"/>
        <v>16</v>
      </c>
    </row>
    <row r="20" spans="1:7" ht="18" customHeight="1" x14ac:dyDescent="0.3">
      <c r="A20" s="3">
        <v>12</v>
      </c>
      <c r="B20" s="23">
        <v>222233001107</v>
      </c>
      <c r="C20" s="4" t="s">
        <v>61</v>
      </c>
      <c r="D20" s="4" t="s">
        <v>62</v>
      </c>
      <c r="E20" s="14">
        <f>0*2</f>
        <v>0</v>
      </c>
      <c r="F20" s="35">
        <v>0</v>
      </c>
      <c r="G20" s="36">
        <f t="shared" si="0"/>
        <v>0</v>
      </c>
    </row>
    <row r="21" spans="1:7" ht="18" customHeight="1" x14ac:dyDescent="0.3">
      <c r="A21" s="3">
        <v>13</v>
      </c>
      <c r="B21" s="23">
        <v>222233083803</v>
      </c>
      <c r="C21" s="4" t="s">
        <v>63</v>
      </c>
      <c r="D21" s="4" t="s">
        <v>64</v>
      </c>
      <c r="E21" s="14">
        <f>0*2</f>
        <v>0</v>
      </c>
      <c r="F21" s="35">
        <v>0</v>
      </c>
      <c r="G21" s="36">
        <f t="shared" si="0"/>
        <v>0</v>
      </c>
    </row>
    <row r="22" spans="1:7" ht="18" customHeight="1" x14ac:dyDescent="0.3">
      <c r="A22" s="3">
        <v>14</v>
      </c>
      <c r="B22" s="23">
        <v>222233007108</v>
      </c>
      <c r="C22" s="4" t="s">
        <v>65</v>
      </c>
      <c r="D22" s="4" t="s">
        <v>66</v>
      </c>
      <c r="E22" s="14">
        <f>10.5*2</f>
        <v>21</v>
      </c>
      <c r="F22" s="35">
        <v>14</v>
      </c>
      <c r="G22" s="36">
        <f t="shared" si="0"/>
        <v>11.666666666666666</v>
      </c>
    </row>
    <row r="23" spans="1:7" ht="18" customHeight="1" x14ac:dyDescent="0.3">
      <c r="A23" s="3">
        <v>15</v>
      </c>
      <c r="B23" s="23">
        <v>222233062203</v>
      </c>
      <c r="C23" s="4" t="s">
        <v>67</v>
      </c>
      <c r="D23" s="4" t="s">
        <v>68</v>
      </c>
      <c r="E23" s="14">
        <f>11.5*2</f>
        <v>23</v>
      </c>
      <c r="F23" s="35">
        <v>14</v>
      </c>
      <c r="G23" s="36">
        <f t="shared" si="0"/>
        <v>12.333333333333334</v>
      </c>
    </row>
    <row r="24" spans="1:7" ht="18" customHeight="1" x14ac:dyDescent="0.3">
      <c r="A24" s="3">
        <v>16</v>
      </c>
      <c r="B24" s="23">
        <v>212133006484</v>
      </c>
      <c r="C24" s="4" t="s">
        <v>17</v>
      </c>
      <c r="D24" s="4" t="s">
        <v>69</v>
      </c>
      <c r="E24" s="14">
        <f>11.5*2</f>
        <v>23</v>
      </c>
      <c r="F24" s="35">
        <v>12.5</v>
      </c>
      <c r="G24" s="36">
        <f t="shared" si="0"/>
        <v>11.833333333333334</v>
      </c>
    </row>
    <row r="25" spans="1:7" ht="18" customHeight="1" x14ac:dyDescent="0.3">
      <c r="A25" s="3">
        <v>17</v>
      </c>
      <c r="B25" s="23">
        <v>222233001119</v>
      </c>
      <c r="C25" s="4" t="s">
        <v>70</v>
      </c>
      <c r="D25" s="4" t="s">
        <v>71</v>
      </c>
      <c r="E25" s="14">
        <f>13*2</f>
        <v>26</v>
      </c>
      <c r="F25" s="35">
        <v>16</v>
      </c>
      <c r="G25" s="36">
        <f t="shared" si="0"/>
        <v>14</v>
      </c>
    </row>
    <row r="26" spans="1:7" ht="18" customHeight="1" x14ac:dyDescent="0.3">
      <c r="A26" s="3">
        <v>18</v>
      </c>
      <c r="B26" s="23">
        <v>202033007219</v>
      </c>
      <c r="C26" s="4" t="s">
        <v>72</v>
      </c>
      <c r="D26" s="4" t="s">
        <v>73</v>
      </c>
      <c r="E26" s="14">
        <f>0*2</f>
        <v>0</v>
      </c>
      <c r="F26" s="35">
        <v>0</v>
      </c>
      <c r="G26" s="36">
        <f t="shared" si="0"/>
        <v>0</v>
      </c>
    </row>
    <row r="27" spans="1:7" ht="18" customHeight="1" x14ac:dyDescent="0.3">
      <c r="A27" s="3">
        <v>19</v>
      </c>
      <c r="B27" s="23">
        <v>222233110317</v>
      </c>
      <c r="C27" s="4" t="s">
        <v>74</v>
      </c>
      <c r="D27" s="4" t="s">
        <v>75</v>
      </c>
      <c r="E27" s="14">
        <f>12*2</f>
        <v>24</v>
      </c>
      <c r="F27" s="35">
        <v>14</v>
      </c>
      <c r="G27" s="36">
        <f t="shared" si="0"/>
        <v>12.666666666666666</v>
      </c>
    </row>
    <row r="28" spans="1:7" ht="18" customHeight="1" x14ac:dyDescent="0.3">
      <c r="A28" s="3">
        <v>20</v>
      </c>
      <c r="B28" s="23">
        <v>222233021119</v>
      </c>
      <c r="C28" s="4" t="s">
        <v>76</v>
      </c>
      <c r="D28" s="4" t="s">
        <v>77</v>
      </c>
      <c r="E28" s="14">
        <f>14.5*2</f>
        <v>29</v>
      </c>
      <c r="F28" s="35">
        <v>14.5</v>
      </c>
      <c r="G28" s="36">
        <f t="shared" si="0"/>
        <v>14.5</v>
      </c>
    </row>
    <row r="29" spans="1:7" ht="18" customHeight="1" x14ac:dyDescent="0.3">
      <c r="A29" s="3">
        <v>21</v>
      </c>
      <c r="B29" s="23">
        <v>222233090912</v>
      </c>
      <c r="C29" s="4" t="s">
        <v>78</v>
      </c>
      <c r="D29" s="4" t="s">
        <v>79</v>
      </c>
      <c r="E29" s="14">
        <f>15*2</f>
        <v>30</v>
      </c>
      <c r="F29" s="35">
        <v>15.5</v>
      </c>
      <c r="G29" s="36">
        <f t="shared" si="0"/>
        <v>15.166666666666666</v>
      </c>
    </row>
    <row r="30" spans="1:7" ht="18" customHeight="1" x14ac:dyDescent="0.3">
      <c r="A30" s="3">
        <v>22</v>
      </c>
      <c r="B30" s="23">
        <v>181833011046</v>
      </c>
      <c r="C30" s="4" t="s">
        <v>18</v>
      </c>
      <c r="D30" s="4" t="s">
        <v>19</v>
      </c>
      <c r="E30" s="14">
        <f>12*2</f>
        <v>24</v>
      </c>
      <c r="F30" s="35">
        <v>14</v>
      </c>
      <c r="G30" s="36">
        <f t="shared" si="0"/>
        <v>12.666666666666666</v>
      </c>
    </row>
    <row r="31" spans="1:7" ht="18" customHeight="1" x14ac:dyDescent="0.3">
      <c r="A31" s="3">
        <v>23</v>
      </c>
      <c r="B31" s="23">
        <v>212133004496</v>
      </c>
      <c r="C31" s="4" t="s">
        <v>80</v>
      </c>
      <c r="D31" s="4" t="s">
        <v>81</v>
      </c>
      <c r="E31" s="14">
        <f>0*2</f>
        <v>0</v>
      </c>
      <c r="F31" s="35">
        <v>0</v>
      </c>
      <c r="G31" s="36">
        <f t="shared" si="0"/>
        <v>0</v>
      </c>
    </row>
    <row r="32" spans="1:7" ht="18" customHeight="1" x14ac:dyDescent="0.3">
      <c r="A32" s="3">
        <v>24</v>
      </c>
      <c r="B32" s="23">
        <v>222233001713</v>
      </c>
      <c r="C32" s="4" t="s">
        <v>82</v>
      </c>
      <c r="D32" s="4" t="s">
        <v>83</v>
      </c>
      <c r="E32" s="14">
        <f>16.5*2</f>
        <v>33</v>
      </c>
      <c r="F32" s="35">
        <v>17.5</v>
      </c>
      <c r="G32" s="36">
        <f t="shared" si="0"/>
        <v>16.833333333333332</v>
      </c>
    </row>
    <row r="33" spans="1:7" ht="18" customHeight="1" x14ac:dyDescent="0.3">
      <c r="A33" s="3">
        <v>25</v>
      </c>
      <c r="B33" s="23">
        <v>172233125505</v>
      </c>
      <c r="C33" s="4" t="s">
        <v>84</v>
      </c>
      <c r="D33" s="4" t="s">
        <v>85</v>
      </c>
      <c r="E33" s="14">
        <f>17.5*2</f>
        <v>35</v>
      </c>
      <c r="F33" s="35">
        <v>20</v>
      </c>
      <c r="G33" s="36">
        <f t="shared" si="0"/>
        <v>18.333333333333332</v>
      </c>
    </row>
    <row r="34" spans="1:7" ht="18" customHeight="1" x14ac:dyDescent="0.3">
      <c r="A34" s="3">
        <v>26</v>
      </c>
      <c r="B34" s="23">
        <v>212233109714</v>
      </c>
      <c r="C34" s="4" t="s">
        <v>86</v>
      </c>
      <c r="D34" s="4" t="s">
        <v>87</v>
      </c>
      <c r="E34" s="14">
        <f>16*2</f>
        <v>32</v>
      </c>
      <c r="F34" s="35">
        <v>15.5</v>
      </c>
      <c r="G34" s="36">
        <f>SUM(E34+F34)/3</f>
        <v>15.833333333333334</v>
      </c>
    </row>
    <row r="35" spans="1:7" ht="18" customHeight="1" x14ac:dyDescent="0.3">
      <c r="A35" s="3">
        <v>27</v>
      </c>
      <c r="B35" s="23">
        <v>222233010006</v>
      </c>
      <c r="C35" s="4" t="s">
        <v>88</v>
      </c>
      <c r="D35" s="4" t="s">
        <v>89</v>
      </c>
      <c r="E35" s="14">
        <f>16*2</f>
        <v>32</v>
      </c>
      <c r="F35" s="35">
        <v>17.5</v>
      </c>
      <c r="G35" s="36">
        <f t="shared" si="0"/>
        <v>16.5</v>
      </c>
    </row>
    <row r="36" spans="1:7" ht="18" customHeight="1" x14ac:dyDescent="0.3">
      <c r="A36" s="3">
        <v>28</v>
      </c>
      <c r="B36" s="23">
        <v>222233034419</v>
      </c>
      <c r="C36" s="4" t="s">
        <v>90</v>
      </c>
      <c r="D36" s="4" t="s">
        <v>91</v>
      </c>
      <c r="E36" s="14">
        <f>13*2</f>
        <v>26</v>
      </c>
      <c r="F36" s="35">
        <v>14.5</v>
      </c>
      <c r="G36" s="36">
        <f t="shared" si="0"/>
        <v>13.5</v>
      </c>
    </row>
    <row r="38" spans="1:7" x14ac:dyDescent="0.3">
      <c r="E38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verticalDpi="0" r:id="rId1"/>
  <ignoredErrors>
    <ignoredError sqref="E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H5" sqref="H5"/>
    </sheetView>
  </sheetViews>
  <sheetFormatPr baseColWidth="10" defaultRowHeight="14.4" x14ac:dyDescent="0.3"/>
  <cols>
    <col min="1" max="1" width="5.109375" customWidth="1"/>
    <col min="2" max="2" width="14.77734375" customWidth="1"/>
    <col min="3" max="3" width="18.77734375" customWidth="1"/>
    <col min="4" max="4" width="14.88671875" customWidth="1"/>
    <col min="5" max="5" width="12.21875" customWidth="1"/>
    <col min="6" max="6" width="10.33203125" customWidth="1"/>
    <col min="7" max="7" width="9.88671875" customWidth="1"/>
  </cols>
  <sheetData>
    <row r="1" spans="1:7" ht="15" x14ac:dyDescent="0.35">
      <c r="A1" s="27" t="s">
        <v>14</v>
      </c>
      <c r="B1" s="27"/>
      <c r="C1" s="27"/>
      <c r="D1" s="11"/>
      <c r="E1" s="28" t="s">
        <v>31</v>
      </c>
      <c r="F1" s="28"/>
      <c r="G1" s="28"/>
    </row>
    <row r="2" spans="1:7" ht="15" x14ac:dyDescent="0.35">
      <c r="A2" s="27" t="s">
        <v>0</v>
      </c>
      <c r="B2" s="27"/>
      <c r="C2" s="27"/>
      <c r="D2" s="27"/>
      <c r="E2" s="38" t="s">
        <v>233</v>
      </c>
      <c r="F2" s="38"/>
      <c r="G2" s="12"/>
    </row>
    <row r="3" spans="1:7" ht="15" x14ac:dyDescent="0.35">
      <c r="A3" s="27" t="s">
        <v>1</v>
      </c>
      <c r="B3" s="27"/>
      <c r="C3" s="27"/>
      <c r="D3" s="11"/>
      <c r="E3" s="29" t="s">
        <v>232</v>
      </c>
      <c r="F3" s="30"/>
      <c r="G3" s="30"/>
    </row>
    <row r="4" spans="1:7" ht="16.2" x14ac:dyDescent="0.3">
      <c r="A4" s="19"/>
      <c r="B4" s="20"/>
      <c r="C4" s="32" t="s">
        <v>32</v>
      </c>
      <c r="D4" s="32"/>
      <c r="E4" s="32"/>
      <c r="F4" s="20"/>
      <c r="G4" s="20"/>
    </row>
    <row r="5" spans="1:7" ht="16.2" x14ac:dyDescent="0.35">
      <c r="A5" s="16" t="s">
        <v>39</v>
      </c>
      <c r="B5" s="16"/>
      <c r="C5" s="16"/>
      <c r="D5" s="17" t="s">
        <v>40</v>
      </c>
      <c r="E5" s="16"/>
      <c r="F5" s="16"/>
      <c r="G5" s="16"/>
    </row>
    <row r="6" spans="1:7" ht="15.6" x14ac:dyDescent="0.3">
      <c r="A6" s="10"/>
      <c r="B6" s="10"/>
      <c r="C6" s="10"/>
      <c r="D6" s="10"/>
      <c r="E6" s="10"/>
      <c r="F6" s="10"/>
      <c r="G6" s="10"/>
    </row>
    <row r="7" spans="1:7" ht="17.399999999999999" x14ac:dyDescent="0.3">
      <c r="A7" s="24" t="s">
        <v>2</v>
      </c>
      <c r="B7" s="24" t="s">
        <v>3</v>
      </c>
      <c r="C7" s="24" t="s">
        <v>4</v>
      </c>
      <c r="D7" s="24" t="s">
        <v>5</v>
      </c>
      <c r="E7" s="25" t="s">
        <v>234</v>
      </c>
      <c r="F7" s="25"/>
      <c r="G7" s="26"/>
    </row>
    <row r="8" spans="1:7" ht="30.6" x14ac:dyDescent="0.3">
      <c r="A8" s="24"/>
      <c r="B8" s="24"/>
      <c r="C8" s="24"/>
      <c r="D8" s="24"/>
      <c r="E8" s="8" t="s">
        <v>227</v>
      </c>
      <c r="F8" s="1" t="s">
        <v>38</v>
      </c>
      <c r="G8" s="2" t="s">
        <v>6</v>
      </c>
    </row>
    <row r="9" spans="1:7" ht="18" customHeight="1" x14ac:dyDescent="0.3">
      <c r="A9" s="3">
        <v>1</v>
      </c>
      <c r="B9" s="23">
        <v>222233112004</v>
      </c>
      <c r="C9" s="4" t="s">
        <v>92</v>
      </c>
      <c r="D9" s="4" t="s">
        <v>93</v>
      </c>
      <c r="E9" s="14">
        <f>12*2</f>
        <v>24</v>
      </c>
      <c r="F9" s="35">
        <v>14</v>
      </c>
      <c r="G9" s="36">
        <f>SUM(E9+F9)/3</f>
        <v>12.666666666666666</v>
      </c>
    </row>
    <row r="10" spans="1:7" ht="18" customHeight="1" x14ac:dyDescent="0.3">
      <c r="A10" s="3">
        <v>2</v>
      </c>
      <c r="B10" s="23">
        <v>212133011116</v>
      </c>
      <c r="C10" s="4" t="s">
        <v>94</v>
      </c>
      <c r="D10" s="4" t="s">
        <v>21</v>
      </c>
      <c r="E10" s="14">
        <f>12*2</f>
        <v>24</v>
      </c>
      <c r="F10" s="37">
        <v>14</v>
      </c>
      <c r="G10" s="36">
        <f t="shared" ref="G10:G37" si="0">SUM(E10+F10)/3</f>
        <v>12.666666666666666</v>
      </c>
    </row>
    <row r="11" spans="1:7" ht="18" customHeight="1" x14ac:dyDescent="0.3">
      <c r="A11" s="3">
        <v>3</v>
      </c>
      <c r="B11" s="23">
        <v>222233110307</v>
      </c>
      <c r="C11" s="4" t="s">
        <v>95</v>
      </c>
      <c r="D11" s="4" t="s">
        <v>96</v>
      </c>
      <c r="E11" s="14">
        <f>16*2</f>
        <v>32</v>
      </c>
      <c r="F11" s="35">
        <v>16.5</v>
      </c>
      <c r="G11" s="36">
        <f t="shared" si="0"/>
        <v>16.166666666666668</v>
      </c>
    </row>
    <row r="12" spans="1:7" ht="18" customHeight="1" x14ac:dyDescent="0.3">
      <c r="A12" s="3">
        <v>4</v>
      </c>
      <c r="B12" s="23">
        <v>222235443702</v>
      </c>
      <c r="C12" s="4" t="s">
        <v>97</v>
      </c>
      <c r="D12" s="4" t="s">
        <v>98</v>
      </c>
      <c r="E12" s="14">
        <f>0*2</f>
        <v>0</v>
      </c>
      <c r="F12" s="35">
        <v>0</v>
      </c>
      <c r="G12" s="36">
        <f t="shared" si="0"/>
        <v>0</v>
      </c>
    </row>
    <row r="13" spans="1:7" ht="18" customHeight="1" x14ac:dyDescent="0.3">
      <c r="A13" s="3">
        <v>5</v>
      </c>
      <c r="B13" s="23">
        <v>222233099520</v>
      </c>
      <c r="C13" s="4" t="s">
        <v>99</v>
      </c>
      <c r="D13" s="4" t="s">
        <v>229</v>
      </c>
      <c r="E13" s="14">
        <f>15.5*2</f>
        <v>31</v>
      </c>
      <c r="F13" s="35">
        <v>17</v>
      </c>
      <c r="G13" s="36">
        <f t="shared" si="0"/>
        <v>16</v>
      </c>
    </row>
    <row r="14" spans="1:7" ht="18" customHeight="1" x14ac:dyDescent="0.3">
      <c r="A14" s="3">
        <v>6</v>
      </c>
      <c r="B14" s="23">
        <v>222233081113</v>
      </c>
      <c r="C14" s="4" t="s">
        <v>100</v>
      </c>
      <c r="D14" s="4" t="s">
        <v>101</v>
      </c>
      <c r="E14" s="14">
        <f>13*2</f>
        <v>26</v>
      </c>
      <c r="F14" s="35">
        <v>15</v>
      </c>
      <c r="G14" s="36">
        <f t="shared" si="0"/>
        <v>13.666666666666666</v>
      </c>
    </row>
    <row r="15" spans="1:7" ht="18" customHeight="1" x14ac:dyDescent="0.3">
      <c r="A15" s="3">
        <v>7</v>
      </c>
      <c r="B15" s="23">
        <v>222233009306</v>
      </c>
      <c r="C15" s="4" t="s">
        <v>102</v>
      </c>
      <c r="D15" s="34" t="s">
        <v>103</v>
      </c>
      <c r="E15" s="14">
        <f>14*2</f>
        <v>28</v>
      </c>
      <c r="F15" s="35">
        <v>15</v>
      </c>
      <c r="G15" s="36">
        <f t="shared" si="0"/>
        <v>14.333333333333334</v>
      </c>
    </row>
    <row r="16" spans="1:7" ht="18" customHeight="1" x14ac:dyDescent="0.3">
      <c r="A16" s="3">
        <v>8</v>
      </c>
      <c r="B16" s="23">
        <v>222233062202</v>
      </c>
      <c r="C16" s="4" t="s">
        <v>104</v>
      </c>
      <c r="D16" s="4" t="s">
        <v>68</v>
      </c>
      <c r="E16" s="14">
        <f>13*2</f>
        <v>26</v>
      </c>
      <c r="F16" s="35">
        <v>16</v>
      </c>
      <c r="G16" s="36">
        <f t="shared" si="0"/>
        <v>14</v>
      </c>
    </row>
    <row r="17" spans="1:7" ht="18" customHeight="1" x14ac:dyDescent="0.3">
      <c r="A17" s="3">
        <v>9</v>
      </c>
      <c r="B17" s="23">
        <v>222233009517</v>
      </c>
      <c r="C17" s="4" t="s">
        <v>105</v>
      </c>
      <c r="D17" s="4" t="s">
        <v>231</v>
      </c>
      <c r="E17" s="14">
        <f>0*2</f>
        <v>0</v>
      </c>
      <c r="F17" s="35">
        <v>0</v>
      </c>
      <c r="G17" s="36">
        <f t="shared" si="0"/>
        <v>0</v>
      </c>
    </row>
    <row r="18" spans="1:7" ht="18" customHeight="1" x14ac:dyDescent="0.3">
      <c r="A18" s="3">
        <v>10</v>
      </c>
      <c r="B18" s="23">
        <v>222233010206</v>
      </c>
      <c r="C18" s="4" t="s">
        <v>106</v>
      </c>
      <c r="D18" s="4" t="s">
        <v>107</v>
      </c>
      <c r="E18" s="14">
        <f>14*2</f>
        <v>28</v>
      </c>
      <c r="F18" s="35">
        <v>15</v>
      </c>
      <c r="G18" s="36">
        <f t="shared" si="0"/>
        <v>14.333333333333334</v>
      </c>
    </row>
    <row r="19" spans="1:7" ht="18" customHeight="1" x14ac:dyDescent="0.3">
      <c r="A19" s="3">
        <v>11</v>
      </c>
      <c r="B19" s="23">
        <v>222233034115</v>
      </c>
      <c r="C19" s="4" t="s">
        <v>108</v>
      </c>
      <c r="D19" s="4" t="s">
        <v>109</v>
      </c>
      <c r="E19" s="14">
        <f>12.5*2</f>
        <v>25</v>
      </c>
      <c r="F19" s="35">
        <v>14</v>
      </c>
      <c r="G19" s="36">
        <f t="shared" si="0"/>
        <v>13</v>
      </c>
    </row>
    <row r="20" spans="1:7" ht="18" customHeight="1" x14ac:dyDescent="0.3">
      <c r="A20" s="3">
        <v>12</v>
      </c>
      <c r="B20" s="23">
        <v>222233015218</v>
      </c>
      <c r="C20" s="4" t="s">
        <v>110</v>
      </c>
      <c r="D20" s="4" t="s">
        <v>228</v>
      </c>
      <c r="E20" s="14">
        <f>18*2</f>
        <v>36</v>
      </c>
      <c r="F20" s="35">
        <v>20</v>
      </c>
      <c r="G20" s="36">
        <f t="shared" si="0"/>
        <v>18.666666666666668</v>
      </c>
    </row>
    <row r="21" spans="1:7" ht="18" customHeight="1" x14ac:dyDescent="0.3">
      <c r="A21" s="3">
        <v>13</v>
      </c>
      <c r="B21" s="23">
        <v>222233021102</v>
      </c>
      <c r="C21" s="4" t="s">
        <v>111</v>
      </c>
      <c r="D21" s="4" t="s">
        <v>112</v>
      </c>
      <c r="E21" s="14">
        <f>0*2</f>
        <v>0</v>
      </c>
      <c r="F21" s="35">
        <v>0</v>
      </c>
      <c r="G21" s="36">
        <f t="shared" si="0"/>
        <v>0</v>
      </c>
    </row>
    <row r="22" spans="1:7" ht="18" customHeight="1" x14ac:dyDescent="0.3">
      <c r="A22" s="3">
        <v>14</v>
      </c>
      <c r="B22" s="23">
        <v>191933009162</v>
      </c>
      <c r="C22" s="4" t="s">
        <v>20</v>
      </c>
      <c r="D22" s="4" t="s">
        <v>230</v>
      </c>
      <c r="E22" s="14">
        <f>10.5*2</f>
        <v>21</v>
      </c>
      <c r="F22" s="35">
        <v>13</v>
      </c>
      <c r="G22" s="36">
        <f t="shared" si="0"/>
        <v>11.333333333333334</v>
      </c>
    </row>
    <row r="23" spans="1:7" ht="18" customHeight="1" x14ac:dyDescent="0.3">
      <c r="A23" s="3">
        <v>15</v>
      </c>
      <c r="B23" s="23">
        <v>222233099515</v>
      </c>
      <c r="C23" s="4" t="s">
        <v>20</v>
      </c>
      <c r="D23" s="4" t="s">
        <v>9</v>
      </c>
      <c r="E23" s="14">
        <f>14.5*2</f>
        <v>29</v>
      </c>
      <c r="F23" s="35">
        <v>16</v>
      </c>
      <c r="G23" s="36">
        <f t="shared" si="0"/>
        <v>15</v>
      </c>
    </row>
    <row r="24" spans="1:7" ht="18" customHeight="1" x14ac:dyDescent="0.3">
      <c r="A24" s="3">
        <v>16</v>
      </c>
      <c r="B24" s="23">
        <v>222233055115</v>
      </c>
      <c r="C24" s="4" t="s">
        <v>113</v>
      </c>
      <c r="D24" s="4" t="s">
        <v>114</v>
      </c>
      <c r="E24" s="14">
        <f>14*2</f>
        <v>28</v>
      </c>
      <c r="F24" s="35">
        <v>15.5</v>
      </c>
      <c r="G24" s="36">
        <f t="shared" si="0"/>
        <v>14.5</v>
      </c>
    </row>
    <row r="25" spans="1:7" ht="18" customHeight="1" x14ac:dyDescent="0.3">
      <c r="A25" s="3">
        <v>17</v>
      </c>
      <c r="B25" s="23">
        <v>222233062210</v>
      </c>
      <c r="C25" s="4" t="s">
        <v>115</v>
      </c>
      <c r="D25" s="4" t="s">
        <v>116</v>
      </c>
      <c r="E25" s="14">
        <f>15.5*2</f>
        <v>31</v>
      </c>
      <c r="F25" s="35">
        <v>15.5</v>
      </c>
      <c r="G25" s="36">
        <f t="shared" si="0"/>
        <v>15.5</v>
      </c>
    </row>
    <row r="26" spans="1:7" ht="18" customHeight="1" x14ac:dyDescent="0.3">
      <c r="A26" s="3">
        <v>18</v>
      </c>
      <c r="B26" s="23">
        <v>222233123320</v>
      </c>
      <c r="C26" s="4" t="s">
        <v>117</v>
      </c>
      <c r="D26" s="4" t="s">
        <v>118</v>
      </c>
      <c r="E26" s="14">
        <f>12*2</f>
        <v>24</v>
      </c>
      <c r="F26" s="35">
        <v>14</v>
      </c>
      <c r="G26" s="36">
        <f t="shared" si="0"/>
        <v>12.666666666666666</v>
      </c>
    </row>
    <row r="27" spans="1:7" ht="18" customHeight="1" x14ac:dyDescent="0.3">
      <c r="A27" s="3">
        <v>19</v>
      </c>
      <c r="B27" s="23">
        <v>212133011085</v>
      </c>
      <c r="C27" s="4" t="s">
        <v>22</v>
      </c>
      <c r="D27" s="4" t="s">
        <v>23</v>
      </c>
      <c r="E27" s="14">
        <f>0*2</f>
        <v>0</v>
      </c>
      <c r="F27" s="35">
        <v>0</v>
      </c>
      <c r="G27" s="36">
        <f t="shared" si="0"/>
        <v>0</v>
      </c>
    </row>
    <row r="28" spans="1:7" ht="18" customHeight="1" x14ac:dyDescent="0.3">
      <c r="A28" s="3">
        <v>20</v>
      </c>
      <c r="B28" s="23">
        <v>222233069902</v>
      </c>
      <c r="C28" s="4" t="s">
        <v>119</v>
      </c>
      <c r="D28" s="4" t="s">
        <v>120</v>
      </c>
      <c r="E28" s="14">
        <f>14.5*2</f>
        <v>29</v>
      </c>
      <c r="F28" s="35">
        <v>16</v>
      </c>
      <c r="G28" s="36">
        <f t="shared" si="0"/>
        <v>15</v>
      </c>
    </row>
    <row r="29" spans="1:7" ht="18" customHeight="1" x14ac:dyDescent="0.3">
      <c r="A29" s="3">
        <v>21</v>
      </c>
      <c r="B29" s="23">
        <v>212233126605</v>
      </c>
      <c r="C29" s="4" t="s">
        <v>121</v>
      </c>
      <c r="D29" s="4" t="s">
        <v>122</v>
      </c>
      <c r="E29" s="14">
        <f>14.5*2</f>
        <v>29</v>
      </c>
      <c r="F29" s="35">
        <v>16</v>
      </c>
      <c r="G29" s="36">
        <f t="shared" si="0"/>
        <v>15</v>
      </c>
    </row>
    <row r="30" spans="1:7" ht="18" customHeight="1" x14ac:dyDescent="0.3">
      <c r="A30" s="3">
        <v>22</v>
      </c>
      <c r="B30" s="23">
        <v>222233009607</v>
      </c>
      <c r="C30" s="4" t="s">
        <v>123</v>
      </c>
      <c r="D30" s="4" t="s">
        <v>124</v>
      </c>
      <c r="E30" s="14">
        <f>13*2</f>
        <v>26</v>
      </c>
      <c r="F30" s="35">
        <v>14.5</v>
      </c>
      <c r="G30" s="36">
        <f t="shared" si="0"/>
        <v>13.5</v>
      </c>
    </row>
    <row r="31" spans="1:7" ht="18" customHeight="1" x14ac:dyDescent="0.3">
      <c r="A31" s="3">
        <v>23</v>
      </c>
      <c r="B31" s="23">
        <v>222233001510</v>
      </c>
      <c r="C31" s="4" t="s">
        <v>125</v>
      </c>
      <c r="D31" s="4" t="s">
        <v>235</v>
      </c>
      <c r="E31" s="14">
        <f>0*2</f>
        <v>0</v>
      </c>
      <c r="F31" s="35">
        <v>0</v>
      </c>
      <c r="G31" s="36">
        <f t="shared" si="0"/>
        <v>0</v>
      </c>
    </row>
    <row r="32" spans="1:7" ht="18" customHeight="1" x14ac:dyDescent="0.3">
      <c r="A32" s="3">
        <v>24</v>
      </c>
      <c r="B32" s="23">
        <v>212133011002</v>
      </c>
      <c r="C32" s="4" t="s">
        <v>24</v>
      </c>
      <c r="D32" s="4" t="s">
        <v>25</v>
      </c>
      <c r="E32" s="14">
        <f>0*2</f>
        <v>0</v>
      </c>
      <c r="F32" s="35">
        <v>0</v>
      </c>
      <c r="G32" s="36">
        <f t="shared" si="0"/>
        <v>0</v>
      </c>
    </row>
    <row r="33" spans="1:7" ht="18" customHeight="1" x14ac:dyDescent="0.3">
      <c r="A33" s="3">
        <v>25</v>
      </c>
      <c r="B33" s="23">
        <v>162233126011</v>
      </c>
      <c r="C33" s="4" t="s">
        <v>126</v>
      </c>
      <c r="D33" s="4" t="s">
        <v>107</v>
      </c>
      <c r="E33" s="14">
        <f>14.5*2</f>
        <v>29</v>
      </c>
      <c r="F33" s="35">
        <v>15</v>
      </c>
      <c r="G33" s="36">
        <f t="shared" si="0"/>
        <v>14.666666666666666</v>
      </c>
    </row>
    <row r="34" spans="1:7" ht="18" customHeight="1" x14ac:dyDescent="0.3">
      <c r="A34" s="3">
        <v>26</v>
      </c>
      <c r="B34" s="23">
        <v>222233087319</v>
      </c>
      <c r="C34" s="4" t="s">
        <v>127</v>
      </c>
      <c r="D34" s="4" t="s">
        <v>128</v>
      </c>
      <c r="E34" s="14">
        <f>16.5*2</f>
        <v>33</v>
      </c>
      <c r="F34" s="35">
        <v>16</v>
      </c>
      <c r="G34" s="36">
        <f t="shared" si="0"/>
        <v>16.333333333333332</v>
      </c>
    </row>
    <row r="35" spans="1:7" ht="18" customHeight="1" x14ac:dyDescent="0.3">
      <c r="A35" s="3">
        <v>27</v>
      </c>
      <c r="B35" s="23">
        <v>222233001017</v>
      </c>
      <c r="C35" s="4" t="s">
        <v>129</v>
      </c>
      <c r="D35" s="4" t="s">
        <v>130</v>
      </c>
      <c r="E35" s="14">
        <f>12.5*2</f>
        <v>25</v>
      </c>
      <c r="F35" s="35">
        <v>13</v>
      </c>
      <c r="G35" s="36">
        <f t="shared" si="0"/>
        <v>12.666666666666666</v>
      </c>
    </row>
    <row r="36" spans="1:7" ht="18" customHeight="1" x14ac:dyDescent="0.3">
      <c r="A36" s="3">
        <v>28</v>
      </c>
      <c r="B36" s="23">
        <v>212133000202</v>
      </c>
      <c r="C36" s="4" t="s">
        <v>131</v>
      </c>
      <c r="D36" s="4" t="s">
        <v>132</v>
      </c>
      <c r="E36" s="14">
        <f>15.5*2</f>
        <v>31</v>
      </c>
      <c r="F36" s="35">
        <v>17</v>
      </c>
      <c r="G36" s="36">
        <f t="shared" si="0"/>
        <v>16</v>
      </c>
    </row>
    <row r="37" spans="1:7" ht="18" customHeight="1" x14ac:dyDescent="0.3">
      <c r="A37" s="3">
        <v>29</v>
      </c>
      <c r="B37" s="23">
        <v>222233026608</v>
      </c>
      <c r="C37" s="4" t="s">
        <v>133</v>
      </c>
      <c r="D37" s="4" t="s">
        <v>134</v>
      </c>
      <c r="E37" s="14">
        <f>9.5*2</f>
        <v>19</v>
      </c>
      <c r="F37" s="35">
        <v>13</v>
      </c>
      <c r="G37" s="36">
        <f t="shared" si="0"/>
        <v>10.666666666666666</v>
      </c>
    </row>
    <row r="39" spans="1:7" x14ac:dyDescent="0.3">
      <c r="E39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ignoredErrors>
    <ignoredError sqref="E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activeCell="H5" sqref="H5"/>
    </sheetView>
  </sheetViews>
  <sheetFormatPr baseColWidth="10" defaultRowHeight="14.4" x14ac:dyDescent="0.3"/>
  <cols>
    <col min="1" max="1" width="5.6640625" customWidth="1"/>
    <col min="2" max="2" width="14.6640625" customWidth="1"/>
    <col min="3" max="3" width="16.5546875" customWidth="1"/>
    <col min="4" max="4" width="13.33203125" customWidth="1"/>
    <col min="5" max="5" width="11.6640625" customWidth="1"/>
    <col min="6" max="6" width="10.6640625" customWidth="1"/>
    <col min="7" max="7" width="10" customWidth="1"/>
  </cols>
  <sheetData>
    <row r="1" spans="1:7" ht="15" x14ac:dyDescent="0.35">
      <c r="A1" s="27" t="s">
        <v>14</v>
      </c>
      <c r="B1" s="27"/>
      <c r="C1" s="27"/>
      <c r="D1" s="11"/>
      <c r="E1" s="28" t="s">
        <v>36</v>
      </c>
      <c r="F1" s="28"/>
      <c r="G1" s="28"/>
    </row>
    <row r="2" spans="1:7" ht="15" x14ac:dyDescent="0.35">
      <c r="A2" s="27" t="s">
        <v>0</v>
      </c>
      <c r="B2" s="27"/>
      <c r="C2" s="27"/>
      <c r="D2" s="27"/>
      <c r="E2" s="38" t="s">
        <v>233</v>
      </c>
      <c r="F2" s="38"/>
      <c r="G2" s="12"/>
    </row>
    <row r="3" spans="1:7" ht="15" x14ac:dyDescent="0.35">
      <c r="A3" s="27" t="s">
        <v>1</v>
      </c>
      <c r="B3" s="27"/>
      <c r="C3" s="27"/>
      <c r="D3" s="11"/>
      <c r="E3" s="29" t="s">
        <v>232</v>
      </c>
      <c r="F3" s="30"/>
      <c r="G3" s="30"/>
    </row>
    <row r="4" spans="1:7" ht="16.2" x14ac:dyDescent="0.3">
      <c r="A4" s="19"/>
      <c r="B4" s="20"/>
      <c r="C4" s="32" t="s">
        <v>32</v>
      </c>
      <c r="D4" s="32"/>
      <c r="E4" s="32"/>
      <c r="F4" s="20"/>
      <c r="G4" s="20"/>
    </row>
    <row r="5" spans="1:7" ht="16.2" x14ac:dyDescent="0.35">
      <c r="A5" s="16" t="s">
        <v>33</v>
      </c>
      <c r="B5" s="16"/>
      <c r="C5" s="16"/>
      <c r="D5" s="18" t="s">
        <v>37</v>
      </c>
      <c r="E5" s="16"/>
      <c r="F5" s="16"/>
      <c r="G5" s="16"/>
    </row>
    <row r="6" spans="1:7" ht="24.6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4" t="s">
        <v>2</v>
      </c>
      <c r="B7" s="24" t="s">
        <v>3</v>
      </c>
      <c r="C7" s="24" t="s">
        <v>4</v>
      </c>
      <c r="D7" s="24" t="s">
        <v>5</v>
      </c>
      <c r="E7" s="25" t="s">
        <v>234</v>
      </c>
      <c r="F7" s="25"/>
      <c r="G7" s="26"/>
    </row>
    <row r="8" spans="1:7" ht="30.6" x14ac:dyDescent="0.3">
      <c r="A8" s="24"/>
      <c r="B8" s="24"/>
      <c r="C8" s="24"/>
      <c r="D8" s="24"/>
      <c r="E8" s="8" t="s">
        <v>227</v>
      </c>
      <c r="F8" s="1" t="s">
        <v>38</v>
      </c>
      <c r="G8" s="2" t="s">
        <v>6</v>
      </c>
    </row>
    <row r="9" spans="1:7" ht="18" customHeight="1" x14ac:dyDescent="0.3">
      <c r="A9" s="13">
        <v>1</v>
      </c>
      <c r="B9" s="23">
        <v>222233033619</v>
      </c>
      <c r="C9" s="4" t="s">
        <v>135</v>
      </c>
      <c r="D9" s="4" t="s">
        <v>136</v>
      </c>
      <c r="E9" s="14">
        <f>10.5*2</f>
        <v>21</v>
      </c>
      <c r="F9" s="35">
        <v>14</v>
      </c>
      <c r="G9" s="36">
        <f>SUM(E9+F9)/3</f>
        <v>11.666666666666666</v>
      </c>
    </row>
    <row r="10" spans="1:7" ht="18" customHeight="1" x14ac:dyDescent="0.3">
      <c r="A10" s="13">
        <v>2</v>
      </c>
      <c r="B10" s="23">
        <v>222233001708</v>
      </c>
      <c r="C10" s="4" t="s">
        <v>137</v>
      </c>
      <c r="D10" s="4" t="s">
        <v>138</v>
      </c>
      <c r="E10" s="14">
        <f>14*2</f>
        <v>28</v>
      </c>
      <c r="F10" s="37">
        <v>14</v>
      </c>
      <c r="G10" s="36">
        <f t="shared" ref="G10:G37" si="0">SUM(E10+F10)/3</f>
        <v>14</v>
      </c>
    </row>
    <row r="11" spans="1:7" ht="18" customHeight="1" x14ac:dyDescent="0.3">
      <c r="A11" s="13">
        <v>3</v>
      </c>
      <c r="B11" s="23">
        <v>222235405106</v>
      </c>
      <c r="C11" s="4" t="s">
        <v>139</v>
      </c>
      <c r="D11" s="4" t="s">
        <v>140</v>
      </c>
      <c r="E11" s="14">
        <f>10.5*2</f>
        <v>21</v>
      </c>
      <c r="F11" s="35">
        <v>14</v>
      </c>
      <c r="G11" s="36">
        <f t="shared" si="0"/>
        <v>11.666666666666666</v>
      </c>
    </row>
    <row r="12" spans="1:7" ht="18" customHeight="1" x14ac:dyDescent="0.3">
      <c r="A12" s="13">
        <v>4</v>
      </c>
      <c r="B12" s="23">
        <v>222233021112</v>
      </c>
      <c r="C12" s="4" t="s">
        <v>141</v>
      </c>
      <c r="D12" s="4" t="s">
        <v>142</v>
      </c>
      <c r="E12" s="14">
        <f>16.5*2</f>
        <v>33</v>
      </c>
      <c r="F12" s="35">
        <v>16.5</v>
      </c>
      <c r="G12" s="36">
        <f t="shared" si="0"/>
        <v>16.5</v>
      </c>
    </row>
    <row r="13" spans="1:7" ht="18" customHeight="1" x14ac:dyDescent="0.3">
      <c r="A13" s="13">
        <v>5</v>
      </c>
      <c r="B13" s="23">
        <v>212133011040</v>
      </c>
      <c r="C13" s="4" t="s">
        <v>26</v>
      </c>
      <c r="D13" s="4" t="s">
        <v>143</v>
      </c>
      <c r="E13" s="14">
        <f>14.5*2</f>
        <v>29</v>
      </c>
      <c r="F13" s="35">
        <v>15</v>
      </c>
      <c r="G13" s="36">
        <f t="shared" si="0"/>
        <v>14.666666666666666</v>
      </c>
    </row>
    <row r="14" spans="1:7" ht="18" customHeight="1" x14ac:dyDescent="0.3">
      <c r="A14" s="13">
        <v>6</v>
      </c>
      <c r="B14" s="23">
        <v>222233076408</v>
      </c>
      <c r="C14" s="4" t="s">
        <v>144</v>
      </c>
      <c r="D14" s="4" t="s">
        <v>145</v>
      </c>
      <c r="E14" s="14">
        <f>12.5*2</f>
        <v>25</v>
      </c>
      <c r="F14" s="35">
        <v>14</v>
      </c>
      <c r="G14" s="36">
        <f t="shared" si="0"/>
        <v>13</v>
      </c>
    </row>
    <row r="15" spans="1:7" ht="18" customHeight="1" x14ac:dyDescent="0.3">
      <c r="A15" s="13">
        <v>7</v>
      </c>
      <c r="B15" s="23">
        <v>222233046316</v>
      </c>
      <c r="C15" s="4" t="s">
        <v>146</v>
      </c>
      <c r="D15" s="4" t="s">
        <v>147</v>
      </c>
      <c r="E15" s="14">
        <f>16*2</f>
        <v>32</v>
      </c>
      <c r="F15" s="35">
        <v>17.5</v>
      </c>
      <c r="G15" s="36">
        <f t="shared" si="0"/>
        <v>16.5</v>
      </c>
    </row>
    <row r="16" spans="1:7" ht="18" customHeight="1" x14ac:dyDescent="0.3">
      <c r="A16" s="13">
        <v>8</v>
      </c>
      <c r="B16" s="23">
        <v>222233062017</v>
      </c>
      <c r="C16" s="4" t="s">
        <v>148</v>
      </c>
      <c r="D16" s="4" t="s">
        <v>149</v>
      </c>
      <c r="E16" s="14">
        <f>15.5*2</f>
        <v>31</v>
      </c>
      <c r="F16" s="35">
        <v>15.5</v>
      </c>
      <c r="G16" s="36">
        <f t="shared" si="0"/>
        <v>15.5</v>
      </c>
    </row>
    <row r="17" spans="1:7" ht="18" customHeight="1" x14ac:dyDescent="0.3">
      <c r="A17" s="13">
        <v>9</v>
      </c>
      <c r="B17" s="23">
        <v>222233062111</v>
      </c>
      <c r="C17" s="4" t="s">
        <v>150</v>
      </c>
      <c r="D17" s="4" t="s">
        <v>151</v>
      </c>
      <c r="E17" s="14">
        <f>14*2</f>
        <v>28</v>
      </c>
      <c r="F17" s="35">
        <v>15</v>
      </c>
      <c r="G17" s="36">
        <f t="shared" si="0"/>
        <v>14.333333333333334</v>
      </c>
    </row>
    <row r="18" spans="1:7" ht="18" customHeight="1" x14ac:dyDescent="0.3">
      <c r="A18" s="13">
        <v>10</v>
      </c>
      <c r="B18" s="23">
        <v>222233080412</v>
      </c>
      <c r="C18" s="4" t="s">
        <v>152</v>
      </c>
      <c r="D18" s="4" t="s">
        <v>68</v>
      </c>
      <c r="E18" s="14">
        <f>15*2</f>
        <v>30</v>
      </c>
      <c r="F18" s="35">
        <v>16.5</v>
      </c>
      <c r="G18" s="36">
        <f t="shared" si="0"/>
        <v>15.5</v>
      </c>
    </row>
    <row r="19" spans="1:7" ht="18" customHeight="1" x14ac:dyDescent="0.3">
      <c r="A19" s="13">
        <v>11</v>
      </c>
      <c r="B19" s="23">
        <v>222235405412</v>
      </c>
      <c r="C19" s="4" t="s">
        <v>153</v>
      </c>
      <c r="D19" s="4" t="s">
        <v>116</v>
      </c>
      <c r="E19" s="14">
        <f>12*2</f>
        <v>24</v>
      </c>
      <c r="F19" s="35">
        <v>14</v>
      </c>
      <c r="G19" s="36">
        <f t="shared" si="0"/>
        <v>12.666666666666666</v>
      </c>
    </row>
    <row r="20" spans="1:7" ht="18" customHeight="1" x14ac:dyDescent="0.3">
      <c r="A20" s="13">
        <v>12</v>
      </c>
      <c r="B20" s="23">
        <v>222233080310</v>
      </c>
      <c r="C20" s="4" t="s">
        <v>154</v>
      </c>
      <c r="D20" s="4" t="s">
        <v>134</v>
      </c>
      <c r="E20" s="14">
        <f>12.5*2</f>
        <v>25</v>
      </c>
      <c r="F20" s="35">
        <v>14</v>
      </c>
      <c r="G20" s="36">
        <f t="shared" si="0"/>
        <v>13</v>
      </c>
    </row>
    <row r="21" spans="1:7" ht="18" customHeight="1" x14ac:dyDescent="0.3">
      <c r="A21" s="13">
        <v>13</v>
      </c>
      <c r="B21" s="23">
        <v>212133001342</v>
      </c>
      <c r="C21" s="4" t="s">
        <v>155</v>
      </c>
      <c r="D21" s="4" t="s">
        <v>156</v>
      </c>
      <c r="E21" s="14">
        <f>10.5*2</f>
        <v>21</v>
      </c>
      <c r="F21" s="35">
        <v>13</v>
      </c>
      <c r="G21" s="36">
        <f t="shared" si="0"/>
        <v>11.333333333333334</v>
      </c>
    </row>
    <row r="22" spans="1:7" ht="18" customHeight="1" x14ac:dyDescent="0.3">
      <c r="A22" s="13">
        <v>14</v>
      </c>
      <c r="B22" s="23">
        <v>222233080903</v>
      </c>
      <c r="C22" s="4" t="s">
        <v>157</v>
      </c>
      <c r="D22" s="4" t="s">
        <v>158</v>
      </c>
      <c r="E22" s="14">
        <f>14.5*2</f>
        <v>29</v>
      </c>
      <c r="F22" s="35">
        <v>15</v>
      </c>
      <c r="G22" s="36">
        <f t="shared" si="0"/>
        <v>14.666666666666666</v>
      </c>
    </row>
    <row r="23" spans="1:7" ht="18" customHeight="1" x14ac:dyDescent="0.3">
      <c r="A23" s="13">
        <v>15</v>
      </c>
      <c r="B23" s="23">
        <v>222235407915</v>
      </c>
      <c r="C23" s="4" t="s">
        <v>159</v>
      </c>
      <c r="D23" s="4" t="s">
        <v>160</v>
      </c>
      <c r="E23" s="14">
        <f>16*2</f>
        <v>32</v>
      </c>
      <c r="F23" s="35">
        <v>16</v>
      </c>
      <c r="G23" s="36">
        <f t="shared" si="0"/>
        <v>16</v>
      </c>
    </row>
    <row r="24" spans="1:7" ht="18" customHeight="1" x14ac:dyDescent="0.3">
      <c r="A24" s="13">
        <v>16</v>
      </c>
      <c r="B24" s="23">
        <v>222233001115</v>
      </c>
      <c r="C24" s="4" t="s">
        <v>161</v>
      </c>
      <c r="D24" s="4" t="s">
        <v>162</v>
      </c>
      <c r="E24" s="14">
        <f>15.5*2</f>
        <v>31</v>
      </c>
      <c r="F24" s="35">
        <v>16</v>
      </c>
      <c r="G24" s="36">
        <f t="shared" si="0"/>
        <v>15.666666666666666</v>
      </c>
    </row>
    <row r="25" spans="1:7" ht="18" customHeight="1" x14ac:dyDescent="0.3">
      <c r="A25" s="13">
        <v>17</v>
      </c>
      <c r="B25" s="23">
        <v>222233081001</v>
      </c>
      <c r="C25" s="4" t="s">
        <v>163</v>
      </c>
      <c r="D25" s="4" t="s">
        <v>164</v>
      </c>
      <c r="E25" s="14">
        <f>15.5*2</f>
        <v>31</v>
      </c>
      <c r="F25" s="35">
        <v>15</v>
      </c>
      <c r="G25" s="36">
        <f t="shared" si="0"/>
        <v>15.333333333333334</v>
      </c>
    </row>
    <row r="26" spans="1:7" ht="18" customHeight="1" x14ac:dyDescent="0.3">
      <c r="A26" s="13">
        <v>18</v>
      </c>
      <c r="B26" s="23">
        <v>222233080908</v>
      </c>
      <c r="C26" s="4" t="s">
        <v>165</v>
      </c>
      <c r="D26" s="4" t="s">
        <v>166</v>
      </c>
      <c r="E26" s="14">
        <f>0*2</f>
        <v>0</v>
      </c>
      <c r="F26" s="35">
        <v>0</v>
      </c>
      <c r="G26" s="36">
        <f t="shared" si="0"/>
        <v>0</v>
      </c>
    </row>
    <row r="27" spans="1:7" ht="18" customHeight="1" x14ac:dyDescent="0.3">
      <c r="A27" s="13">
        <v>19</v>
      </c>
      <c r="B27" s="23">
        <v>222233096008</v>
      </c>
      <c r="C27" s="4" t="s">
        <v>167</v>
      </c>
      <c r="D27" s="4" t="s">
        <v>168</v>
      </c>
      <c r="E27" s="14">
        <f>15*2</f>
        <v>30</v>
      </c>
      <c r="F27" s="35">
        <v>17</v>
      </c>
      <c r="G27" s="36">
        <f t="shared" si="0"/>
        <v>15.666666666666666</v>
      </c>
    </row>
    <row r="28" spans="1:7" ht="18" customHeight="1" x14ac:dyDescent="0.3">
      <c r="A28" s="13">
        <v>20</v>
      </c>
      <c r="B28" s="23">
        <v>222233009219</v>
      </c>
      <c r="C28" s="4" t="s">
        <v>169</v>
      </c>
      <c r="D28" s="4" t="s">
        <v>170</v>
      </c>
      <c r="E28" s="14">
        <f>19*2</f>
        <v>38</v>
      </c>
      <c r="F28" s="35">
        <v>20</v>
      </c>
      <c r="G28" s="36">
        <f t="shared" si="0"/>
        <v>19.333333333333332</v>
      </c>
    </row>
    <row r="29" spans="1:7" ht="18" customHeight="1" x14ac:dyDescent="0.3">
      <c r="A29" s="13">
        <v>21</v>
      </c>
      <c r="B29" s="23">
        <v>222233069702</v>
      </c>
      <c r="C29" s="4" t="s">
        <v>171</v>
      </c>
      <c r="D29" s="4" t="s">
        <v>172</v>
      </c>
      <c r="E29" s="14">
        <f>12.5*2</f>
        <v>25</v>
      </c>
      <c r="F29" s="35">
        <v>14</v>
      </c>
      <c r="G29" s="36">
        <f t="shared" si="0"/>
        <v>13</v>
      </c>
    </row>
    <row r="30" spans="1:7" ht="18" customHeight="1" x14ac:dyDescent="0.3">
      <c r="A30" s="13">
        <v>22</v>
      </c>
      <c r="B30" s="23">
        <v>222233095904</v>
      </c>
      <c r="C30" s="4" t="s">
        <v>173</v>
      </c>
      <c r="D30" s="4" t="s">
        <v>174</v>
      </c>
      <c r="E30" s="14">
        <f>15*2</f>
        <v>30</v>
      </c>
      <c r="F30" s="35">
        <v>17</v>
      </c>
      <c r="G30" s="36">
        <f t="shared" si="0"/>
        <v>15.666666666666666</v>
      </c>
    </row>
    <row r="31" spans="1:7" ht="18" customHeight="1" x14ac:dyDescent="0.3">
      <c r="A31" s="13">
        <v>23</v>
      </c>
      <c r="B31" s="23">
        <v>222233049805</v>
      </c>
      <c r="C31" s="4" t="s">
        <v>175</v>
      </c>
      <c r="D31" s="4" t="s">
        <v>176</v>
      </c>
      <c r="E31" s="14">
        <f>11.5*2</f>
        <v>23</v>
      </c>
      <c r="F31" s="35">
        <v>14</v>
      </c>
      <c r="G31" s="36">
        <f t="shared" si="0"/>
        <v>12.333333333333334</v>
      </c>
    </row>
    <row r="32" spans="1:7" ht="18" customHeight="1" x14ac:dyDescent="0.3">
      <c r="A32" s="13">
        <v>24</v>
      </c>
      <c r="B32" s="23">
        <v>222233001001</v>
      </c>
      <c r="C32" s="4" t="s">
        <v>177</v>
      </c>
      <c r="D32" s="4" t="s">
        <v>178</v>
      </c>
      <c r="E32" s="14">
        <f>10.5*2</f>
        <v>21</v>
      </c>
      <c r="F32" s="35">
        <v>14</v>
      </c>
      <c r="G32" s="36">
        <f t="shared" si="0"/>
        <v>11.666666666666666</v>
      </c>
    </row>
    <row r="33" spans="1:7" ht="18" customHeight="1" x14ac:dyDescent="0.3">
      <c r="A33" s="13">
        <v>25</v>
      </c>
      <c r="B33" s="23">
        <v>212133008828</v>
      </c>
      <c r="C33" s="4" t="s">
        <v>179</v>
      </c>
      <c r="D33" s="4" t="s">
        <v>180</v>
      </c>
      <c r="E33" s="14">
        <f>0*2</f>
        <v>0</v>
      </c>
      <c r="F33" s="35">
        <v>0</v>
      </c>
      <c r="G33" s="36">
        <f t="shared" si="0"/>
        <v>0</v>
      </c>
    </row>
    <row r="34" spans="1:7" ht="18" customHeight="1" x14ac:dyDescent="0.3">
      <c r="A34" s="13">
        <v>26</v>
      </c>
      <c r="B34" s="23">
        <v>222233010209</v>
      </c>
      <c r="C34" s="4" t="s">
        <v>181</v>
      </c>
      <c r="D34" s="4" t="s">
        <v>13</v>
      </c>
      <c r="E34" s="14">
        <f>16*2</f>
        <v>32</v>
      </c>
      <c r="F34" s="35">
        <v>17</v>
      </c>
      <c r="G34" s="36">
        <f t="shared" si="0"/>
        <v>16.333333333333332</v>
      </c>
    </row>
    <row r="35" spans="1:7" ht="18" customHeight="1" x14ac:dyDescent="0.3">
      <c r="A35" s="13">
        <v>27</v>
      </c>
      <c r="B35" s="23">
        <v>222233079907</v>
      </c>
      <c r="C35" s="4" t="s">
        <v>182</v>
      </c>
      <c r="D35" s="4" t="s">
        <v>23</v>
      </c>
      <c r="E35" s="14">
        <f>15.5*2</f>
        <v>31</v>
      </c>
      <c r="F35" s="35">
        <v>17</v>
      </c>
      <c r="G35" s="36">
        <f t="shared" si="0"/>
        <v>16</v>
      </c>
    </row>
    <row r="36" spans="1:7" ht="18" customHeight="1" x14ac:dyDescent="0.3">
      <c r="A36" s="13">
        <v>28</v>
      </c>
      <c r="B36" s="23">
        <v>222233062201</v>
      </c>
      <c r="C36" s="4" t="s">
        <v>183</v>
      </c>
      <c r="D36" s="4" t="s">
        <v>184</v>
      </c>
      <c r="E36" s="14">
        <f>14*2</f>
        <v>28</v>
      </c>
      <c r="F36" s="35">
        <v>15</v>
      </c>
      <c r="G36" s="36">
        <f t="shared" si="0"/>
        <v>14.333333333333334</v>
      </c>
    </row>
    <row r="37" spans="1:7" ht="18" customHeight="1" x14ac:dyDescent="0.3">
      <c r="A37" s="13">
        <v>29</v>
      </c>
      <c r="B37" s="23">
        <v>222235409212</v>
      </c>
      <c r="C37" s="4" t="s">
        <v>185</v>
      </c>
      <c r="D37" s="4" t="s">
        <v>186</v>
      </c>
      <c r="E37" s="14">
        <f>13*2</f>
        <v>26</v>
      </c>
      <c r="F37" s="35">
        <v>15</v>
      </c>
      <c r="G37" s="36">
        <f t="shared" si="0"/>
        <v>13.666666666666666</v>
      </c>
    </row>
    <row r="40" spans="1:7" x14ac:dyDescent="0.3">
      <c r="E40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ignoredErrors>
    <ignoredError sqref="E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H5" sqref="H5"/>
    </sheetView>
  </sheetViews>
  <sheetFormatPr baseColWidth="10" defaultRowHeight="14.4" x14ac:dyDescent="0.3"/>
  <cols>
    <col min="1" max="1" width="5.88671875" customWidth="1"/>
    <col min="2" max="2" width="14" customWidth="1"/>
    <col min="3" max="3" width="12.44140625" customWidth="1"/>
    <col min="4" max="4" width="13" customWidth="1"/>
  </cols>
  <sheetData>
    <row r="1" spans="1:7" ht="15" x14ac:dyDescent="0.35">
      <c r="A1" s="27" t="s">
        <v>14</v>
      </c>
      <c r="B1" s="27"/>
      <c r="C1" s="27"/>
      <c r="D1" s="11"/>
      <c r="E1" s="28" t="s">
        <v>31</v>
      </c>
      <c r="F1" s="28"/>
      <c r="G1" s="28"/>
    </row>
    <row r="2" spans="1:7" ht="15" x14ac:dyDescent="0.35">
      <c r="A2" s="27" t="s">
        <v>0</v>
      </c>
      <c r="B2" s="27"/>
      <c r="C2" s="27"/>
      <c r="D2" s="27"/>
      <c r="E2" s="38" t="s">
        <v>233</v>
      </c>
      <c r="F2" s="38"/>
      <c r="G2" s="12"/>
    </row>
    <row r="3" spans="1:7" ht="15" x14ac:dyDescent="0.35">
      <c r="A3" s="27" t="s">
        <v>1</v>
      </c>
      <c r="B3" s="27"/>
      <c r="C3" s="27"/>
      <c r="D3" s="11"/>
      <c r="E3" s="29" t="s">
        <v>232</v>
      </c>
      <c r="F3" s="30"/>
      <c r="G3" s="30"/>
    </row>
    <row r="4" spans="1:7" ht="16.2" x14ac:dyDescent="0.35">
      <c r="A4" s="15"/>
      <c r="B4" s="16"/>
      <c r="C4" s="33" t="s">
        <v>32</v>
      </c>
      <c r="D4" s="33"/>
      <c r="E4" s="33"/>
      <c r="F4" s="16"/>
      <c r="G4" s="16"/>
    </row>
    <row r="5" spans="1:7" ht="16.2" x14ac:dyDescent="0.35">
      <c r="A5" s="16" t="s">
        <v>33</v>
      </c>
      <c r="B5" s="16"/>
      <c r="C5" s="16"/>
      <c r="D5" s="18" t="s">
        <v>34</v>
      </c>
      <c r="E5" s="16"/>
      <c r="F5" s="16"/>
      <c r="G5" s="16"/>
    </row>
    <row r="6" spans="1:7" ht="13.2" customHeight="1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4" t="s">
        <v>2</v>
      </c>
      <c r="B7" s="24" t="s">
        <v>3</v>
      </c>
      <c r="C7" s="24" t="s">
        <v>4</v>
      </c>
      <c r="D7" s="24" t="s">
        <v>5</v>
      </c>
      <c r="E7" s="25" t="s">
        <v>234</v>
      </c>
      <c r="F7" s="25"/>
      <c r="G7" s="26"/>
    </row>
    <row r="8" spans="1:7" ht="30.6" x14ac:dyDescent="0.3">
      <c r="A8" s="24"/>
      <c r="B8" s="24"/>
      <c r="C8" s="24"/>
      <c r="D8" s="24"/>
      <c r="E8" s="8" t="s">
        <v>227</v>
      </c>
      <c r="F8" s="1" t="s">
        <v>35</v>
      </c>
      <c r="G8" s="2" t="s">
        <v>6</v>
      </c>
    </row>
    <row r="9" spans="1:7" ht="18" customHeight="1" x14ac:dyDescent="0.3">
      <c r="A9" s="13">
        <v>1</v>
      </c>
      <c r="B9" s="23">
        <v>222233046518</v>
      </c>
      <c r="C9" s="4" t="s">
        <v>187</v>
      </c>
      <c r="D9" s="4" t="s">
        <v>188</v>
      </c>
      <c r="E9" s="14">
        <f>14.5*2</f>
        <v>29</v>
      </c>
      <c r="F9" s="35">
        <v>16</v>
      </c>
      <c r="G9" s="36">
        <f>SUM(E9+F9)/3</f>
        <v>15</v>
      </c>
    </row>
    <row r="10" spans="1:7" ht="18" customHeight="1" x14ac:dyDescent="0.3">
      <c r="A10" s="13">
        <v>2</v>
      </c>
      <c r="B10" s="23">
        <v>222233066503</v>
      </c>
      <c r="C10" s="4" t="s">
        <v>27</v>
      </c>
      <c r="D10" s="4" t="s">
        <v>189</v>
      </c>
      <c r="E10" s="14">
        <f>15*2</f>
        <v>30</v>
      </c>
      <c r="F10" s="37">
        <v>15</v>
      </c>
      <c r="G10" s="36">
        <f t="shared" ref="G10:G34" si="0">SUM(E10+F10)/3</f>
        <v>15</v>
      </c>
    </row>
    <row r="11" spans="1:7" ht="18" customHeight="1" x14ac:dyDescent="0.3">
      <c r="A11" s="13">
        <v>3</v>
      </c>
      <c r="B11" s="23">
        <v>222233127107</v>
      </c>
      <c r="C11" s="4" t="s">
        <v>27</v>
      </c>
      <c r="D11" s="4" t="s">
        <v>190</v>
      </c>
      <c r="E11" s="14">
        <f>16.5*2</f>
        <v>33</v>
      </c>
      <c r="F11" s="35">
        <v>17.5</v>
      </c>
      <c r="G11" s="36">
        <f t="shared" si="0"/>
        <v>16.833333333333332</v>
      </c>
    </row>
    <row r="12" spans="1:7" ht="18" customHeight="1" x14ac:dyDescent="0.3">
      <c r="A12" s="13">
        <v>4</v>
      </c>
      <c r="B12" s="23">
        <v>222233010103</v>
      </c>
      <c r="C12" s="4" t="s">
        <v>191</v>
      </c>
      <c r="D12" s="4" t="s">
        <v>192</v>
      </c>
      <c r="E12" s="14">
        <f>15.5*2</f>
        <v>31</v>
      </c>
      <c r="F12" s="35">
        <v>16</v>
      </c>
      <c r="G12" s="36">
        <f t="shared" si="0"/>
        <v>15.666666666666666</v>
      </c>
    </row>
    <row r="13" spans="1:7" ht="18" customHeight="1" x14ac:dyDescent="0.3">
      <c r="A13" s="13">
        <v>5</v>
      </c>
      <c r="B13" s="23">
        <v>222233026503</v>
      </c>
      <c r="C13" s="4" t="s">
        <v>28</v>
      </c>
      <c r="D13" s="4" t="s">
        <v>193</v>
      </c>
      <c r="E13" s="14">
        <f>14*2</f>
        <v>28</v>
      </c>
      <c r="F13" s="35">
        <v>15.5</v>
      </c>
      <c r="G13" s="36">
        <f t="shared" si="0"/>
        <v>14.5</v>
      </c>
    </row>
    <row r="14" spans="1:7" ht="18" customHeight="1" x14ac:dyDescent="0.3">
      <c r="A14" s="13">
        <v>6</v>
      </c>
      <c r="B14" s="23">
        <v>222233041005</v>
      </c>
      <c r="C14" s="4" t="s">
        <v>194</v>
      </c>
      <c r="D14" s="4" t="s">
        <v>77</v>
      </c>
      <c r="E14" s="14">
        <f>15*2</f>
        <v>30</v>
      </c>
      <c r="F14" s="35">
        <v>16.5</v>
      </c>
      <c r="G14" s="36">
        <f t="shared" si="0"/>
        <v>15.5</v>
      </c>
    </row>
    <row r="15" spans="1:7" ht="18" customHeight="1" x14ac:dyDescent="0.3">
      <c r="A15" s="13">
        <v>7</v>
      </c>
      <c r="B15" s="23">
        <v>191933005468</v>
      </c>
      <c r="C15" s="4" t="s">
        <v>12</v>
      </c>
      <c r="D15" s="4" t="s">
        <v>29</v>
      </c>
      <c r="E15" s="14">
        <f>0*2</f>
        <v>0</v>
      </c>
      <c r="F15" s="35">
        <v>0</v>
      </c>
      <c r="G15" s="36">
        <f t="shared" si="0"/>
        <v>0</v>
      </c>
    </row>
    <row r="16" spans="1:7" ht="18" customHeight="1" x14ac:dyDescent="0.3">
      <c r="A16" s="13">
        <v>8</v>
      </c>
      <c r="B16" s="23">
        <v>222233062011</v>
      </c>
      <c r="C16" s="4" t="s">
        <v>195</v>
      </c>
      <c r="D16" s="4" t="s">
        <v>138</v>
      </c>
      <c r="E16" s="14">
        <f>14.5*2</f>
        <v>29</v>
      </c>
      <c r="F16" s="35">
        <v>15</v>
      </c>
      <c r="G16" s="36">
        <f t="shared" si="0"/>
        <v>14.666666666666666</v>
      </c>
    </row>
    <row r="17" spans="1:7" ht="18" customHeight="1" x14ac:dyDescent="0.3">
      <c r="A17" s="13">
        <v>9</v>
      </c>
      <c r="B17" s="23">
        <v>222233062117</v>
      </c>
      <c r="C17" s="4" t="s">
        <v>196</v>
      </c>
      <c r="D17" s="4" t="s">
        <v>197</v>
      </c>
      <c r="E17" s="14">
        <f>15*2</f>
        <v>30</v>
      </c>
      <c r="F17" s="35">
        <v>16</v>
      </c>
      <c r="G17" s="36">
        <f t="shared" si="0"/>
        <v>15.333333333333334</v>
      </c>
    </row>
    <row r="18" spans="1:7" ht="18" customHeight="1" x14ac:dyDescent="0.3">
      <c r="A18" s="13">
        <v>10</v>
      </c>
      <c r="B18" s="23">
        <v>222233010007</v>
      </c>
      <c r="C18" s="4" t="s">
        <v>198</v>
      </c>
      <c r="D18" s="4" t="s">
        <v>89</v>
      </c>
      <c r="E18" s="14">
        <f>10.5*2</f>
        <v>21</v>
      </c>
      <c r="F18" s="35">
        <v>13</v>
      </c>
      <c r="G18" s="36">
        <f t="shared" si="0"/>
        <v>11.333333333333334</v>
      </c>
    </row>
    <row r="19" spans="1:7" ht="18" customHeight="1" x14ac:dyDescent="0.3">
      <c r="A19" s="13">
        <v>11</v>
      </c>
      <c r="B19" s="23">
        <v>222233001108</v>
      </c>
      <c r="C19" s="4" t="s">
        <v>199</v>
      </c>
      <c r="D19" s="4" t="s">
        <v>62</v>
      </c>
      <c r="E19" s="14">
        <f>14*2</f>
        <v>28</v>
      </c>
      <c r="F19" s="35">
        <v>15</v>
      </c>
      <c r="G19" s="36">
        <f t="shared" si="0"/>
        <v>14.333333333333334</v>
      </c>
    </row>
    <row r="20" spans="1:7" ht="18" customHeight="1" x14ac:dyDescent="0.3">
      <c r="A20" s="13">
        <v>12</v>
      </c>
      <c r="B20" s="23">
        <v>222233001117</v>
      </c>
      <c r="C20" s="4" t="s">
        <v>200</v>
      </c>
      <c r="D20" s="4" t="s">
        <v>201</v>
      </c>
      <c r="E20" s="14">
        <f>17*2</f>
        <v>34</v>
      </c>
      <c r="F20" s="35">
        <v>20</v>
      </c>
      <c r="G20" s="36">
        <f t="shared" si="0"/>
        <v>18</v>
      </c>
    </row>
    <row r="21" spans="1:7" ht="18" customHeight="1" x14ac:dyDescent="0.3">
      <c r="A21" s="13">
        <v>13</v>
      </c>
      <c r="B21" s="23">
        <v>222235409319</v>
      </c>
      <c r="C21" s="4" t="s">
        <v>202</v>
      </c>
      <c r="D21" s="4" t="s">
        <v>203</v>
      </c>
      <c r="E21" s="14">
        <f>14.5*2</f>
        <v>29</v>
      </c>
      <c r="F21" s="35">
        <v>16</v>
      </c>
      <c r="G21" s="36">
        <f t="shared" si="0"/>
        <v>15</v>
      </c>
    </row>
    <row r="22" spans="1:7" ht="18" customHeight="1" x14ac:dyDescent="0.3">
      <c r="A22" s="13">
        <v>14</v>
      </c>
      <c r="B22" s="23">
        <v>222233090913</v>
      </c>
      <c r="C22" s="4" t="s">
        <v>204</v>
      </c>
      <c r="D22" s="4" t="s">
        <v>205</v>
      </c>
      <c r="E22" s="14">
        <f>15.5*2</f>
        <v>31</v>
      </c>
      <c r="F22" s="35">
        <v>17</v>
      </c>
      <c r="G22" s="36">
        <f t="shared" si="0"/>
        <v>16</v>
      </c>
    </row>
    <row r="23" spans="1:7" ht="18" customHeight="1" x14ac:dyDescent="0.3">
      <c r="A23" s="13">
        <v>15</v>
      </c>
      <c r="B23" s="23">
        <v>222233010308</v>
      </c>
      <c r="C23" s="4" t="s">
        <v>206</v>
      </c>
      <c r="D23" s="4" t="s">
        <v>207</v>
      </c>
      <c r="E23" s="14">
        <f>15*2</f>
        <v>30</v>
      </c>
      <c r="F23" s="35">
        <v>16</v>
      </c>
      <c r="G23" s="36">
        <f t="shared" si="0"/>
        <v>15.333333333333334</v>
      </c>
    </row>
    <row r="24" spans="1:7" ht="18" customHeight="1" x14ac:dyDescent="0.3">
      <c r="A24" s="13">
        <v>16</v>
      </c>
      <c r="B24" s="23">
        <v>181833006910</v>
      </c>
      <c r="C24" s="4" t="s">
        <v>208</v>
      </c>
      <c r="D24" s="4" t="s">
        <v>209</v>
      </c>
      <c r="E24" s="14">
        <f>18*2</f>
        <v>36</v>
      </c>
      <c r="F24" s="35">
        <v>20</v>
      </c>
      <c r="G24" s="36">
        <f t="shared" si="0"/>
        <v>18.666666666666668</v>
      </c>
    </row>
    <row r="25" spans="1:7" ht="18" customHeight="1" x14ac:dyDescent="0.3">
      <c r="A25" s="13">
        <v>17</v>
      </c>
      <c r="B25" s="23">
        <v>202033007583</v>
      </c>
      <c r="C25" s="4" t="s">
        <v>210</v>
      </c>
      <c r="D25" s="4" t="s">
        <v>211</v>
      </c>
      <c r="E25" s="14">
        <f>0*2</f>
        <v>0</v>
      </c>
      <c r="F25" s="35">
        <v>0</v>
      </c>
      <c r="G25" s="36">
        <f t="shared" si="0"/>
        <v>0</v>
      </c>
    </row>
    <row r="26" spans="1:7" ht="18" customHeight="1" x14ac:dyDescent="0.3">
      <c r="A26" s="13">
        <v>18</v>
      </c>
      <c r="B26" s="23">
        <v>222235405813</v>
      </c>
      <c r="C26" s="4" t="s">
        <v>30</v>
      </c>
      <c r="D26" s="4" t="s">
        <v>212</v>
      </c>
      <c r="E26" s="14">
        <f>13.5*2</f>
        <v>27</v>
      </c>
      <c r="F26" s="35">
        <v>14.5</v>
      </c>
      <c r="G26" s="36">
        <f t="shared" si="0"/>
        <v>13.833333333333334</v>
      </c>
    </row>
    <row r="27" spans="1:7" ht="18" customHeight="1" x14ac:dyDescent="0.3">
      <c r="A27" s="13">
        <v>19</v>
      </c>
      <c r="B27" s="23">
        <v>222233062014</v>
      </c>
      <c r="C27" s="4" t="s">
        <v>213</v>
      </c>
      <c r="D27" s="4" t="s">
        <v>214</v>
      </c>
      <c r="E27" s="14">
        <f>0*2</f>
        <v>0</v>
      </c>
      <c r="F27" s="35">
        <v>0</v>
      </c>
      <c r="G27" s="36">
        <f t="shared" si="0"/>
        <v>0</v>
      </c>
    </row>
    <row r="28" spans="1:7" ht="18" customHeight="1" x14ac:dyDescent="0.3">
      <c r="A28" s="13">
        <v>20</v>
      </c>
      <c r="B28" s="23">
        <v>222233001515</v>
      </c>
      <c r="C28" s="4" t="s">
        <v>215</v>
      </c>
      <c r="D28" s="4" t="s">
        <v>216</v>
      </c>
      <c r="E28" s="14">
        <f>16.5*2</f>
        <v>33</v>
      </c>
      <c r="F28" s="35">
        <v>18</v>
      </c>
      <c r="G28" s="36">
        <f t="shared" si="0"/>
        <v>17</v>
      </c>
    </row>
    <row r="29" spans="1:7" ht="18" customHeight="1" x14ac:dyDescent="0.3">
      <c r="A29" s="13">
        <v>21</v>
      </c>
      <c r="B29" s="23">
        <v>222233001712</v>
      </c>
      <c r="C29" s="4" t="s">
        <v>217</v>
      </c>
      <c r="D29" s="4" t="s">
        <v>218</v>
      </c>
      <c r="E29" s="14">
        <f>17*2</f>
        <v>34</v>
      </c>
      <c r="F29" s="35">
        <v>20</v>
      </c>
      <c r="G29" s="36">
        <f t="shared" si="0"/>
        <v>18</v>
      </c>
    </row>
    <row r="30" spans="1:7" ht="18" customHeight="1" x14ac:dyDescent="0.3">
      <c r="A30" s="13">
        <v>22</v>
      </c>
      <c r="B30" s="23">
        <v>222233069112</v>
      </c>
      <c r="C30" s="4" t="s">
        <v>219</v>
      </c>
      <c r="D30" s="4" t="s">
        <v>10</v>
      </c>
      <c r="E30" s="14">
        <f>14*2</f>
        <v>28</v>
      </c>
      <c r="F30" s="35">
        <v>15.5</v>
      </c>
      <c r="G30" s="36">
        <f t="shared" si="0"/>
        <v>14.5</v>
      </c>
    </row>
    <row r="31" spans="1:7" ht="18" customHeight="1" x14ac:dyDescent="0.3">
      <c r="A31" s="13">
        <v>23</v>
      </c>
      <c r="B31" s="23">
        <v>222233041017</v>
      </c>
      <c r="C31" s="4" t="s">
        <v>220</v>
      </c>
      <c r="D31" s="4" t="s">
        <v>221</v>
      </c>
      <c r="E31" s="14">
        <f>15*2</f>
        <v>30</v>
      </c>
      <c r="F31" s="35">
        <v>16</v>
      </c>
      <c r="G31" s="36">
        <f t="shared" si="0"/>
        <v>15.333333333333334</v>
      </c>
    </row>
    <row r="32" spans="1:7" ht="18" customHeight="1" x14ac:dyDescent="0.3">
      <c r="A32" s="13">
        <v>24</v>
      </c>
      <c r="B32" s="23">
        <v>222233026615</v>
      </c>
      <c r="C32" s="4" t="s">
        <v>222</v>
      </c>
      <c r="D32" s="4" t="s">
        <v>172</v>
      </c>
      <c r="E32" s="14">
        <f>15.5*2</f>
        <v>31</v>
      </c>
      <c r="F32" s="35">
        <v>17</v>
      </c>
      <c r="G32" s="36">
        <f t="shared" si="0"/>
        <v>16</v>
      </c>
    </row>
    <row r="33" spans="1:7" ht="18" customHeight="1" x14ac:dyDescent="0.3">
      <c r="A33" s="13">
        <v>25</v>
      </c>
      <c r="B33" s="23">
        <v>222233110503</v>
      </c>
      <c r="C33" s="4" t="s">
        <v>223</v>
      </c>
      <c r="D33" s="4" t="s">
        <v>224</v>
      </c>
      <c r="E33" s="14">
        <f>0*2</f>
        <v>0</v>
      </c>
      <c r="F33" s="35">
        <v>0</v>
      </c>
      <c r="G33" s="36">
        <f t="shared" si="0"/>
        <v>0</v>
      </c>
    </row>
    <row r="34" spans="1:7" ht="18" customHeight="1" x14ac:dyDescent="0.3">
      <c r="A34" s="13">
        <v>26</v>
      </c>
      <c r="B34" s="23">
        <v>191934072954</v>
      </c>
      <c r="C34" s="4" t="s">
        <v>225</v>
      </c>
      <c r="D34" s="4" t="s">
        <v>226</v>
      </c>
      <c r="E34" s="14">
        <f>0*2</f>
        <v>0</v>
      </c>
      <c r="F34" s="35">
        <v>0</v>
      </c>
      <c r="G34" s="36">
        <f t="shared" si="0"/>
        <v>0</v>
      </c>
    </row>
    <row r="37" spans="1:7" x14ac:dyDescent="0.3">
      <c r="E37" s="9" t="s">
        <v>7</v>
      </c>
    </row>
  </sheetData>
  <mergeCells count="12">
    <mergeCell ref="C4:E4"/>
    <mergeCell ref="E1:G1"/>
    <mergeCell ref="A1:C1"/>
    <mergeCell ref="A2:D2"/>
    <mergeCell ref="A3:C3"/>
    <mergeCell ref="E3:G3"/>
    <mergeCell ref="E2:F2"/>
    <mergeCell ref="A7:A8"/>
    <mergeCell ref="B7:B8"/>
    <mergeCell ref="C7:C8"/>
    <mergeCell ref="D7:D8"/>
    <mergeCell ref="E7:G7"/>
  </mergeCells>
  <pageMargins left="0.7" right="0.7" top="0.75" bottom="0.75" header="0.3" footer="0.3"/>
  <ignoredErrors>
    <ignoredError sqref="E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G1-L2</vt:lpstr>
      <vt:lpstr>G2-L2</vt:lpstr>
      <vt:lpstr>G3-L2</vt:lpstr>
      <vt:lpstr>G4-L2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Rami Laidani</cp:lastModifiedBy>
  <cp:lastPrinted>2023-06-19T13:20:20Z</cp:lastPrinted>
  <dcterms:created xsi:type="dcterms:W3CDTF">2016-01-04T10:09:02Z</dcterms:created>
  <dcterms:modified xsi:type="dcterms:W3CDTF">2024-01-30T04:42:46Z</dcterms:modified>
</cp:coreProperties>
</file>