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G1-L2" sheetId="1" r:id="rId1"/>
    <sheet name="G2-L2" sheetId="2" r:id="rId2"/>
    <sheet name="G3-L2" sheetId="3" r:id="rId3"/>
    <sheet name="G4-L2" sheetId="4" r:id="rId4"/>
  </sheets>
  <definedNames/>
  <calcPr fullCalcOnLoad="1"/>
</workbook>
</file>

<file path=xl/sharedStrings.xml><?xml version="1.0" encoding="utf-8"?>
<sst xmlns="http://schemas.openxmlformats.org/spreadsheetml/2006/main" count="344" uniqueCount="267">
  <si>
    <t>Université A.MIRA de Béjaia</t>
  </si>
  <si>
    <t>Année Universitaire : 2023/2024</t>
  </si>
  <si>
    <t>Faculté des Lettres et Langues</t>
  </si>
  <si>
    <t>Enseignant : Mme. BERKATI</t>
  </si>
  <si>
    <t xml:space="preserve">Département d'Anglais </t>
  </si>
  <si>
    <t>Module :Phonetique</t>
  </si>
  <si>
    <t>P.V de note - 2ème année Licence</t>
  </si>
  <si>
    <t xml:space="preserve">       </t>
  </si>
  <si>
    <t xml:space="preserve"> Groupe 01</t>
  </si>
  <si>
    <t>N°</t>
  </si>
  <si>
    <t>Mat</t>
  </si>
  <si>
    <t>Nom</t>
  </si>
  <si>
    <t>Prénom</t>
  </si>
  <si>
    <t>Semestre : 01</t>
  </si>
  <si>
    <t>Note de l'examen /40</t>
  </si>
  <si>
    <t>Note du contrôle continu /20</t>
  </si>
  <si>
    <t>MOY</t>
  </si>
  <si>
    <t>ABBACHE</t>
  </si>
  <si>
    <t>ASMA</t>
  </si>
  <si>
    <t>11.5</t>
  </si>
  <si>
    <t>10.01</t>
  </si>
  <si>
    <t>ABID</t>
  </si>
  <si>
    <t xml:space="preserve">Dihia </t>
  </si>
  <si>
    <t>12.5</t>
  </si>
  <si>
    <t>10.82</t>
  </si>
  <si>
    <t>ADARA</t>
  </si>
  <si>
    <t>Bilal</t>
  </si>
  <si>
    <t>Abs</t>
  </si>
  <si>
    <t>5.28</t>
  </si>
  <si>
    <t>ADJAOUD</t>
  </si>
  <si>
    <t xml:space="preserve">Nawel </t>
  </si>
  <si>
    <t>13.01</t>
  </si>
  <si>
    <t>AFFAR</t>
  </si>
  <si>
    <t>Meriem</t>
  </si>
  <si>
    <t>11.66</t>
  </si>
  <si>
    <t>AGGOUNE</t>
  </si>
  <si>
    <t>MELISSA</t>
  </si>
  <si>
    <t>AID</t>
  </si>
  <si>
    <t>MALAK</t>
  </si>
  <si>
    <t>7.5</t>
  </si>
  <si>
    <t>10.85</t>
  </si>
  <si>
    <t>AIT ELHADI</t>
  </si>
  <si>
    <t>DJAMILA</t>
  </si>
  <si>
    <t>10.66</t>
  </si>
  <si>
    <t>AIT MOUHOUB</t>
  </si>
  <si>
    <t>Warda</t>
  </si>
  <si>
    <t>14.5</t>
  </si>
  <si>
    <t>10.81</t>
  </si>
  <si>
    <t>AIT SAHEL</t>
  </si>
  <si>
    <t xml:space="preserve">Syphal </t>
  </si>
  <si>
    <t>9.34</t>
  </si>
  <si>
    <t>AIT ZENATI</t>
  </si>
  <si>
    <t xml:space="preserve">Ikram </t>
  </si>
  <si>
    <t>13.67</t>
  </si>
  <si>
    <t>AKARDJOUDJ</t>
  </si>
  <si>
    <t xml:space="preserve">Lilia </t>
  </si>
  <si>
    <t>ALLOUL</t>
  </si>
  <si>
    <t>Lisa</t>
  </si>
  <si>
    <t>AMARI</t>
  </si>
  <si>
    <t xml:space="preserve">Anis </t>
  </si>
  <si>
    <t>13.5</t>
  </si>
  <si>
    <t>12.34</t>
  </si>
  <si>
    <t>AMEZZA</t>
  </si>
  <si>
    <t xml:space="preserve">Melissa </t>
  </si>
  <si>
    <t>10.5</t>
  </si>
  <si>
    <t>9.49</t>
  </si>
  <si>
    <t>AMIR</t>
  </si>
  <si>
    <t>TASSADIT</t>
  </si>
  <si>
    <t>7.33</t>
  </si>
  <si>
    <t>AMRANI</t>
  </si>
  <si>
    <t xml:space="preserve">Yousra </t>
  </si>
  <si>
    <t>13.16</t>
  </si>
  <si>
    <t xml:space="preserve">AYAD </t>
  </si>
  <si>
    <t>yanis</t>
  </si>
  <si>
    <t>AYADEN</t>
  </si>
  <si>
    <t xml:space="preserve">Abdelghani </t>
  </si>
  <si>
    <t>AZOUAOU</t>
  </si>
  <si>
    <t xml:space="preserve">Chahinez </t>
  </si>
  <si>
    <t>18.5</t>
  </si>
  <si>
    <t>14.81</t>
  </si>
  <si>
    <t>BAHA</t>
  </si>
  <si>
    <t xml:space="preserve">Fatima </t>
  </si>
  <si>
    <t>BAHLOULI</t>
  </si>
  <si>
    <t>AYA</t>
  </si>
  <si>
    <t>8.5</t>
  </si>
  <si>
    <t>5.69</t>
  </si>
  <si>
    <t xml:space="preserve">BAROUR </t>
  </si>
  <si>
    <t xml:space="preserve">KATIA </t>
  </si>
  <si>
    <t>BELAKHDAR</t>
  </si>
  <si>
    <t xml:space="preserve">Hania </t>
  </si>
  <si>
    <t>8.66</t>
  </si>
  <si>
    <t>BELKHIR</t>
  </si>
  <si>
    <t xml:space="preserve">Khaled </t>
  </si>
  <si>
    <t>BELLIL</t>
  </si>
  <si>
    <t>Asma</t>
  </si>
  <si>
    <t>11.33</t>
  </si>
  <si>
    <t>BELMAMOUNE</t>
  </si>
  <si>
    <t xml:space="preserve">Rania </t>
  </si>
  <si>
    <t>BENIDIRI</t>
  </si>
  <si>
    <t xml:space="preserve">Walid </t>
  </si>
  <si>
    <t>15.5</t>
  </si>
  <si>
    <t>16.49</t>
  </si>
  <si>
    <t>Signature de l'enseignant</t>
  </si>
  <si>
    <t>Enseignant : Haddadi Sarah</t>
  </si>
  <si>
    <t>Module :Français</t>
  </si>
  <si>
    <t xml:space="preserve">      </t>
  </si>
  <si>
    <t xml:space="preserve">  Groupe 02</t>
  </si>
  <si>
    <t>BENNACER</t>
  </si>
  <si>
    <t xml:space="preserve">Sofiane </t>
  </si>
  <si>
    <t>BENSALAHEDDINE</t>
  </si>
  <si>
    <t>Kenza</t>
  </si>
  <si>
    <t>BEZNIA</t>
  </si>
  <si>
    <t xml:space="preserve">Adel </t>
  </si>
  <si>
    <t>BOUAROURI</t>
  </si>
  <si>
    <t xml:space="preserve">Asma </t>
  </si>
  <si>
    <t>BOUCHENNA</t>
  </si>
  <si>
    <t xml:space="preserve">Mohand Ouamar </t>
  </si>
  <si>
    <t>BOUDA</t>
  </si>
  <si>
    <t xml:space="preserve">Liticia </t>
  </si>
  <si>
    <t>BOUDJELLAL</t>
  </si>
  <si>
    <t>ZAHRA</t>
  </si>
  <si>
    <t>BOUDRAA</t>
  </si>
  <si>
    <t>BOUGHBA</t>
  </si>
  <si>
    <t>Mohamed Ramy</t>
  </si>
  <si>
    <t>BOUKHAROUBENE</t>
  </si>
  <si>
    <t xml:space="preserve">Lydia </t>
  </si>
  <si>
    <t>BOUTAGHANE</t>
  </si>
  <si>
    <t>SYPHAX</t>
  </si>
  <si>
    <t>BRAHIMI</t>
  </si>
  <si>
    <t>Kamilia Amel</t>
  </si>
  <si>
    <t>BRAHAMI</t>
  </si>
  <si>
    <t xml:space="preserve">Ourida </t>
  </si>
  <si>
    <t>CHALAL</t>
  </si>
  <si>
    <t>Billal</t>
  </si>
  <si>
    <t>LYDIA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</si>
  <si>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</si>
  <si>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</si>
  <si>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</si>
  <si>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</si>
  <si>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</si>
  <si>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</si>
  <si>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CHERIFI</t>
  </si>
  <si>
    <t>RAYANE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</si>
  <si>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</si>
  <si>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</si>
  <si>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</si>
  <si>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</si>
  <si>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</si>
  <si>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</si>
  <si>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</si>
  <si>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Abdellatif</t>
  </si>
  <si>
    <t>FEDDILA</t>
  </si>
  <si>
    <t>HANI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</si>
  <si>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</si>
  <si>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</si>
  <si>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</si>
  <si>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</si>
  <si>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</si>
  <si>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</si>
  <si>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</si>
  <si>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</si>
  <si>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</si>
  <si>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 xml:space="preserve">     Année Universitaire : 2023/2024</t>
  </si>
  <si>
    <t xml:space="preserve">        </t>
  </si>
  <si>
    <t>Groupe 03</t>
  </si>
  <si>
    <t>GALOUL</t>
  </si>
  <si>
    <t xml:space="preserve">Abderrahmane </t>
  </si>
  <si>
    <t>GHEZZOU</t>
  </si>
  <si>
    <t xml:space="preserve">Sarah </t>
  </si>
  <si>
    <t>GRIB</t>
  </si>
  <si>
    <t xml:space="preserve">Rahima </t>
  </si>
  <si>
    <t>GUERMOUZ</t>
  </si>
  <si>
    <t xml:space="preserve">Zouina </t>
  </si>
  <si>
    <t>HADDOUCHE</t>
  </si>
  <si>
    <t>Samy</t>
  </si>
  <si>
    <t>HALFAOUI</t>
  </si>
  <si>
    <t xml:space="preserve">Zidane </t>
  </si>
  <si>
    <t>HAMAMOUCHE</t>
  </si>
  <si>
    <t>Yamna</t>
  </si>
  <si>
    <t>HAMCHAOUI</t>
  </si>
  <si>
    <t xml:space="preserve">Sabrina </t>
  </si>
  <si>
    <t>HAMENI</t>
  </si>
  <si>
    <t xml:space="preserve">Laeticia </t>
  </si>
  <si>
    <t>HAMIDOUCHE</t>
  </si>
  <si>
    <t>HAMRANI</t>
  </si>
  <si>
    <t>HANNIT</t>
  </si>
  <si>
    <t xml:space="preserve">HARBI </t>
  </si>
  <si>
    <t xml:space="preserve">amira </t>
  </si>
  <si>
    <t>HARZOUN</t>
  </si>
  <si>
    <t>Alicia</t>
  </si>
  <si>
    <t>HASSANINE</t>
  </si>
  <si>
    <t>MERIEM</t>
  </si>
  <si>
    <t>HATTOU</t>
  </si>
  <si>
    <t>Nour el  houda</t>
  </si>
  <si>
    <t>HITRI</t>
  </si>
  <si>
    <t xml:space="preserve">Hassina </t>
  </si>
  <si>
    <t>IBOUCHERITEN</t>
  </si>
  <si>
    <t xml:space="preserve">Ilina </t>
  </si>
  <si>
    <t>IDIR</t>
  </si>
  <si>
    <t xml:space="preserve">Ouardia </t>
  </si>
  <si>
    <t>IGHIT</t>
  </si>
  <si>
    <t xml:space="preserve">Dila </t>
  </si>
  <si>
    <t>KABACHE</t>
  </si>
  <si>
    <t xml:space="preserve">Yasmine </t>
  </si>
  <si>
    <t>KENNOUCHE</t>
  </si>
  <si>
    <t xml:space="preserve">Bochra </t>
  </si>
  <si>
    <t>KERKOUR</t>
  </si>
  <si>
    <t xml:space="preserve">Sami </t>
  </si>
  <si>
    <t>KHIMA</t>
  </si>
  <si>
    <t xml:space="preserve">Amel </t>
  </si>
  <si>
    <t xml:space="preserve">KHODJA </t>
  </si>
  <si>
    <t>nassima</t>
  </si>
  <si>
    <t>KHOULALENE</t>
  </si>
  <si>
    <t>LILIA</t>
  </si>
  <si>
    <t>LARAB</t>
  </si>
  <si>
    <t>LASKRI</t>
  </si>
  <si>
    <t xml:space="preserve">Meriem </t>
  </si>
  <si>
    <t>LEGRIDI</t>
  </si>
  <si>
    <t xml:space="preserve">Rebiha </t>
  </si>
  <si>
    <t>Groupe 04</t>
  </si>
  <si>
    <t xml:space="preserve">Note du contrôle continu /20 </t>
  </si>
  <si>
    <t>LEKBAL</t>
  </si>
  <si>
    <t>LYLIA</t>
  </si>
  <si>
    <t>MADI</t>
  </si>
  <si>
    <t xml:space="preserve">Imane </t>
  </si>
  <si>
    <t xml:space="preserve">Juba </t>
  </si>
  <si>
    <t>MAHMOUDI</t>
  </si>
  <si>
    <t xml:space="preserve">Safyah </t>
  </si>
  <si>
    <t>MAKHLOUFI</t>
  </si>
  <si>
    <t xml:space="preserve">Amira </t>
  </si>
  <si>
    <t>MAMERI</t>
  </si>
  <si>
    <t>MANSOURI</t>
  </si>
  <si>
    <t>AIMADE</t>
  </si>
  <si>
    <t>MASSIOUNE</t>
  </si>
  <si>
    <t>MAZRI</t>
  </si>
  <si>
    <t xml:space="preserve">Lina </t>
  </si>
  <si>
    <t>MERANNI</t>
  </si>
  <si>
    <t>MILANE</t>
  </si>
  <si>
    <t>MOULAOUI</t>
  </si>
  <si>
    <t>WALID</t>
  </si>
  <si>
    <t>OUAZINE</t>
  </si>
  <si>
    <t xml:space="preserve">Nasr eddine </t>
  </si>
  <si>
    <t>OULEBSIR</t>
  </si>
  <si>
    <t xml:space="preserve">Katia </t>
  </si>
  <si>
    <t>RAMDANI</t>
  </si>
  <si>
    <t xml:space="preserve">Nadjet </t>
  </si>
  <si>
    <t>SAADANE</t>
  </si>
  <si>
    <t xml:space="preserve">Yacine </t>
  </si>
  <si>
    <t xml:space="preserve">SADOU </t>
  </si>
  <si>
    <t>hannane</t>
  </si>
  <si>
    <t>SAIDI</t>
  </si>
  <si>
    <t xml:space="preserve">Louiza </t>
  </si>
  <si>
    <t>SEMAOUNE</t>
  </si>
  <si>
    <t>SARAH</t>
  </si>
  <si>
    <t>TAGUELMIMT</t>
  </si>
  <si>
    <t xml:space="preserve">Hadjer </t>
  </si>
  <si>
    <t>TATAH</t>
  </si>
  <si>
    <t xml:space="preserve">Nadine </t>
  </si>
  <si>
    <t>TIGRINE</t>
  </si>
  <si>
    <t>TINHINANE</t>
  </si>
  <si>
    <t xml:space="preserve">TOUAF </t>
  </si>
  <si>
    <t>lisa</t>
  </si>
  <si>
    <t>TOUATI</t>
  </si>
  <si>
    <t>ZAIDI</t>
  </si>
  <si>
    <t xml:space="preserve">Fawzi </t>
  </si>
  <si>
    <t>ZEGGAT</t>
  </si>
  <si>
    <t>Mehdi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</si>
</sst>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* #,##0.00_-;\-&quot;€&quot;* #,##0.00_-;_-&quot;€&quot;* \-??_-;_-@_-"/>
    <numFmt numFmtId="177" formatCode="_-&quot;€&quot;* #,##0_-;\-&quot;€&quot;* #,##0_-;_-&quot;€&quot;* \-_-;_-@_-"/>
  </numFmts>
  <fonts count="53">
    <font>
      <sz val="11"/>
      <color theme="1"/>
      <name val="Calibri"/>
      <family val="2"/>
    </font>
    <font>
      <sz val="11"/>
      <name val="Calibri"/>
      <family val="2"/>
    </font>
    <font>
      <b/>
      <u val="single"/>
      <sz val="10"/>
      <name val="Bell MT"/>
      <family val="1"/>
    </font>
    <font>
      <b/>
      <sz val="10"/>
      <name val="Bell MT"/>
      <family val="1"/>
    </font>
    <font>
      <sz val="10"/>
      <name val="Bell MT"/>
      <family val="1"/>
    </font>
    <font>
      <sz val="11"/>
      <color indexed="8"/>
      <name val="Bell MT"/>
      <family val="1"/>
    </font>
    <font>
      <b/>
      <u val="single"/>
      <sz val="12"/>
      <name val="Bell MT"/>
      <family val="1"/>
    </font>
    <font>
      <b/>
      <sz val="12"/>
      <name val="Bell MT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Bell MT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0" borderId="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 vertical="distributed"/>
    </xf>
    <xf numFmtId="49" fontId="13" fillId="0" borderId="10" xfId="0" applyNumberFormat="1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0" xfId="0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Avertissement" xfId="23"/>
    <cellStyle name="Titre" xfId="24"/>
    <cellStyle name="CTexte explicatif" xfId="25"/>
    <cellStyle name="Titre 1" xfId="26"/>
    <cellStyle name="Titre 2" xfId="27"/>
    <cellStyle name="Titre 3" xfId="28"/>
    <cellStyle name="Titre 4" xfId="29"/>
    <cellStyle name="Entrée" xfId="30"/>
    <cellStyle name="Sortie" xfId="31"/>
    <cellStyle name="Calcul" xfId="32"/>
    <cellStyle name="Vérification de cellule" xfId="33"/>
    <cellStyle name="Cellule liée" xfId="34"/>
    <cellStyle name="Total" xfId="35"/>
    <cellStyle name="Satisfaisant" xfId="36"/>
    <cellStyle name="Insatisfaisant" xfId="37"/>
    <cellStyle name="Neutre" xfId="38"/>
    <cellStyle name="Accent1" xfId="39"/>
    <cellStyle name="20 % - Accent1" xfId="40"/>
    <cellStyle name="40 % - Accent1" xfId="41"/>
    <cellStyle name="60 % - Accent1" xfId="42"/>
    <cellStyle name="Accent2" xfId="43"/>
    <cellStyle name="20 % - Accent2" xfId="44"/>
    <cellStyle name="40 % - Accent2" xfId="45"/>
    <cellStyle name="60 % - Accent2" xfId="46"/>
    <cellStyle name="Accent3" xfId="47"/>
    <cellStyle name="20 % - Accent3" xfId="48"/>
    <cellStyle name="40 % - Accent3" xfId="49"/>
    <cellStyle name="60 % - Accent3" xfId="50"/>
    <cellStyle name="Accent4" xfId="51"/>
    <cellStyle name="20 % - Accent4" xfId="52"/>
    <cellStyle name="40 % - Accent4" xfId="53"/>
    <cellStyle name="60 % - Accent4" xfId="54"/>
    <cellStyle name="Accent5" xfId="55"/>
    <cellStyle name="20 % - Accent5" xfId="56"/>
    <cellStyle name="40 % - Accent5" xfId="57"/>
    <cellStyle name="60 % - Accent5" xfId="58"/>
    <cellStyle name="Accent6" xfId="59"/>
    <cellStyle name="20 % - Accent6" xfId="60"/>
    <cellStyle name="40 % - Accent6" xfId="61"/>
    <cellStyle name="60 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38</xdr:row>
      <xdr:rowOff>161925</xdr:rowOff>
    </xdr:from>
    <xdr:to>
      <xdr:col>6</xdr:col>
      <xdr:colOff>161925</xdr:colOff>
      <xdr:row>42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29675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39</xdr:row>
      <xdr:rowOff>161925</xdr:rowOff>
    </xdr:from>
    <xdr:to>
      <xdr:col>6</xdr:col>
      <xdr:colOff>209550</xdr:colOff>
      <xdr:row>43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9153525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36</xdr:row>
      <xdr:rowOff>161925</xdr:rowOff>
    </xdr:from>
    <xdr:to>
      <xdr:col>6</xdr:col>
      <xdr:colOff>133350</xdr:colOff>
      <xdr:row>40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296275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8">
      <selection activeCell="G36" sqref="G36"/>
    </sheetView>
  </sheetViews>
  <sheetFormatPr defaultColWidth="11.00390625" defaultRowHeight="15"/>
  <cols>
    <col min="1" max="1" width="5.00390625" style="0" customWidth="1"/>
    <col min="2" max="2" width="13.7109375" style="0" customWidth="1"/>
    <col min="3" max="3" width="14.8515625" style="0" customWidth="1"/>
    <col min="4" max="4" width="16.00390625" style="0" customWidth="1"/>
    <col min="5" max="5" width="10.8515625" style="0" customWidth="1"/>
    <col min="6" max="6" width="10.421875" style="0" customWidth="1"/>
    <col min="7" max="7" width="9.421875" style="0" customWidth="1"/>
  </cols>
  <sheetData>
    <row r="1" spans="1:7" ht="15">
      <c r="A1" s="1" t="s">
        <v>0</v>
      </c>
      <c r="B1" s="1"/>
      <c r="C1" s="1"/>
      <c r="D1" s="2"/>
      <c r="E1" s="3" t="s">
        <v>1</v>
      </c>
      <c r="F1" s="3"/>
      <c r="G1" s="3"/>
    </row>
    <row r="2" spans="1:7" ht="15">
      <c r="A2" s="1" t="s">
        <v>2</v>
      </c>
      <c r="B2" s="1"/>
      <c r="C2" s="1"/>
      <c r="D2" s="1"/>
      <c r="E2" s="4" t="s">
        <v>3</v>
      </c>
      <c r="F2" s="4"/>
      <c r="G2" s="5"/>
    </row>
    <row r="3" spans="1:7" ht="15">
      <c r="A3" s="1" t="s">
        <v>4</v>
      </c>
      <c r="B3" s="1"/>
      <c r="C3" s="1"/>
      <c r="D3" s="2"/>
      <c r="E3" s="6" t="s">
        <v>5</v>
      </c>
      <c r="F3" s="7"/>
      <c r="G3" s="7"/>
    </row>
    <row r="4" spans="1:7" ht="16.5">
      <c r="A4" s="34"/>
      <c r="B4" s="35"/>
      <c r="C4" s="36" t="s">
        <v>6</v>
      </c>
      <c r="D4" s="36"/>
      <c r="E4" s="36"/>
      <c r="F4" s="35"/>
      <c r="G4" s="35"/>
    </row>
    <row r="5" spans="1:7" ht="16.5">
      <c r="A5" s="9" t="s">
        <v>7</v>
      </c>
      <c r="B5" s="9"/>
      <c r="C5" s="9"/>
      <c r="D5" s="11" t="s">
        <v>8</v>
      </c>
      <c r="E5" s="9"/>
      <c r="F5" s="9"/>
      <c r="G5" s="9"/>
    </row>
    <row r="6" spans="1:7" ht="26.25">
      <c r="A6" s="12"/>
      <c r="B6" s="12"/>
      <c r="C6" s="12"/>
      <c r="D6" s="13"/>
      <c r="E6" s="14"/>
      <c r="F6" s="14"/>
      <c r="G6" s="14"/>
    </row>
    <row r="7" spans="1:7" ht="18">
      <c r="A7" s="15" t="s">
        <v>9</v>
      </c>
      <c r="B7" s="15" t="s">
        <v>10</v>
      </c>
      <c r="C7" s="15" t="s">
        <v>11</v>
      </c>
      <c r="D7" s="15" t="s">
        <v>12</v>
      </c>
      <c r="E7" s="16" t="s">
        <v>13</v>
      </c>
      <c r="F7" s="16"/>
      <c r="G7" s="17"/>
    </row>
    <row r="8" spans="1:7" ht="33.75">
      <c r="A8" s="15"/>
      <c r="B8" s="15"/>
      <c r="C8" s="15"/>
      <c r="D8" s="15"/>
      <c r="E8" s="18" t="s">
        <v>14</v>
      </c>
      <c r="F8" s="19" t="s">
        <v>15</v>
      </c>
      <c r="G8" s="20" t="s">
        <v>16</v>
      </c>
    </row>
    <row r="9" spans="1:7" ht="18" customHeight="1">
      <c r="A9" s="32">
        <v>1</v>
      </c>
      <c r="B9" s="22">
        <v>222233055911</v>
      </c>
      <c r="C9" s="23" t="s">
        <v>17</v>
      </c>
      <c r="D9" s="23" t="s">
        <v>18</v>
      </c>
      <c r="E9" s="15" t="s">
        <v>19</v>
      </c>
      <c r="F9" s="24">
        <v>7</v>
      </c>
      <c r="G9" s="25" t="s">
        <v>20</v>
      </c>
    </row>
    <row r="10" spans="1:7" ht="18" customHeight="1">
      <c r="A10" s="32">
        <v>2</v>
      </c>
      <c r="B10" s="22">
        <v>222233020402</v>
      </c>
      <c r="C10" s="23" t="s">
        <v>21</v>
      </c>
      <c r="D10" s="23" t="s">
        <v>22</v>
      </c>
      <c r="E10" s="15">
        <v>10</v>
      </c>
      <c r="F10" s="26" t="s">
        <v>23</v>
      </c>
      <c r="G10" s="25" t="s">
        <v>24</v>
      </c>
    </row>
    <row r="11" spans="1:7" ht="18" customHeight="1">
      <c r="A11" s="32">
        <v>3</v>
      </c>
      <c r="B11" s="22">
        <v>212133007829</v>
      </c>
      <c r="C11" s="23" t="s">
        <v>25</v>
      </c>
      <c r="D11" s="23" t="s">
        <v>26</v>
      </c>
      <c r="E11" s="15" t="s">
        <v>27</v>
      </c>
      <c r="F11" s="24">
        <v>16</v>
      </c>
      <c r="G11" s="25" t="s">
        <v>28</v>
      </c>
    </row>
    <row r="12" spans="1:7" ht="18" customHeight="1">
      <c r="A12" s="32">
        <v>4</v>
      </c>
      <c r="B12" s="22">
        <v>222233091208</v>
      </c>
      <c r="C12" s="23" t="s">
        <v>29</v>
      </c>
      <c r="D12" s="23" t="s">
        <v>30</v>
      </c>
      <c r="E12" s="15">
        <v>14</v>
      </c>
      <c r="F12" s="24">
        <v>11</v>
      </c>
      <c r="G12" s="25" t="s">
        <v>31</v>
      </c>
    </row>
    <row r="13" spans="1:7" ht="18" customHeight="1">
      <c r="A13" s="32">
        <v>5</v>
      </c>
      <c r="B13" s="22">
        <v>222233010219</v>
      </c>
      <c r="C13" s="23" t="s">
        <v>32</v>
      </c>
      <c r="D13" s="23" t="s">
        <v>33</v>
      </c>
      <c r="E13" s="15" t="s">
        <v>19</v>
      </c>
      <c r="F13" s="24">
        <v>12</v>
      </c>
      <c r="G13" s="25" t="s">
        <v>34</v>
      </c>
    </row>
    <row r="14" spans="1:7" ht="18" customHeight="1">
      <c r="A14" s="32">
        <v>6</v>
      </c>
      <c r="B14" s="22">
        <v>222233064313</v>
      </c>
      <c r="C14" s="23" t="s">
        <v>35</v>
      </c>
      <c r="D14" s="23" t="s">
        <v>36</v>
      </c>
      <c r="E14" s="15">
        <v>16</v>
      </c>
      <c r="F14" s="24">
        <v>16</v>
      </c>
      <c r="G14" s="25">
        <v>16</v>
      </c>
    </row>
    <row r="15" spans="1:7" ht="18" customHeight="1">
      <c r="A15" s="32">
        <v>7</v>
      </c>
      <c r="B15" s="22">
        <v>212133016135</v>
      </c>
      <c r="C15" s="23" t="s">
        <v>37</v>
      </c>
      <c r="D15" s="23" t="s">
        <v>38</v>
      </c>
      <c r="E15" s="15" t="s">
        <v>23</v>
      </c>
      <c r="F15" s="24" t="s">
        <v>39</v>
      </c>
      <c r="G15" s="25" t="s">
        <v>40</v>
      </c>
    </row>
    <row r="16" spans="1:7" ht="18" customHeight="1">
      <c r="A16" s="32">
        <v>8</v>
      </c>
      <c r="B16" s="22">
        <v>222233034104</v>
      </c>
      <c r="C16" s="23" t="s">
        <v>41</v>
      </c>
      <c r="D16" s="23" t="s">
        <v>42</v>
      </c>
      <c r="E16" s="15">
        <v>10</v>
      </c>
      <c r="F16" s="24">
        <v>12</v>
      </c>
      <c r="G16" s="25" t="s">
        <v>43</v>
      </c>
    </row>
    <row r="17" spans="1:7" ht="18" customHeight="1">
      <c r="A17" s="32">
        <v>9</v>
      </c>
      <c r="B17" s="22">
        <v>222233038106</v>
      </c>
      <c r="C17" s="23" t="s">
        <v>44</v>
      </c>
      <c r="D17" s="23" t="s">
        <v>45</v>
      </c>
      <c r="E17" s="15">
        <v>9</v>
      </c>
      <c r="F17" s="24" t="s">
        <v>46</v>
      </c>
      <c r="G17" s="25" t="s">
        <v>47</v>
      </c>
    </row>
    <row r="18" spans="1:7" ht="18" customHeight="1">
      <c r="A18" s="32">
        <v>10</v>
      </c>
      <c r="B18" s="22">
        <v>222233111402</v>
      </c>
      <c r="C18" s="23" t="s">
        <v>48</v>
      </c>
      <c r="D18" s="23" t="s">
        <v>49</v>
      </c>
      <c r="E18" s="15">
        <v>10</v>
      </c>
      <c r="F18" s="24">
        <v>8</v>
      </c>
      <c r="G18" s="25" t="s">
        <v>50</v>
      </c>
    </row>
    <row r="19" spans="1:7" ht="18" customHeight="1">
      <c r="A19" s="32">
        <v>11</v>
      </c>
      <c r="B19" s="22">
        <v>222233009912</v>
      </c>
      <c r="C19" s="23" t="s">
        <v>51</v>
      </c>
      <c r="D19" s="23" t="s">
        <v>52</v>
      </c>
      <c r="E19" s="15">
        <v>14</v>
      </c>
      <c r="F19" s="24">
        <v>13</v>
      </c>
      <c r="G19" s="25" t="s">
        <v>53</v>
      </c>
    </row>
    <row r="20" spans="1:7" ht="18" customHeight="1">
      <c r="A20" s="32">
        <v>12</v>
      </c>
      <c r="B20" s="22">
        <v>222233001107</v>
      </c>
      <c r="C20" s="23" t="s">
        <v>54</v>
      </c>
      <c r="D20" s="23" t="s">
        <v>55</v>
      </c>
      <c r="E20" s="15" t="s">
        <v>27</v>
      </c>
      <c r="F20" s="24" t="s">
        <v>27</v>
      </c>
      <c r="G20" s="25" t="s">
        <v>27</v>
      </c>
    </row>
    <row r="21" spans="1:7" ht="18" customHeight="1">
      <c r="A21" s="32">
        <v>13</v>
      </c>
      <c r="B21" s="22">
        <v>222233083803</v>
      </c>
      <c r="C21" s="23" t="s">
        <v>56</v>
      </c>
      <c r="D21" s="23" t="s">
        <v>57</v>
      </c>
      <c r="E21" s="15" t="s">
        <v>27</v>
      </c>
      <c r="F21" s="24" t="s">
        <v>27</v>
      </c>
      <c r="G21" s="25" t="s">
        <v>27</v>
      </c>
    </row>
    <row r="22" spans="1:7" ht="18" customHeight="1">
      <c r="A22" s="32">
        <v>14</v>
      </c>
      <c r="B22" s="22">
        <v>222233007108</v>
      </c>
      <c r="C22" s="23" t="s">
        <v>58</v>
      </c>
      <c r="D22" s="23" t="s">
        <v>59</v>
      </c>
      <c r="E22" s="15" t="s">
        <v>60</v>
      </c>
      <c r="F22" s="24">
        <v>10</v>
      </c>
      <c r="G22" s="25" t="s">
        <v>61</v>
      </c>
    </row>
    <row r="23" spans="1:7" ht="18" customHeight="1">
      <c r="A23" s="32">
        <v>15</v>
      </c>
      <c r="B23" s="22">
        <v>222233062203</v>
      </c>
      <c r="C23" s="23" t="s">
        <v>62</v>
      </c>
      <c r="D23" s="23" t="s">
        <v>63</v>
      </c>
      <c r="E23" s="15">
        <v>9</v>
      </c>
      <c r="F23" s="24" t="s">
        <v>64</v>
      </c>
      <c r="G23" s="25" t="s">
        <v>65</v>
      </c>
    </row>
    <row r="24" spans="1:7" ht="18" customHeight="1">
      <c r="A24" s="32">
        <v>16</v>
      </c>
      <c r="B24" s="22">
        <v>212133006484</v>
      </c>
      <c r="C24" s="23" t="s">
        <v>66</v>
      </c>
      <c r="D24" s="23" t="s">
        <v>67</v>
      </c>
      <c r="E24" s="15">
        <v>7</v>
      </c>
      <c r="F24" s="24">
        <v>8</v>
      </c>
      <c r="G24" s="25" t="s">
        <v>68</v>
      </c>
    </row>
    <row r="25" spans="1:7" ht="18" customHeight="1">
      <c r="A25" s="32">
        <v>17</v>
      </c>
      <c r="B25" s="22">
        <v>222233001119</v>
      </c>
      <c r="C25" s="23" t="s">
        <v>69</v>
      </c>
      <c r="D25" s="23" t="s">
        <v>70</v>
      </c>
      <c r="E25" s="15">
        <v>13</v>
      </c>
      <c r="F25" s="24" t="s">
        <v>60</v>
      </c>
      <c r="G25" s="25" t="s">
        <v>71</v>
      </c>
    </row>
    <row r="26" spans="1:7" ht="18" customHeight="1">
      <c r="A26" s="32">
        <v>18</v>
      </c>
      <c r="B26" s="22">
        <v>202033007219</v>
      </c>
      <c r="C26" s="23" t="s">
        <v>72</v>
      </c>
      <c r="D26" s="23" t="s">
        <v>73</v>
      </c>
      <c r="E26" s="15">
        <v>10</v>
      </c>
      <c r="F26" s="24">
        <v>10</v>
      </c>
      <c r="G26" s="25">
        <v>10</v>
      </c>
    </row>
    <row r="27" spans="1:7" ht="18" customHeight="1">
      <c r="A27" s="32">
        <v>19</v>
      </c>
      <c r="B27" s="22">
        <v>222233110317</v>
      </c>
      <c r="C27" s="23" t="s">
        <v>74</v>
      </c>
      <c r="D27" s="23" t="s">
        <v>75</v>
      </c>
      <c r="E27" s="15">
        <v>15</v>
      </c>
      <c r="F27" s="24">
        <v>15</v>
      </c>
      <c r="G27" s="25">
        <v>15</v>
      </c>
    </row>
    <row r="28" spans="1:7" ht="18" customHeight="1">
      <c r="A28" s="32">
        <v>20</v>
      </c>
      <c r="B28" s="22">
        <v>222233021119</v>
      </c>
      <c r="C28" s="23" t="s">
        <v>76</v>
      </c>
      <c r="D28" s="23" t="s">
        <v>77</v>
      </c>
      <c r="E28" s="15">
        <v>13</v>
      </c>
      <c r="F28" s="24" t="s">
        <v>78</v>
      </c>
      <c r="G28" s="25" t="s">
        <v>79</v>
      </c>
    </row>
    <row r="29" spans="1:7" ht="18" customHeight="1">
      <c r="A29" s="32">
        <v>21</v>
      </c>
      <c r="B29" s="22">
        <v>222233090912</v>
      </c>
      <c r="C29" s="23" t="s">
        <v>80</v>
      </c>
      <c r="D29" s="23" t="s">
        <v>81</v>
      </c>
      <c r="E29" s="15" t="s">
        <v>64</v>
      </c>
      <c r="F29" s="24">
        <v>11</v>
      </c>
      <c r="G29" s="25" t="s">
        <v>43</v>
      </c>
    </row>
    <row r="30" spans="1:7" ht="18" customHeight="1">
      <c r="A30" s="32">
        <v>22</v>
      </c>
      <c r="B30" s="22">
        <v>181833011046</v>
      </c>
      <c r="C30" s="23" t="s">
        <v>82</v>
      </c>
      <c r="D30" s="23" t="s">
        <v>83</v>
      </c>
      <c r="E30" s="15" t="s">
        <v>84</v>
      </c>
      <c r="F30" s="24" t="s">
        <v>27</v>
      </c>
      <c r="G30" s="25" t="s">
        <v>85</v>
      </c>
    </row>
    <row r="31" spans="1:7" ht="18" customHeight="1">
      <c r="A31" s="32">
        <v>23</v>
      </c>
      <c r="B31" s="22">
        <v>212133004496</v>
      </c>
      <c r="C31" s="23" t="s">
        <v>86</v>
      </c>
      <c r="D31" s="23" t="s">
        <v>87</v>
      </c>
      <c r="E31" s="15" t="s">
        <v>27</v>
      </c>
      <c r="F31" s="24" t="s">
        <v>27</v>
      </c>
      <c r="G31" s="25" t="s">
        <v>27</v>
      </c>
    </row>
    <row r="32" spans="1:7" ht="18" customHeight="1">
      <c r="A32" s="32">
        <v>24</v>
      </c>
      <c r="B32" s="22">
        <v>222233001713</v>
      </c>
      <c r="C32" s="23" t="s">
        <v>88</v>
      </c>
      <c r="D32" s="23" t="s">
        <v>89</v>
      </c>
      <c r="E32" s="15">
        <v>8</v>
      </c>
      <c r="F32" s="24">
        <v>10</v>
      </c>
      <c r="G32" s="25" t="s">
        <v>90</v>
      </c>
    </row>
    <row r="33" spans="1:7" ht="18" customHeight="1">
      <c r="A33" s="32">
        <v>25</v>
      </c>
      <c r="B33" s="22">
        <v>172233125505</v>
      </c>
      <c r="C33" s="23" t="s">
        <v>91</v>
      </c>
      <c r="D33" s="23" t="s">
        <v>92</v>
      </c>
      <c r="E33" s="15">
        <v>14</v>
      </c>
      <c r="F33" s="24">
        <v>14</v>
      </c>
      <c r="G33" s="25">
        <v>14</v>
      </c>
    </row>
    <row r="34" spans="1:7" ht="18" customHeight="1">
      <c r="A34" s="32">
        <v>26</v>
      </c>
      <c r="B34" s="22">
        <v>212233109714</v>
      </c>
      <c r="C34" s="23" t="s">
        <v>93</v>
      </c>
      <c r="D34" s="23" t="s">
        <v>94</v>
      </c>
      <c r="E34" s="15" t="s">
        <v>19</v>
      </c>
      <c r="F34" s="24">
        <v>11</v>
      </c>
      <c r="G34" s="25" t="s">
        <v>95</v>
      </c>
    </row>
    <row r="35" spans="1:7" ht="18" customHeight="1">
      <c r="A35" s="32">
        <v>27</v>
      </c>
      <c r="B35" s="22">
        <v>222233010006</v>
      </c>
      <c r="C35" s="23" t="s">
        <v>96</v>
      </c>
      <c r="D35" s="23" t="s">
        <v>97</v>
      </c>
      <c r="E35" s="15">
        <v>13</v>
      </c>
      <c r="F35" s="24" t="s">
        <v>60</v>
      </c>
      <c r="G35" s="25" t="s">
        <v>71</v>
      </c>
    </row>
    <row r="36" spans="1:7" ht="18" customHeight="1">
      <c r="A36" s="32">
        <v>28</v>
      </c>
      <c r="B36" s="22">
        <v>222233034419</v>
      </c>
      <c r="C36" s="23" t="s">
        <v>98</v>
      </c>
      <c r="D36" s="23" t="s">
        <v>99</v>
      </c>
      <c r="E36" s="15" t="s">
        <v>100</v>
      </c>
      <c r="F36" s="24" t="s">
        <v>78</v>
      </c>
      <c r="G36" s="25" t="s">
        <v>101</v>
      </c>
    </row>
    <row r="38" ht="15">
      <c r="E38" s="27" t="s">
        <v>102</v>
      </c>
    </row>
  </sheetData>
  <sheetProtection/>
  <mergeCells count="12">
    <mergeCell ref="A1:C1"/>
    <mergeCell ref="E1:G1"/>
    <mergeCell ref="A2:D2"/>
    <mergeCell ref="E2:F2"/>
    <mergeCell ref="A3:C3"/>
    <mergeCell ref="E3:G3"/>
    <mergeCell ref="C4:E4"/>
    <mergeCell ref="E7:G7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H5" sqref="H5"/>
    </sheetView>
  </sheetViews>
  <sheetFormatPr defaultColWidth="11.00390625" defaultRowHeight="15"/>
  <cols>
    <col min="1" max="1" width="5.140625" style="0" customWidth="1"/>
    <col min="2" max="2" width="14.7109375" style="0" customWidth="1"/>
    <col min="3" max="3" width="18.7109375" style="0" customWidth="1"/>
    <col min="4" max="4" width="14.8515625" style="0" customWidth="1"/>
    <col min="5" max="5" width="12.28125" style="0" customWidth="1"/>
    <col min="6" max="6" width="10.28125" style="0" customWidth="1"/>
    <col min="7" max="7" width="9.8515625" style="0" customWidth="1"/>
  </cols>
  <sheetData>
    <row r="1" spans="1:7" ht="15">
      <c r="A1" s="1" t="s">
        <v>0</v>
      </c>
      <c r="B1" s="1"/>
      <c r="C1" s="1"/>
      <c r="D1" s="2"/>
      <c r="E1" s="3" t="s">
        <v>1</v>
      </c>
      <c r="F1" s="3"/>
      <c r="G1" s="3"/>
    </row>
    <row r="2" spans="1:7" ht="15">
      <c r="A2" s="1" t="s">
        <v>2</v>
      </c>
      <c r="B2" s="1"/>
      <c r="C2" s="1"/>
      <c r="D2" s="1"/>
      <c r="E2" s="4" t="s">
        <v>103</v>
      </c>
      <c r="F2" s="4"/>
      <c r="G2" s="5"/>
    </row>
    <row r="3" spans="1:7" ht="15">
      <c r="A3" s="1" t="s">
        <v>4</v>
      </c>
      <c r="B3" s="1"/>
      <c r="C3" s="1"/>
      <c r="D3" s="2"/>
      <c r="E3" s="6" t="s">
        <v>104</v>
      </c>
      <c r="F3" s="7"/>
      <c r="G3" s="7"/>
    </row>
    <row r="4" spans="1:7" ht="16.5">
      <c r="A4" s="28"/>
      <c r="B4" s="29"/>
      <c r="C4" s="30" t="s">
        <v>6</v>
      </c>
      <c r="D4" s="30"/>
      <c r="E4" s="30"/>
      <c r="F4" s="29"/>
      <c r="G4" s="29"/>
    </row>
    <row r="5" spans="1:7" ht="16.5">
      <c r="A5" s="9" t="s">
        <v>105</v>
      </c>
      <c r="B5" s="9"/>
      <c r="C5" s="9"/>
      <c r="D5" s="10" t="s">
        <v>106</v>
      </c>
      <c r="E5" s="9"/>
      <c r="F5" s="9"/>
      <c r="G5" s="9"/>
    </row>
    <row r="6" spans="1:7" ht="15.75">
      <c r="A6" s="31"/>
      <c r="B6" s="31"/>
      <c r="C6" s="31"/>
      <c r="D6" s="31"/>
      <c r="E6" s="31"/>
      <c r="F6" s="31"/>
      <c r="G6" s="31"/>
    </row>
    <row r="7" spans="1:7" ht="18">
      <c r="A7" s="15" t="s">
        <v>9</v>
      </c>
      <c r="B7" s="15" t="s">
        <v>10</v>
      </c>
      <c r="C7" s="15" t="s">
        <v>11</v>
      </c>
      <c r="D7" s="15" t="s">
        <v>12</v>
      </c>
      <c r="E7" s="16" t="s">
        <v>13</v>
      </c>
      <c r="F7" s="16"/>
      <c r="G7" s="17"/>
    </row>
    <row r="8" spans="1:7" ht="33.75">
      <c r="A8" s="15"/>
      <c r="B8" s="15"/>
      <c r="C8" s="15"/>
      <c r="D8" s="15"/>
      <c r="E8" s="18" t="s">
        <v>14</v>
      </c>
      <c r="F8" s="19" t="s">
        <v>15</v>
      </c>
      <c r="G8" s="20" t="s">
        <v>16</v>
      </c>
    </row>
    <row r="9" spans="1:7" ht="18" customHeight="1">
      <c r="A9" s="32">
        <v>1</v>
      </c>
      <c r="B9" s="22">
        <v>222233112004</v>
      </c>
      <c r="C9" s="23" t="s">
        <v>107</v>
      </c>
      <c r="D9" s="23" t="s">
        <v>108</v>
      </c>
      <c r="E9" s="15">
        <f>12*2</f>
        <v>24</v>
      </c>
      <c r="F9" s="24">
        <v>14</v>
      </c>
      <c r="G9" s="25">
        <f>SUM(E9+F9)/3</f>
        <v>12.666666666666666</v>
      </c>
    </row>
    <row r="10" spans="1:7" ht="18" customHeight="1">
      <c r="A10" s="32">
        <v>2</v>
      </c>
      <c r="B10" s="22">
        <v>212133011116</v>
      </c>
      <c r="C10" s="23" t="s">
        <v>109</v>
      </c>
      <c r="D10" s="23" t="s">
        <v>110</v>
      </c>
      <c r="E10" s="15">
        <f>12*2</f>
        <v>24</v>
      </c>
      <c r="F10" s="26">
        <v>14</v>
      </c>
      <c r="G10" s="25">
        <f aca="true" t="shared" si="0" ref="G10:G37">SUM(E10+F10)/3</f>
        <v>12.666666666666666</v>
      </c>
    </row>
    <row r="11" spans="1:7" ht="18" customHeight="1">
      <c r="A11" s="32">
        <v>3</v>
      </c>
      <c r="B11" s="22">
        <v>222233110307</v>
      </c>
      <c r="C11" s="23" t="s">
        <v>111</v>
      </c>
      <c r="D11" s="23" t="s">
        <v>112</v>
      </c>
      <c r="E11" s="15">
        <f>16*2</f>
        <v>32</v>
      </c>
      <c r="F11" s="24">
        <v>16.5</v>
      </c>
      <c r="G11" s="25">
        <f t="shared" si="0"/>
        <v>16.166666666666668</v>
      </c>
    </row>
    <row r="12" spans="1:7" ht="18" customHeight="1">
      <c r="A12" s="32">
        <v>4</v>
      </c>
      <c r="B12" s="22">
        <v>222235443702</v>
      </c>
      <c r="C12" s="23" t="s">
        <v>113</v>
      </c>
      <c r="D12" s="23" t="s">
        <v>114</v>
      </c>
      <c r="E12" s="15">
        <f>0*2</f>
        <v>0</v>
      </c>
      <c r="F12" s="24">
        <v>0</v>
      </c>
      <c r="G12" s="25">
        <f t="shared" si="0"/>
        <v>0</v>
      </c>
    </row>
    <row r="13" spans="1:7" ht="18" customHeight="1">
      <c r="A13" s="32">
        <v>5</v>
      </c>
      <c r="B13" s="22">
        <v>222233099520</v>
      </c>
      <c r="C13" s="23" t="s">
        <v>115</v>
      </c>
      <c r="D13" s="23" t="s">
        <v>116</v>
      </c>
      <c r="E13" s="15">
        <f>15.5*2</f>
        <v>31</v>
      </c>
      <c r="F13" s="24">
        <v>17</v>
      </c>
      <c r="G13" s="25">
        <f t="shared" si="0"/>
        <v>16</v>
      </c>
    </row>
    <row r="14" spans="1:7" ht="18" customHeight="1">
      <c r="A14" s="32">
        <v>6</v>
      </c>
      <c r="B14" s="22">
        <v>222233081113</v>
      </c>
      <c r="C14" s="23" t="s">
        <v>117</v>
      </c>
      <c r="D14" s="23" t="s">
        <v>118</v>
      </c>
      <c r="E14" s="15">
        <f>13*2</f>
        <v>26</v>
      </c>
      <c r="F14" s="24">
        <v>15</v>
      </c>
      <c r="G14" s="25">
        <f t="shared" si="0"/>
        <v>13.666666666666666</v>
      </c>
    </row>
    <row r="15" spans="1:7" ht="18" customHeight="1">
      <c r="A15" s="32">
        <v>7</v>
      </c>
      <c r="B15" s="22">
        <v>222233009306</v>
      </c>
      <c r="C15" s="23" t="s">
        <v>119</v>
      </c>
      <c r="D15" s="33" t="s">
        <v>120</v>
      </c>
      <c r="E15" s="15">
        <f>14*2</f>
        <v>28</v>
      </c>
      <c r="F15" s="24">
        <v>15</v>
      </c>
      <c r="G15" s="25">
        <f t="shared" si="0"/>
        <v>14.333333333333334</v>
      </c>
    </row>
    <row r="16" spans="1:7" ht="18" customHeight="1">
      <c r="A16" s="32">
        <v>8</v>
      </c>
      <c r="B16" s="22">
        <v>222233062202</v>
      </c>
      <c r="C16" s="23" t="s">
        <v>121</v>
      </c>
      <c r="D16" s="23" t="s">
        <v>63</v>
      </c>
      <c r="E16" s="15">
        <f>13*2</f>
        <v>26</v>
      </c>
      <c r="F16" s="24">
        <v>16</v>
      </c>
      <c r="G16" s="25">
        <f t="shared" si="0"/>
        <v>14</v>
      </c>
    </row>
    <row r="17" spans="1:7" ht="18" customHeight="1">
      <c r="A17" s="32">
        <v>9</v>
      </c>
      <c r="B17" s="22">
        <v>222233009517</v>
      </c>
      <c r="C17" s="23" t="s">
        <v>122</v>
      </c>
      <c r="D17" s="23" t="s">
        <v>123</v>
      </c>
      <c r="E17" s="15">
        <f>0*2</f>
        <v>0</v>
      </c>
      <c r="F17" s="24">
        <v>0</v>
      </c>
      <c r="G17" s="25">
        <f t="shared" si="0"/>
        <v>0</v>
      </c>
    </row>
    <row r="18" spans="1:7" ht="18" customHeight="1">
      <c r="A18" s="32">
        <v>10</v>
      </c>
      <c r="B18" s="22">
        <v>222233010206</v>
      </c>
      <c r="C18" s="23" t="s">
        <v>124</v>
      </c>
      <c r="D18" s="23" t="s">
        <v>125</v>
      </c>
      <c r="E18" s="15">
        <f>14*2</f>
        <v>28</v>
      </c>
      <c r="F18" s="24">
        <v>15</v>
      </c>
      <c r="G18" s="25">
        <f t="shared" si="0"/>
        <v>14.333333333333334</v>
      </c>
    </row>
    <row r="19" spans="1:7" ht="18" customHeight="1">
      <c r="A19" s="32">
        <v>11</v>
      </c>
      <c r="B19" s="22">
        <v>222233034115</v>
      </c>
      <c r="C19" s="23" t="s">
        <v>126</v>
      </c>
      <c r="D19" s="23" t="s">
        <v>127</v>
      </c>
      <c r="E19" s="15">
        <f>12.5*2</f>
        <v>25</v>
      </c>
      <c r="F19" s="24">
        <v>14</v>
      </c>
      <c r="G19" s="25">
        <f t="shared" si="0"/>
        <v>13</v>
      </c>
    </row>
    <row r="20" spans="1:7" ht="18" customHeight="1">
      <c r="A20" s="32">
        <v>12</v>
      </c>
      <c r="B20" s="22">
        <v>222233015218</v>
      </c>
      <c r="C20" s="23" t="s">
        <v>128</v>
      </c>
      <c r="D20" s="23" t="s">
        <v>129</v>
      </c>
      <c r="E20" s="15">
        <f>18*2</f>
        <v>36</v>
      </c>
      <c r="F20" s="24">
        <v>20</v>
      </c>
      <c r="G20" s="25">
        <f t="shared" si="0"/>
        <v>18.666666666666668</v>
      </c>
    </row>
    <row r="21" spans="1:7" ht="18" customHeight="1">
      <c r="A21" s="32">
        <v>13</v>
      </c>
      <c r="B21" s="22">
        <v>222233021102</v>
      </c>
      <c r="C21" s="23" t="s">
        <v>130</v>
      </c>
      <c r="D21" s="23" t="s">
        <v>131</v>
      </c>
      <c r="E21" s="15">
        <f>0*2</f>
        <v>0</v>
      </c>
      <c r="F21" s="24">
        <v>0</v>
      </c>
      <c r="G21" s="25">
        <f t="shared" si="0"/>
        <v>0</v>
      </c>
    </row>
    <row r="22" spans="1:7" ht="18" customHeight="1">
      <c r="A22" s="32">
        <v>14</v>
      </c>
      <c r="B22" s="22">
        <v>191933009162</v>
      </c>
      <c r="C22" s="23" t="s">
        <v>132</v>
      </c>
      <c r="D22" s="23" t="s">
        <v>133</v>
      </c>
      <c r="E22" s="15">
        <f>10.5*2</f>
        <v>21</v>
      </c>
      <c r="F22" s="24">
        <v>13</v>
      </c>
      <c r="G22" s="25">
        <f t="shared" si="0"/>
        <v>11.333333333333334</v>
      </c>
    </row>
    <row r="23" spans="1:7" ht="18" customHeight="1">
      <c r="A23" s="32">
        <v>15</v>
      </c>
      <c r="B23" s="22">
        <v>222233099515</v>
      </c>
      <c r="C23" s="23" t="s">
        <v>132</v>
      </c>
      <c r="D23" s="23" t="s">
        <v>134</v>
      </c>
      <c r="E23" s="15">
        <f>14.5*2</f>
        <v>29</v>
      </c>
      <c r="F23" s="24">
        <v>16</v>
      </c>
      <c r="G23" s="25">
        <f t="shared" si="0"/>
        <v>15</v>
      </c>
    </row>
    <row r="24" spans="1:7" ht="18" customHeight="1">
      <c r="A24" s="32">
        <v>16</v>
      </c>
      <c r="B24" s="22">
        <v>222233055115</v>
      </c>
      <c r="C24" s="23" t="s">
        <v>135</v>
      </c>
      <c r="D24" s="23" t="s">
        <v>136</v>
      </c>
      <c r="E24" s="15">
        <f>14*2</f>
        <v>28</v>
      </c>
      <c r="F24" s="24">
        <v>15.5</v>
      </c>
      <c r="G24" s="25">
        <f t="shared" si="0"/>
        <v>14.5</v>
      </c>
    </row>
    <row r="25" spans="1:7" ht="18" customHeight="1">
      <c r="A25" s="32">
        <v>17</v>
      </c>
      <c r="B25" s="22">
        <v>222233062210</v>
      </c>
      <c r="C25" s="23" t="s">
        <v>137</v>
      </c>
      <c r="D25" s="23" t="s">
        <v>138</v>
      </c>
      <c r="E25" s="15">
        <f>15.5*2</f>
        <v>31</v>
      </c>
      <c r="F25" s="24">
        <v>15.5</v>
      </c>
      <c r="G25" s="25">
        <f t="shared" si="0"/>
        <v>15.5</v>
      </c>
    </row>
    <row r="26" spans="1:7" ht="18" customHeight="1">
      <c r="A26" s="32">
        <v>18</v>
      </c>
      <c r="B26" s="22">
        <v>222233123320</v>
      </c>
      <c r="C26" s="23" t="s">
        <v>139</v>
      </c>
      <c r="D26" s="23" t="s">
        <v>140</v>
      </c>
      <c r="E26" s="15">
        <f>12*2</f>
        <v>24</v>
      </c>
      <c r="F26" s="24">
        <v>14</v>
      </c>
      <c r="G26" s="25">
        <f t="shared" si="0"/>
        <v>12.666666666666666</v>
      </c>
    </row>
    <row r="27" spans="1:7" ht="18" customHeight="1">
      <c r="A27" s="32">
        <v>19</v>
      </c>
      <c r="B27" s="22">
        <v>212133011085</v>
      </c>
      <c r="C27" s="23" t="s">
        <v>141</v>
      </c>
      <c r="D27" s="23" t="s">
        <v>142</v>
      </c>
      <c r="E27" s="15">
        <f>0*2</f>
        <v>0</v>
      </c>
      <c r="F27" s="24">
        <v>0</v>
      </c>
      <c r="G27" s="25">
        <f t="shared" si="0"/>
        <v>0</v>
      </c>
    </row>
    <row r="28" spans="1:7" ht="18" customHeight="1">
      <c r="A28" s="32">
        <v>20</v>
      </c>
      <c r="B28" s="22">
        <v>222233069902</v>
      </c>
      <c r="C28" s="23" t="s">
        <v>143</v>
      </c>
      <c r="D28" s="23" t="s">
        <v>144</v>
      </c>
      <c r="E28" s="15">
        <f>14.5*2</f>
        <v>29</v>
      </c>
      <c r="F28" s="24">
        <v>16</v>
      </c>
      <c r="G28" s="25">
        <f t="shared" si="0"/>
        <v>15</v>
      </c>
    </row>
    <row r="29" spans="1:7" ht="18" customHeight="1">
      <c r="A29" s="32">
        <v>21</v>
      </c>
      <c r="B29" s="22">
        <v>212233126605</v>
      </c>
      <c r="C29" s="23" t="s">
        <v>145</v>
      </c>
      <c r="D29" s="23" t="s">
        <v>146</v>
      </c>
      <c r="E29" s="15">
        <f>14.5*2</f>
        <v>29</v>
      </c>
      <c r="F29" s="24">
        <v>16</v>
      </c>
      <c r="G29" s="25">
        <f t="shared" si="0"/>
        <v>15</v>
      </c>
    </row>
    <row r="30" spans="1:7" ht="18" customHeight="1">
      <c r="A30" s="32">
        <v>22</v>
      </c>
      <c r="B30" s="22">
        <v>222233009607</v>
      </c>
      <c r="C30" s="23" t="s">
        <v>147</v>
      </c>
      <c r="D30" s="23" t="s">
        <v>148</v>
      </c>
      <c r="E30" s="15">
        <f>13*2</f>
        <v>26</v>
      </c>
      <c r="F30" s="24">
        <v>14.5</v>
      </c>
      <c r="G30" s="25">
        <f t="shared" si="0"/>
        <v>13.5</v>
      </c>
    </row>
    <row r="31" spans="1:7" ht="18" customHeight="1">
      <c r="A31" s="32">
        <v>23</v>
      </c>
      <c r="B31" s="22">
        <v>222233001510</v>
      </c>
      <c r="C31" s="23" t="s">
        <v>149</v>
      </c>
      <c r="D31" s="23" t="s">
        <v>150</v>
      </c>
      <c r="E31" s="15">
        <f>0*2</f>
        <v>0</v>
      </c>
      <c r="F31" s="24">
        <v>0</v>
      </c>
      <c r="G31" s="25">
        <f t="shared" si="0"/>
        <v>0</v>
      </c>
    </row>
    <row r="32" spans="1:7" ht="18" customHeight="1">
      <c r="A32" s="32">
        <v>24</v>
      </c>
      <c r="B32" s="22">
        <v>212133011002</v>
      </c>
      <c r="C32" s="23" t="s">
        <v>151</v>
      </c>
      <c r="D32" s="23" t="s">
        <v>152</v>
      </c>
      <c r="E32" s="15">
        <f>0*2</f>
        <v>0</v>
      </c>
      <c r="F32" s="24">
        <v>0</v>
      </c>
      <c r="G32" s="25">
        <f t="shared" si="0"/>
        <v>0</v>
      </c>
    </row>
    <row r="33" spans="1:7" ht="18" customHeight="1">
      <c r="A33" s="32">
        <v>25</v>
      </c>
      <c r="B33" s="22">
        <v>162233126011</v>
      </c>
      <c r="C33" s="23" t="s">
        <v>153</v>
      </c>
      <c r="D33" s="23" t="s">
        <v>125</v>
      </c>
      <c r="E33" s="15">
        <f>14.5*2</f>
        <v>29</v>
      </c>
      <c r="F33" s="24">
        <v>15</v>
      </c>
      <c r="G33" s="25">
        <f t="shared" si="0"/>
        <v>14.666666666666666</v>
      </c>
    </row>
    <row r="34" spans="1:7" ht="18" customHeight="1">
      <c r="A34" s="32">
        <v>26</v>
      </c>
      <c r="B34" s="22">
        <v>222233087319</v>
      </c>
      <c r="C34" s="23" t="s">
        <v>154</v>
      </c>
      <c r="D34" s="23" t="s">
        <v>155</v>
      </c>
      <c r="E34" s="15">
        <f>16.5*2</f>
        <v>33</v>
      </c>
      <c r="F34" s="24">
        <v>16</v>
      </c>
      <c r="G34" s="25">
        <f t="shared" si="0"/>
        <v>16.333333333333332</v>
      </c>
    </row>
    <row r="35" spans="1:7" ht="18" customHeight="1">
      <c r="A35" s="32">
        <v>27</v>
      </c>
      <c r="B35" s="22">
        <v>222233001017</v>
      </c>
      <c r="C35" s="23" t="s">
        <v>156</v>
      </c>
      <c r="D35" s="23" t="s">
        <v>157</v>
      </c>
      <c r="E35" s="15">
        <f>12.5*2</f>
        <v>25</v>
      </c>
      <c r="F35" s="24">
        <v>13</v>
      </c>
      <c r="G35" s="25">
        <f t="shared" si="0"/>
        <v>12.666666666666666</v>
      </c>
    </row>
    <row r="36" spans="1:7" ht="18" customHeight="1">
      <c r="A36" s="32">
        <v>28</v>
      </c>
      <c r="B36" s="22">
        <v>212133000202</v>
      </c>
      <c r="C36" s="23" t="s">
        <v>158</v>
      </c>
      <c r="D36" s="23" t="s">
        <v>159</v>
      </c>
      <c r="E36" s="15">
        <f>15.5*2</f>
        <v>31</v>
      </c>
      <c r="F36" s="24">
        <v>17</v>
      </c>
      <c r="G36" s="25">
        <f t="shared" si="0"/>
        <v>16</v>
      </c>
    </row>
    <row r="37" spans="1:7" ht="18" customHeight="1">
      <c r="A37" s="32">
        <v>29</v>
      </c>
      <c r="B37" s="22">
        <v>222233026608</v>
      </c>
      <c r="C37" s="23" t="s">
        <v>160</v>
      </c>
      <c r="D37" s="23" t="s">
        <v>161</v>
      </c>
      <c r="E37" s="15">
        <f>9.5*2</f>
        <v>19</v>
      </c>
      <c r="F37" s="24">
        <v>13</v>
      </c>
      <c r="G37" s="25">
        <f t="shared" si="0"/>
        <v>10.666666666666666</v>
      </c>
    </row>
    <row r="39" ht="15">
      <c r="E39" s="27" t="s">
        <v>102</v>
      </c>
    </row>
  </sheetData>
  <sheetProtection/>
  <mergeCells count="12">
    <mergeCell ref="A1:C1"/>
    <mergeCell ref="E1:G1"/>
    <mergeCell ref="A2:D2"/>
    <mergeCell ref="E2:F2"/>
    <mergeCell ref="A3:C3"/>
    <mergeCell ref="E3:G3"/>
    <mergeCell ref="C4:E4"/>
    <mergeCell ref="E7:G7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  <ignoredErrors>
    <ignoredError sqref="E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H5" sqref="H5"/>
    </sheetView>
  </sheetViews>
  <sheetFormatPr defaultColWidth="11.00390625" defaultRowHeight="15"/>
  <cols>
    <col min="1" max="1" width="5.7109375" style="0" customWidth="1"/>
    <col min="2" max="2" width="14.7109375" style="0" customWidth="1"/>
    <col min="3" max="3" width="16.57421875" style="0" customWidth="1"/>
    <col min="4" max="4" width="13.28125" style="0" customWidth="1"/>
    <col min="5" max="5" width="11.7109375" style="0" customWidth="1"/>
    <col min="6" max="6" width="10.7109375" style="0" customWidth="1"/>
    <col min="7" max="7" width="10.00390625" style="0" customWidth="1"/>
  </cols>
  <sheetData>
    <row r="1" spans="1:7" ht="15">
      <c r="A1" s="1" t="s">
        <v>0</v>
      </c>
      <c r="B1" s="1"/>
      <c r="C1" s="1"/>
      <c r="D1" s="2"/>
      <c r="E1" s="3" t="s">
        <v>162</v>
      </c>
      <c r="F1" s="3"/>
      <c r="G1" s="3"/>
    </row>
    <row r="2" spans="1:7" ht="15">
      <c r="A2" s="1" t="s">
        <v>2</v>
      </c>
      <c r="B2" s="1"/>
      <c r="C2" s="1"/>
      <c r="D2" s="1"/>
      <c r="E2" s="4" t="s">
        <v>103</v>
      </c>
      <c r="F2" s="4"/>
      <c r="G2" s="5"/>
    </row>
    <row r="3" spans="1:7" ht="15">
      <c r="A3" s="1" t="s">
        <v>4</v>
      </c>
      <c r="B3" s="1"/>
      <c r="C3" s="1"/>
      <c r="D3" s="2"/>
      <c r="E3" s="6" t="s">
        <v>104</v>
      </c>
      <c r="F3" s="7"/>
      <c r="G3" s="7"/>
    </row>
    <row r="4" spans="1:7" ht="16.5">
      <c r="A4" s="28"/>
      <c r="B4" s="29"/>
      <c r="C4" s="30" t="s">
        <v>6</v>
      </c>
      <c r="D4" s="30"/>
      <c r="E4" s="30"/>
      <c r="F4" s="29"/>
      <c r="G4" s="29"/>
    </row>
    <row r="5" spans="1:7" ht="16.5">
      <c r="A5" s="9" t="s">
        <v>163</v>
      </c>
      <c r="B5" s="9"/>
      <c r="C5" s="9"/>
      <c r="D5" s="11" t="s">
        <v>164</v>
      </c>
      <c r="E5" s="9"/>
      <c r="F5" s="9"/>
      <c r="G5" s="9"/>
    </row>
    <row r="6" spans="1:7" ht="26.25">
      <c r="A6" s="12"/>
      <c r="B6" s="12"/>
      <c r="C6" s="12"/>
      <c r="D6" s="13"/>
      <c r="E6" s="14"/>
      <c r="F6" s="14"/>
      <c r="G6" s="14"/>
    </row>
    <row r="7" spans="1:7" ht="18">
      <c r="A7" s="15" t="s">
        <v>9</v>
      </c>
      <c r="B7" s="15" t="s">
        <v>10</v>
      </c>
      <c r="C7" s="15" t="s">
        <v>11</v>
      </c>
      <c r="D7" s="15" t="s">
        <v>12</v>
      </c>
      <c r="E7" s="16" t="s">
        <v>13</v>
      </c>
      <c r="F7" s="16"/>
      <c r="G7" s="17"/>
    </row>
    <row r="8" spans="1:7" ht="33.75">
      <c r="A8" s="15"/>
      <c r="B8" s="15"/>
      <c r="C8" s="15"/>
      <c r="D8" s="15"/>
      <c r="E8" s="18" t="s">
        <v>14</v>
      </c>
      <c r="F8" s="19" t="s">
        <v>15</v>
      </c>
      <c r="G8" s="20" t="s">
        <v>16</v>
      </c>
    </row>
    <row r="9" spans="1:7" ht="18" customHeight="1">
      <c r="A9" s="21">
        <v>1</v>
      </c>
      <c r="B9" s="22">
        <v>222233033619</v>
      </c>
      <c r="C9" s="23" t="s">
        <v>165</v>
      </c>
      <c r="D9" s="23" t="s">
        <v>166</v>
      </c>
      <c r="E9" s="15">
        <f>10.5*2</f>
        <v>21</v>
      </c>
      <c r="F9" s="24">
        <v>14</v>
      </c>
      <c r="G9" s="25">
        <f>SUM(E9+F9)/3</f>
        <v>11.666666666666666</v>
      </c>
    </row>
    <row r="10" spans="1:7" ht="18" customHeight="1">
      <c r="A10" s="21">
        <v>2</v>
      </c>
      <c r="B10" s="22">
        <v>222233001708</v>
      </c>
      <c r="C10" s="23" t="s">
        <v>167</v>
      </c>
      <c r="D10" s="23" t="s">
        <v>168</v>
      </c>
      <c r="E10" s="15">
        <f>14*2</f>
        <v>28</v>
      </c>
      <c r="F10" s="26">
        <v>14</v>
      </c>
      <c r="G10" s="25">
        <f aca="true" t="shared" si="0" ref="G10:G37">SUM(E10+F10)/3</f>
        <v>14</v>
      </c>
    </row>
    <row r="11" spans="1:7" ht="18" customHeight="1">
      <c r="A11" s="21">
        <v>3</v>
      </c>
      <c r="B11" s="22">
        <v>222235405106</v>
      </c>
      <c r="C11" s="23" t="s">
        <v>169</v>
      </c>
      <c r="D11" s="23" t="s">
        <v>170</v>
      </c>
      <c r="E11" s="15">
        <f>10.5*2</f>
        <v>21</v>
      </c>
      <c r="F11" s="24">
        <v>14</v>
      </c>
      <c r="G11" s="25">
        <f t="shared" si="0"/>
        <v>11.666666666666666</v>
      </c>
    </row>
    <row r="12" spans="1:7" ht="18" customHeight="1">
      <c r="A12" s="21">
        <v>4</v>
      </c>
      <c r="B12" s="22">
        <v>222233021112</v>
      </c>
      <c r="C12" s="23" t="s">
        <v>171</v>
      </c>
      <c r="D12" s="23" t="s">
        <v>172</v>
      </c>
      <c r="E12" s="15">
        <f>16.5*2</f>
        <v>33</v>
      </c>
      <c r="F12" s="24">
        <v>16.5</v>
      </c>
      <c r="G12" s="25">
        <f t="shared" si="0"/>
        <v>16.5</v>
      </c>
    </row>
    <row r="13" spans="1:7" ht="18" customHeight="1">
      <c r="A13" s="21">
        <v>5</v>
      </c>
      <c r="B13" s="22">
        <v>212133011040</v>
      </c>
      <c r="C13" s="23" t="s">
        <v>173</v>
      </c>
      <c r="D13" s="23" t="s">
        <v>174</v>
      </c>
      <c r="E13" s="15">
        <f>14.5*2</f>
        <v>29</v>
      </c>
      <c r="F13" s="24">
        <v>15</v>
      </c>
      <c r="G13" s="25">
        <f t="shared" si="0"/>
        <v>14.666666666666666</v>
      </c>
    </row>
    <row r="14" spans="1:7" ht="18" customHeight="1">
      <c r="A14" s="21">
        <v>6</v>
      </c>
      <c r="B14" s="22">
        <v>222233076408</v>
      </c>
      <c r="C14" s="23" t="s">
        <v>175</v>
      </c>
      <c r="D14" s="23" t="s">
        <v>176</v>
      </c>
      <c r="E14" s="15">
        <f>12.5*2</f>
        <v>25</v>
      </c>
      <c r="F14" s="24">
        <v>14</v>
      </c>
      <c r="G14" s="25">
        <f t="shared" si="0"/>
        <v>13</v>
      </c>
    </row>
    <row r="15" spans="1:7" ht="18" customHeight="1">
      <c r="A15" s="21">
        <v>7</v>
      </c>
      <c r="B15" s="22">
        <v>222233046316</v>
      </c>
      <c r="C15" s="23" t="s">
        <v>177</v>
      </c>
      <c r="D15" s="23" t="s">
        <v>178</v>
      </c>
      <c r="E15" s="15">
        <f>16*2</f>
        <v>32</v>
      </c>
      <c r="F15" s="24">
        <v>17.5</v>
      </c>
      <c r="G15" s="25">
        <f t="shared" si="0"/>
        <v>16.5</v>
      </c>
    </row>
    <row r="16" spans="1:7" ht="18" customHeight="1">
      <c r="A16" s="21">
        <v>8</v>
      </c>
      <c r="B16" s="22">
        <v>222233062017</v>
      </c>
      <c r="C16" s="23" t="s">
        <v>179</v>
      </c>
      <c r="D16" s="23" t="s">
        <v>180</v>
      </c>
      <c r="E16" s="15">
        <f>15.5*2</f>
        <v>31</v>
      </c>
      <c r="F16" s="24">
        <v>15.5</v>
      </c>
      <c r="G16" s="25">
        <f t="shared" si="0"/>
        <v>15.5</v>
      </c>
    </row>
    <row r="17" spans="1:7" ht="18" customHeight="1">
      <c r="A17" s="21">
        <v>9</v>
      </c>
      <c r="B17" s="22">
        <v>222233062111</v>
      </c>
      <c r="C17" s="23" t="s">
        <v>181</v>
      </c>
      <c r="D17" s="23" t="s">
        <v>182</v>
      </c>
      <c r="E17" s="15">
        <f>14*2</f>
        <v>28</v>
      </c>
      <c r="F17" s="24">
        <v>15</v>
      </c>
      <c r="G17" s="25">
        <f t="shared" si="0"/>
        <v>14.333333333333334</v>
      </c>
    </row>
    <row r="18" spans="1:7" ht="18" customHeight="1">
      <c r="A18" s="21">
        <v>10</v>
      </c>
      <c r="B18" s="22">
        <v>222233080412</v>
      </c>
      <c r="C18" s="23" t="s">
        <v>183</v>
      </c>
      <c r="D18" s="23" t="s">
        <v>63</v>
      </c>
      <c r="E18" s="15">
        <f>15*2</f>
        <v>30</v>
      </c>
      <c r="F18" s="24">
        <v>16.5</v>
      </c>
      <c r="G18" s="25">
        <f t="shared" si="0"/>
        <v>15.5</v>
      </c>
    </row>
    <row r="19" spans="1:7" ht="18" customHeight="1">
      <c r="A19" s="21">
        <v>11</v>
      </c>
      <c r="B19" s="22">
        <v>222235405412</v>
      </c>
      <c r="C19" s="23" t="s">
        <v>184</v>
      </c>
      <c r="D19" s="23" t="s">
        <v>138</v>
      </c>
      <c r="E19" s="15">
        <f>12*2</f>
        <v>24</v>
      </c>
      <c r="F19" s="24">
        <v>14</v>
      </c>
      <c r="G19" s="25">
        <f t="shared" si="0"/>
        <v>12.666666666666666</v>
      </c>
    </row>
    <row r="20" spans="1:7" ht="18" customHeight="1">
      <c r="A20" s="21">
        <v>12</v>
      </c>
      <c r="B20" s="22">
        <v>222233080310</v>
      </c>
      <c r="C20" s="23" t="s">
        <v>185</v>
      </c>
      <c r="D20" s="23" t="s">
        <v>161</v>
      </c>
      <c r="E20" s="15">
        <f>12.5*2</f>
        <v>25</v>
      </c>
      <c r="F20" s="24">
        <v>14</v>
      </c>
      <c r="G20" s="25">
        <f t="shared" si="0"/>
        <v>13</v>
      </c>
    </row>
    <row r="21" spans="1:7" ht="18" customHeight="1">
      <c r="A21" s="21">
        <v>13</v>
      </c>
      <c r="B21" s="22">
        <v>212133001342</v>
      </c>
      <c r="C21" s="23" t="s">
        <v>186</v>
      </c>
      <c r="D21" s="23" t="s">
        <v>187</v>
      </c>
      <c r="E21" s="15">
        <f>10.5*2</f>
        <v>21</v>
      </c>
      <c r="F21" s="24">
        <v>13</v>
      </c>
      <c r="G21" s="25">
        <f t="shared" si="0"/>
        <v>11.333333333333334</v>
      </c>
    </row>
    <row r="22" spans="1:7" ht="18" customHeight="1">
      <c r="A22" s="21">
        <v>14</v>
      </c>
      <c r="B22" s="22">
        <v>222233080903</v>
      </c>
      <c r="C22" s="23" t="s">
        <v>188</v>
      </c>
      <c r="D22" s="23" t="s">
        <v>189</v>
      </c>
      <c r="E22" s="15">
        <f>14.5*2</f>
        <v>29</v>
      </c>
      <c r="F22" s="24">
        <v>15</v>
      </c>
      <c r="G22" s="25">
        <f t="shared" si="0"/>
        <v>14.666666666666666</v>
      </c>
    </row>
    <row r="23" spans="1:7" ht="18" customHeight="1">
      <c r="A23" s="21">
        <v>15</v>
      </c>
      <c r="B23" s="22">
        <v>222235407915</v>
      </c>
      <c r="C23" s="23" t="s">
        <v>190</v>
      </c>
      <c r="D23" s="23" t="s">
        <v>191</v>
      </c>
      <c r="E23" s="15">
        <f>16*2</f>
        <v>32</v>
      </c>
      <c r="F23" s="24">
        <v>16</v>
      </c>
      <c r="G23" s="25">
        <f t="shared" si="0"/>
        <v>16</v>
      </c>
    </row>
    <row r="24" spans="1:7" ht="18" customHeight="1">
      <c r="A24" s="21">
        <v>16</v>
      </c>
      <c r="B24" s="22">
        <v>222233001115</v>
      </c>
      <c r="C24" s="23" t="s">
        <v>192</v>
      </c>
      <c r="D24" s="23" t="s">
        <v>193</v>
      </c>
      <c r="E24" s="15">
        <f>15.5*2</f>
        <v>31</v>
      </c>
      <c r="F24" s="24">
        <v>16</v>
      </c>
      <c r="G24" s="25">
        <f t="shared" si="0"/>
        <v>15.666666666666666</v>
      </c>
    </row>
    <row r="25" spans="1:7" ht="18" customHeight="1">
      <c r="A25" s="21">
        <v>17</v>
      </c>
      <c r="B25" s="22">
        <v>222233081001</v>
      </c>
      <c r="C25" s="23" t="s">
        <v>194</v>
      </c>
      <c r="D25" s="23" t="s">
        <v>195</v>
      </c>
      <c r="E25" s="15">
        <f>15.5*2</f>
        <v>31</v>
      </c>
      <c r="F25" s="24">
        <v>15</v>
      </c>
      <c r="G25" s="25">
        <f t="shared" si="0"/>
        <v>15.333333333333334</v>
      </c>
    </row>
    <row r="26" spans="1:7" ht="18" customHeight="1">
      <c r="A26" s="21">
        <v>18</v>
      </c>
      <c r="B26" s="22">
        <v>222233080908</v>
      </c>
      <c r="C26" s="23" t="s">
        <v>196</v>
      </c>
      <c r="D26" s="23" t="s">
        <v>197</v>
      </c>
      <c r="E26" s="15">
        <f>0*2</f>
        <v>0</v>
      </c>
      <c r="F26" s="24">
        <v>0</v>
      </c>
      <c r="G26" s="25">
        <f t="shared" si="0"/>
        <v>0</v>
      </c>
    </row>
    <row r="27" spans="1:7" ht="18" customHeight="1">
      <c r="A27" s="21">
        <v>19</v>
      </c>
      <c r="B27" s="22">
        <v>222233096008</v>
      </c>
      <c r="C27" s="23" t="s">
        <v>198</v>
      </c>
      <c r="D27" s="23" t="s">
        <v>199</v>
      </c>
      <c r="E27" s="15">
        <f>15*2</f>
        <v>30</v>
      </c>
      <c r="F27" s="24">
        <v>17</v>
      </c>
      <c r="G27" s="25">
        <f t="shared" si="0"/>
        <v>15.666666666666666</v>
      </c>
    </row>
    <row r="28" spans="1:7" ht="18" customHeight="1">
      <c r="A28" s="21">
        <v>20</v>
      </c>
      <c r="B28" s="22">
        <v>222233009219</v>
      </c>
      <c r="C28" s="23" t="s">
        <v>200</v>
      </c>
      <c r="D28" s="23" t="s">
        <v>201</v>
      </c>
      <c r="E28" s="15">
        <f>19*2</f>
        <v>38</v>
      </c>
      <c r="F28" s="24">
        <v>20</v>
      </c>
      <c r="G28" s="25">
        <f t="shared" si="0"/>
        <v>19.333333333333332</v>
      </c>
    </row>
    <row r="29" spans="1:7" ht="18" customHeight="1">
      <c r="A29" s="21">
        <v>21</v>
      </c>
      <c r="B29" s="22">
        <v>222233069702</v>
      </c>
      <c r="C29" s="23" t="s">
        <v>202</v>
      </c>
      <c r="D29" s="23" t="s">
        <v>203</v>
      </c>
      <c r="E29" s="15">
        <f>12.5*2</f>
        <v>25</v>
      </c>
      <c r="F29" s="24">
        <v>14</v>
      </c>
      <c r="G29" s="25">
        <f t="shared" si="0"/>
        <v>13</v>
      </c>
    </row>
    <row r="30" spans="1:7" ht="18" customHeight="1">
      <c r="A30" s="21">
        <v>22</v>
      </c>
      <c r="B30" s="22">
        <v>222233095904</v>
      </c>
      <c r="C30" s="23" t="s">
        <v>204</v>
      </c>
      <c r="D30" s="23" t="s">
        <v>205</v>
      </c>
      <c r="E30" s="15">
        <f>15*2</f>
        <v>30</v>
      </c>
      <c r="F30" s="24">
        <v>17</v>
      </c>
      <c r="G30" s="25">
        <f t="shared" si="0"/>
        <v>15.666666666666666</v>
      </c>
    </row>
    <row r="31" spans="1:7" ht="18" customHeight="1">
      <c r="A31" s="21">
        <v>23</v>
      </c>
      <c r="B31" s="22">
        <v>222233049805</v>
      </c>
      <c r="C31" s="23" t="s">
        <v>206</v>
      </c>
      <c r="D31" s="23" t="s">
        <v>207</v>
      </c>
      <c r="E31" s="15">
        <f>11.5*2</f>
        <v>23</v>
      </c>
      <c r="F31" s="24">
        <v>14</v>
      </c>
      <c r="G31" s="25">
        <f t="shared" si="0"/>
        <v>12.333333333333334</v>
      </c>
    </row>
    <row r="32" spans="1:7" ht="18" customHeight="1">
      <c r="A32" s="21">
        <v>24</v>
      </c>
      <c r="B32" s="22">
        <v>222233001001</v>
      </c>
      <c r="C32" s="23" t="s">
        <v>208</v>
      </c>
      <c r="D32" s="23" t="s">
        <v>209</v>
      </c>
      <c r="E32" s="15">
        <f>10.5*2</f>
        <v>21</v>
      </c>
      <c r="F32" s="24">
        <v>14</v>
      </c>
      <c r="G32" s="25">
        <f t="shared" si="0"/>
        <v>11.666666666666666</v>
      </c>
    </row>
    <row r="33" spans="1:7" ht="18" customHeight="1">
      <c r="A33" s="21">
        <v>25</v>
      </c>
      <c r="B33" s="22">
        <v>212133008828</v>
      </c>
      <c r="C33" s="23" t="s">
        <v>210</v>
      </c>
      <c r="D33" s="23" t="s">
        <v>211</v>
      </c>
      <c r="E33" s="15">
        <f>0*2</f>
        <v>0</v>
      </c>
      <c r="F33" s="24">
        <v>0</v>
      </c>
      <c r="G33" s="25">
        <f t="shared" si="0"/>
        <v>0</v>
      </c>
    </row>
    <row r="34" spans="1:7" ht="18" customHeight="1">
      <c r="A34" s="21">
        <v>26</v>
      </c>
      <c r="B34" s="22">
        <v>222233010209</v>
      </c>
      <c r="C34" s="23" t="s">
        <v>212</v>
      </c>
      <c r="D34" s="23" t="s">
        <v>213</v>
      </c>
      <c r="E34" s="15">
        <f>16*2</f>
        <v>32</v>
      </c>
      <c r="F34" s="24">
        <v>17</v>
      </c>
      <c r="G34" s="25">
        <f t="shared" si="0"/>
        <v>16.333333333333332</v>
      </c>
    </row>
    <row r="35" spans="1:7" ht="18" customHeight="1">
      <c r="A35" s="21">
        <v>27</v>
      </c>
      <c r="B35" s="22">
        <v>222233079907</v>
      </c>
      <c r="C35" s="23" t="s">
        <v>214</v>
      </c>
      <c r="D35" s="23" t="s">
        <v>142</v>
      </c>
      <c r="E35" s="15">
        <f>15.5*2</f>
        <v>31</v>
      </c>
      <c r="F35" s="24">
        <v>17</v>
      </c>
      <c r="G35" s="25">
        <f t="shared" si="0"/>
        <v>16</v>
      </c>
    </row>
    <row r="36" spans="1:7" ht="18" customHeight="1">
      <c r="A36" s="21">
        <v>28</v>
      </c>
      <c r="B36" s="22">
        <v>222233062201</v>
      </c>
      <c r="C36" s="23" t="s">
        <v>215</v>
      </c>
      <c r="D36" s="23" t="s">
        <v>216</v>
      </c>
      <c r="E36" s="15">
        <f>14*2</f>
        <v>28</v>
      </c>
      <c r="F36" s="24">
        <v>15</v>
      </c>
      <c r="G36" s="25">
        <f t="shared" si="0"/>
        <v>14.333333333333334</v>
      </c>
    </row>
    <row r="37" spans="1:7" ht="18" customHeight="1">
      <c r="A37" s="21">
        <v>29</v>
      </c>
      <c r="B37" s="22">
        <v>222235409212</v>
      </c>
      <c r="C37" s="23" t="s">
        <v>217</v>
      </c>
      <c r="D37" s="23" t="s">
        <v>218</v>
      </c>
      <c r="E37" s="15">
        <f>13*2</f>
        <v>26</v>
      </c>
      <c r="F37" s="24">
        <v>15</v>
      </c>
      <c r="G37" s="25">
        <f t="shared" si="0"/>
        <v>13.666666666666666</v>
      </c>
    </row>
    <row r="40" ht="15">
      <c r="E40" s="27" t="s">
        <v>102</v>
      </c>
    </row>
  </sheetData>
  <sheetProtection/>
  <mergeCells count="12">
    <mergeCell ref="A1:C1"/>
    <mergeCell ref="E1:G1"/>
    <mergeCell ref="A2:D2"/>
    <mergeCell ref="E2:F2"/>
    <mergeCell ref="A3:C3"/>
    <mergeCell ref="E3:G3"/>
    <mergeCell ref="C4:E4"/>
    <mergeCell ref="E7:G7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  <ignoredErrors>
    <ignoredError sqref="E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H5" sqref="H5"/>
    </sheetView>
  </sheetViews>
  <sheetFormatPr defaultColWidth="11.00390625" defaultRowHeight="15"/>
  <cols>
    <col min="1" max="1" width="5.8515625" style="0" customWidth="1"/>
    <col min="2" max="2" width="14.00390625" style="0" customWidth="1"/>
    <col min="3" max="3" width="12.421875" style="0" customWidth="1"/>
    <col min="4" max="4" width="13.00390625" style="0" customWidth="1"/>
  </cols>
  <sheetData>
    <row r="1" spans="1:7" ht="15">
      <c r="A1" s="1" t="s">
        <v>0</v>
      </c>
      <c r="B1" s="1"/>
      <c r="C1" s="1"/>
      <c r="D1" s="2"/>
      <c r="E1" s="3" t="s">
        <v>1</v>
      </c>
      <c r="F1" s="3"/>
      <c r="G1" s="3"/>
    </row>
    <row r="2" spans="1:7" ht="15">
      <c r="A2" s="1" t="s">
        <v>2</v>
      </c>
      <c r="B2" s="1"/>
      <c r="C2" s="1"/>
      <c r="D2" s="1"/>
      <c r="E2" s="4" t="s">
        <v>103</v>
      </c>
      <c r="F2" s="4"/>
      <c r="G2" s="5"/>
    </row>
    <row r="3" spans="1:7" ht="15">
      <c r="A3" s="1" t="s">
        <v>4</v>
      </c>
      <c r="B3" s="1"/>
      <c r="C3" s="1"/>
      <c r="D3" s="2"/>
      <c r="E3" s="6" t="s">
        <v>104</v>
      </c>
      <c r="F3" s="7"/>
      <c r="G3" s="7"/>
    </row>
    <row r="4" spans="1:7" ht="16.5">
      <c r="A4" s="8"/>
      <c r="B4" s="9"/>
      <c r="C4" s="10" t="s">
        <v>6</v>
      </c>
      <c r="D4" s="10"/>
      <c r="E4" s="10"/>
      <c r="F4" s="9"/>
      <c r="G4" s="9"/>
    </row>
    <row r="5" spans="1:7" ht="16.5">
      <c r="A5" s="9" t="s">
        <v>163</v>
      </c>
      <c r="B5" s="9"/>
      <c r="C5" s="9"/>
      <c r="D5" s="11" t="s">
        <v>219</v>
      </c>
      <c r="E5" s="9"/>
      <c r="F5" s="9"/>
      <c r="G5" s="9"/>
    </row>
    <row r="6" spans="1:7" ht="12.75" customHeight="1">
      <c r="A6" s="12"/>
      <c r="B6" s="12"/>
      <c r="C6" s="12"/>
      <c r="D6" s="13"/>
      <c r="E6" s="14"/>
      <c r="F6" s="14"/>
      <c r="G6" s="14"/>
    </row>
    <row r="7" spans="1:7" ht="18">
      <c r="A7" s="15" t="s">
        <v>9</v>
      </c>
      <c r="B7" s="15" t="s">
        <v>10</v>
      </c>
      <c r="C7" s="15" t="s">
        <v>11</v>
      </c>
      <c r="D7" s="15" t="s">
        <v>12</v>
      </c>
      <c r="E7" s="16" t="s">
        <v>13</v>
      </c>
      <c r="F7" s="16"/>
      <c r="G7" s="17"/>
    </row>
    <row r="8" spans="1:7" ht="33.75">
      <c r="A8" s="15"/>
      <c r="B8" s="15"/>
      <c r="C8" s="15"/>
      <c r="D8" s="15"/>
      <c r="E8" s="18" t="s">
        <v>14</v>
      </c>
      <c r="F8" s="19" t="s">
        <v>220</v>
      </c>
      <c r="G8" s="20" t="s">
        <v>16</v>
      </c>
    </row>
    <row r="9" spans="1:7" ht="18" customHeight="1">
      <c r="A9" s="21">
        <v>1</v>
      </c>
      <c r="B9" s="22">
        <v>222233046518</v>
      </c>
      <c r="C9" s="23" t="s">
        <v>221</v>
      </c>
      <c r="D9" s="23" t="s">
        <v>222</v>
      </c>
      <c r="E9" s="15">
        <f>14.5*2</f>
        <v>29</v>
      </c>
      <c r="F9" s="24">
        <v>16</v>
      </c>
      <c r="G9" s="25">
        <f>SUM(E9+F9)/3</f>
        <v>15</v>
      </c>
    </row>
    <row r="10" spans="1:7" ht="18" customHeight="1">
      <c r="A10" s="21">
        <v>2</v>
      </c>
      <c r="B10" s="22">
        <v>222233066503</v>
      </c>
      <c r="C10" s="23" t="s">
        <v>223</v>
      </c>
      <c r="D10" s="23" t="s">
        <v>224</v>
      </c>
      <c r="E10" s="15">
        <f>15*2</f>
        <v>30</v>
      </c>
      <c r="F10" s="26">
        <v>15</v>
      </c>
      <c r="G10" s="25">
        <f aca="true" t="shared" si="0" ref="G10:G34">SUM(E10+F10)/3</f>
        <v>15</v>
      </c>
    </row>
    <row r="11" spans="1:7" ht="18" customHeight="1">
      <c r="A11" s="21">
        <v>3</v>
      </c>
      <c r="B11" s="22">
        <v>222233127107</v>
      </c>
      <c r="C11" s="23" t="s">
        <v>223</v>
      </c>
      <c r="D11" s="23" t="s">
        <v>225</v>
      </c>
      <c r="E11" s="15">
        <f>16.5*2</f>
        <v>33</v>
      </c>
      <c r="F11" s="24">
        <v>17.5</v>
      </c>
      <c r="G11" s="25">
        <f t="shared" si="0"/>
        <v>16.833333333333332</v>
      </c>
    </row>
    <row r="12" spans="1:7" ht="18" customHeight="1">
      <c r="A12" s="21">
        <v>4</v>
      </c>
      <c r="B12" s="22">
        <v>222233010103</v>
      </c>
      <c r="C12" s="23" t="s">
        <v>226</v>
      </c>
      <c r="D12" s="23" t="s">
        <v>227</v>
      </c>
      <c r="E12" s="15">
        <f>15.5*2</f>
        <v>31</v>
      </c>
      <c r="F12" s="24">
        <v>16</v>
      </c>
      <c r="G12" s="25">
        <f t="shared" si="0"/>
        <v>15.666666666666666</v>
      </c>
    </row>
    <row r="13" spans="1:7" ht="18" customHeight="1">
      <c r="A13" s="21">
        <v>5</v>
      </c>
      <c r="B13" s="22">
        <v>222233026503</v>
      </c>
      <c r="C13" s="23" t="s">
        <v>228</v>
      </c>
      <c r="D13" s="23" t="s">
        <v>229</v>
      </c>
      <c r="E13" s="15">
        <f>14*2</f>
        <v>28</v>
      </c>
      <c r="F13" s="24">
        <v>15.5</v>
      </c>
      <c r="G13" s="25">
        <f t="shared" si="0"/>
        <v>14.5</v>
      </c>
    </row>
    <row r="14" spans="1:7" ht="18" customHeight="1">
      <c r="A14" s="21">
        <v>6</v>
      </c>
      <c r="B14" s="22">
        <v>222233041005</v>
      </c>
      <c r="C14" s="23" t="s">
        <v>230</v>
      </c>
      <c r="D14" s="23" t="s">
        <v>77</v>
      </c>
      <c r="E14" s="15">
        <f>15*2</f>
        <v>30</v>
      </c>
      <c r="F14" s="24">
        <v>16.5</v>
      </c>
      <c r="G14" s="25">
        <f t="shared" si="0"/>
        <v>15.5</v>
      </c>
    </row>
    <row r="15" spans="1:7" ht="18" customHeight="1">
      <c r="A15" s="21">
        <v>7</v>
      </c>
      <c r="B15" s="22">
        <v>191933005468</v>
      </c>
      <c r="C15" s="23" t="s">
        <v>231</v>
      </c>
      <c r="D15" s="23" t="s">
        <v>232</v>
      </c>
      <c r="E15" s="15">
        <f>0*2</f>
        <v>0</v>
      </c>
      <c r="F15" s="24">
        <v>0</v>
      </c>
      <c r="G15" s="25">
        <f t="shared" si="0"/>
        <v>0</v>
      </c>
    </row>
    <row r="16" spans="1:7" ht="18" customHeight="1">
      <c r="A16" s="21">
        <v>8</v>
      </c>
      <c r="B16" s="22">
        <v>222233062011</v>
      </c>
      <c r="C16" s="23" t="s">
        <v>233</v>
      </c>
      <c r="D16" s="23" t="s">
        <v>168</v>
      </c>
      <c r="E16" s="15">
        <f>14.5*2</f>
        <v>29</v>
      </c>
      <c r="F16" s="24">
        <v>15</v>
      </c>
      <c r="G16" s="25">
        <f t="shared" si="0"/>
        <v>14.666666666666666</v>
      </c>
    </row>
    <row r="17" spans="1:7" ht="18" customHeight="1">
      <c r="A17" s="21">
        <v>9</v>
      </c>
      <c r="B17" s="22">
        <v>222233062117</v>
      </c>
      <c r="C17" s="23" t="s">
        <v>234</v>
      </c>
      <c r="D17" s="23" t="s">
        <v>235</v>
      </c>
      <c r="E17" s="15">
        <f>15*2</f>
        <v>30</v>
      </c>
      <c r="F17" s="24">
        <v>16</v>
      </c>
      <c r="G17" s="25">
        <f t="shared" si="0"/>
        <v>15.333333333333334</v>
      </c>
    </row>
    <row r="18" spans="1:7" ht="18" customHeight="1">
      <c r="A18" s="21">
        <v>10</v>
      </c>
      <c r="B18" s="22">
        <v>222233010007</v>
      </c>
      <c r="C18" s="23" t="s">
        <v>236</v>
      </c>
      <c r="D18" s="23" t="s">
        <v>97</v>
      </c>
      <c r="E18" s="15">
        <f>10.5*2</f>
        <v>21</v>
      </c>
      <c r="F18" s="24">
        <v>13</v>
      </c>
      <c r="G18" s="25">
        <f t="shared" si="0"/>
        <v>11.333333333333334</v>
      </c>
    </row>
    <row r="19" spans="1:7" ht="18" customHeight="1">
      <c r="A19" s="21">
        <v>11</v>
      </c>
      <c r="B19" s="22">
        <v>222233001108</v>
      </c>
      <c r="C19" s="23" t="s">
        <v>237</v>
      </c>
      <c r="D19" s="23" t="s">
        <v>55</v>
      </c>
      <c r="E19" s="15">
        <f>14*2</f>
        <v>28</v>
      </c>
      <c r="F19" s="24">
        <v>15</v>
      </c>
      <c r="G19" s="25">
        <f t="shared" si="0"/>
        <v>14.333333333333334</v>
      </c>
    </row>
    <row r="20" spans="1:7" ht="18" customHeight="1">
      <c r="A20" s="21">
        <v>12</v>
      </c>
      <c r="B20" s="22">
        <v>222233001117</v>
      </c>
      <c r="C20" s="23" t="s">
        <v>238</v>
      </c>
      <c r="D20" s="23" t="s">
        <v>239</v>
      </c>
      <c r="E20" s="15">
        <f>17*2</f>
        <v>34</v>
      </c>
      <c r="F20" s="24">
        <v>20</v>
      </c>
      <c r="G20" s="25">
        <f t="shared" si="0"/>
        <v>18</v>
      </c>
    </row>
    <row r="21" spans="1:7" ht="18" customHeight="1">
      <c r="A21" s="21">
        <v>13</v>
      </c>
      <c r="B21" s="22">
        <v>222235409319</v>
      </c>
      <c r="C21" s="23" t="s">
        <v>240</v>
      </c>
      <c r="D21" s="23" t="s">
        <v>241</v>
      </c>
      <c r="E21" s="15">
        <f>14.5*2</f>
        <v>29</v>
      </c>
      <c r="F21" s="24">
        <v>16</v>
      </c>
      <c r="G21" s="25">
        <f t="shared" si="0"/>
        <v>15</v>
      </c>
    </row>
    <row r="22" spans="1:7" ht="18" customHeight="1">
      <c r="A22" s="21">
        <v>14</v>
      </c>
      <c r="B22" s="22">
        <v>222233090913</v>
      </c>
      <c r="C22" s="23" t="s">
        <v>242</v>
      </c>
      <c r="D22" s="23" t="s">
        <v>243</v>
      </c>
      <c r="E22" s="15">
        <f>15.5*2</f>
        <v>31</v>
      </c>
      <c r="F22" s="24">
        <v>17</v>
      </c>
      <c r="G22" s="25">
        <f t="shared" si="0"/>
        <v>16</v>
      </c>
    </row>
    <row r="23" spans="1:7" ht="18" customHeight="1">
      <c r="A23" s="21">
        <v>15</v>
      </c>
      <c r="B23" s="22">
        <v>222233010308</v>
      </c>
      <c r="C23" s="23" t="s">
        <v>244</v>
      </c>
      <c r="D23" s="23" t="s">
        <v>245</v>
      </c>
      <c r="E23" s="15">
        <f>15*2</f>
        <v>30</v>
      </c>
      <c r="F23" s="24">
        <v>16</v>
      </c>
      <c r="G23" s="25">
        <f t="shared" si="0"/>
        <v>15.333333333333334</v>
      </c>
    </row>
    <row r="24" spans="1:7" ht="18" customHeight="1">
      <c r="A24" s="21">
        <v>16</v>
      </c>
      <c r="B24" s="22">
        <v>181833006910</v>
      </c>
      <c r="C24" s="23" t="s">
        <v>246</v>
      </c>
      <c r="D24" s="23" t="s">
        <v>247</v>
      </c>
      <c r="E24" s="15">
        <f>18*2</f>
        <v>36</v>
      </c>
      <c r="F24" s="24">
        <v>20</v>
      </c>
      <c r="G24" s="25">
        <f t="shared" si="0"/>
        <v>18.666666666666668</v>
      </c>
    </row>
    <row r="25" spans="1:7" ht="18" customHeight="1">
      <c r="A25" s="21">
        <v>17</v>
      </c>
      <c r="B25" s="22">
        <v>202033007583</v>
      </c>
      <c r="C25" s="23" t="s">
        <v>248</v>
      </c>
      <c r="D25" s="23" t="s">
        <v>249</v>
      </c>
      <c r="E25" s="15">
        <f>0*2</f>
        <v>0</v>
      </c>
      <c r="F25" s="24">
        <v>0</v>
      </c>
      <c r="G25" s="25">
        <f t="shared" si="0"/>
        <v>0</v>
      </c>
    </row>
    <row r="26" spans="1:7" ht="18" customHeight="1">
      <c r="A26" s="21">
        <v>18</v>
      </c>
      <c r="B26" s="22">
        <v>222235405813</v>
      </c>
      <c r="C26" s="23" t="s">
        <v>250</v>
      </c>
      <c r="D26" s="23" t="s">
        <v>251</v>
      </c>
      <c r="E26" s="15">
        <f>13.5*2</f>
        <v>27</v>
      </c>
      <c r="F26" s="24">
        <v>14.5</v>
      </c>
      <c r="G26" s="25">
        <f t="shared" si="0"/>
        <v>13.833333333333334</v>
      </c>
    </row>
    <row r="27" spans="1:7" ht="18" customHeight="1">
      <c r="A27" s="21">
        <v>19</v>
      </c>
      <c r="B27" s="22">
        <v>222233062014</v>
      </c>
      <c r="C27" s="23" t="s">
        <v>252</v>
      </c>
      <c r="D27" s="23" t="s">
        <v>253</v>
      </c>
      <c r="E27" s="15">
        <f>0*2</f>
        <v>0</v>
      </c>
      <c r="F27" s="24">
        <v>0</v>
      </c>
      <c r="G27" s="25">
        <f t="shared" si="0"/>
        <v>0</v>
      </c>
    </row>
    <row r="28" spans="1:7" ht="18" customHeight="1">
      <c r="A28" s="21">
        <v>20</v>
      </c>
      <c r="B28" s="22">
        <v>222233001515</v>
      </c>
      <c r="C28" s="23" t="s">
        <v>254</v>
      </c>
      <c r="D28" s="23" t="s">
        <v>255</v>
      </c>
      <c r="E28" s="15">
        <f>16.5*2</f>
        <v>33</v>
      </c>
      <c r="F28" s="24">
        <v>18</v>
      </c>
      <c r="G28" s="25">
        <f t="shared" si="0"/>
        <v>17</v>
      </c>
    </row>
    <row r="29" spans="1:7" ht="18" customHeight="1">
      <c r="A29" s="21">
        <v>21</v>
      </c>
      <c r="B29" s="22">
        <v>222233001712</v>
      </c>
      <c r="C29" s="23" t="s">
        <v>256</v>
      </c>
      <c r="D29" s="23" t="s">
        <v>257</v>
      </c>
      <c r="E29" s="15">
        <f>17*2</f>
        <v>34</v>
      </c>
      <c r="F29" s="24">
        <v>20</v>
      </c>
      <c r="G29" s="25">
        <f t="shared" si="0"/>
        <v>18</v>
      </c>
    </row>
    <row r="30" spans="1:7" ht="18" customHeight="1">
      <c r="A30" s="21">
        <v>22</v>
      </c>
      <c r="B30" s="22">
        <v>222233069112</v>
      </c>
      <c r="C30" s="23" t="s">
        <v>258</v>
      </c>
      <c r="D30" s="23" t="s">
        <v>259</v>
      </c>
      <c r="E30" s="15">
        <f>14*2</f>
        <v>28</v>
      </c>
      <c r="F30" s="24">
        <v>15.5</v>
      </c>
      <c r="G30" s="25">
        <f t="shared" si="0"/>
        <v>14.5</v>
      </c>
    </row>
    <row r="31" spans="1:7" ht="18" customHeight="1">
      <c r="A31" s="21">
        <v>23</v>
      </c>
      <c r="B31" s="22">
        <v>222233041017</v>
      </c>
      <c r="C31" s="23" t="s">
        <v>260</v>
      </c>
      <c r="D31" s="23" t="s">
        <v>261</v>
      </c>
      <c r="E31" s="15">
        <f>15*2</f>
        <v>30</v>
      </c>
      <c r="F31" s="24">
        <v>16</v>
      </c>
      <c r="G31" s="25">
        <f t="shared" si="0"/>
        <v>15.333333333333334</v>
      </c>
    </row>
    <row r="32" spans="1:7" ht="18" customHeight="1">
      <c r="A32" s="21">
        <v>24</v>
      </c>
      <c r="B32" s="22">
        <v>222233026615</v>
      </c>
      <c r="C32" s="23" t="s">
        <v>262</v>
      </c>
      <c r="D32" s="23" t="s">
        <v>203</v>
      </c>
      <c r="E32" s="15">
        <f>15.5*2</f>
        <v>31</v>
      </c>
      <c r="F32" s="24">
        <v>17</v>
      </c>
      <c r="G32" s="25">
        <f t="shared" si="0"/>
        <v>16</v>
      </c>
    </row>
    <row r="33" spans="1:7" ht="18" customHeight="1">
      <c r="A33" s="21">
        <v>25</v>
      </c>
      <c r="B33" s="22">
        <v>222233110503</v>
      </c>
      <c r="C33" s="23" t="s">
        <v>263</v>
      </c>
      <c r="D33" s="23" t="s">
        <v>264</v>
      </c>
      <c r="E33" s="15">
        <f>0*2</f>
        <v>0</v>
      </c>
      <c r="F33" s="24">
        <v>0</v>
      </c>
      <c r="G33" s="25">
        <f t="shared" si="0"/>
        <v>0</v>
      </c>
    </row>
    <row r="34" spans="1:7" ht="18" customHeight="1">
      <c r="A34" s="21">
        <v>26</v>
      </c>
      <c r="B34" s="22">
        <v>191934072954</v>
      </c>
      <c r="C34" s="23" t="s">
        <v>265</v>
      </c>
      <c r="D34" s="23" t="s">
        <v>266</v>
      </c>
      <c r="E34" s="15">
        <f>0*2</f>
        <v>0</v>
      </c>
      <c r="F34" s="24">
        <v>0</v>
      </c>
      <c r="G34" s="25">
        <f t="shared" si="0"/>
        <v>0</v>
      </c>
    </row>
    <row r="37" ht="15">
      <c r="E37" s="27" t="s">
        <v>102</v>
      </c>
    </row>
  </sheetData>
  <sheetProtection/>
  <mergeCells count="12">
    <mergeCell ref="A1:C1"/>
    <mergeCell ref="E1:G1"/>
    <mergeCell ref="A2:D2"/>
    <mergeCell ref="E2:F2"/>
    <mergeCell ref="A3:C3"/>
    <mergeCell ref="E3:G3"/>
    <mergeCell ref="C4:E4"/>
    <mergeCell ref="E7:G7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  <ignoredErrors>
    <ignoredError sqref="E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hocine belaid</dc:creator>
  <cp:keywords/>
  <dc:description/>
  <cp:lastModifiedBy>LENOVO</cp:lastModifiedBy>
  <cp:lastPrinted>2023-06-19T13:20:00Z</cp:lastPrinted>
  <dcterms:created xsi:type="dcterms:W3CDTF">2016-01-04T10:09:00Z</dcterms:created>
  <dcterms:modified xsi:type="dcterms:W3CDTF">2024-02-08T08:17:55Z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I">
    <vt:lpwstr>02192C05EE8B41EB9BCFFC64ACACFDFB_13</vt:lpwstr>
  </property>
  <property fmtid="{D5CDD505-2E9C-101B-9397-08002B2CF9AE}" pid="4" name="KSOProductBuildV">
    <vt:lpwstr>1036-12.2.0.13431</vt:lpwstr>
  </property>
</Properties>
</file>