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70" windowWidth="18900" windowHeight="75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D10" i="1"/>
  <c r="Q26"/>
  <c r="Q25"/>
  <c r="Q24"/>
  <c r="Q23"/>
  <c r="Q22"/>
  <c r="Q21"/>
  <c r="Q20"/>
  <c r="Q19"/>
  <c r="Q18"/>
  <c r="Q17"/>
  <c r="Q16"/>
  <c r="Q15"/>
  <c r="Q14"/>
  <c r="Q13"/>
  <c r="Q12"/>
  <c r="Q11"/>
  <c r="Q10"/>
  <c r="E26"/>
  <c r="E25"/>
  <c r="E24"/>
  <c r="E23"/>
  <c r="E22"/>
  <c r="E21"/>
  <c r="E20"/>
  <c r="E19"/>
  <c r="E18"/>
  <c r="E17"/>
  <c r="E16"/>
  <c r="E15"/>
  <c r="E14"/>
  <c r="E13"/>
  <c r="E12"/>
  <c r="E11"/>
  <c r="E10"/>
  <c r="X53"/>
  <c r="W53" s="1"/>
  <c r="U53"/>
  <c r="T53" s="1"/>
  <c r="R53"/>
  <c r="Q53" s="1"/>
  <c r="F53"/>
  <c r="R52"/>
  <c r="Q52" s="1"/>
  <c r="U52"/>
  <c r="T52" s="1"/>
  <c r="X52"/>
  <c r="W52" s="1"/>
  <c r="F52"/>
  <c r="E52" s="1"/>
  <c r="X10"/>
  <c r="W10" s="1"/>
  <c r="X11"/>
  <c r="X12"/>
  <c r="X13"/>
  <c r="X14"/>
  <c r="W14" s="1"/>
  <c r="X15"/>
  <c r="W15" s="1"/>
  <c r="X16"/>
  <c r="W16" s="1"/>
  <c r="X17"/>
  <c r="X18"/>
  <c r="W18" s="1"/>
  <c r="X19"/>
  <c r="W19" s="1"/>
  <c r="X20"/>
  <c r="W20" s="1"/>
  <c r="X21"/>
  <c r="X22"/>
  <c r="W22" s="1"/>
  <c r="X23"/>
  <c r="W23" s="1"/>
  <c r="X24"/>
  <c r="W24" s="1"/>
  <c r="X25"/>
  <c r="X26"/>
  <c r="W26" s="1"/>
  <c r="X31"/>
  <c r="W31" s="1"/>
  <c r="X32"/>
  <c r="W32" s="1"/>
  <c r="X33"/>
  <c r="X34"/>
  <c r="W34" s="1"/>
  <c r="X35"/>
  <c r="W35" s="1"/>
  <c r="X36"/>
  <c r="W36" s="1"/>
  <c r="X37"/>
  <c r="X38"/>
  <c r="W38" s="1"/>
  <c r="X39"/>
  <c r="W39" s="1"/>
  <c r="X40"/>
  <c r="W40" s="1"/>
  <c r="X41"/>
  <c r="X42"/>
  <c r="W42" s="1"/>
  <c r="X43"/>
  <c r="W43" s="1"/>
  <c r="X44"/>
  <c r="W44" s="1"/>
  <c r="X45"/>
  <c r="X46"/>
  <c r="W46" s="1"/>
  <c r="X47"/>
  <c r="W47" s="1"/>
  <c r="X48"/>
  <c r="X49"/>
  <c r="X50"/>
  <c r="W50" s="1"/>
  <c r="X51"/>
  <c r="W51" s="1"/>
  <c r="X9"/>
  <c r="W9" s="1"/>
  <c r="W11"/>
  <c r="W12"/>
  <c r="W13"/>
  <c r="W17"/>
  <c r="W21"/>
  <c r="W25"/>
  <c r="W33"/>
  <c r="W37"/>
  <c r="W41"/>
  <c r="W45"/>
  <c r="W48"/>
  <c r="W49"/>
  <c r="U10"/>
  <c r="T10" s="1"/>
  <c r="U11"/>
  <c r="U12"/>
  <c r="U13"/>
  <c r="U14"/>
  <c r="U15"/>
  <c r="U16"/>
  <c r="U17"/>
  <c r="U18"/>
  <c r="U19"/>
  <c r="U20"/>
  <c r="U21"/>
  <c r="U22"/>
  <c r="U23"/>
  <c r="U24"/>
  <c r="U25"/>
  <c r="U26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9"/>
  <c r="T9" s="1"/>
  <c r="T11"/>
  <c r="T12"/>
  <c r="T13"/>
  <c r="T14"/>
  <c r="T15"/>
  <c r="T16"/>
  <c r="T17"/>
  <c r="T18"/>
  <c r="T19"/>
  <c r="T20"/>
  <c r="T21"/>
  <c r="T22"/>
  <c r="T23"/>
  <c r="T24"/>
  <c r="T25"/>
  <c r="T26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R10"/>
  <c r="R11"/>
  <c r="R12"/>
  <c r="R13"/>
  <c r="R14"/>
  <c r="R15"/>
  <c r="R16"/>
  <c r="R17"/>
  <c r="R18"/>
  <c r="R19"/>
  <c r="R20"/>
  <c r="R21"/>
  <c r="R22"/>
  <c r="R23"/>
  <c r="R24"/>
  <c r="R25"/>
  <c r="R26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9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9"/>
  <c r="F10"/>
  <c r="F11"/>
  <c r="F12"/>
  <c r="F13"/>
  <c r="F14"/>
  <c r="F15"/>
  <c r="F16"/>
  <c r="F17"/>
  <c r="F18"/>
  <c r="F19"/>
  <c r="F20"/>
  <c r="F21"/>
  <c r="F22"/>
  <c r="F23"/>
  <c r="F24"/>
  <c r="F25"/>
  <c r="F26"/>
  <c r="F31"/>
  <c r="F32"/>
  <c r="F33"/>
  <c r="F34"/>
  <c r="F35"/>
  <c r="F36"/>
  <c r="F37"/>
  <c r="F38"/>
  <c r="F39"/>
  <c r="F40"/>
  <c r="F41"/>
  <c r="F42"/>
  <c r="F43"/>
  <c r="AB43" s="1"/>
  <c r="AD43" s="1"/>
  <c r="F44"/>
  <c r="F45"/>
  <c r="AB45" s="1"/>
  <c r="AD45" s="1"/>
  <c r="F46"/>
  <c r="F47"/>
  <c r="AB47" s="1"/>
  <c r="AD47" s="1"/>
  <c r="F48"/>
  <c r="F49"/>
  <c r="AB49" s="1"/>
  <c r="AD49" s="1"/>
  <c r="F50"/>
  <c r="F51"/>
  <c r="AB51" s="1"/>
  <c r="AD51" s="1"/>
  <c r="F9"/>
  <c r="AB9" l="1"/>
  <c r="AD9" s="1"/>
  <c r="AB10"/>
  <c r="AB41"/>
  <c r="AD41" s="1"/>
  <c r="AB39"/>
  <c r="AD39" s="1"/>
  <c r="AB37"/>
  <c r="AD37" s="1"/>
  <c r="AB35"/>
  <c r="AD35" s="1"/>
  <c r="AB33"/>
  <c r="AD33" s="1"/>
  <c r="AB31"/>
  <c r="AD31" s="1"/>
  <c r="AB25"/>
  <c r="AD25" s="1"/>
  <c r="AB23"/>
  <c r="AD23" s="1"/>
  <c r="AB21"/>
  <c r="AD21" s="1"/>
  <c r="AB19"/>
  <c r="AD19" s="1"/>
  <c r="AB11"/>
  <c r="AD11" s="1"/>
  <c r="AB17"/>
  <c r="AD17" s="1"/>
  <c r="AB16"/>
  <c r="AD16" s="1"/>
  <c r="AB14"/>
  <c r="AD14" s="1"/>
  <c r="AB50"/>
  <c r="AD50" s="1"/>
  <c r="AB48"/>
  <c r="AD48" s="1"/>
  <c r="AB46"/>
  <c r="AB44"/>
  <c r="AD44" s="1"/>
  <c r="AB42"/>
  <c r="AD42" s="1"/>
  <c r="AB40"/>
  <c r="AB38"/>
  <c r="AB36"/>
  <c r="AB34"/>
  <c r="AD34" s="1"/>
  <c r="AB32"/>
  <c r="AD32" s="1"/>
  <c r="AB26"/>
  <c r="AD26" s="1"/>
  <c r="AB24"/>
  <c r="AD24" s="1"/>
  <c r="AB22"/>
  <c r="AD22" s="1"/>
  <c r="AB20"/>
  <c r="AD20" s="1"/>
  <c r="AB18"/>
  <c r="AB15"/>
  <c r="AD15" s="1"/>
  <c r="AB13"/>
  <c r="AD13" s="1"/>
  <c r="AB12"/>
  <c r="AD12" s="1"/>
  <c r="E50"/>
  <c r="E48"/>
  <c r="AC48" s="1"/>
  <c r="E46"/>
  <c r="E44"/>
  <c r="E42"/>
  <c r="AC42" s="1"/>
  <c r="E40"/>
  <c r="E38"/>
  <c r="E36"/>
  <c r="E34"/>
  <c r="E32"/>
  <c r="E9"/>
  <c r="AB53"/>
  <c r="E51"/>
  <c r="E49"/>
  <c r="E47"/>
  <c r="AC47" s="1"/>
  <c r="E45"/>
  <c r="AC45" s="1"/>
  <c r="E43"/>
  <c r="E41"/>
  <c r="E39"/>
  <c r="AC39" s="1"/>
  <c r="E37"/>
  <c r="E35"/>
  <c r="E33"/>
  <c r="AC33" s="1"/>
  <c r="E31"/>
  <c r="AC25"/>
  <c r="AC19"/>
  <c r="AC15"/>
  <c r="AC13"/>
  <c r="E53"/>
  <c r="AC20"/>
  <c r="AC51"/>
  <c r="AC49"/>
  <c r="AC43"/>
  <c r="AC41"/>
  <c r="AC37"/>
  <c r="AC34"/>
  <c r="AC26"/>
  <c r="AC22"/>
  <c r="AC9"/>
  <c r="AC50"/>
  <c r="AC44"/>
  <c r="AC23"/>
  <c r="AC21"/>
  <c r="AB52"/>
  <c r="AC31" l="1"/>
  <c r="AC12"/>
  <c r="AC24"/>
  <c r="AC32"/>
  <c r="AC35"/>
  <c r="AC10"/>
  <c r="AD53"/>
  <c r="AC53"/>
  <c r="AC18"/>
  <c r="AD18"/>
  <c r="AC38"/>
  <c r="AD38"/>
  <c r="AC46"/>
  <c r="AD46"/>
  <c r="AC52"/>
  <c r="AD52"/>
  <c r="AC36"/>
  <c r="AD36"/>
  <c r="AC40"/>
  <c r="AD40"/>
  <c r="AC16"/>
  <c r="AC11"/>
  <c r="AC17"/>
  <c r="AC14"/>
</calcChain>
</file>

<file path=xl/sharedStrings.xml><?xml version="1.0" encoding="utf-8"?>
<sst xmlns="http://schemas.openxmlformats.org/spreadsheetml/2006/main" count="194" uniqueCount="161">
  <si>
    <t xml:space="preserve">Université Abderrahmane Mira de Béjaïa </t>
  </si>
  <si>
    <t xml:space="preserve">Faculté des Lettres et des Langues                                                                                                                                </t>
  </si>
  <si>
    <t>Année Universitaire 2013/2014</t>
  </si>
  <si>
    <t xml:space="preserve">Département De Français </t>
  </si>
  <si>
    <t>1SEMESTRE</t>
  </si>
  <si>
    <t>Crédits</t>
  </si>
  <si>
    <t>Coéf</t>
  </si>
  <si>
    <t>N°</t>
  </si>
  <si>
    <t>Matricule</t>
  </si>
  <si>
    <t>Nom</t>
  </si>
  <si>
    <t>Prénom</t>
  </si>
  <si>
    <t>Crédit UE 1.1</t>
  </si>
  <si>
    <t>UE 1.1</t>
  </si>
  <si>
    <t>Ecrit</t>
  </si>
  <si>
    <t>Oral</t>
  </si>
  <si>
    <t>O.E.L</t>
  </si>
  <si>
    <t>Morph</t>
  </si>
  <si>
    <t>C.C.L</t>
  </si>
  <si>
    <t>Phoné</t>
  </si>
  <si>
    <t>H.A.C</t>
  </si>
  <si>
    <t>HFEA</t>
  </si>
  <si>
    <t>G.L.</t>
  </si>
  <si>
    <t>H.I.</t>
  </si>
  <si>
    <t>Crédit UE 2.1</t>
  </si>
  <si>
    <t>UE 2.1</t>
  </si>
  <si>
    <t>I.L.S</t>
  </si>
  <si>
    <t>Crédit UE 3.1</t>
  </si>
  <si>
    <t>UE 3.1</t>
  </si>
  <si>
    <t xml:space="preserve"> M.T.U</t>
  </si>
  <si>
    <t>Crédit UE 4.1</t>
  </si>
  <si>
    <t>UE 4.1</t>
  </si>
  <si>
    <t>LE 02</t>
  </si>
  <si>
    <t>S.H.S</t>
  </si>
  <si>
    <t>I.Art</t>
  </si>
  <si>
    <t>Moy s1</t>
  </si>
  <si>
    <t>Credits S1</t>
  </si>
  <si>
    <t xml:space="preserve">                                                           PV DE DELIBERATION </t>
  </si>
  <si>
    <t>123010773</t>
  </si>
  <si>
    <t>AHFIR</t>
  </si>
  <si>
    <t>Koceila</t>
  </si>
  <si>
    <t>123014438</t>
  </si>
  <si>
    <t>AIDEN</t>
  </si>
  <si>
    <t>MADJID</t>
  </si>
  <si>
    <t>123009580</t>
  </si>
  <si>
    <t>amrane</t>
  </si>
  <si>
    <t>madiha</t>
  </si>
  <si>
    <t>123010829</t>
  </si>
  <si>
    <t>ARHAB</t>
  </si>
  <si>
    <t>DJAZIA</t>
  </si>
  <si>
    <t>11SHS056413CF</t>
  </si>
  <si>
    <t>AZI</t>
  </si>
  <si>
    <t>Ouassim</t>
  </si>
  <si>
    <t>123006371</t>
  </si>
  <si>
    <t>badja</t>
  </si>
  <si>
    <t>sihem</t>
  </si>
  <si>
    <t>09F12BA013</t>
  </si>
  <si>
    <t>BALDE</t>
  </si>
  <si>
    <t>Roguiato</t>
  </si>
  <si>
    <t>123015801</t>
  </si>
  <si>
    <t>BELLIL</t>
  </si>
  <si>
    <t>FOUAD</t>
  </si>
  <si>
    <t>123005762</t>
  </si>
  <si>
    <t>Bennacer</t>
  </si>
  <si>
    <t>Fatiha</t>
  </si>
  <si>
    <t>123006403</t>
  </si>
  <si>
    <t>BENSADI</t>
  </si>
  <si>
    <t>KARIM</t>
  </si>
  <si>
    <t>123001808</t>
  </si>
  <si>
    <t>BENSALEM</t>
  </si>
  <si>
    <t>Imane</t>
  </si>
  <si>
    <t>11SEGC078612CF</t>
  </si>
  <si>
    <t>BOUAZIZ</t>
  </si>
  <si>
    <t>Lamine</t>
  </si>
  <si>
    <t>123015221</t>
  </si>
  <si>
    <t>Boudjema</t>
  </si>
  <si>
    <t>Abdellah</t>
  </si>
  <si>
    <t>113000851</t>
  </si>
  <si>
    <t>BOULLICHE</t>
  </si>
  <si>
    <t>Nadjib</t>
  </si>
  <si>
    <t>123004390</t>
  </si>
  <si>
    <t>bourahli</t>
  </si>
  <si>
    <t>djamel</t>
  </si>
  <si>
    <t>123013027</t>
  </si>
  <si>
    <t>BOUZOUBA</t>
  </si>
  <si>
    <t>HAKIM</t>
  </si>
  <si>
    <t>10907411CF</t>
  </si>
  <si>
    <t>CHABANE</t>
  </si>
  <si>
    <t>Rafik</t>
  </si>
  <si>
    <t>113009629</t>
  </si>
  <si>
    <t>Samir</t>
  </si>
  <si>
    <t>12LCA035813CF</t>
  </si>
  <si>
    <t>DJEMADI</t>
  </si>
  <si>
    <t>Saïd</t>
  </si>
  <si>
    <t>08F318</t>
  </si>
  <si>
    <t>DOUAI</t>
  </si>
  <si>
    <t>Abdelghani</t>
  </si>
  <si>
    <t>123001767</t>
  </si>
  <si>
    <t>Gacem chaouche</t>
  </si>
  <si>
    <t>Nadjate</t>
  </si>
  <si>
    <t>123001816</t>
  </si>
  <si>
    <t>HADJI</t>
  </si>
  <si>
    <t>HAMZA</t>
  </si>
  <si>
    <t>113001014</t>
  </si>
  <si>
    <t>HAMMACHE</t>
  </si>
  <si>
    <t>Lilia</t>
  </si>
  <si>
    <t>123001415</t>
  </si>
  <si>
    <t>hammouche</t>
  </si>
  <si>
    <t>abdelkarim</t>
  </si>
  <si>
    <t>123001822</t>
  </si>
  <si>
    <t>HARIK</t>
  </si>
  <si>
    <t>Said</t>
  </si>
  <si>
    <t>11LCA09612CF</t>
  </si>
  <si>
    <t>KEBCI</t>
  </si>
  <si>
    <t>Massinissa</t>
  </si>
  <si>
    <t>123011026</t>
  </si>
  <si>
    <t>kessal</t>
  </si>
  <si>
    <t>lydia</t>
  </si>
  <si>
    <t>113001021</t>
  </si>
  <si>
    <t>KHALED</t>
  </si>
  <si>
    <t>Madjid</t>
  </si>
  <si>
    <t>11F379</t>
  </si>
  <si>
    <t>KHELIFI</t>
  </si>
  <si>
    <t>Youcef</t>
  </si>
  <si>
    <t>123005834</t>
  </si>
  <si>
    <t>MAAFA</t>
  </si>
  <si>
    <t>Juba</t>
  </si>
  <si>
    <t>123006970</t>
  </si>
  <si>
    <t>mamache</t>
  </si>
  <si>
    <t>nassia</t>
  </si>
  <si>
    <t>123001939</t>
  </si>
  <si>
    <t>MELLAH</t>
  </si>
  <si>
    <t>KAMEL</t>
  </si>
  <si>
    <t>123011704</t>
  </si>
  <si>
    <t>MIMOUNI</t>
  </si>
  <si>
    <t>Hakima</t>
  </si>
  <si>
    <t>123005198</t>
  </si>
  <si>
    <t>SAADA</t>
  </si>
  <si>
    <t>TASSADIT</t>
  </si>
  <si>
    <t>12F0348</t>
  </si>
  <si>
    <t>SOUALMI</t>
  </si>
  <si>
    <t>AREZKI</t>
  </si>
  <si>
    <t>123015661</t>
  </si>
  <si>
    <t>TITOUH</t>
  </si>
  <si>
    <t>ZAHRA</t>
  </si>
  <si>
    <t>123004461</t>
  </si>
  <si>
    <t>Touati</t>
  </si>
  <si>
    <t>Abdelhakim</t>
  </si>
  <si>
    <t>123003593</t>
  </si>
  <si>
    <t>ziani</t>
  </si>
  <si>
    <t>salim</t>
  </si>
  <si>
    <t>11AR062312CF</t>
  </si>
  <si>
    <t>ZIRI</t>
  </si>
  <si>
    <t>Yacine</t>
  </si>
  <si>
    <t>123012337</t>
  </si>
  <si>
    <t>zouhani</t>
  </si>
  <si>
    <t>sabrina</t>
  </si>
  <si>
    <t>123006805</t>
  </si>
  <si>
    <t>chaib</t>
  </si>
  <si>
    <t>brahim</t>
  </si>
  <si>
    <t>Déci.jury</t>
  </si>
  <si>
    <t>1ère ANNEE LMD (Ajournées)</t>
  </si>
</sst>
</file>

<file path=xl/styles.xml><?xml version="1.0" encoding="utf-8"?>
<styleSheet xmlns="http://schemas.openxmlformats.org/spreadsheetml/2006/main">
  <numFmts count="2">
    <numFmt numFmtId="164" formatCode="00.00"/>
    <numFmt numFmtId="165" formatCode="0.00;[Red]0.00"/>
  </numFmts>
  <fonts count="2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theme="1"/>
      <name val="Arial"/>
      <family val="2"/>
    </font>
    <font>
      <b/>
      <sz val="11"/>
      <name val="Times New Roman"/>
      <family val="1"/>
    </font>
    <font>
      <b/>
      <sz val="11"/>
      <color theme="1"/>
      <name val="Arial"/>
      <family val="2"/>
    </font>
    <font>
      <b/>
      <sz val="9"/>
      <name val="Times New Roman"/>
      <family val="1"/>
    </font>
    <font>
      <b/>
      <sz val="6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ndalus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left" textRotation="90"/>
    </xf>
    <xf numFmtId="0" fontId="2" fillId="0" borderId="1" xfId="0" applyFont="1" applyBorder="1" applyAlignment="1">
      <alignment horizontal="center" textRotation="90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2" fontId="4" fillId="0" borderId="0" xfId="0" applyNumberFormat="1" applyFont="1" applyFill="1"/>
    <xf numFmtId="0" fontId="5" fillId="0" borderId="0" xfId="0" applyFont="1" applyFill="1"/>
    <xf numFmtId="0" fontId="5" fillId="0" borderId="0" xfId="0" applyFont="1"/>
    <xf numFmtId="0" fontId="6" fillId="4" borderId="0" xfId="0" applyFont="1" applyFill="1"/>
    <xf numFmtId="0" fontId="7" fillId="4" borderId="0" xfId="0" applyFont="1" applyFill="1"/>
    <xf numFmtId="0" fontId="8" fillId="0" borderId="0" xfId="0" applyFont="1"/>
    <xf numFmtId="0" fontId="3" fillId="0" borderId="0" xfId="0" applyFont="1" applyFill="1" applyAlignment="1"/>
    <xf numFmtId="0" fontId="4" fillId="0" borderId="0" xfId="0" applyFont="1" applyFill="1" applyAlignment="1"/>
    <xf numFmtId="2" fontId="4" fillId="0" borderId="0" xfId="0" applyNumberFormat="1" applyFont="1" applyFill="1" applyAlignment="1"/>
    <xf numFmtId="0" fontId="5" fillId="0" borderId="0" xfId="0" applyFont="1" applyFill="1" applyAlignment="1"/>
    <xf numFmtId="0" fontId="5" fillId="0" borderId="0" xfId="0" applyFont="1" applyAlignment="1"/>
    <xf numFmtId="0" fontId="6" fillId="4" borderId="0" xfId="0" applyFont="1" applyFill="1" applyAlignment="1"/>
    <xf numFmtId="0" fontId="7" fillId="4" borderId="0" xfId="0" applyFont="1" applyFill="1" applyAlignment="1"/>
    <xf numFmtId="0" fontId="11" fillId="4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4" borderId="0" xfId="0" applyFont="1" applyFill="1"/>
    <xf numFmtId="0" fontId="9" fillId="4" borderId="0" xfId="0" applyFont="1" applyFill="1" applyAlignment="1"/>
    <xf numFmtId="0" fontId="11" fillId="4" borderId="0" xfId="0" applyFont="1" applyFill="1" applyAlignment="1"/>
    <xf numFmtId="0" fontId="14" fillId="0" borderId="0" xfId="0" applyFont="1" applyFill="1" applyAlignment="1"/>
    <xf numFmtId="0" fontId="15" fillId="4" borderId="2" xfId="0" applyFont="1" applyFill="1" applyBorder="1" applyAlignment="1">
      <alignment horizontal="center" vertical="center"/>
    </xf>
    <xf numFmtId="0" fontId="19" fillId="4" borderId="0" xfId="0" applyFont="1" applyFill="1"/>
    <xf numFmtId="0" fontId="18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left" textRotation="90"/>
    </xf>
    <xf numFmtId="0" fontId="18" fillId="2" borderId="1" xfId="0" applyFont="1" applyFill="1" applyBorder="1" applyAlignment="1">
      <alignment horizontal="left" textRotation="90"/>
    </xf>
    <xf numFmtId="0" fontId="18" fillId="0" borderId="1" xfId="0" applyFont="1" applyBorder="1" applyAlignment="1">
      <alignment horizontal="left" textRotation="90"/>
    </xf>
    <xf numFmtId="0" fontId="18" fillId="6" borderId="1" xfId="0" applyFont="1" applyFill="1" applyBorder="1" applyAlignment="1">
      <alignment horizontal="left" textRotation="90"/>
    </xf>
    <xf numFmtId="0" fontId="18" fillId="3" borderId="1" xfId="0" applyFont="1" applyFill="1" applyBorder="1" applyAlignment="1">
      <alignment horizontal="center" textRotation="90"/>
    </xf>
    <xf numFmtId="164" fontId="18" fillId="6" borderId="1" xfId="0" applyNumberFormat="1" applyFont="1" applyFill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/>
    </xf>
    <xf numFmtId="0" fontId="20" fillId="0" borderId="1" xfId="0" applyFont="1" applyBorder="1"/>
    <xf numFmtId="0" fontId="16" fillId="6" borderId="1" xfId="0" applyFont="1" applyFill="1" applyBorder="1"/>
    <xf numFmtId="164" fontId="18" fillId="4" borderId="0" xfId="0" applyNumberFormat="1" applyFont="1" applyFill="1" applyBorder="1" applyAlignment="1">
      <alignment horizontal="center" vertical="center"/>
    </xf>
    <xf numFmtId="165" fontId="17" fillId="4" borderId="0" xfId="0" applyNumberFormat="1" applyFont="1" applyFill="1" applyBorder="1" applyAlignment="1">
      <alignment horizontal="center"/>
    </xf>
    <xf numFmtId="0" fontId="16" fillId="4" borderId="0" xfId="0" applyFont="1" applyFill="1" applyBorder="1"/>
    <xf numFmtId="164" fontId="18" fillId="4" borderId="6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/>
    <xf numFmtId="0" fontId="18" fillId="4" borderId="0" xfId="0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20" fillId="4" borderId="0" xfId="0" applyFont="1" applyFill="1" applyBorder="1"/>
    <xf numFmtId="165" fontId="17" fillId="5" borderId="4" xfId="0" applyNumberFormat="1" applyFont="1" applyFill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Border="1"/>
    <xf numFmtId="165" fontId="18" fillId="5" borderId="1" xfId="0" applyNumberFormat="1" applyFont="1" applyFill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/>
    </xf>
    <xf numFmtId="165" fontId="17" fillId="5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0" xfId="0" applyFont="1" applyFill="1" applyAlignment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topLeftCell="A7" workbookViewId="0">
      <selection activeCell="AD10" sqref="AD10"/>
    </sheetView>
  </sheetViews>
  <sheetFormatPr baseColWidth="10" defaultRowHeight="14.5"/>
  <cols>
    <col min="1" max="1" width="2.7265625" customWidth="1"/>
    <col min="2" max="2" width="12" customWidth="1"/>
    <col min="3" max="3" width="10" customWidth="1"/>
    <col min="4" max="4" width="8.7265625" customWidth="1"/>
    <col min="5" max="5" width="4" hidden="1" customWidth="1"/>
    <col min="6" max="6" width="4.7265625" customWidth="1"/>
    <col min="7" max="16" width="4.6328125" customWidth="1"/>
    <col min="17" max="17" width="4.26953125" hidden="1" customWidth="1"/>
    <col min="18" max="18" width="4.08984375" customWidth="1"/>
    <col min="19" max="19" width="4.6328125" customWidth="1"/>
    <col min="20" max="20" width="4.1796875" hidden="1" customWidth="1"/>
    <col min="21" max="21" width="4.54296875" customWidth="1"/>
    <col min="22" max="22" width="4.6328125" customWidth="1"/>
    <col min="23" max="23" width="5.08984375" hidden="1" customWidth="1"/>
    <col min="24" max="24" width="4.08984375" customWidth="1"/>
    <col min="25" max="26" width="4.6328125" customWidth="1"/>
    <col min="27" max="27" width="4.90625" customWidth="1"/>
    <col min="28" max="28" width="5.90625" customWidth="1"/>
    <col min="29" max="29" width="5.36328125" customWidth="1"/>
    <col min="30" max="30" width="8.6328125" customWidth="1"/>
  </cols>
  <sheetData>
    <row r="1" spans="1:30">
      <c r="A1" s="3" t="s">
        <v>0</v>
      </c>
      <c r="B1" s="3"/>
      <c r="C1" s="4"/>
      <c r="D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  <c r="V1" s="7"/>
      <c r="W1" s="8"/>
      <c r="X1" s="9"/>
      <c r="Y1" s="9"/>
      <c r="Z1" s="9"/>
      <c r="AA1" s="10"/>
      <c r="AB1" s="10"/>
      <c r="AC1" s="10"/>
    </row>
    <row r="2" spans="1:30">
      <c r="A2" s="3" t="s">
        <v>1</v>
      </c>
      <c r="B2" s="3"/>
      <c r="C2" s="4"/>
      <c r="D2" s="3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8"/>
      <c r="S2" s="11" t="s">
        <v>2</v>
      </c>
      <c r="T2" s="11"/>
      <c r="U2" s="11"/>
      <c r="V2" s="11"/>
      <c r="W2" s="11"/>
      <c r="X2" s="10"/>
      <c r="Y2" s="10"/>
      <c r="Z2" s="10"/>
      <c r="AA2" s="10"/>
      <c r="AB2" s="10"/>
      <c r="AC2" s="10"/>
    </row>
    <row r="3" spans="1:30">
      <c r="A3" s="12" t="s">
        <v>3</v>
      </c>
      <c r="B3" s="12"/>
      <c r="C3" s="4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25" t="s">
        <v>4</v>
      </c>
      <c r="U3" s="13"/>
      <c r="V3" s="15"/>
      <c r="W3" s="16"/>
      <c r="X3" s="17"/>
      <c r="Y3" s="17"/>
      <c r="Z3" s="17"/>
      <c r="AA3" s="18"/>
      <c r="AB3" s="18"/>
      <c r="AC3" s="18"/>
    </row>
    <row r="4" spans="1:30" ht="15.5">
      <c r="A4" s="23"/>
      <c r="B4" s="58" t="s">
        <v>36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23"/>
      <c r="Z4" s="23"/>
      <c r="AA4" s="24"/>
      <c r="AB4" s="24"/>
      <c r="AC4" s="24"/>
    </row>
    <row r="5" spans="1:30" ht="15.5">
      <c r="A5" s="20" t="s">
        <v>160</v>
      </c>
      <c r="B5" s="21"/>
      <c r="C5" s="22"/>
      <c r="D5" s="22"/>
      <c r="E5" s="22"/>
      <c r="F5" s="22"/>
      <c r="G5" s="1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10"/>
      <c r="T5" s="10"/>
      <c r="U5" s="10"/>
      <c r="V5" s="19"/>
      <c r="W5" s="9"/>
      <c r="X5" s="10"/>
      <c r="Y5" s="19"/>
      <c r="Z5" s="10"/>
      <c r="AA5" s="10"/>
      <c r="AB5" s="10"/>
      <c r="AC5" s="10"/>
    </row>
    <row r="6" spans="1:30">
      <c r="A6" s="56" t="s">
        <v>5</v>
      </c>
      <c r="B6" s="57"/>
      <c r="C6" s="57"/>
      <c r="D6" s="57"/>
      <c r="E6" s="30"/>
      <c r="F6" s="28">
        <v>15</v>
      </c>
      <c r="G6" s="29">
        <v>3</v>
      </c>
      <c r="H6" s="29">
        <v>3</v>
      </c>
      <c r="I6" s="29">
        <v>2</v>
      </c>
      <c r="J6" s="29">
        <v>2</v>
      </c>
      <c r="K6" s="29">
        <v>2</v>
      </c>
      <c r="L6" s="29">
        <v>1</v>
      </c>
      <c r="M6" s="29">
        <v>0.5</v>
      </c>
      <c r="N6" s="29">
        <v>0.5</v>
      </c>
      <c r="O6" s="29">
        <v>0.5</v>
      </c>
      <c r="P6" s="29">
        <v>0.5</v>
      </c>
      <c r="Q6" s="30"/>
      <c r="R6" s="28">
        <v>5</v>
      </c>
      <c r="S6" s="29">
        <v>5</v>
      </c>
      <c r="T6" s="30"/>
      <c r="U6" s="28">
        <v>5</v>
      </c>
      <c r="V6" s="29">
        <v>5</v>
      </c>
      <c r="W6" s="30"/>
      <c r="X6" s="28">
        <v>5</v>
      </c>
      <c r="Y6" s="29">
        <v>2</v>
      </c>
      <c r="Z6" s="29">
        <v>1.5</v>
      </c>
      <c r="AA6" s="29">
        <v>1.5</v>
      </c>
      <c r="AB6" s="27"/>
      <c r="AC6" s="27"/>
    </row>
    <row r="7" spans="1:30">
      <c r="A7" s="56" t="s">
        <v>6</v>
      </c>
      <c r="B7" s="57"/>
      <c r="C7" s="57"/>
      <c r="D7" s="57"/>
      <c r="E7" s="30"/>
      <c r="F7" s="28">
        <v>15</v>
      </c>
      <c r="G7" s="29">
        <v>2</v>
      </c>
      <c r="H7" s="29">
        <v>2</v>
      </c>
      <c r="I7" s="29">
        <v>2</v>
      </c>
      <c r="J7" s="29">
        <v>2</v>
      </c>
      <c r="K7" s="29">
        <v>2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30"/>
      <c r="R7" s="28">
        <v>2</v>
      </c>
      <c r="S7" s="29">
        <v>2</v>
      </c>
      <c r="T7" s="30"/>
      <c r="U7" s="28">
        <v>2</v>
      </c>
      <c r="V7" s="29">
        <v>2</v>
      </c>
      <c r="W7" s="30"/>
      <c r="X7" s="28">
        <v>3</v>
      </c>
      <c r="Y7" s="29">
        <v>1</v>
      </c>
      <c r="Z7" s="29">
        <v>1</v>
      </c>
      <c r="AA7" s="29">
        <v>1</v>
      </c>
      <c r="AB7" s="27"/>
      <c r="AC7" s="27"/>
    </row>
    <row r="8" spans="1:30" ht="46">
      <c r="A8" s="1" t="s">
        <v>7</v>
      </c>
      <c r="B8" s="2" t="s">
        <v>8</v>
      </c>
      <c r="C8" s="1" t="s">
        <v>9</v>
      </c>
      <c r="D8" s="1" t="s">
        <v>10</v>
      </c>
      <c r="E8" s="31" t="s">
        <v>11</v>
      </c>
      <c r="F8" s="32" t="s">
        <v>12</v>
      </c>
      <c r="G8" s="33" t="s">
        <v>13</v>
      </c>
      <c r="H8" s="33" t="s">
        <v>14</v>
      </c>
      <c r="I8" s="33" t="s">
        <v>15</v>
      </c>
      <c r="J8" s="33" t="s">
        <v>16</v>
      </c>
      <c r="K8" s="33" t="s">
        <v>17</v>
      </c>
      <c r="L8" s="33" t="s">
        <v>18</v>
      </c>
      <c r="M8" s="33" t="s">
        <v>19</v>
      </c>
      <c r="N8" s="33" t="s">
        <v>20</v>
      </c>
      <c r="O8" s="33" t="s">
        <v>21</v>
      </c>
      <c r="P8" s="33" t="s">
        <v>22</v>
      </c>
      <c r="Q8" s="31" t="s">
        <v>23</v>
      </c>
      <c r="R8" s="32" t="s">
        <v>24</v>
      </c>
      <c r="S8" s="33" t="s">
        <v>25</v>
      </c>
      <c r="T8" s="31" t="s">
        <v>26</v>
      </c>
      <c r="U8" s="32" t="s">
        <v>27</v>
      </c>
      <c r="V8" s="33" t="s">
        <v>28</v>
      </c>
      <c r="W8" s="31" t="s">
        <v>29</v>
      </c>
      <c r="X8" s="32" t="s">
        <v>30</v>
      </c>
      <c r="Y8" s="33" t="s">
        <v>31</v>
      </c>
      <c r="Z8" s="33" t="s">
        <v>32</v>
      </c>
      <c r="AA8" s="33" t="s">
        <v>33</v>
      </c>
      <c r="AB8" s="34" t="s">
        <v>34</v>
      </c>
      <c r="AC8" s="35" t="s">
        <v>35</v>
      </c>
      <c r="AD8" s="39" t="s">
        <v>159</v>
      </c>
    </row>
    <row r="9" spans="1:30" ht="17.5">
      <c r="A9" s="26">
        <v>1</v>
      </c>
      <c r="B9" s="38" t="s">
        <v>37</v>
      </c>
      <c r="C9" s="38" t="s">
        <v>38</v>
      </c>
      <c r="D9" s="38" t="s">
        <v>39</v>
      </c>
      <c r="E9" s="50">
        <f t="shared" ref="E9:E53" si="0">IF(VALUE(F9)&gt;=9.99,15,SUM(IF(VALUE(G9)&gt;=9.99,3,0),IF(VALUE(H9)&gt;=9.99,3,0),IF(VALUE(I9)&gt;=9.99,2,0),IF(VALUE(J9)&gt;=9.99,2,0),IF(VALUE(K9)&gt;=9.99,2,0),IF(VALUE(L9)&gt;=9.99,1,0),IF(VALUE(M9)&gt;=9.99,0.5,0),IF(VALUE(N9)&gt;=9.99,0.5,0),IF(VALUE(O9)&gt;=9.99,0.5,0),IF(VALUE(P9)&gt;=9.99,0.5,0)))</f>
        <v>15</v>
      </c>
      <c r="F9" s="51">
        <f t="shared" ref="F9:F53" si="1">((G9*2)+(H9*2)+(I9*2)+(J9*2)+(K9*2)+(L9*1)+(M9*1)+(N9*1)+(O9*1)+(P9*1))/15</f>
        <v>10.199999999999999</v>
      </c>
      <c r="G9" s="52">
        <v>16</v>
      </c>
      <c r="H9" s="52">
        <v>12</v>
      </c>
      <c r="I9" s="52">
        <v>10</v>
      </c>
      <c r="J9" s="52">
        <v>10</v>
      </c>
      <c r="K9" s="52">
        <v>10</v>
      </c>
      <c r="L9" s="52">
        <v>10</v>
      </c>
      <c r="M9" s="52">
        <v>10.5</v>
      </c>
      <c r="N9" s="52">
        <v>4</v>
      </c>
      <c r="O9" s="52">
        <v>0</v>
      </c>
      <c r="P9" s="52">
        <v>12.5</v>
      </c>
      <c r="Q9" s="53">
        <f t="shared" ref="Q9:Q51" si="2">IF(VALUE(R9)&gt;=9.99,5,SUM(IF(VALUE(S9)&gt;=9.99,5,0)))</f>
        <v>5</v>
      </c>
      <c r="R9" s="51">
        <f t="shared" ref="R9:R51" si="3">(S9*2)/2</f>
        <v>10</v>
      </c>
      <c r="S9" s="52">
        <v>10</v>
      </c>
      <c r="T9" s="53">
        <f t="shared" ref="T9:T51" si="4">IF(VALUE(U9)&gt;=9.99,5,SUM(IF(VALUE(V9)&gt;=9.99,5,0)))</f>
        <v>5</v>
      </c>
      <c r="U9" s="51">
        <f t="shared" ref="U9:U51" si="5">((V9*2))/2</f>
        <v>10.25</v>
      </c>
      <c r="V9" s="52">
        <v>10.25</v>
      </c>
      <c r="W9" s="53">
        <f>IF(VALUE(X9)&gt;=9.99,5,SUM(IF(VALUE(Y9)&gt;=9.99,2,0),IF(VALUE(Z9)&gt;=9.99,1.5,0),IF(VALUE(AA9)&gt;=9.99,1.5,0)))</f>
        <v>5</v>
      </c>
      <c r="X9" s="54">
        <f t="shared" ref="X9:X51" si="6">((Y9*1)+(Z9*1)+(AA9*1))/3</f>
        <v>10.666666666666666</v>
      </c>
      <c r="Y9" s="52">
        <v>15</v>
      </c>
      <c r="Z9" s="52">
        <v>6</v>
      </c>
      <c r="AA9" s="52">
        <v>11</v>
      </c>
      <c r="AB9" s="36">
        <f t="shared" ref="AB9:AB51" si="7">((F9*15)+(R9*2)+(U9*2)+(X9*3))/22</f>
        <v>10.25</v>
      </c>
      <c r="AC9" s="37">
        <f t="shared" ref="AC9:AC51" si="8">IF(AB9&gt;=9.999,30,(E9+Q9+T9+W9))</f>
        <v>30</v>
      </c>
      <c r="AD9" s="39" t="str">
        <f>IF((AB9&gt;=9.999),"Admis","Ratt")</f>
        <v>Admis</v>
      </c>
    </row>
    <row r="10" spans="1:30" ht="17.5">
      <c r="A10" s="26">
        <v>2</v>
      </c>
      <c r="B10" s="38" t="s">
        <v>40</v>
      </c>
      <c r="C10" s="38" t="s">
        <v>41</v>
      </c>
      <c r="D10" s="38" t="s">
        <v>42</v>
      </c>
      <c r="E10" s="50">
        <f t="shared" si="0"/>
        <v>7</v>
      </c>
      <c r="F10" s="51">
        <f t="shared" si="1"/>
        <v>5.1166666666666663</v>
      </c>
      <c r="G10" s="52">
        <v>0</v>
      </c>
      <c r="H10" s="52">
        <v>10</v>
      </c>
      <c r="I10" s="52">
        <v>0</v>
      </c>
      <c r="J10" s="52">
        <v>10</v>
      </c>
      <c r="K10" s="52">
        <v>13.5</v>
      </c>
      <c r="L10" s="52">
        <v>7.75</v>
      </c>
      <c r="M10" s="52">
        <v>0</v>
      </c>
      <c r="N10" s="52">
        <v>2</v>
      </c>
      <c r="O10" s="52">
        <v>0</v>
      </c>
      <c r="P10" s="52">
        <v>0</v>
      </c>
      <c r="Q10" s="53">
        <f t="shared" si="2"/>
        <v>5</v>
      </c>
      <c r="R10" s="51">
        <f t="shared" si="3"/>
        <v>10</v>
      </c>
      <c r="S10" s="52">
        <v>10</v>
      </c>
      <c r="T10" s="53">
        <f t="shared" si="4"/>
        <v>0</v>
      </c>
      <c r="U10" s="51">
        <f t="shared" si="5"/>
        <v>0</v>
      </c>
      <c r="V10" s="52">
        <v>0</v>
      </c>
      <c r="W10" s="53">
        <f t="shared" ref="W10:W53" si="9">IF(VALUE(X10)&gt;=9.99,5,SUM(IF(VALUE(Y10)&gt;=9.99,2,0),IF(VALUE(Z10)&gt;=9.99,1.5,0),IF(VALUE(AA10)&gt;=9.99,1.5,0)))</f>
        <v>0</v>
      </c>
      <c r="X10" s="54">
        <f t="shared" si="6"/>
        <v>0</v>
      </c>
      <c r="Y10" s="52">
        <v>0</v>
      </c>
      <c r="Z10" s="52">
        <v>0</v>
      </c>
      <c r="AA10" s="52">
        <v>0</v>
      </c>
      <c r="AB10" s="36">
        <f t="shared" si="7"/>
        <v>4.3977272727272725</v>
      </c>
      <c r="AC10" s="37">
        <f t="shared" si="8"/>
        <v>12</v>
      </c>
      <c r="AD10" s="39" t="str">
        <f t="shared" ref="AD10:AD53" si="10">IF((AB10&gt;=9.999),"Admis","Ratt")</f>
        <v>Ratt</v>
      </c>
    </row>
    <row r="11" spans="1:30" ht="17.5">
      <c r="A11" s="26">
        <v>3</v>
      </c>
      <c r="B11" s="38" t="s">
        <v>43</v>
      </c>
      <c r="C11" s="38" t="s">
        <v>44</v>
      </c>
      <c r="D11" s="38" t="s">
        <v>45</v>
      </c>
      <c r="E11" s="50">
        <f t="shared" si="0"/>
        <v>7.5</v>
      </c>
      <c r="F11" s="51">
        <f t="shared" si="1"/>
        <v>6.6440000000000001</v>
      </c>
      <c r="G11" s="52">
        <v>0</v>
      </c>
      <c r="H11" s="52">
        <v>0</v>
      </c>
      <c r="I11" s="52">
        <v>10</v>
      </c>
      <c r="J11" s="52">
        <v>10</v>
      </c>
      <c r="K11" s="52">
        <v>10.5</v>
      </c>
      <c r="L11" s="52">
        <v>11.16</v>
      </c>
      <c r="M11" s="52">
        <v>10.5</v>
      </c>
      <c r="N11" s="52">
        <v>5</v>
      </c>
      <c r="O11" s="52">
        <v>5</v>
      </c>
      <c r="P11" s="52">
        <v>7</v>
      </c>
      <c r="Q11" s="53">
        <f t="shared" si="2"/>
        <v>0</v>
      </c>
      <c r="R11" s="51">
        <f t="shared" si="3"/>
        <v>4</v>
      </c>
      <c r="S11" s="52">
        <v>4</v>
      </c>
      <c r="T11" s="53">
        <f t="shared" si="4"/>
        <v>5</v>
      </c>
      <c r="U11" s="51">
        <f t="shared" si="5"/>
        <v>11</v>
      </c>
      <c r="V11" s="52">
        <v>11</v>
      </c>
      <c r="W11" s="53">
        <f t="shared" si="9"/>
        <v>5</v>
      </c>
      <c r="X11" s="54">
        <f t="shared" si="6"/>
        <v>10.083333333333334</v>
      </c>
      <c r="Y11" s="52">
        <v>7.5</v>
      </c>
      <c r="Z11" s="52">
        <v>12.75</v>
      </c>
      <c r="AA11" s="52">
        <v>10</v>
      </c>
      <c r="AB11" s="36">
        <f t="shared" si="7"/>
        <v>7.2686363636363636</v>
      </c>
      <c r="AC11" s="37">
        <f t="shared" si="8"/>
        <v>17.5</v>
      </c>
      <c r="AD11" s="39" t="str">
        <f t="shared" si="10"/>
        <v>Ratt</v>
      </c>
    </row>
    <row r="12" spans="1:30" ht="17.5">
      <c r="A12" s="26">
        <v>4</v>
      </c>
      <c r="B12" s="38" t="s">
        <v>46</v>
      </c>
      <c r="C12" s="38" t="s">
        <v>47</v>
      </c>
      <c r="D12" s="38" t="s">
        <v>48</v>
      </c>
      <c r="E12" s="50">
        <f t="shared" si="0"/>
        <v>14</v>
      </c>
      <c r="F12" s="51">
        <f t="shared" si="1"/>
        <v>9.6440000000000001</v>
      </c>
      <c r="G12" s="52">
        <v>10</v>
      </c>
      <c r="H12" s="52">
        <v>11</v>
      </c>
      <c r="I12" s="52">
        <v>11</v>
      </c>
      <c r="J12" s="52">
        <v>11</v>
      </c>
      <c r="K12" s="52">
        <v>10</v>
      </c>
      <c r="L12" s="52">
        <v>10.66</v>
      </c>
      <c r="M12" s="52">
        <v>10</v>
      </c>
      <c r="N12" s="52">
        <v>6</v>
      </c>
      <c r="O12" s="52">
        <v>0</v>
      </c>
      <c r="P12" s="52">
        <v>12</v>
      </c>
      <c r="Q12" s="53">
        <f t="shared" si="2"/>
        <v>5</v>
      </c>
      <c r="R12" s="51">
        <f t="shared" si="3"/>
        <v>10</v>
      </c>
      <c r="S12" s="52">
        <v>10</v>
      </c>
      <c r="T12" s="53">
        <f t="shared" si="4"/>
        <v>0</v>
      </c>
      <c r="U12" s="51">
        <f t="shared" si="5"/>
        <v>9</v>
      </c>
      <c r="V12" s="52">
        <v>9</v>
      </c>
      <c r="W12" s="53">
        <f t="shared" si="9"/>
        <v>3.5</v>
      </c>
      <c r="X12" s="54">
        <f t="shared" si="6"/>
        <v>6.666666666666667</v>
      </c>
      <c r="Y12" s="52">
        <v>10</v>
      </c>
      <c r="Z12" s="52">
        <v>0</v>
      </c>
      <c r="AA12" s="52">
        <v>10</v>
      </c>
      <c r="AB12" s="36">
        <f t="shared" si="7"/>
        <v>9.211818181818181</v>
      </c>
      <c r="AC12" s="37">
        <f t="shared" si="8"/>
        <v>22.5</v>
      </c>
      <c r="AD12" s="39" t="str">
        <f t="shared" si="10"/>
        <v>Ratt</v>
      </c>
    </row>
    <row r="13" spans="1:30" ht="17.5">
      <c r="A13" s="26">
        <v>5</v>
      </c>
      <c r="B13" s="38" t="s">
        <v>49</v>
      </c>
      <c r="C13" s="38" t="s">
        <v>50</v>
      </c>
      <c r="D13" s="38" t="s">
        <v>51</v>
      </c>
      <c r="E13" s="50">
        <f t="shared" si="0"/>
        <v>15</v>
      </c>
      <c r="F13" s="51">
        <f t="shared" si="1"/>
        <v>10.538666666666666</v>
      </c>
      <c r="G13" s="52">
        <v>10</v>
      </c>
      <c r="H13" s="52">
        <v>11</v>
      </c>
      <c r="I13" s="52">
        <v>10</v>
      </c>
      <c r="J13" s="52">
        <v>12.5</v>
      </c>
      <c r="K13" s="52">
        <v>10</v>
      </c>
      <c r="L13" s="52">
        <v>10.58</v>
      </c>
      <c r="M13" s="52">
        <v>11.5</v>
      </c>
      <c r="N13" s="52">
        <v>10</v>
      </c>
      <c r="O13" s="52">
        <v>10</v>
      </c>
      <c r="P13" s="52">
        <v>9</v>
      </c>
      <c r="Q13" s="53">
        <f t="shared" si="2"/>
        <v>5</v>
      </c>
      <c r="R13" s="51">
        <f t="shared" si="3"/>
        <v>10</v>
      </c>
      <c r="S13" s="52">
        <v>10</v>
      </c>
      <c r="T13" s="53">
        <f t="shared" si="4"/>
        <v>0</v>
      </c>
      <c r="U13" s="51">
        <f t="shared" si="5"/>
        <v>0</v>
      </c>
      <c r="V13" s="52">
        <v>0</v>
      </c>
      <c r="W13" s="53">
        <f t="shared" si="9"/>
        <v>5</v>
      </c>
      <c r="X13" s="54">
        <f t="shared" si="6"/>
        <v>10.25</v>
      </c>
      <c r="Y13" s="52">
        <v>15</v>
      </c>
      <c r="Z13" s="52">
        <v>10.75</v>
      </c>
      <c r="AA13" s="52">
        <v>5</v>
      </c>
      <c r="AB13" s="36">
        <f t="shared" si="7"/>
        <v>9.4922727272727272</v>
      </c>
      <c r="AC13" s="37">
        <f t="shared" si="8"/>
        <v>25</v>
      </c>
      <c r="AD13" s="39" t="str">
        <f t="shared" si="10"/>
        <v>Ratt</v>
      </c>
    </row>
    <row r="14" spans="1:30" ht="17.5">
      <c r="A14" s="26">
        <v>6</v>
      </c>
      <c r="B14" s="38" t="s">
        <v>52</v>
      </c>
      <c r="C14" s="38" t="s">
        <v>53</v>
      </c>
      <c r="D14" s="38" t="s">
        <v>54</v>
      </c>
      <c r="E14" s="50">
        <f t="shared" si="0"/>
        <v>15</v>
      </c>
      <c r="F14" s="51">
        <f t="shared" si="1"/>
        <v>10.394</v>
      </c>
      <c r="G14" s="52">
        <v>10.5</v>
      </c>
      <c r="H14" s="52">
        <v>10</v>
      </c>
      <c r="I14" s="52">
        <v>10</v>
      </c>
      <c r="J14" s="52">
        <v>10.5</v>
      </c>
      <c r="K14" s="52">
        <v>12</v>
      </c>
      <c r="L14" s="52">
        <v>10.66</v>
      </c>
      <c r="M14" s="52">
        <v>10</v>
      </c>
      <c r="N14" s="52">
        <v>7</v>
      </c>
      <c r="O14" s="52">
        <v>12.25</v>
      </c>
      <c r="P14" s="52">
        <v>10</v>
      </c>
      <c r="Q14" s="53">
        <f t="shared" si="2"/>
        <v>5</v>
      </c>
      <c r="R14" s="51">
        <f t="shared" si="3"/>
        <v>10</v>
      </c>
      <c r="S14" s="52">
        <v>10</v>
      </c>
      <c r="T14" s="53">
        <f t="shared" si="4"/>
        <v>5</v>
      </c>
      <c r="U14" s="51">
        <f t="shared" si="5"/>
        <v>10</v>
      </c>
      <c r="V14" s="52">
        <v>10</v>
      </c>
      <c r="W14" s="53">
        <f t="shared" si="9"/>
        <v>2</v>
      </c>
      <c r="X14" s="54">
        <f t="shared" si="6"/>
        <v>6.666666666666667</v>
      </c>
      <c r="Y14" s="52">
        <v>10.5</v>
      </c>
      <c r="Z14" s="52">
        <v>4.5</v>
      </c>
      <c r="AA14" s="52">
        <v>5</v>
      </c>
      <c r="AB14" s="36">
        <f t="shared" si="7"/>
        <v>9.8140909090909094</v>
      </c>
      <c r="AC14" s="37">
        <f t="shared" si="8"/>
        <v>27</v>
      </c>
      <c r="AD14" s="39" t="str">
        <f t="shared" si="10"/>
        <v>Ratt</v>
      </c>
    </row>
    <row r="15" spans="1:30" ht="17.5">
      <c r="A15" s="26">
        <v>7</v>
      </c>
      <c r="B15" s="38" t="s">
        <v>55</v>
      </c>
      <c r="C15" s="38" t="s">
        <v>56</v>
      </c>
      <c r="D15" s="38" t="s">
        <v>57</v>
      </c>
      <c r="E15" s="50">
        <f t="shared" si="0"/>
        <v>13</v>
      </c>
      <c r="F15" s="51">
        <f t="shared" si="1"/>
        <v>9.6</v>
      </c>
      <c r="G15" s="52">
        <v>10</v>
      </c>
      <c r="H15" s="52">
        <v>12</v>
      </c>
      <c r="I15" s="52">
        <v>11</v>
      </c>
      <c r="J15" s="52">
        <v>3</v>
      </c>
      <c r="K15" s="52">
        <v>10.5</v>
      </c>
      <c r="L15" s="52">
        <v>10</v>
      </c>
      <c r="M15" s="52">
        <v>10</v>
      </c>
      <c r="N15" s="52">
        <v>10</v>
      </c>
      <c r="O15" s="52">
        <v>11</v>
      </c>
      <c r="P15" s="52">
        <v>10</v>
      </c>
      <c r="Q15" s="53">
        <f t="shared" si="2"/>
        <v>5</v>
      </c>
      <c r="R15" s="51">
        <f t="shared" si="3"/>
        <v>10</v>
      </c>
      <c r="S15" s="52">
        <v>10</v>
      </c>
      <c r="T15" s="53">
        <f t="shared" si="4"/>
        <v>5</v>
      </c>
      <c r="U15" s="51">
        <f t="shared" si="5"/>
        <v>10</v>
      </c>
      <c r="V15" s="52">
        <v>10</v>
      </c>
      <c r="W15" s="53">
        <f t="shared" si="9"/>
        <v>1.5</v>
      </c>
      <c r="X15" s="54">
        <f t="shared" si="6"/>
        <v>7.333333333333333</v>
      </c>
      <c r="Y15" s="52">
        <v>7</v>
      </c>
      <c r="Z15" s="52">
        <v>10</v>
      </c>
      <c r="AA15" s="52">
        <v>5</v>
      </c>
      <c r="AB15" s="36">
        <f t="shared" si="7"/>
        <v>9.3636363636363633</v>
      </c>
      <c r="AC15" s="37">
        <f t="shared" si="8"/>
        <v>24.5</v>
      </c>
      <c r="AD15" s="39" t="str">
        <f t="shared" si="10"/>
        <v>Ratt</v>
      </c>
    </row>
    <row r="16" spans="1:30" ht="17.5">
      <c r="A16" s="26">
        <v>8</v>
      </c>
      <c r="B16" s="38" t="s">
        <v>58</v>
      </c>
      <c r="C16" s="38" t="s">
        <v>59</v>
      </c>
      <c r="D16" s="38" t="s">
        <v>60</v>
      </c>
      <c r="E16" s="50">
        <f t="shared" si="0"/>
        <v>15</v>
      </c>
      <c r="F16" s="51">
        <f t="shared" si="1"/>
        <v>10.905333333333333</v>
      </c>
      <c r="G16" s="52">
        <v>16</v>
      </c>
      <c r="H16" s="52">
        <v>11.5</v>
      </c>
      <c r="I16" s="52">
        <v>10</v>
      </c>
      <c r="J16" s="52">
        <v>11</v>
      </c>
      <c r="K16" s="52">
        <v>10</v>
      </c>
      <c r="L16" s="52">
        <v>10.08</v>
      </c>
      <c r="M16" s="52">
        <v>10</v>
      </c>
      <c r="N16" s="52">
        <v>5</v>
      </c>
      <c r="O16" s="52">
        <v>10</v>
      </c>
      <c r="P16" s="52">
        <v>11.5</v>
      </c>
      <c r="Q16" s="53">
        <f t="shared" si="2"/>
        <v>5</v>
      </c>
      <c r="R16" s="51">
        <f t="shared" si="3"/>
        <v>10</v>
      </c>
      <c r="S16" s="52">
        <v>10</v>
      </c>
      <c r="T16" s="53">
        <f t="shared" si="4"/>
        <v>0</v>
      </c>
      <c r="U16" s="51">
        <f t="shared" si="5"/>
        <v>0</v>
      </c>
      <c r="V16" s="52">
        <v>0</v>
      </c>
      <c r="W16" s="53">
        <f t="shared" si="9"/>
        <v>5</v>
      </c>
      <c r="X16" s="54">
        <f t="shared" si="6"/>
        <v>10.666666666666666</v>
      </c>
      <c r="Y16" s="52">
        <v>10.5</v>
      </c>
      <c r="Z16" s="52">
        <v>11.5</v>
      </c>
      <c r="AA16" s="52">
        <v>10</v>
      </c>
      <c r="AB16" s="36">
        <f t="shared" si="7"/>
        <v>9.7990909090909089</v>
      </c>
      <c r="AC16" s="37">
        <f t="shared" si="8"/>
        <v>25</v>
      </c>
      <c r="AD16" s="39" t="str">
        <f t="shared" si="10"/>
        <v>Ratt</v>
      </c>
    </row>
    <row r="17" spans="1:30" ht="17.5">
      <c r="A17" s="26">
        <v>9</v>
      </c>
      <c r="B17" s="38" t="s">
        <v>61</v>
      </c>
      <c r="C17" s="38" t="s">
        <v>62</v>
      </c>
      <c r="D17" s="38" t="s">
        <v>63</v>
      </c>
      <c r="E17" s="50">
        <f t="shared" si="0"/>
        <v>11</v>
      </c>
      <c r="F17" s="51">
        <f t="shared" si="1"/>
        <v>9.0773333333333337</v>
      </c>
      <c r="G17" s="52">
        <v>8.5</v>
      </c>
      <c r="H17" s="52">
        <v>12</v>
      </c>
      <c r="I17" s="52">
        <v>10</v>
      </c>
      <c r="J17" s="52">
        <v>10</v>
      </c>
      <c r="K17" s="52">
        <v>10</v>
      </c>
      <c r="L17" s="52">
        <v>10.66</v>
      </c>
      <c r="M17" s="52">
        <v>0</v>
      </c>
      <c r="N17" s="52">
        <v>4</v>
      </c>
      <c r="O17" s="52">
        <v>10</v>
      </c>
      <c r="P17" s="52">
        <v>10.5</v>
      </c>
      <c r="Q17" s="53">
        <f t="shared" si="2"/>
        <v>5</v>
      </c>
      <c r="R17" s="51">
        <f t="shared" si="3"/>
        <v>13</v>
      </c>
      <c r="S17" s="52">
        <v>13</v>
      </c>
      <c r="T17" s="53">
        <f t="shared" si="4"/>
        <v>5</v>
      </c>
      <c r="U17" s="51">
        <f t="shared" si="5"/>
        <v>11</v>
      </c>
      <c r="V17" s="52">
        <v>11</v>
      </c>
      <c r="W17" s="53">
        <f t="shared" si="9"/>
        <v>3.5</v>
      </c>
      <c r="X17" s="54">
        <f t="shared" si="6"/>
        <v>9.1666666666666661</v>
      </c>
      <c r="Y17" s="52">
        <v>12</v>
      </c>
      <c r="Z17" s="52">
        <v>10.5</v>
      </c>
      <c r="AA17" s="52">
        <v>5</v>
      </c>
      <c r="AB17" s="36">
        <f t="shared" si="7"/>
        <v>9.6209090909090911</v>
      </c>
      <c r="AC17" s="37">
        <f t="shared" si="8"/>
        <v>24.5</v>
      </c>
      <c r="AD17" s="39" t="str">
        <f t="shared" si="10"/>
        <v>Ratt</v>
      </c>
    </row>
    <row r="18" spans="1:30" ht="17.5">
      <c r="A18" s="26">
        <v>10</v>
      </c>
      <c r="B18" s="38" t="s">
        <v>64</v>
      </c>
      <c r="C18" s="38" t="s">
        <v>65</v>
      </c>
      <c r="D18" s="38" t="s">
        <v>66</v>
      </c>
      <c r="E18" s="50">
        <f t="shared" si="0"/>
        <v>15</v>
      </c>
      <c r="F18" s="51">
        <f t="shared" si="1"/>
        <v>10</v>
      </c>
      <c r="G18" s="52">
        <v>10</v>
      </c>
      <c r="H18" s="52">
        <v>12</v>
      </c>
      <c r="I18" s="52">
        <v>10</v>
      </c>
      <c r="J18" s="52">
        <v>14</v>
      </c>
      <c r="K18" s="52">
        <v>10</v>
      </c>
      <c r="L18" s="52">
        <v>10.5</v>
      </c>
      <c r="M18" s="52">
        <v>5</v>
      </c>
      <c r="N18" s="52">
        <v>13</v>
      </c>
      <c r="O18" s="52">
        <v>0</v>
      </c>
      <c r="P18" s="52">
        <v>9.5</v>
      </c>
      <c r="Q18" s="53">
        <f t="shared" si="2"/>
        <v>5</v>
      </c>
      <c r="R18" s="51">
        <f t="shared" si="3"/>
        <v>12</v>
      </c>
      <c r="S18" s="52">
        <v>12</v>
      </c>
      <c r="T18" s="53">
        <f t="shared" si="4"/>
        <v>5</v>
      </c>
      <c r="U18" s="51">
        <f t="shared" si="5"/>
        <v>10</v>
      </c>
      <c r="V18" s="52">
        <v>10</v>
      </c>
      <c r="W18" s="53">
        <f t="shared" si="9"/>
        <v>5</v>
      </c>
      <c r="X18" s="54">
        <f t="shared" si="6"/>
        <v>10.666666666666666</v>
      </c>
      <c r="Y18" s="52">
        <v>13</v>
      </c>
      <c r="Z18" s="52">
        <v>11</v>
      </c>
      <c r="AA18" s="52">
        <v>8</v>
      </c>
      <c r="AB18" s="36">
        <f t="shared" si="7"/>
        <v>10.272727272727273</v>
      </c>
      <c r="AC18" s="37">
        <f t="shared" si="8"/>
        <v>30</v>
      </c>
      <c r="AD18" s="39" t="str">
        <f t="shared" si="10"/>
        <v>Admis</v>
      </c>
    </row>
    <row r="19" spans="1:30" ht="17.5">
      <c r="A19" s="26">
        <v>11</v>
      </c>
      <c r="B19" s="38" t="s">
        <v>67</v>
      </c>
      <c r="C19" s="38" t="s">
        <v>68</v>
      </c>
      <c r="D19" s="38" t="s">
        <v>69</v>
      </c>
      <c r="E19" s="50">
        <f t="shared" si="0"/>
        <v>8.5</v>
      </c>
      <c r="F19" s="51">
        <f t="shared" si="1"/>
        <v>7</v>
      </c>
      <c r="G19" s="52">
        <v>10</v>
      </c>
      <c r="H19" s="52">
        <v>11</v>
      </c>
      <c r="I19" s="52">
        <v>5</v>
      </c>
      <c r="J19" s="52">
        <v>13.5</v>
      </c>
      <c r="K19" s="52">
        <v>0</v>
      </c>
      <c r="L19" s="52">
        <v>9.5</v>
      </c>
      <c r="M19" s="52">
        <v>0</v>
      </c>
      <c r="N19" s="52">
        <v>0</v>
      </c>
      <c r="O19" s="52">
        <v>6.5</v>
      </c>
      <c r="P19" s="52">
        <v>10</v>
      </c>
      <c r="Q19" s="53">
        <f t="shared" si="2"/>
        <v>0</v>
      </c>
      <c r="R19" s="51">
        <f t="shared" si="3"/>
        <v>3</v>
      </c>
      <c r="S19" s="52">
        <v>3</v>
      </c>
      <c r="T19" s="53">
        <f t="shared" si="4"/>
        <v>5</v>
      </c>
      <c r="U19" s="51">
        <f t="shared" si="5"/>
        <v>11.5</v>
      </c>
      <c r="V19" s="52">
        <v>11.5</v>
      </c>
      <c r="W19" s="53">
        <f t="shared" si="9"/>
        <v>2</v>
      </c>
      <c r="X19" s="54">
        <f t="shared" si="6"/>
        <v>5</v>
      </c>
      <c r="Y19" s="52">
        <v>11</v>
      </c>
      <c r="Z19" s="52">
        <v>0</v>
      </c>
      <c r="AA19" s="52">
        <v>4</v>
      </c>
      <c r="AB19" s="36">
        <f t="shared" si="7"/>
        <v>6.7727272727272725</v>
      </c>
      <c r="AC19" s="37">
        <f t="shared" si="8"/>
        <v>15.5</v>
      </c>
      <c r="AD19" s="39" t="str">
        <f t="shared" si="10"/>
        <v>Ratt</v>
      </c>
    </row>
    <row r="20" spans="1:30" ht="17.5">
      <c r="A20" s="26">
        <v>12</v>
      </c>
      <c r="B20" s="38" t="s">
        <v>70</v>
      </c>
      <c r="C20" s="38" t="s">
        <v>71</v>
      </c>
      <c r="D20" s="38" t="s">
        <v>72</v>
      </c>
      <c r="E20" s="50">
        <f t="shared" si="0"/>
        <v>7</v>
      </c>
      <c r="F20" s="51">
        <f t="shared" si="1"/>
        <v>6.8</v>
      </c>
      <c r="G20" s="52">
        <v>0</v>
      </c>
      <c r="H20" s="52">
        <v>0</v>
      </c>
      <c r="I20" s="52">
        <v>10</v>
      </c>
      <c r="J20" s="52">
        <v>14</v>
      </c>
      <c r="K20" s="52">
        <v>10</v>
      </c>
      <c r="L20" s="52">
        <v>10</v>
      </c>
      <c r="M20" s="52">
        <v>9</v>
      </c>
      <c r="N20" s="52">
        <v>6</v>
      </c>
      <c r="O20" s="52">
        <v>0</v>
      </c>
      <c r="P20" s="52">
        <v>9</v>
      </c>
      <c r="Q20" s="53">
        <f t="shared" si="2"/>
        <v>0</v>
      </c>
      <c r="R20" s="51">
        <f t="shared" si="3"/>
        <v>4</v>
      </c>
      <c r="S20" s="52">
        <v>4</v>
      </c>
      <c r="T20" s="53">
        <f t="shared" si="4"/>
        <v>0</v>
      </c>
      <c r="U20" s="51">
        <f t="shared" si="5"/>
        <v>0</v>
      </c>
      <c r="V20" s="52">
        <v>0</v>
      </c>
      <c r="W20" s="53">
        <f t="shared" si="9"/>
        <v>3.5</v>
      </c>
      <c r="X20" s="54">
        <f t="shared" si="6"/>
        <v>9.5</v>
      </c>
      <c r="Y20" s="52">
        <v>10</v>
      </c>
      <c r="Z20" s="52">
        <v>8.5</v>
      </c>
      <c r="AA20" s="52">
        <v>10</v>
      </c>
      <c r="AB20" s="36">
        <f t="shared" si="7"/>
        <v>6.2954545454545459</v>
      </c>
      <c r="AC20" s="37">
        <f t="shared" si="8"/>
        <v>10.5</v>
      </c>
      <c r="AD20" s="39" t="str">
        <f t="shared" si="10"/>
        <v>Ratt</v>
      </c>
    </row>
    <row r="21" spans="1:30" ht="17.5">
      <c r="A21" s="26">
        <v>13</v>
      </c>
      <c r="B21" s="38" t="s">
        <v>73</v>
      </c>
      <c r="C21" s="38" t="s">
        <v>74</v>
      </c>
      <c r="D21" s="38" t="s">
        <v>75</v>
      </c>
      <c r="E21" s="50">
        <f t="shared" si="0"/>
        <v>15</v>
      </c>
      <c r="F21" s="51">
        <f t="shared" si="1"/>
        <v>11.377333333333333</v>
      </c>
      <c r="G21" s="52">
        <v>11</v>
      </c>
      <c r="H21" s="52">
        <v>12</v>
      </c>
      <c r="I21" s="52">
        <v>12</v>
      </c>
      <c r="J21" s="52">
        <v>14.5</v>
      </c>
      <c r="K21" s="52">
        <v>14</v>
      </c>
      <c r="L21" s="52">
        <v>12.16</v>
      </c>
      <c r="M21" s="52">
        <v>10.5</v>
      </c>
      <c r="N21" s="52">
        <v>10</v>
      </c>
      <c r="O21" s="52">
        <v>0</v>
      </c>
      <c r="P21" s="52">
        <v>11</v>
      </c>
      <c r="Q21" s="53">
        <f t="shared" si="2"/>
        <v>5</v>
      </c>
      <c r="R21" s="51">
        <f t="shared" si="3"/>
        <v>10.5</v>
      </c>
      <c r="S21" s="52">
        <v>10.5</v>
      </c>
      <c r="T21" s="53">
        <f t="shared" si="4"/>
        <v>5</v>
      </c>
      <c r="U21" s="51">
        <f t="shared" si="5"/>
        <v>10.5</v>
      </c>
      <c r="V21" s="52">
        <v>10.5</v>
      </c>
      <c r="W21" s="53">
        <f t="shared" si="9"/>
        <v>5</v>
      </c>
      <c r="X21" s="54">
        <f t="shared" si="6"/>
        <v>12.333333333333334</v>
      </c>
      <c r="Y21" s="52">
        <v>12</v>
      </c>
      <c r="Z21" s="52">
        <v>14.5</v>
      </c>
      <c r="AA21" s="52">
        <v>10.5</v>
      </c>
      <c r="AB21" s="36">
        <f t="shared" si="7"/>
        <v>11.348181818181818</v>
      </c>
      <c r="AC21" s="37">
        <f t="shared" si="8"/>
        <v>30</v>
      </c>
      <c r="AD21" s="39" t="str">
        <f t="shared" si="10"/>
        <v>Admis</v>
      </c>
    </row>
    <row r="22" spans="1:30" ht="17.5">
      <c r="A22" s="26">
        <v>14</v>
      </c>
      <c r="B22" s="38" t="s">
        <v>76</v>
      </c>
      <c r="C22" s="38" t="s">
        <v>77</v>
      </c>
      <c r="D22" s="38" t="s">
        <v>78</v>
      </c>
      <c r="E22" s="50">
        <f t="shared" si="0"/>
        <v>10</v>
      </c>
      <c r="F22" s="51">
        <f t="shared" si="1"/>
        <v>6.6</v>
      </c>
      <c r="G22" s="52">
        <v>10</v>
      </c>
      <c r="H22" s="52">
        <v>0</v>
      </c>
      <c r="I22" s="52">
        <v>10</v>
      </c>
      <c r="J22" s="52">
        <v>10</v>
      </c>
      <c r="K22" s="52">
        <v>13</v>
      </c>
      <c r="L22" s="52">
        <v>10</v>
      </c>
      <c r="M22" s="52">
        <v>3</v>
      </c>
      <c r="N22" s="52">
        <v>0</v>
      </c>
      <c r="O22" s="52">
        <v>0</v>
      </c>
      <c r="P22" s="52">
        <v>0</v>
      </c>
      <c r="Q22" s="53">
        <f t="shared" si="2"/>
        <v>5</v>
      </c>
      <c r="R22" s="51">
        <f t="shared" si="3"/>
        <v>10</v>
      </c>
      <c r="S22" s="52">
        <v>10</v>
      </c>
      <c r="T22" s="53">
        <f t="shared" si="4"/>
        <v>5</v>
      </c>
      <c r="U22" s="51">
        <f t="shared" si="5"/>
        <v>10</v>
      </c>
      <c r="V22" s="52">
        <v>10</v>
      </c>
      <c r="W22" s="53">
        <f t="shared" si="9"/>
        <v>3.5</v>
      </c>
      <c r="X22" s="54">
        <f t="shared" si="6"/>
        <v>7</v>
      </c>
      <c r="Y22" s="52">
        <v>11</v>
      </c>
      <c r="Z22" s="52">
        <v>10</v>
      </c>
      <c r="AA22" s="52">
        <v>0</v>
      </c>
      <c r="AB22" s="36">
        <f t="shared" si="7"/>
        <v>7.2727272727272725</v>
      </c>
      <c r="AC22" s="37">
        <f t="shared" si="8"/>
        <v>23.5</v>
      </c>
      <c r="AD22" s="39" t="str">
        <f t="shared" si="10"/>
        <v>Ratt</v>
      </c>
    </row>
    <row r="23" spans="1:30" ht="17.5">
      <c r="A23" s="26">
        <v>15</v>
      </c>
      <c r="B23" s="38" t="s">
        <v>79</v>
      </c>
      <c r="C23" s="38" t="s">
        <v>80</v>
      </c>
      <c r="D23" s="38" t="s">
        <v>81</v>
      </c>
      <c r="E23" s="50">
        <f t="shared" si="0"/>
        <v>15</v>
      </c>
      <c r="F23" s="51">
        <f t="shared" si="1"/>
        <v>11.127333333333333</v>
      </c>
      <c r="G23" s="52">
        <v>11.33</v>
      </c>
      <c r="H23" s="52">
        <v>12.5</v>
      </c>
      <c r="I23" s="52">
        <v>11</v>
      </c>
      <c r="J23" s="52">
        <v>11</v>
      </c>
      <c r="K23" s="52">
        <v>15</v>
      </c>
      <c r="L23" s="52">
        <v>10.25</v>
      </c>
      <c r="M23" s="52">
        <v>10</v>
      </c>
      <c r="N23" s="52">
        <v>12</v>
      </c>
      <c r="O23" s="52">
        <v>10</v>
      </c>
      <c r="P23" s="52">
        <v>3</v>
      </c>
      <c r="Q23" s="53">
        <f t="shared" si="2"/>
        <v>5</v>
      </c>
      <c r="R23" s="51">
        <f t="shared" si="3"/>
        <v>10.5</v>
      </c>
      <c r="S23" s="52">
        <v>10.5</v>
      </c>
      <c r="T23" s="53">
        <f t="shared" si="4"/>
        <v>5</v>
      </c>
      <c r="U23" s="51">
        <f t="shared" si="5"/>
        <v>11.5</v>
      </c>
      <c r="V23" s="52">
        <v>11.5</v>
      </c>
      <c r="W23" s="53">
        <f t="shared" si="9"/>
        <v>3.5</v>
      </c>
      <c r="X23" s="54">
        <f t="shared" si="6"/>
        <v>6.666666666666667</v>
      </c>
      <c r="Y23" s="52">
        <v>10</v>
      </c>
      <c r="Z23" s="52">
        <v>10</v>
      </c>
      <c r="AA23" s="52">
        <v>0</v>
      </c>
      <c r="AB23" s="36">
        <f t="shared" si="7"/>
        <v>10.495909090909091</v>
      </c>
      <c r="AC23" s="37">
        <f t="shared" si="8"/>
        <v>30</v>
      </c>
      <c r="AD23" s="39" t="str">
        <f t="shared" si="10"/>
        <v>Admis</v>
      </c>
    </row>
    <row r="24" spans="1:30" ht="17.5">
      <c r="A24" s="26">
        <v>16</v>
      </c>
      <c r="B24" s="38" t="s">
        <v>82</v>
      </c>
      <c r="C24" s="38" t="s">
        <v>83</v>
      </c>
      <c r="D24" s="38" t="s">
        <v>84</v>
      </c>
      <c r="E24" s="50">
        <f t="shared" si="0"/>
        <v>4</v>
      </c>
      <c r="F24" s="51">
        <f t="shared" si="1"/>
        <v>3.9333333333333331</v>
      </c>
      <c r="G24" s="52">
        <v>1.5</v>
      </c>
      <c r="H24" s="52">
        <v>0</v>
      </c>
      <c r="I24" s="52">
        <v>12</v>
      </c>
      <c r="J24" s="52">
        <v>0</v>
      </c>
      <c r="K24" s="52">
        <v>13</v>
      </c>
      <c r="L24" s="52">
        <v>0</v>
      </c>
      <c r="M24" s="52">
        <v>0</v>
      </c>
      <c r="N24" s="52">
        <v>0</v>
      </c>
      <c r="O24" s="52">
        <v>0</v>
      </c>
      <c r="P24" s="52">
        <v>6</v>
      </c>
      <c r="Q24" s="53">
        <f t="shared" si="2"/>
        <v>0</v>
      </c>
      <c r="R24" s="51">
        <f t="shared" si="3"/>
        <v>1.5</v>
      </c>
      <c r="S24" s="52">
        <v>1.5</v>
      </c>
      <c r="T24" s="53">
        <f t="shared" si="4"/>
        <v>0</v>
      </c>
      <c r="U24" s="51">
        <f t="shared" si="5"/>
        <v>0</v>
      </c>
      <c r="V24" s="52">
        <v>0</v>
      </c>
      <c r="W24" s="53">
        <f t="shared" si="9"/>
        <v>1.5</v>
      </c>
      <c r="X24" s="54">
        <f t="shared" si="6"/>
        <v>3.3333333333333335</v>
      </c>
      <c r="Y24" s="52">
        <v>0</v>
      </c>
      <c r="Z24" s="52">
        <v>0</v>
      </c>
      <c r="AA24" s="52">
        <v>10</v>
      </c>
      <c r="AB24" s="36">
        <f t="shared" si="7"/>
        <v>3.2727272727272729</v>
      </c>
      <c r="AC24" s="37">
        <f t="shared" si="8"/>
        <v>5.5</v>
      </c>
      <c r="AD24" s="39" t="str">
        <f t="shared" si="10"/>
        <v>Ratt</v>
      </c>
    </row>
    <row r="25" spans="1:30" ht="17.5">
      <c r="A25" s="26">
        <v>17</v>
      </c>
      <c r="B25" s="38" t="s">
        <v>85</v>
      </c>
      <c r="C25" s="38" t="s">
        <v>86</v>
      </c>
      <c r="D25" s="38" t="s">
        <v>87</v>
      </c>
      <c r="E25" s="55">
        <f t="shared" si="0"/>
        <v>9.5</v>
      </c>
      <c r="F25" s="51">
        <f t="shared" si="1"/>
        <v>8.2873333333333328</v>
      </c>
      <c r="G25" s="52">
        <v>11.5</v>
      </c>
      <c r="H25" s="52">
        <v>10</v>
      </c>
      <c r="I25" s="52">
        <v>10</v>
      </c>
      <c r="J25" s="52">
        <v>7.5</v>
      </c>
      <c r="K25" s="52">
        <v>4</v>
      </c>
      <c r="L25" s="52">
        <v>11.31</v>
      </c>
      <c r="M25" s="52">
        <v>7</v>
      </c>
      <c r="N25" s="52">
        <v>12</v>
      </c>
      <c r="O25" s="52">
        <v>0</v>
      </c>
      <c r="P25" s="52">
        <v>8</v>
      </c>
      <c r="Q25" s="53">
        <f t="shared" si="2"/>
        <v>0</v>
      </c>
      <c r="R25" s="51">
        <f t="shared" si="3"/>
        <v>1</v>
      </c>
      <c r="S25" s="52">
        <v>1</v>
      </c>
      <c r="T25" s="53">
        <f t="shared" si="4"/>
        <v>5</v>
      </c>
      <c r="U25" s="51">
        <f t="shared" si="5"/>
        <v>13</v>
      </c>
      <c r="V25" s="52">
        <v>13</v>
      </c>
      <c r="W25" s="53">
        <f t="shared" si="9"/>
        <v>2</v>
      </c>
      <c r="X25" s="54">
        <f t="shared" si="6"/>
        <v>6</v>
      </c>
      <c r="Y25" s="52">
        <v>10</v>
      </c>
      <c r="Z25" s="52">
        <v>0</v>
      </c>
      <c r="AA25" s="52">
        <v>8</v>
      </c>
      <c r="AB25" s="36">
        <f t="shared" si="7"/>
        <v>7.7413636363636362</v>
      </c>
      <c r="AC25" s="37">
        <f t="shared" si="8"/>
        <v>16.5</v>
      </c>
      <c r="AD25" s="39" t="str">
        <f t="shared" si="10"/>
        <v>Ratt</v>
      </c>
    </row>
    <row r="26" spans="1:30" ht="17.5">
      <c r="A26" s="26">
        <v>18</v>
      </c>
      <c r="B26" s="38" t="s">
        <v>88</v>
      </c>
      <c r="C26" s="38" t="s">
        <v>86</v>
      </c>
      <c r="D26" s="38" t="s">
        <v>89</v>
      </c>
      <c r="E26" s="50">
        <f t="shared" si="0"/>
        <v>10.5</v>
      </c>
      <c r="F26" s="51">
        <f>((G26*2)+(H26*2)+(I26*2)+(J26*2)+(K26*2)+(L26*1)+(M26*1)+(N26*1)+(O26*1)+(P26*1))/15</f>
        <v>9.6166666666666671</v>
      </c>
      <c r="G26" s="52">
        <v>10</v>
      </c>
      <c r="H26" s="52">
        <v>12</v>
      </c>
      <c r="I26" s="52">
        <v>9</v>
      </c>
      <c r="J26" s="52">
        <v>11</v>
      </c>
      <c r="K26" s="52">
        <v>8</v>
      </c>
      <c r="L26" s="52">
        <v>11.25</v>
      </c>
      <c r="M26" s="52">
        <v>10</v>
      </c>
      <c r="N26" s="52">
        <v>10</v>
      </c>
      <c r="O26" s="52">
        <v>3</v>
      </c>
      <c r="P26" s="52">
        <v>10</v>
      </c>
      <c r="Q26" s="53">
        <f t="shared" si="2"/>
        <v>0</v>
      </c>
      <c r="R26" s="51">
        <f>(S26*2)/2</f>
        <v>4</v>
      </c>
      <c r="S26" s="52">
        <v>4</v>
      </c>
      <c r="T26" s="53">
        <f>IF(VALUE(U26)&gt;=9.99,5,SUM(IF(VALUE(V26)&gt;=9.99,5,0)))</f>
        <v>5</v>
      </c>
      <c r="U26" s="51">
        <f>((V26*2))/2</f>
        <v>10</v>
      </c>
      <c r="V26" s="52">
        <v>10</v>
      </c>
      <c r="W26" s="53">
        <f>IF(VALUE(X26)&gt;=9.99,5,SUM(IF(VALUE(Y26)&gt;=9.99,2,0),IF(VALUE(Z26)&gt;=9.99,1.5,0),IF(VALUE(AA26)&gt;=9.99,1.5,0)))</f>
        <v>2</v>
      </c>
      <c r="X26" s="54">
        <f>((Y26*1)+(Z26*1)+(AA26*1))/3</f>
        <v>5.666666666666667</v>
      </c>
      <c r="Y26" s="52">
        <v>10.5</v>
      </c>
      <c r="Z26" s="52">
        <v>1.5</v>
      </c>
      <c r="AA26" s="52">
        <v>5</v>
      </c>
      <c r="AB26" s="36">
        <f>((F26*15)+(R26*2)+(U26*2)+(X26*3))/22</f>
        <v>8.6022727272727266</v>
      </c>
      <c r="AC26" s="37">
        <f>IF(AB26&gt;=9.999,30,(E26+Q26+T26+W26))</f>
        <v>17.5</v>
      </c>
      <c r="AD26" s="39" t="str">
        <f>IF((AB26&gt;=9.999),"Admis","Ratt")</f>
        <v>Ratt</v>
      </c>
    </row>
    <row r="27" spans="1:30" ht="17.5">
      <c r="A27" s="48"/>
      <c r="B27" s="49"/>
      <c r="C27" s="49"/>
      <c r="D27" s="49"/>
      <c r="E27" s="47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40"/>
      <c r="S27" s="44"/>
      <c r="T27" s="45"/>
      <c r="U27" s="40"/>
      <c r="V27" s="44"/>
      <c r="W27" s="45"/>
      <c r="X27" s="46"/>
      <c r="Y27" s="44"/>
      <c r="Z27" s="44"/>
      <c r="AA27" s="44"/>
      <c r="AB27" s="40"/>
      <c r="AC27" s="41"/>
      <c r="AD27" s="42"/>
    </row>
    <row r="28" spans="1:30">
      <c r="A28" s="56" t="s">
        <v>5</v>
      </c>
      <c r="B28" s="57"/>
      <c r="C28" s="57"/>
      <c r="D28" s="59"/>
      <c r="E28" s="30"/>
      <c r="F28" s="28">
        <v>15</v>
      </c>
      <c r="G28" s="29">
        <v>3</v>
      </c>
      <c r="H28" s="29">
        <v>3</v>
      </c>
      <c r="I28" s="29">
        <v>2</v>
      </c>
      <c r="J28" s="29">
        <v>2</v>
      </c>
      <c r="K28" s="29">
        <v>2</v>
      </c>
      <c r="L28" s="29">
        <v>1</v>
      </c>
      <c r="M28" s="29">
        <v>0.5</v>
      </c>
      <c r="N28" s="29">
        <v>0.5</v>
      </c>
      <c r="O28" s="29">
        <v>0.5</v>
      </c>
      <c r="P28" s="29">
        <v>0.5</v>
      </c>
      <c r="Q28" s="30"/>
      <c r="R28" s="28">
        <v>5</v>
      </c>
      <c r="S28" s="29">
        <v>5</v>
      </c>
      <c r="T28" s="30"/>
      <c r="U28" s="28">
        <v>5</v>
      </c>
      <c r="V28" s="29">
        <v>5</v>
      </c>
      <c r="W28" s="30"/>
      <c r="X28" s="28">
        <v>5</v>
      </c>
      <c r="Y28" s="29">
        <v>2</v>
      </c>
      <c r="Z28" s="29">
        <v>1.5</v>
      </c>
      <c r="AA28" s="29">
        <v>1.5</v>
      </c>
      <c r="AB28" s="27"/>
      <c r="AC28" s="27"/>
    </row>
    <row r="29" spans="1:30">
      <c r="A29" s="56" t="s">
        <v>6</v>
      </c>
      <c r="B29" s="57"/>
      <c r="C29" s="57"/>
      <c r="D29" s="57"/>
      <c r="E29" s="30"/>
      <c r="F29" s="28">
        <v>15</v>
      </c>
      <c r="G29" s="29">
        <v>2</v>
      </c>
      <c r="H29" s="29">
        <v>2</v>
      </c>
      <c r="I29" s="29">
        <v>2</v>
      </c>
      <c r="J29" s="29">
        <v>2</v>
      </c>
      <c r="K29" s="29">
        <v>2</v>
      </c>
      <c r="L29" s="29">
        <v>1</v>
      </c>
      <c r="M29" s="29">
        <v>1</v>
      </c>
      <c r="N29" s="29">
        <v>1</v>
      </c>
      <c r="O29" s="29">
        <v>1</v>
      </c>
      <c r="P29" s="29">
        <v>1</v>
      </c>
      <c r="Q29" s="30"/>
      <c r="R29" s="28">
        <v>2</v>
      </c>
      <c r="S29" s="29">
        <v>2</v>
      </c>
      <c r="T29" s="30"/>
      <c r="U29" s="28">
        <v>2</v>
      </c>
      <c r="V29" s="29">
        <v>2</v>
      </c>
      <c r="W29" s="30"/>
      <c r="X29" s="28">
        <v>3</v>
      </c>
      <c r="Y29" s="29">
        <v>1</v>
      </c>
      <c r="Z29" s="29">
        <v>1</v>
      </c>
      <c r="AA29" s="29">
        <v>1</v>
      </c>
      <c r="AB29" s="27"/>
      <c r="AC29" s="27"/>
    </row>
    <row r="30" spans="1:30" ht="46">
      <c r="A30" s="1" t="s">
        <v>7</v>
      </c>
      <c r="B30" s="2" t="s">
        <v>8</v>
      </c>
      <c r="C30" s="1" t="s">
        <v>9</v>
      </c>
      <c r="D30" s="1" t="s">
        <v>10</v>
      </c>
      <c r="E30" s="31" t="s">
        <v>11</v>
      </c>
      <c r="F30" s="32" t="s">
        <v>12</v>
      </c>
      <c r="G30" s="33" t="s">
        <v>13</v>
      </c>
      <c r="H30" s="33" t="s">
        <v>14</v>
      </c>
      <c r="I30" s="33" t="s">
        <v>15</v>
      </c>
      <c r="J30" s="33" t="s">
        <v>16</v>
      </c>
      <c r="K30" s="33" t="s">
        <v>17</v>
      </c>
      <c r="L30" s="33" t="s">
        <v>18</v>
      </c>
      <c r="M30" s="33" t="s">
        <v>19</v>
      </c>
      <c r="N30" s="33" t="s">
        <v>20</v>
      </c>
      <c r="O30" s="33" t="s">
        <v>21</v>
      </c>
      <c r="P30" s="33" t="s">
        <v>22</v>
      </c>
      <c r="Q30" s="31" t="s">
        <v>23</v>
      </c>
      <c r="R30" s="32" t="s">
        <v>24</v>
      </c>
      <c r="S30" s="33" t="s">
        <v>25</v>
      </c>
      <c r="T30" s="31" t="s">
        <v>26</v>
      </c>
      <c r="U30" s="32" t="s">
        <v>27</v>
      </c>
      <c r="V30" s="33" t="s">
        <v>28</v>
      </c>
      <c r="W30" s="31" t="s">
        <v>29</v>
      </c>
      <c r="X30" s="32" t="s">
        <v>30</v>
      </c>
      <c r="Y30" s="33" t="s">
        <v>31</v>
      </c>
      <c r="Z30" s="33" t="s">
        <v>32</v>
      </c>
      <c r="AA30" s="33" t="s">
        <v>33</v>
      </c>
      <c r="AB30" s="34" t="s">
        <v>34</v>
      </c>
      <c r="AC30" s="35" t="s">
        <v>35</v>
      </c>
      <c r="AD30" s="39" t="s">
        <v>159</v>
      </c>
    </row>
    <row r="31" spans="1:30" ht="17.5">
      <c r="A31" s="26">
        <v>19</v>
      </c>
      <c r="B31" s="38" t="s">
        <v>156</v>
      </c>
      <c r="C31" s="38" t="s">
        <v>157</v>
      </c>
      <c r="D31" s="38" t="s">
        <v>158</v>
      </c>
      <c r="E31" s="50">
        <f t="shared" si="0"/>
        <v>15</v>
      </c>
      <c r="F31" s="51">
        <f t="shared" si="1"/>
        <v>10.65</v>
      </c>
      <c r="G31" s="52">
        <v>11</v>
      </c>
      <c r="H31" s="52">
        <v>12</v>
      </c>
      <c r="I31" s="52">
        <v>11</v>
      </c>
      <c r="J31" s="52">
        <v>10</v>
      </c>
      <c r="K31" s="52">
        <v>10</v>
      </c>
      <c r="L31" s="52">
        <v>10.25</v>
      </c>
      <c r="M31" s="52">
        <v>12</v>
      </c>
      <c r="N31" s="52">
        <v>10</v>
      </c>
      <c r="O31" s="52">
        <v>10</v>
      </c>
      <c r="P31" s="52">
        <v>9.5</v>
      </c>
      <c r="Q31" s="53">
        <f t="shared" si="2"/>
        <v>5</v>
      </c>
      <c r="R31" s="51">
        <f t="shared" si="3"/>
        <v>13.5</v>
      </c>
      <c r="S31" s="52">
        <v>13.5</v>
      </c>
      <c r="T31" s="53">
        <f t="shared" si="4"/>
        <v>5</v>
      </c>
      <c r="U31" s="51">
        <f t="shared" si="5"/>
        <v>10</v>
      </c>
      <c r="V31" s="52">
        <v>10</v>
      </c>
      <c r="W31" s="53">
        <f t="shared" si="9"/>
        <v>3.5</v>
      </c>
      <c r="X31" s="54">
        <f t="shared" si="6"/>
        <v>9.6666666666666661</v>
      </c>
      <c r="Y31" s="52">
        <v>12</v>
      </c>
      <c r="Z31" s="52">
        <v>11</v>
      </c>
      <c r="AA31" s="52">
        <v>6</v>
      </c>
      <c r="AB31" s="36">
        <f t="shared" si="7"/>
        <v>10.715909090909092</v>
      </c>
      <c r="AC31" s="37">
        <f t="shared" si="8"/>
        <v>30</v>
      </c>
      <c r="AD31" s="39" t="str">
        <f t="shared" si="10"/>
        <v>Admis</v>
      </c>
    </row>
    <row r="32" spans="1:30" ht="17.5">
      <c r="A32" s="26">
        <v>20</v>
      </c>
      <c r="B32" s="38" t="s">
        <v>90</v>
      </c>
      <c r="C32" s="38" t="s">
        <v>91</v>
      </c>
      <c r="D32" s="38" t="s">
        <v>92</v>
      </c>
      <c r="E32" s="50">
        <f t="shared" si="0"/>
        <v>6</v>
      </c>
      <c r="F32" s="51">
        <f t="shared" si="1"/>
        <v>9.0166666666666675</v>
      </c>
      <c r="G32" s="52">
        <v>9</v>
      </c>
      <c r="H32" s="52">
        <v>12.5</v>
      </c>
      <c r="I32" s="52">
        <v>8</v>
      </c>
      <c r="J32" s="52">
        <v>12.25</v>
      </c>
      <c r="K32" s="52">
        <v>9.5</v>
      </c>
      <c r="L32" s="52">
        <v>14.25</v>
      </c>
      <c r="M32" s="52">
        <v>6.5</v>
      </c>
      <c r="N32" s="52">
        <v>7</v>
      </c>
      <c r="O32" s="52">
        <v>0</v>
      </c>
      <c r="P32" s="52">
        <v>5</v>
      </c>
      <c r="Q32" s="53">
        <f t="shared" si="2"/>
        <v>0</v>
      </c>
      <c r="R32" s="51">
        <f t="shared" si="3"/>
        <v>1</v>
      </c>
      <c r="S32" s="52">
        <v>1</v>
      </c>
      <c r="T32" s="53">
        <f t="shared" si="4"/>
        <v>5</v>
      </c>
      <c r="U32" s="51">
        <f t="shared" si="5"/>
        <v>10</v>
      </c>
      <c r="V32" s="52">
        <v>10</v>
      </c>
      <c r="W32" s="53">
        <f t="shared" si="9"/>
        <v>2</v>
      </c>
      <c r="X32" s="54">
        <f t="shared" si="6"/>
        <v>8.1666666666666661</v>
      </c>
      <c r="Y32" s="52">
        <v>12.5</v>
      </c>
      <c r="Z32" s="52">
        <v>4</v>
      </c>
      <c r="AA32" s="52">
        <v>8</v>
      </c>
      <c r="AB32" s="36">
        <f t="shared" si="7"/>
        <v>8.2613636363636367</v>
      </c>
      <c r="AC32" s="37">
        <f t="shared" si="8"/>
        <v>13</v>
      </c>
      <c r="AD32" s="39" t="str">
        <f t="shared" si="10"/>
        <v>Ratt</v>
      </c>
    </row>
    <row r="33" spans="1:30" ht="17.5">
      <c r="A33" s="26">
        <v>21</v>
      </c>
      <c r="B33" s="38" t="s">
        <v>93</v>
      </c>
      <c r="C33" s="38" t="s">
        <v>94</v>
      </c>
      <c r="D33" s="38" t="s">
        <v>95</v>
      </c>
      <c r="E33" s="50">
        <f t="shared" si="0"/>
        <v>3.5</v>
      </c>
      <c r="F33" s="51">
        <f t="shared" si="1"/>
        <v>2.2000000000000002</v>
      </c>
      <c r="G33" s="52">
        <v>11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11</v>
      </c>
      <c r="O33" s="52">
        <v>0</v>
      </c>
      <c r="P33" s="52">
        <v>0</v>
      </c>
      <c r="Q33" s="53">
        <f t="shared" si="2"/>
        <v>0</v>
      </c>
      <c r="R33" s="51">
        <f t="shared" si="3"/>
        <v>0</v>
      </c>
      <c r="S33" s="52">
        <v>0</v>
      </c>
      <c r="T33" s="53">
        <f t="shared" si="4"/>
        <v>0</v>
      </c>
      <c r="U33" s="51">
        <f t="shared" si="5"/>
        <v>0</v>
      </c>
      <c r="V33" s="52">
        <v>0</v>
      </c>
      <c r="W33" s="53">
        <f t="shared" si="9"/>
        <v>1.5</v>
      </c>
      <c r="X33" s="54">
        <f t="shared" si="6"/>
        <v>6</v>
      </c>
      <c r="Y33" s="52">
        <v>0</v>
      </c>
      <c r="Z33" s="52">
        <v>18</v>
      </c>
      <c r="AA33" s="52">
        <v>0</v>
      </c>
      <c r="AB33" s="36">
        <f t="shared" si="7"/>
        <v>2.3181818181818183</v>
      </c>
      <c r="AC33" s="37">
        <f t="shared" si="8"/>
        <v>5</v>
      </c>
      <c r="AD33" s="39" t="str">
        <f t="shared" si="10"/>
        <v>Ratt</v>
      </c>
    </row>
    <row r="34" spans="1:30" ht="17.5">
      <c r="A34" s="26">
        <v>22</v>
      </c>
      <c r="B34" s="38" t="s">
        <v>96</v>
      </c>
      <c r="C34" s="38" t="s">
        <v>97</v>
      </c>
      <c r="D34" s="38" t="s">
        <v>98</v>
      </c>
      <c r="E34" s="50">
        <f t="shared" si="0"/>
        <v>15</v>
      </c>
      <c r="F34" s="51">
        <f t="shared" si="1"/>
        <v>11.8</v>
      </c>
      <c r="G34" s="52">
        <v>10.5</v>
      </c>
      <c r="H34" s="52">
        <v>12</v>
      </c>
      <c r="I34" s="52">
        <v>13</v>
      </c>
      <c r="J34" s="52">
        <v>13</v>
      </c>
      <c r="K34" s="52">
        <v>13</v>
      </c>
      <c r="L34" s="52">
        <v>10</v>
      </c>
      <c r="M34" s="52">
        <v>10.5</v>
      </c>
      <c r="N34" s="52">
        <v>13.5</v>
      </c>
      <c r="O34" s="52">
        <v>10</v>
      </c>
      <c r="P34" s="52">
        <v>10</v>
      </c>
      <c r="Q34" s="53">
        <f t="shared" si="2"/>
        <v>5</v>
      </c>
      <c r="R34" s="51">
        <f t="shared" si="3"/>
        <v>10</v>
      </c>
      <c r="S34" s="52">
        <v>10</v>
      </c>
      <c r="T34" s="53">
        <f t="shared" si="4"/>
        <v>5</v>
      </c>
      <c r="U34" s="51">
        <f t="shared" si="5"/>
        <v>10.5</v>
      </c>
      <c r="V34" s="52">
        <v>10.5</v>
      </c>
      <c r="W34" s="53">
        <f t="shared" si="9"/>
        <v>5</v>
      </c>
      <c r="X34" s="54">
        <f t="shared" si="6"/>
        <v>10</v>
      </c>
      <c r="Y34" s="52">
        <v>12</v>
      </c>
      <c r="Z34" s="52">
        <v>8</v>
      </c>
      <c r="AA34" s="52">
        <v>10</v>
      </c>
      <c r="AB34" s="36">
        <f t="shared" si="7"/>
        <v>11.272727272727273</v>
      </c>
      <c r="AC34" s="37">
        <f t="shared" si="8"/>
        <v>30</v>
      </c>
      <c r="AD34" s="39" t="str">
        <f t="shared" si="10"/>
        <v>Admis</v>
      </c>
    </row>
    <row r="35" spans="1:30" ht="17.5">
      <c r="A35" s="26">
        <v>23</v>
      </c>
      <c r="B35" s="38" t="s">
        <v>99</v>
      </c>
      <c r="C35" s="38" t="s">
        <v>100</v>
      </c>
      <c r="D35" s="38" t="s">
        <v>101</v>
      </c>
      <c r="E35" s="50">
        <f t="shared" si="0"/>
        <v>9.5</v>
      </c>
      <c r="F35" s="51">
        <f t="shared" si="1"/>
        <v>9.5</v>
      </c>
      <c r="G35" s="52">
        <v>11.5</v>
      </c>
      <c r="H35" s="52">
        <v>11.5</v>
      </c>
      <c r="I35" s="52">
        <v>8</v>
      </c>
      <c r="J35" s="52">
        <v>11.5</v>
      </c>
      <c r="K35" s="52">
        <v>6.25</v>
      </c>
      <c r="L35" s="52">
        <v>10</v>
      </c>
      <c r="M35" s="52">
        <v>8.5</v>
      </c>
      <c r="N35" s="52">
        <v>7.5</v>
      </c>
      <c r="O35" s="52">
        <v>11</v>
      </c>
      <c r="P35" s="52">
        <v>8</v>
      </c>
      <c r="Q35" s="53">
        <f t="shared" si="2"/>
        <v>5</v>
      </c>
      <c r="R35" s="51">
        <f t="shared" si="3"/>
        <v>14.5</v>
      </c>
      <c r="S35" s="52">
        <v>14.5</v>
      </c>
      <c r="T35" s="53">
        <f t="shared" si="4"/>
        <v>5</v>
      </c>
      <c r="U35" s="51">
        <f t="shared" si="5"/>
        <v>10</v>
      </c>
      <c r="V35" s="52">
        <v>10</v>
      </c>
      <c r="W35" s="53">
        <f t="shared" si="9"/>
        <v>3.5</v>
      </c>
      <c r="X35" s="54">
        <f t="shared" si="6"/>
        <v>9.5</v>
      </c>
      <c r="Y35" s="52">
        <v>13.5</v>
      </c>
      <c r="Z35" s="52">
        <v>10</v>
      </c>
      <c r="AA35" s="52">
        <v>5</v>
      </c>
      <c r="AB35" s="36">
        <f t="shared" si="7"/>
        <v>10</v>
      </c>
      <c r="AC35" s="37">
        <f t="shared" si="8"/>
        <v>30</v>
      </c>
      <c r="AD35" s="39" t="str">
        <f t="shared" si="10"/>
        <v>Admis</v>
      </c>
    </row>
    <row r="36" spans="1:30" ht="17.5">
      <c r="A36" s="26">
        <v>24</v>
      </c>
      <c r="B36" s="38" t="s">
        <v>102</v>
      </c>
      <c r="C36" s="38" t="s">
        <v>103</v>
      </c>
      <c r="D36" s="38" t="s">
        <v>104</v>
      </c>
      <c r="E36" s="50">
        <f t="shared" si="0"/>
        <v>2</v>
      </c>
      <c r="F36" s="51">
        <f t="shared" si="1"/>
        <v>3</v>
      </c>
      <c r="G36" s="52">
        <v>1</v>
      </c>
      <c r="H36" s="52">
        <v>0</v>
      </c>
      <c r="I36" s="52">
        <v>10.5</v>
      </c>
      <c r="J36" s="52">
        <v>6</v>
      </c>
      <c r="K36" s="52">
        <v>0</v>
      </c>
      <c r="L36" s="52">
        <v>0</v>
      </c>
      <c r="M36" s="52">
        <v>3</v>
      </c>
      <c r="N36" s="52">
        <v>0</v>
      </c>
      <c r="O36" s="52">
        <v>0</v>
      </c>
      <c r="P36" s="52">
        <v>7</v>
      </c>
      <c r="Q36" s="53">
        <f t="shared" si="2"/>
        <v>0</v>
      </c>
      <c r="R36" s="51">
        <f t="shared" si="3"/>
        <v>1</v>
      </c>
      <c r="S36" s="52">
        <v>1</v>
      </c>
      <c r="T36" s="53">
        <f t="shared" si="4"/>
        <v>5</v>
      </c>
      <c r="U36" s="51">
        <f t="shared" si="5"/>
        <v>10</v>
      </c>
      <c r="V36" s="52">
        <v>10</v>
      </c>
      <c r="W36" s="53">
        <f t="shared" si="9"/>
        <v>0</v>
      </c>
      <c r="X36" s="54">
        <f t="shared" si="6"/>
        <v>0.66666666666666663</v>
      </c>
      <c r="Y36" s="52">
        <v>0</v>
      </c>
      <c r="Z36" s="52">
        <v>2</v>
      </c>
      <c r="AA36" s="52">
        <v>0</v>
      </c>
      <c r="AB36" s="36">
        <f t="shared" si="7"/>
        <v>3.1363636363636362</v>
      </c>
      <c r="AC36" s="37">
        <f t="shared" si="8"/>
        <v>7</v>
      </c>
      <c r="AD36" s="39" t="str">
        <f t="shared" si="10"/>
        <v>Ratt</v>
      </c>
    </row>
    <row r="37" spans="1:30" ht="17.5">
      <c r="A37" s="26">
        <v>25</v>
      </c>
      <c r="B37" s="38" t="s">
        <v>105</v>
      </c>
      <c r="C37" s="38" t="s">
        <v>106</v>
      </c>
      <c r="D37" s="38" t="s">
        <v>107</v>
      </c>
      <c r="E37" s="50">
        <f t="shared" si="0"/>
        <v>15</v>
      </c>
      <c r="F37" s="51">
        <f t="shared" si="1"/>
        <v>11.3</v>
      </c>
      <c r="G37" s="52">
        <v>12</v>
      </c>
      <c r="H37" s="52">
        <v>10.5</v>
      </c>
      <c r="I37" s="52">
        <v>13</v>
      </c>
      <c r="J37" s="52">
        <v>15.5</v>
      </c>
      <c r="K37" s="52">
        <v>10</v>
      </c>
      <c r="L37" s="52">
        <v>10</v>
      </c>
      <c r="M37" s="52">
        <v>10</v>
      </c>
      <c r="N37" s="52">
        <v>14.5</v>
      </c>
      <c r="O37" s="52">
        <v>0</v>
      </c>
      <c r="P37" s="52">
        <v>13</v>
      </c>
      <c r="Q37" s="53">
        <f t="shared" si="2"/>
        <v>5</v>
      </c>
      <c r="R37" s="51">
        <f t="shared" si="3"/>
        <v>11</v>
      </c>
      <c r="S37" s="52">
        <v>11</v>
      </c>
      <c r="T37" s="53">
        <f t="shared" si="4"/>
        <v>5</v>
      </c>
      <c r="U37" s="51">
        <f t="shared" si="5"/>
        <v>11</v>
      </c>
      <c r="V37" s="52">
        <v>11</v>
      </c>
      <c r="W37" s="53">
        <f t="shared" si="9"/>
        <v>5</v>
      </c>
      <c r="X37" s="54">
        <f t="shared" si="6"/>
        <v>10.166666666666666</v>
      </c>
      <c r="Y37" s="52">
        <v>14.5</v>
      </c>
      <c r="Z37" s="52">
        <v>9</v>
      </c>
      <c r="AA37" s="52">
        <v>7</v>
      </c>
      <c r="AB37" s="36">
        <f t="shared" si="7"/>
        <v>11.090909090909092</v>
      </c>
      <c r="AC37" s="37">
        <f t="shared" si="8"/>
        <v>30</v>
      </c>
      <c r="AD37" s="39" t="str">
        <f t="shared" si="10"/>
        <v>Admis</v>
      </c>
    </row>
    <row r="38" spans="1:30" ht="17.5">
      <c r="A38" s="26">
        <v>26</v>
      </c>
      <c r="B38" s="38" t="s">
        <v>108</v>
      </c>
      <c r="C38" s="38" t="s">
        <v>109</v>
      </c>
      <c r="D38" s="38" t="s">
        <v>110</v>
      </c>
      <c r="E38" s="50">
        <f t="shared" si="0"/>
        <v>15</v>
      </c>
      <c r="F38" s="51">
        <f t="shared" si="1"/>
        <v>12.587999999999999</v>
      </c>
      <c r="G38" s="52">
        <v>12.66</v>
      </c>
      <c r="H38" s="52">
        <v>11</v>
      </c>
      <c r="I38" s="52">
        <v>10</v>
      </c>
      <c r="J38" s="52">
        <v>16</v>
      </c>
      <c r="K38" s="52">
        <v>12</v>
      </c>
      <c r="L38" s="52">
        <v>12</v>
      </c>
      <c r="M38" s="52">
        <v>13</v>
      </c>
      <c r="N38" s="52">
        <v>14.5</v>
      </c>
      <c r="O38" s="52">
        <v>13</v>
      </c>
      <c r="P38" s="52">
        <v>13</v>
      </c>
      <c r="Q38" s="53">
        <f t="shared" si="2"/>
        <v>5</v>
      </c>
      <c r="R38" s="51">
        <f t="shared" si="3"/>
        <v>17</v>
      </c>
      <c r="S38" s="52">
        <v>17</v>
      </c>
      <c r="T38" s="53">
        <f t="shared" si="4"/>
        <v>5</v>
      </c>
      <c r="U38" s="51">
        <f t="shared" si="5"/>
        <v>10.75</v>
      </c>
      <c r="V38" s="52">
        <v>10.75</v>
      </c>
      <c r="W38" s="53">
        <f t="shared" si="9"/>
        <v>5</v>
      </c>
      <c r="X38" s="54">
        <f t="shared" si="6"/>
        <v>11.833333333333334</v>
      </c>
      <c r="Y38" s="52">
        <v>14.5</v>
      </c>
      <c r="Z38" s="52">
        <v>11</v>
      </c>
      <c r="AA38" s="52">
        <v>10</v>
      </c>
      <c r="AB38" s="36">
        <f t="shared" si="7"/>
        <v>12.719090909090909</v>
      </c>
      <c r="AC38" s="37">
        <f t="shared" si="8"/>
        <v>30</v>
      </c>
      <c r="AD38" s="39" t="str">
        <f t="shared" si="10"/>
        <v>Admis</v>
      </c>
    </row>
    <row r="39" spans="1:30" ht="17.5">
      <c r="A39" s="26">
        <v>27</v>
      </c>
      <c r="B39" s="38" t="s">
        <v>111</v>
      </c>
      <c r="C39" s="38" t="s">
        <v>112</v>
      </c>
      <c r="D39" s="38" t="s">
        <v>113</v>
      </c>
      <c r="E39" s="50">
        <f t="shared" si="0"/>
        <v>8.5</v>
      </c>
      <c r="F39" s="51">
        <f t="shared" si="1"/>
        <v>5.333333333333333</v>
      </c>
      <c r="G39" s="52">
        <v>10</v>
      </c>
      <c r="H39" s="52">
        <v>13</v>
      </c>
      <c r="I39" s="52">
        <v>11.5</v>
      </c>
      <c r="J39" s="52">
        <v>0</v>
      </c>
      <c r="K39" s="52">
        <v>0</v>
      </c>
      <c r="L39" s="52">
        <v>0</v>
      </c>
      <c r="M39" s="52">
        <v>0</v>
      </c>
      <c r="N39" s="52">
        <v>11</v>
      </c>
      <c r="O39" s="52">
        <v>0</v>
      </c>
      <c r="P39" s="52">
        <v>0</v>
      </c>
      <c r="Q39" s="53">
        <f t="shared" si="2"/>
        <v>0</v>
      </c>
      <c r="R39" s="51">
        <f t="shared" si="3"/>
        <v>0</v>
      </c>
      <c r="S39" s="52">
        <v>0</v>
      </c>
      <c r="T39" s="53">
        <f t="shared" si="4"/>
        <v>0</v>
      </c>
      <c r="U39" s="51">
        <f t="shared" si="5"/>
        <v>0</v>
      </c>
      <c r="V39" s="52">
        <v>0</v>
      </c>
      <c r="W39" s="53">
        <f t="shared" si="9"/>
        <v>3.5</v>
      </c>
      <c r="X39" s="54">
        <f t="shared" si="6"/>
        <v>7</v>
      </c>
      <c r="Y39" s="52">
        <v>10</v>
      </c>
      <c r="Z39" s="52">
        <v>0</v>
      </c>
      <c r="AA39" s="52">
        <v>11</v>
      </c>
      <c r="AB39" s="36">
        <f t="shared" si="7"/>
        <v>4.5909090909090908</v>
      </c>
      <c r="AC39" s="37">
        <f t="shared" si="8"/>
        <v>12</v>
      </c>
      <c r="AD39" s="39" t="str">
        <f t="shared" si="10"/>
        <v>Ratt</v>
      </c>
    </row>
    <row r="40" spans="1:30" ht="17.5">
      <c r="A40" s="26">
        <v>28</v>
      </c>
      <c r="B40" s="38" t="s">
        <v>114</v>
      </c>
      <c r="C40" s="38" t="s">
        <v>115</v>
      </c>
      <c r="D40" s="38" t="s">
        <v>116</v>
      </c>
      <c r="E40" s="50">
        <f t="shared" si="0"/>
        <v>12.5</v>
      </c>
      <c r="F40" s="51">
        <f t="shared" si="1"/>
        <v>8.5</v>
      </c>
      <c r="G40" s="52">
        <v>11</v>
      </c>
      <c r="H40" s="52">
        <v>10</v>
      </c>
      <c r="I40" s="52">
        <v>10</v>
      </c>
      <c r="J40" s="52">
        <v>11</v>
      </c>
      <c r="K40" s="52">
        <v>0</v>
      </c>
      <c r="L40" s="52">
        <v>10</v>
      </c>
      <c r="M40" s="52">
        <v>10.5</v>
      </c>
      <c r="N40" s="52">
        <v>13</v>
      </c>
      <c r="O40" s="52">
        <v>0</v>
      </c>
      <c r="P40" s="52">
        <v>10</v>
      </c>
      <c r="Q40" s="53">
        <f t="shared" si="2"/>
        <v>5</v>
      </c>
      <c r="R40" s="51">
        <f t="shared" si="3"/>
        <v>10.5</v>
      </c>
      <c r="S40" s="52">
        <v>10.5</v>
      </c>
      <c r="T40" s="53">
        <f t="shared" si="4"/>
        <v>5</v>
      </c>
      <c r="U40" s="51">
        <f t="shared" si="5"/>
        <v>10.5</v>
      </c>
      <c r="V40" s="52">
        <v>10.5</v>
      </c>
      <c r="W40" s="53">
        <f t="shared" si="9"/>
        <v>2</v>
      </c>
      <c r="X40" s="54">
        <f t="shared" si="6"/>
        <v>8.3333333333333339</v>
      </c>
      <c r="Y40" s="52">
        <v>13</v>
      </c>
      <c r="Z40" s="52">
        <v>4</v>
      </c>
      <c r="AA40" s="52">
        <v>8</v>
      </c>
      <c r="AB40" s="36">
        <f t="shared" si="7"/>
        <v>8.8409090909090917</v>
      </c>
      <c r="AC40" s="37">
        <f t="shared" si="8"/>
        <v>24.5</v>
      </c>
      <c r="AD40" s="39" t="str">
        <f t="shared" si="10"/>
        <v>Ratt</v>
      </c>
    </row>
    <row r="41" spans="1:30" ht="17.5">
      <c r="A41" s="26">
        <v>29</v>
      </c>
      <c r="B41" s="38" t="s">
        <v>117</v>
      </c>
      <c r="C41" s="38" t="s">
        <v>118</v>
      </c>
      <c r="D41" s="38" t="s">
        <v>119</v>
      </c>
      <c r="E41" s="50">
        <f t="shared" si="0"/>
        <v>15</v>
      </c>
      <c r="F41" s="51">
        <f t="shared" si="1"/>
        <v>12.744</v>
      </c>
      <c r="G41" s="52">
        <v>12.33</v>
      </c>
      <c r="H41" s="52">
        <v>11</v>
      </c>
      <c r="I41" s="52">
        <v>11.5</v>
      </c>
      <c r="J41" s="52">
        <v>14</v>
      </c>
      <c r="K41" s="52">
        <v>15.5</v>
      </c>
      <c r="L41" s="52">
        <v>14</v>
      </c>
      <c r="M41" s="52">
        <v>12</v>
      </c>
      <c r="N41" s="52">
        <v>12.5</v>
      </c>
      <c r="O41" s="52">
        <v>11.5</v>
      </c>
      <c r="P41" s="52">
        <v>12.5</v>
      </c>
      <c r="Q41" s="53">
        <f t="shared" si="2"/>
        <v>5</v>
      </c>
      <c r="R41" s="51">
        <f t="shared" si="3"/>
        <v>10</v>
      </c>
      <c r="S41" s="52">
        <v>10</v>
      </c>
      <c r="T41" s="53">
        <f t="shared" si="4"/>
        <v>5</v>
      </c>
      <c r="U41" s="51">
        <f t="shared" si="5"/>
        <v>11.5</v>
      </c>
      <c r="V41" s="52">
        <v>11.5</v>
      </c>
      <c r="W41" s="53">
        <f t="shared" si="9"/>
        <v>5</v>
      </c>
      <c r="X41" s="54">
        <f t="shared" si="6"/>
        <v>12.833333333333334</v>
      </c>
      <c r="Y41" s="52">
        <v>17</v>
      </c>
      <c r="Z41" s="52">
        <v>12.5</v>
      </c>
      <c r="AA41" s="52">
        <v>9</v>
      </c>
      <c r="AB41" s="36">
        <f t="shared" si="7"/>
        <v>12.393636363636363</v>
      </c>
      <c r="AC41" s="37">
        <f t="shared" si="8"/>
        <v>30</v>
      </c>
      <c r="AD41" s="39" t="str">
        <f t="shared" si="10"/>
        <v>Admis</v>
      </c>
    </row>
    <row r="42" spans="1:30" ht="17.5">
      <c r="A42" s="26">
        <v>30</v>
      </c>
      <c r="B42" s="38" t="s">
        <v>120</v>
      </c>
      <c r="C42" s="38" t="s">
        <v>121</v>
      </c>
      <c r="D42" s="38" t="s">
        <v>122</v>
      </c>
      <c r="E42" s="50">
        <f t="shared" si="0"/>
        <v>4.5</v>
      </c>
      <c r="F42" s="51">
        <f t="shared" si="1"/>
        <v>2.8820000000000001</v>
      </c>
      <c r="G42" s="52">
        <v>0</v>
      </c>
      <c r="H42" s="52">
        <v>11</v>
      </c>
      <c r="I42" s="52">
        <v>0</v>
      </c>
      <c r="J42" s="52">
        <v>0</v>
      </c>
      <c r="K42" s="52">
        <v>0</v>
      </c>
      <c r="L42" s="52">
        <v>11.23</v>
      </c>
      <c r="M42" s="52">
        <v>0</v>
      </c>
      <c r="N42" s="52">
        <v>0</v>
      </c>
      <c r="O42" s="52">
        <v>10</v>
      </c>
      <c r="P42" s="52">
        <v>0</v>
      </c>
      <c r="Q42" s="53">
        <f t="shared" si="2"/>
        <v>0</v>
      </c>
      <c r="R42" s="51">
        <f t="shared" si="3"/>
        <v>0</v>
      </c>
      <c r="S42" s="52">
        <v>0</v>
      </c>
      <c r="T42" s="53">
        <f t="shared" si="4"/>
        <v>5</v>
      </c>
      <c r="U42" s="51">
        <f t="shared" si="5"/>
        <v>10</v>
      </c>
      <c r="V42" s="52">
        <v>10</v>
      </c>
      <c r="W42" s="53">
        <f t="shared" si="9"/>
        <v>2</v>
      </c>
      <c r="X42" s="54">
        <f t="shared" si="6"/>
        <v>3.3333333333333335</v>
      </c>
      <c r="Y42" s="52">
        <v>10</v>
      </c>
      <c r="Z42" s="52">
        <v>0</v>
      </c>
      <c r="AA42" s="52">
        <v>0</v>
      </c>
      <c r="AB42" s="36">
        <f t="shared" si="7"/>
        <v>3.3286363636363636</v>
      </c>
      <c r="AC42" s="37">
        <f t="shared" si="8"/>
        <v>11.5</v>
      </c>
      <c r="AD42" s="39" t="str">
        <f t="shared" si="10"/>
        <v>Ratt</v>
      </c>
    </row>
    <row r="43" spans="1:30" ht="17.5">
      <c r="A43" s="26">
        <v>31</v>
      </c>
      <c r="B43" s="38" t="s">
        <v>123</v>
      </c>
      <c r="C43" s="38" t="s">
        <v>124</v>
      </c>
      <c r="D43" s="38" t="s">
        <v>125</v>
      </c>
      <c r="E43" s="50">
        <f t="shared" si="0"/>
        <v>15</v>
      </c>
      <c r="F43" s="51">
        <f t="shared" si="1"/>
        <v>10.087999999999999</v>
      </c>
      <c r="G43" s="52">
        <v>11.66</v>
      </c>
      <c r="H43" s="52">
        <v>10</v>
      </c>
      <c r="I43" s="52">
        <v>10</v>
      </c>
      <c r="J43" s="52">
        <v>13.5</v>
      </c>
      <c r="K43" s="52">
        <v>10.25</v>
      </c>
      <c r="L43" s="52">
        <v>10</v>
      </c>
      <c r="M43" s="52">
        <v>10</v>
      </c>
      <c r="N43" s="52">
        <v>10</v>
      </c>
      <c r="O43" s="52">
        <v>0</v>
      </c>
      <c r="P43" s="52">
        <v>10.5</v>
      </c>
      <c r="Q43" s="53">
        <f t="shared" si="2"/>
        <v>5</v>
      </c>
      <c r="R43" s="51">
        <f t="shared" si="3"/>
        <v>12</v>
      </c>
      <c r="S43" s="52">
        <v>12</v>
      </c>
      <c r="T43" s="53">
        <f t="shared" si="4"/>
        <v>5</v>
      </c>
      <c r="U43" s="51">
        <f t="shared" si="5"/>
        <v>11</v>
      </c>
      <c r="V43" s="52">
        <v>11</v>
      </c>
      <c r="W43" s="53">
        <f t="shared" si="9"/>
        <v>3.5</v>
      </c>
      <c r="X43" s="54">
        <f t="shared" si="6"/>
        <v>9</v>
      </c>
      <c r="Y43" s="52">
        <v>10</v>
      </c>
      <c r="Z43" s="52">
        <v>11</v>
      </c>
      <c r="AA43" s="52">
        <v>6</v>
      </c>
      <c r="AB43" s="36">
        <f t="shared" si="7"/>
        <v>10.196363636363635</v>
      </c>
      <c r="AC43" s="37">
        <f t="shared" si="8"/>
        <v>30</v>
      </c>
      <c r="AD43" s="39" t="str">
        <f t="shared" si="10"/>
        <v>Admis</v>
      </c>
    </row>
    <row r="44" spans="1:30" ht="17.5">
      <c r="A44" s="26">
        <v>32</v>
      </c>
      <c r="B44" s="38" t="s">
        <v>126</v>
      </c>
      <c r="C44" s="38" t="s">
        <v>127</v>
      </c>
      <c r="D44" s="38" t="s">
        <v>128</v>
      </c>
      <c r="E44" s="50">
        <f t="shared" si="0"/>
        <v>11</v>
      </c>
      <c r="F44" s="51">
        <f t="shared" si="1"/>
        <v>9.804666666666666</v>
      </c>
      <c r="G44" s="52">
        <v>10.33</v>
      </c>
      <c r="H44" s="52">
        <v>10.33</v>
      </c>
      <c r="I44" s="52">
        <v>5</v>
      </c>
      <c r="J44" s="52">
        <v>11.5</v>
      </c>
      <c r="K44" s="52">
        <v>9</v>
      </c>
      <c r="L44" s="52">
        <v>11.75</v>
      </c>
      <c r="M44" s="52">
        <v>11</v>
      </c>
      <c r="N44" s="52">
        <v>10</v>
      </c>
      <c r="O44" s="52">
        <v>12</v>
      </c>
      <c r="P44" s="52">
        <v>10</v>
      </c>
      <c r="Q44" s="53">
        <f t="shared" si="2"/>
        <v>5</v>
      </c>
      <c r="R44" s="51">
        <f t="shared" si="3"/>
        <v>12</v>
      </c>
      <c r="S44" s="52">
        <v>12</v>
      </c>
      <c r="T44" s="53">
        <f t="shared" si="4"/>
        <v>5</v>
      </c>
      <c r="U44" s="51">
        <f t="shared" si="5"/>
        <v>10</v>
      </c>
      <c r="V44" s="52">
        <v>10</v>
      </c>
      <c r="W44" s="53">
        <f t="shared" si="9"/>
        <v>2</v>
      </c>
      <c r="X44" s="54">
        <f t="shared" si="6"/>
        <v>7</v>
      </c>
      <c r="Y44" s="52">
        <v>10</v>
      </c>
      <c r="Z44" s="52">
        <v>6</v>
      </c>
      <c r="AA44" s="52">
        <v>5</v>
      </c>
      <c r="AB44" s="36">
        <f t="shared" si="7"/>
        <v>9.6395454545454538</v>
      </c>
      <c r="AC44" s="37">
        <f t="shared" si="8"/>
        <v>23</v>
      </c>
      <c r="AD44" s="39" t="str">
        <f t="shared" si="10"/>
        <v>Ratt</v>
      </c>
    </row>
    <row r="45" spans="1:30" ht="17.5">
      <c r="A45" s="26">
        <v>33</v>
      </c>
      <c r="B45" s="38" t="s">
        <v>129</v>
      </c>
      <c r="C45" s="38" t="s">
        <v>130</v>
      </c>
      <c r="D45" s="38" t="s">
        <v>131</v>
      </c>
      <c r="E45" s="50">
        <f t="shared" si="0"/>
        <v>13.5</v>
      </c>
      <c r="F45" s="51">
        <f t="shared" si="1"/>
        <v>9.6379999999999999</v>
      </c>
      <c r="G45" s="52">
        <v>10.66</v>
      </c>
      <c r="H45" s="52">
        <v>11</v>
      </c>
      <c r="I45" s="52">
        <v>10.5</v>
      </c>
      <c r="J45" s="52">
        <v>10</v>
      </c>
      <c r="K45" s="52">
        <v>12.5</v>
      </c>
      <c r="L45" s="52">
        <v>13.75</v>
      </c>
      <c r="M45" s="52">
        <v>5</v>
      </c>
      <c r="N45" s="52">
        <v>6</v>
      </c>
      <c r="O45" s="52">
        <v>0</v>
      </c>
      <c r="P45" s="52">
        <v>10.5</v>
      </c>
      <c r="Q45" s="53">
        <f t="shared" si="2"/>
        <v>5</v>
      </c>
      <c r="R45" s="51">
        <f t="shared" si="3"/>
        <v>10</v>
      </c>
      <c r="S45" s="52">
        <v>10</v>
      </c>
      <c r="T45" s="53">
        <f t="shared" si="4"/>
        <v>5</v>
      </c>
      <c r="U45" s="51">
        <f t="shared" si="5"/>
        <v>11</v>
      </c>
      <c r="V45" s="52">
        <v>11</v>
      </c>
      <c r="W45" s="53">
        <f t="shared" si="9"/>
        <v>5</v>
      </c>
      <c r="X45" s="54">
        <f t="shared" si="6"/>
        <v>10.166666666666666</v>
      </c>
      <c r="Y45" s="52">
        <v>11.5</v>
      </c>
      <c r="Z45" s="52">
        <v>9</v>
      </c>
      <c r="AA45" s="52">
        <v>10</v>
      </c>
      <c r="AB45" s="36">
        <f t="shared" si="7"/>
        <v>9.8668181818181822</v>
      </c>
      <c r="AC45" s="37">
        <f t="shared" si="8"/>
        <v>28.5</v>
      </c>
      <c r="AD45" s="39" t="str">
        <f t="shared" si="10"/>
        <v>Ratt</v>
      </c>
    </row>
    <row r="46" spans="1:30" ht="17.5">
      <c r="A46" s="26">
        <v>34</v>
      </c>
      <c r="B46" s="38" t="s">
        <v>132</v>
      </c>
      <c r="C46" s="38" t="s">
        <v>133</v>
      </c>
      <c r="D46" s="38" t="s">
        <v>134</v>
      </c>
      <c r="E46" s="50">
        <f t="shared" si="0"/>
        <v>15</v>
      </c>
      <c r="F46" s="51">
        <f t="shared" si="1"/>
        <v>10.710666666666667</v>
      </c>
      <c r="G46" s="52">
        <v>11.33</v>
      </c>
      <c r="H46" s="52">
        <v>11.5</v>
      </c>
      <c r="I46" s="52">
        <v>11</v>
      </c>
      <c r="J46" s="52">
        <v>11.5</v>
      </c>
      <c r="K46" s="52">
        <v>12</v>
      </c>
      <c r="L46" s="52">
        <v>11</v>
      </c>
      <c r="M46" s="52">
        <v>11</v>
      </c>
      <c r="N46" s="52">
        <v>11</v>
      </c>
      <c r="O46" s="52">
        <v>11</v>
      </c>
      <c r="P46" s="52">
        <v>2</v>
      </c>
      <c r="Q46" s="53">
        <f t="shared" si="2"/>
        <v>5</v>
      </c>
      <c r="R46" s="51">
        <f t="shared" si="3"/>
        <v>10</v>
      </c>
      <c r="S46" s="52">
        <v>10</v>
      </c>
      <c r="T46" s="53">
        <f t="shared" si="4"/>
        <v>5</v>
      </c>
      <c r="U46" s="51">
        <f t="shared" si="5"/>
        <v>10</v>
      </c>
      <c r="V46" s="52">
        <v>10</v>
      </c>
      <c r="W46" s="53">
        <f t="shared" si="9"/>
        <v>1.5</v>
      </c>
      <c r="X46" s="54">
        <f t="shared" si="6"/>
        <v>5</v>
      </c>
      <c r="Y46" s="52">
        <v>0</v>
      </c>
      <c r="Z46" s="52">
        <v>10</v>
      </c>
      <c r="AA46" s="52">
        <v>5</v>
      </c>
      <c r="AB46" s="36">
        <f t="shared" si="7"/>
        <v>9.8027272727272727</v>
      </c>
      <c r="AC46" s="37">
        <f t="shared" si="8"/>
        <v>26.5</v>
      </c>
      <c r="AD46" s="39" t="str">
        <f t="shared" si="10"/>
        <v>Ratt</v>
      </c>
    </row>
    <row r="47" spans="1:30" ht="17.5">
      <c r="A47" s="26">
        <v>35</v>
      </c>
      <c r="B47" s="38" t="s">
        <v>135</v>
      </c>
      <c r="C47" s="38" t="s">
        <v>136</v>
      </c>
      <c r="D47" s="38" t="s">
        <v>137</v>
      </c>
      <c r="E47" s="50">
        <f t="shared" si="0"/>
        <v>6</v>
      </c>
      <c r="F47" s="51">
        <f t="shared" si="1"/>
        <v>3.0666666666666669</v>
      </c>
      <c r="G47" s="52">
        <v>12</v>
      </c>
      <c r="H47" s="52">
        <v>11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3">
        <f t="shared" si="2"/>
        <v>0</v>
      </c>
      <c r="R47" s="51">
        <f t="shared" si="3"/>
        <v>0</v>
      </c>
      <c r="S47" s="52">
        <v>0</v>
      </c>
      <c r="T47" s="53">
        <f t="shared" si="4"/>
        <v>5</v>
      </c>
      <c r="U47" s="51">
        <f t="shared" si="5"/>
        <v>12</v>
      </c>
      <c r="V47" s="52">
        <v>12</v>
      </c>
      <c r="W47" s="53">
        <f t="shared" si="9"/>
        <v>0</v>
      </c>
      <c r="X47" s="54">
        <f t="shared" si="6"/>
        <v>0</v>
      </c>
      <c r="Y47" s="52">
        <v>0</v>
      </c>
      <c r="Z47" s="52">
        <v>0</v>
      </c>
      <c r="AA47" s="52">
        <v>0</v>
      </c>
      <c r="AB47" s="36">
        <f t="shared" si="7"/>
        <v>3.1818181818181817</v>
      </c>
      <c r="AC47" s="37">
        <f t="shared" si="8"/>
        <v>11</v>
      </c>
      <c r="AD47" s="39" t="str">
        <f t="shared" si="10"/>
        <v>Ratt</v>
      </c>
    </row>
    <row r="48" spans="1:30" ht="17.5">
      <c r="A48" s="26">
        <v>36</v>
      </c>
      <c r="B48" s="38" t="s">
        <v>138</v>
      </c>
      <c r="C48" s="38" t="s">
        <v>139</v>
      </c>
      <c r="D48" s="38" t="s">
        <v>140</v>
      </c>
      <c r="E48" s="50">
        <f t="shared" si="0"/>
        <v>0</v>
      </c>
      <c r="F48" s="51">
        <f t="shared" si="1"/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3">
        <f t="shared" si="2"/>
        <v>0</v>
      </c>
      <c r="R48" s="51">
        <f t="shared" si="3"/>
        <v>0</v>
      </c>
      <c r="S48" s="52">
        <v>0</v>
      </c>
      <c r="T48" s="53">
        <f t="shared" si="4"/>
        <v>0</v>
      </c>
      <c r="U48" s="51">
        <f t="shared" si="5"/>
        <v>0</v>
      </c>
      <c r="V48" s="52">
        <v>0</v>
      </c>
      <c r="W48" s="53">
        <f t="shared" si="9"/>
        <v>0</v>
      </c>
      <c r="X48" s="54">
        <f t="shared" si="6"/>
        <v>4.666666666666667</v>
      </c>
      <c r="Y48" s="52">
        <v>8.5</v>
      </c>
      <c r="Z48" s="52">
        <v>0</v>
      </c>
      <c r="AA48" s="52">
        <v>5.5</v>
      </c>
      <c r="AB48" s="36">
        <f t="shared" si="7"/>
        <v>0.63636363636363635</v>
      </c>
      <c r="AC48" s="37">
        <f t="shared" si="8"/>
        <v>0</v>
      </c>
      <c r="AD48" s="39" t="str">
        <f t="shared" si="10"/>
        <v>Ratt</v>
      </c>
    </row>
    <row r="49" spans="1:30" ht="17.5">
      <c r="A49" s="26">
        <v>37</v>
      </c>
      <c r="B49" s="38" t="s">
        <v>141</v>
      </c>
      <c r="C49" s="38" t="s">
        <v>142</v>
      </c>
      <c r="D49" s="38" t="s">
        <v>143</v>
      </c>
      <c r="E49" s="50">
        <f t="shared" si="0"/>
        <v>15</v>
      </c>
      <c r="F49" s="51">
        <f t="shared" si="1"/>
        <v>10.966666666666667</v>
      </c>
      <c r="G49" s="52">
        <v>10</v>
      </c>
      <c r="H49" s="52">
        <v>11.5</v>
      </c>
      <c r="I49" s="52">
        <v>10</v>
      </c>
      <c r="J49" s="52">
        <v>10.5</v>
      </c>
      <c r="K49" s="52">
        <v>10.25</v>
      </c>
      <c r="L49" s="52">
        <v>15</v>
      </c>
      <c r="M49" s="52">
        <v>12.5</v>
      </c>
      <c r="N49" s="52">
        <v>10</v>
      </c>
      <c r="O49" s="52">
        <v>12.5</v>
      </c>
      <c r="P49" s="52">
        <v>10</v>
      </c>
      <c r="Q49" s="53">
        <f t="shared" si="2"/>
        <v>5</v>
      </c>
      <c r="R49" s="51">
        <f t="shared" si="3"/>
        <v>11</v>
      </c>
      <c r="S49" s="52">
        <v>11</v>
      </c>
      <c r="T49" s="53">
        <f t="shared" si="4"/>
        <v>5</v>
      </c>
      <c r="U49" s="51">
        <f t="shared" si="5"/>
        <v>14</v>
      </c>
      <c r="V49" s="52">
        <v>14</v>
      </c>
      <c r="W49" s="53">
        <f t="shared" si="9"/>
        <v>3.5</v>
      </c>
      <c r="X49" s="54">
        <f t="shared" si="6"/>
        <v>9</v>
      </c>
      <c r="Y49" s="52">
        <v>11</v>
      </c>
      <c r="Z49" s="52">
        <v>10</v>
      </c>
      <c r="AA49" s="52">
        <v>6</v>
      </c>
      <c r="AB49" s="36">
        <f t="shared" si="7"/>
        <v>10.977272727272727</v>
      </c>
      <c r="AC49" s="37">
        <f t="shared" si="8"/>
        <v>30</v>
      </c>
      <c r="AD49" s="39" t="str">
        <f t="shared" si="10"/>
        <v>Admis</v>
      </c>
    </row>
    <row r="50" spans="1:30" ht="17.5">
      <c r="A50" s="26">
        <v>38</v>
      </c>
      <c r="B50" s="38" t="s">
        <v>144</v>
      </c>
      <c r="C50" s="38" t="s">
        <v>145</v>
      </c>
      <c r="D50" s="38" t="s">
        <v>146</v>
      </c>
      <c r="E50" s="50">
        <f t="shared" si="0"/>
        <v>15</v>
      </c>
      <c r="F50" s="51">
        <f t="shared" si="1"/>
        <v>12.266666666666667</v>
      </c>
      <c r="G50" s="52">
        <v>13</v>
      </c>
      <c r="H50" s="52">
        <v>11</v>
      </c>
      <c r="I50" s="52">
        <v>12</v>
      </c>
      <c r="J50" s="52">
        <v>10.5</v>
      </c>
      <c r="K50" s="52">
        <v>13</v>
      </c>
      <c r="L50" s="52">
        <v>18</v>
      </c>
      <c r="M50" s="52">
        <v>14</v>
      </c>
      <c r="N50" s="52">
        <v>12</v>
      </c>
      <c r="O50" s="52">
        <v>11</v>
      </c>
      <c r="P50" s="52">
        <v>10</v>
      </c>
      <c r="Q50" s="53">
        <f t="shared" si="2"/>
        <v>5</v>
      </c>
      <c r="R50" s="51">
        <f t="shared" si="3"/>
        <v>12</v>
      </c>
      <c r="S50" s="52">
        <v>12</v>
      </c>
      <c r="T50" s="53">
        <f t="shared" si="4"/>
        <v>5</v>
      </c>
      <c r="U50" s="51">
        <f t="shared" si="5"/>
        <v>11.75</v>
      </c>
      <c r="V50" s="52">
        <v>11.75</v>
      </c>
      <c r="W50" s="53">
        <f t="shared" si="9"/>
        <v>5</v>
      </c>
      <c r="X50" s="54">
        <f t="shared" si="6"/>
        <v>10</v>
      </c>
      <c r="Y50" s="52">
        <v>10.5</v>
      </c>
      <c r="Z50" s="52">
        <v>11.5</v>
      </c>
      <c r="AA50" s="52">
        <v>8</v>
      </c>
      <c r="AB50" s="36">
        <f t="shared" si="7"/>
        <v>11.886363636363637</v>
      </c>
      <c r="AC50" s="37">
        <f t="shared" si="8"/>
        <v>30</v>
      </c>
      <c r="AD50" s="39" t="str">
        <f t="shared" si="10"/>
        <v>Admis</v>
      </c>
    </row>
    <row r="51" spans="1:30" ht="17.5">
      <c r="A51" s="26">
        <v>39</v>
      </c>
      <c r="B51" s="38" t="s">
        <v>147</v>
      </c>
      <c r="C51" s="38" t="s">
        <v>148</v>
      </c>
      <c r="D51" s="38" t="s">
        <v>149</v>
      </c>
      <c r="E51" s="50">
        <f t="shared" si="0"/>
        <v>15</v>
      </c>
      <c r="F51" s="51">
        <f t="shared" si="1"/>
        <v>11.977333333333332</v>
      </c>
      <c r="G51" s="52">
        <v>12.33</v>
      </c>
      <c r="H51" s="52">
        <v>11</v>
      </c>
      <c r="I51" s="52">
        <v>11</v>
      </c>
      <c r="J51" s="52">
        <v>13</v>
      </c>
      <c r="K51" s="52">
        <v>13</v>
      </c>
      <c r="L51" s="52">
        <v>12</v>
      </c>
      <c r="M51" s="52">
        <v>10.5</v>
      </c>
      <c r="N51" s="52">
        <v>13</v>
      </c>
      <c r="O51" s="52">
        <v>12</v>
      </c>
      <c r="P51" s="52">
        <v>11.5</v>
      </c>
      <c r="Q51" s="53">
        <f t="shared" si="2"/>
        <v>5</v>
      </c>
      <c r="R51" s="51">
        <f t="shared" si="3"/>
        <v>12</v>
      </c>
      <c r="S51" s="52">
        <v>12</v>
      </c>
      <c r="T51" s="53">
        <f t="shared" si="4"/>
        <v>5</v>
      </c>
      <c r="U51" s="51">
        <f t="shared" si="5"/>
        <v>12</v>
      </c>
      <c r="V51" s="52">
        <v>12</v>
      </c>
      <c r="W51" s="53">
        <f t="shared" si="9"/>
        <v>3.5</v>
      </c>
      <c r="X51" s="54">
        <f t="shared" si="6"/>
        <v>9.3333333333333339</v>
      </c>
      <c r="Y51" s="52">
        <v>11</v>
      </c>
      <c r="Z51" s="52">
        <v>11</v>
      </c>
      <c r="AA51" s="52">
        <v>6</v>
      </c>
      <c r="AB51" s="36">
        <f t="shared" si="7"/>
        <v>11.620909090909091</v>
      </c>
      <c r="AC51" s="37">
        <f t="shared" si="8"/>
        <v>30</v>
      </c>
      <c r="AD51" s="39" t="str">
        <f t="shared" si="10"/>
        <v>Admis</v>
      </c>
    </row>
    <row r="52" spans="1:30" ht="17.5">
      <c r="A52" s="26">
        <v>40</v>
      </c>
      <c r="B52" s="38" t="s">
        <v>150</v>
      </c>
      <c r="C52" s="38" t="s">
        <v>151</v>
      </c>
      <c r="D52" s="38" t="s">
        <v>152</v>
      </c>
      <c r="E52" s="50">
        <f t="shared" si="0"/>
        <v>7</v>
      </c>
      <c r="F52" s="51">
        <f t="shared" si="1"/>
        <v>3.4</v>
      </c>
      <c r="G52" s="52">
        <v>10</v>
      </c>
      <c r="H52" s="52">
        <v>10</v>
      </c>
      <c r="I52" s="52">
        <v>0</v>
      </c>
      <c r="J52" s="52">
        <v>0</v>
      </c>
      <c r="K52" s="52">
        <v>0</v>
      </c>
      <c r="L52" s="52">
        <v>11</v>
      </c>
      <c r="M52" s="52">
        <v>0</v>
      </c>
      <c r="N52" s="52">
        <v>0</v>
      </c>
      <c r="O52" s="52">
        <v>0</v>
      </c>
      <c r="P52" s="52">
        <v>0</v>
      </c>
      <c r="Q52" s="53">
        <f t="shared" ref="Q52:Q53" si="11">IF(VALUE(R52)&gt;=9.99,5,SUM(IF(VALUE(S52)&gt;=9.99,5,0)))</f>
        <v>0</v>
      </c>
      <c r="R52" s="51">
        <f t="shared" ref="R52:R53" si="12">(S52*2)/2</f>
        <v>0</v>
      </c>
      <c r="S52" s="52">
        <v>0</v>
      </c>
      <c r="T52" s="53">
        <f t="shared" ref="T52:T53" si="13">IF(VALUE(U52)&gt;=9.99,5,SUM(IF(VALUE(V52)&gt;=9.99,5,0)))</f>
        <v>0</v>
      </c>
      <c r="U52" s="51">
        <f t="shared" ref="U52:U53" si="14">((V52*2))/2</f>
        <v>0</v>
      </c>
      <c r="V52" s="52">
        <v>0</v>
      </c>
      <c r="W52" s="53">
        <f t="shared" si="9"/>
        <v>2</v>
      </c>
      <c r="X52" s="54">
        <f t="shared" ref="X52:X53" si="15">((Y52*1)+(Z52*1)+(AA52*1))/3</f>
        <v>3.3333333333333335</v>
      </c>
      <c r="Y52" s="52">
        <v>10</v>
      </c>
      <c r="Z52" s="52">
        <v>0</v>
      </c>
      <c r="AA52" s="52">
        <v>0</v>
      </c>
      <c r="AB52" s="36">
        <f t="shared" ref="AB52:AB53" si="16">((F52*15)+(R52*2)+(U52*2)+(X52*3))/22</f>
        <v>2.7727272727272729</v>
      </c>
      <c r="AC52" s="37">
        <f>IF(AB52&gt;=9.999,30,(E52+Q52+T52+W53))</f>
        <v>10.5</v>
      </c>
      <c r="AD52" s="39" t="str">
        <f t="shared" si="10"/>
        <v>Ratt</v>
      </c>
    </row>
    <row r="53" spans="1:30" ht="17.5">
      <c r="A53" s="26">
        <v>41</v>
      </c>
      <c r="B53" s="38" t="s">
        <v>153</v>
      </c>
      <c r="C53" s="38" t="s">
        <v>154</v>
      </c>
      <c r="D53" s="38" t="s">
        <v>155</v>
      </c>
      <c r="E53" s="50">
        <f t="shared" si="0"/>
        <v>11.5</v>
      </c>
      <c r="F53" s="51">
        <f t="shared" si="1"/>
        <v>9.4</v>
      </c>
      <c r="G53" s="52">
        <v>11</v>
      </c>
      <c r="H53" s="52">
        <v>10</v>
      </c>
      <c r="I53" s="52">
        <v>6</v>
      </c>
      <c r="J53" s="52">
        <v>14</v>
      </c>
      <c r="K53" s="52">
        <v>10</v>
      </c>
      <c r="L53" s="52">
        <v>14</v>
      </c>
      <c r="M53" s="52">
        <v>0.5</v>
      </c>
      <c r="N53" s="52">
        <v>6</v>
      </c>
      <c r="O53" s="52">
        <v>12.5</v>
      </c>
      <c r="P53" s="52">
        <v>6</v>
      </c>
      <c r="Q53" s="53">
        <f t="shared" si="11"/>
        <v>5</v>
      </c>
      <c r="R53" s="51">
        <f t="shared" si="12"/>
        <v>11.5</v>
      </c>
      <c r="S53" s="52">
        <v>11.5</v>
      </c>
      <c r="T53" s="53">
        <f t="shared" si="13"/>
        <v>5</v>
      </c>
      <c r="U53" s="51">
        <f t="shared" si="14"/>
        <v>10.25</v>
      </c>
      <c r="V53" s="52">
        <v>10.25</v>
      </c>
      <c r="W53" s="53">
        <f t="shared" si="9"/>
        <v>3.5</v>
      </c>
      <c r="X53" s="54">
        <f t="shared" si="15"/>
        <v>8.3333333333333339</v>
      </c>
      <c r="Y53" s="52">
        <v>10</v>
      </c>
      <c r="Z53" s="52">
        <v>5</v>
      </c>
      <c r="AA53" s="52">
        <v>10</v>
      </c>
      <c r="AB53" s="36">
        <f t="shared" si="16"/>
        <v>9.5227272727272734</v>
      </c>
      <c r="AC53" s="37">
        <f>IF(AB53&gt;=9.999,30,(E53+Q53+T53+W54))</f>
        <v>21.5</v>
      </c>
      <c r="AD53" s="39" t="str">
        <f t="shared" si="10"/>
        <v>Ratt</v>
      </c>
    </row>
  </sheetData>
  <mergeCells count="5">
    <mergeCell ref="A29:D29"/>
    <mergeCell ref="B4:X4"/>
    <mergeCell ref="A7:D7"/>
    <mergeCell ref="A6:D6"/>
    <mergeCell ref="A28:D28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HoC</cp:lastModifiedBy>
  <cp:lastPrinted>2014-04-07T12:11:43Z</cp:lastPrinted>
  <dcterms:created xsi:type="dcterms:W3CDTF">2014-01-28T13:31:53Z</dcterms:created>
  <dcterms:modified xsi:type="dcterms:W3CDTF">2014-04-07T12:12:24Z</dcterms:modified>
</cp:coreProperties>
</file>