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70" windowWidth="18900" windowHeight="7580"/>
  </bookViews>
  <sheets>
    <sheet name="PV S1 1ERE" sheetId="1" r:id="rId1"/>
    <sheet name="Feuil2" sheetId="2" r:id="rId2"/>
    <sheet name="Feuil3" sheetId="3" r:id="rId3"/>
    <sheet name="Feuil4" sheetId="4" r:id="rId4"/>
  </sheets>
  <calcPr calcId="125725"/>
</workbook>
</file>

<file path=xl/calcChain.xml><?xml version="1.0" encoding="utf-8"?>
<calcChain xmlns="http://schemas.openxmlformats.org/spreadsheetml/2006/main">
  <c r="F50" i="1"/>
  <c r="E50" s="1"/>
  <c r="R50"/>
  <c r="Q50" s="1"/>
  <c r="U50"/>
  <c r="T50" s="1"/>
  <c r="X50"/>
  <c r="W50" s="1"/>
  <c r="F51"/>
  <c r="E51" s="1"/>
  <c r="R51"/>
  <c r="Q51" s="1"/>
  <c r="U51"/>
  <c r="T51" s="1"/>
  <c r="X51"/>
  <c r="W51" s="1"/>
  <c r="F52"/>
  <c r="E52" s="1"/>
  <c r="R52"/>
  <c r="Q52" s="1"/>
  <c r="U52"/>
  <c r="T52" s="1"/>
  <c r="X52"/>
  <c r="W52" s="1"/>
  <c r="F53"/>
  <c r="E53" s="1"/>
  <c r="R53"/>
  <c r="Q53" s="1"/>
  <c r="U53"/>
  <c r="T53" s="1"/>
  <c r="X53"/>
  <c r="W53" s="1"/>
  <c r="F54"/>
  <c r="E54" s="1"/>
  <c r="R54"/>
  <c r="Q54" s="1"/>
  <c r="U54"/>
  <c r="T54" s="1"/>
  <c r="X54"/>
  <c r="W54" s="1"/>
  <c r="F55"/>
  <c r="E55" s="1"/>
  <c r="R55"/>
  <c r="Q55" s="1"/>
  <c r="U55"/>
  <c r="T55" s="1"/>
  <c r="X55"/>
  <c r="W55" s="1"/>
  <c r="F56"/>
  <c r="E56" s="1"/>
  <c r="R56"/>
  <c r="Q56" s="1"/>
  <c r="U56"/>
  <c r="T56" s="1"/>
  <c r="X56"/>
  <c r="W56" s="1"/>
  <c r="F57"/>
  <c r="E57" s="1"/>
  <c r="R57"/>
  <c r="Q57" s="1"/>
  <c r="U57"/>
  <c r="T57" s="1"/>
  <c r="X57"/>
  <c r="W57" s="1"/>
  <c r="F58"/>
  <c r="E58" s="1"/>
  <c r="R58"/>
  <c r="Q58" s="1"/>
  <c r="U58"/>
  <c r="T58" s="1"/>
  <c r="X58"/>
  <c r="W58" s="1"/>
  <c r="F59"/>
  <c r="E59" s="1"/>
  <c r="R59"/>
  <c r="Q59" s="1"/>
  <c r="U59"/>
  <c r="T59" s="1"/>
  <c r="X59"/>
  <c r="W59" s="1"/>
  <c r="F60"/>
  <c r="E60" s="1"/>
  <c r="R60"/>
  <c r="Q60" s="1"/>
  <c r="U60"/>
  <c r="T60" s="1"/>
  <c r="X60"/>
  <c r="W60" s="1"/>
  <c r="F61"/>
  <c r="E61" s="1"/>
  <c r="R61"/>
  <c r="Q61" s="1"/>
  <c r="U61"/>
  <c r="T61" s="1"/>
  <c r="X61"/>
  <c r="W61" s="1"/>
  <c r="F62"/>
  <c r="E62" s="1"/>
  <c r="R62"/>
  <c r="Q62" s="1"/>
  <c r="U62"/>
  <c r="T62" s="1"/>
  <c r="X62"/>
  <c r="W62" s="1"/>
  <c r="F63"/>
  <c r="E63" s="1"/>
  <c r="R63"/>
  <c r="Q63" s="1"/>
  <c r="U63"/>
  <c r="T63" s="1"/>
  <c r="X63"/>
  <c r="W63" s="1"/>
  <c r="F64"/>
  <c r="E64" s="1"/>
  <c r="R64"/>
  <c r="Q64" s="1"/>
  <c r="U64"/>
  <c r="T64" s="1"/>
  <c r="X64"/>
  <c r="W64" s="1"/>
  <c r="F65"/>
  <c r="E65" s="1"/>
  <c r="R65"/>
  <c r="Q65" s="1"/>
  <c r="U65"/>
  <c r="T65" s="1"/>
  <c r="X65"/>
  <c r="W65" s="1"/>
  <c r="F66"/>
  <c r="E66" s="1"/>
  <c r="R66"/>
  <c r="Q66" s="1"/>
  <c r="U66"/>
  <c r="T66" s="1"/>
  <c r="X66"/>
  <c r="W66" s="1"/>
  <c r="F67"/>
  <c r="E67" s="1"/>
  <c r="R67"/>
  <c r="Q67" s="1"/>
  <c r="U67"/>
  <c r="T67" s="1"/>
  <c r="X67"/>
  <c r="W67" s="1"/>
  <c r="F68"/>
  <c r="E68" s="1"/>
  <c r="R68"/>
  <c r="Q68" s="1"/>
  <c r="U68"/>
  <c r="T68" s="1"/>
  <c r="X68"/>
  <c r="W68" s="1"/>
  <c r="F69"/>
  <c r="E69" s="1"/>
  <c r="R69"/>
  <c r="Q69" s="1"/>
  <c r="U69"/>
  <c r="T69" s="1"/>
  <c r="X69"/>
  <c r="W69" s="1"/>
  <c r="F70"/>
  <c r="E70" s="1"/>
  <c r="R70"/>
  <c r="Q70" s="1"/>
  <c r="U70"/>
  <c r="T70" s="1"/>
  <c r="X70"/>
  <c r="W70" s="1"/>
  <c r="F71"/>
  <c r="E71" s="1"/>
  <c r="R71"/>
  <c r="Q71" s="1"/>
  <c r="U71"/>
  <c r="T71" s="1"/>
  <c r="X71"/>
  <c r="W71" s="1"/>
  <c r="F72"/>
  <c r="R72"/>
  <c r="Q72" s="1"/>
  <c r="U72"/>
  <c r="T72" s="1"/>
  <c r="X72"/>
  <c r="W72" s="1"/>
  <c r="F73"/>
  <c r="R73"/>
  <c r="Q73" s="1"/>
  <c r="U73"/>
  <c r="T73" s="1"/>
  <c r="X73"/>
  <c r="W73" s="1"/>
  <c r="F74"/>
  <c r="R74"/>
  <c r="Q74" s="1"/>
  <c r="U74"/>
  <c r="T74" s="1"/>
  <c r="X74"/>
  <c r="W74" s="1"/>
  <c r="F75"/>
  <c r="R75"/>
  <c r="Q75" s="1"/>
  <c r="U75"/>
  <c r="T75" s="1"/>
  <c r="X75"/>
  <c r="W75" s="1"/>
  <c r="F76"/>
  <c r="R76"/>
  <c r="Q76" s="1"/>
  <c r="U76"/>
  <c r="T76" s="1"/>
  <c r="X76"/>
  <c r="W76" s="1"/>
  <c r="F77"/>
  <c r="R77"/>
  <c r="Q77" s="1"/>
  <c r="U77"/>
  <c r="T77" s="1"/>
  <c r="X77"/>
  <c r="W77" s="1"/>
  <c r="F78"/>
  <c r="R78"/>
  <c r="Q78" s="1"/>
  <c r="U78"/>
  <c r="T78" s="1"/>
  <c r="X78"/>
  <c r="W78" s="1"/>
  <c r="F79"/>
  <c r="R79"/>
  <c r="Q79" s="1"/>
  <c r="U79"/>
  <c r="T79" s="1"/>
  <c r="X79"/>
  <c r="W79" s="1"/>
  <c r="F80"/>
  <c r="R80"/>
  <c r="Q80" s="1"/>
  <c r="U80"/>
  <c r="T80" s="1"/>
  <c r="X80"/>
  <c r="W80" s="1"/>
  <c r="F81"/>
  <c r="R81"/>
  <c r="Q81" s="1"/>
  <c r="U81"/>
  <c r="T81" s="1"/>
  <c r="X81"/>
  <c r="W81" s="1"/>
  <c r="F82"/>
  <c r="R82"/>
  <c r="Q82" s="1"/>
  <c r="U82"/>
  <c r="T82" s="1"/>
  <c r="X82"/>
  <c r="W82" s="1"/>
  <c r="F83"/>
  <c r="R83"/>
  <c r="Q83" s="1"/>
  <c r="U83"/>
  <c r="T83" s="1"/>
  <c r="X83"/>
  <c r="W83" s="1"/>
  <c r="F84"/>
  <c r="R84"/>
  <c r="Q84" s="1"/>
  <c r="U84"/>
  <c r="T84" s="1"/>
  <c r="X84"/>
  <c r="W84" s="1"/>
  <c r="F85"/>
  <c r="R85"/>
  <c r="Q85" s="1"/>
  <c r="U85"/>
  <c r="T85" s="1"/>
  <c r="X85"/>
  <c r="W85" s="1"/>
  <c r="F86"/>
  <c r="R86"/>
  <c r="Q86" s="1"/>
  <c r="U86"/>
  <c r="T86" s="1"/>
  <c r="X86"/>
  <c r="W86" s="1"/>
  <c r="F87"/>
  <c r="R87"/>
  <c r="Q87" s="1"/>
  <c r="U87"/>
  <c r="T87" s="1"/>
  <c r="X87"/>
  <c r="W87" s="1"/>
  <c r="F88"/>
  <c r="R88"/>
  <c r="Q88" s="1"/>
  <c r="U88"/>
  <c r="T88" s="1"/>
  <c r="X88"/>
  <c r="W88" s="1"/>
  <c r="F89"/>
  <c r="R89"/>
  <c r="Q89" s="1"/>
  <c r="U89"/>
  <c r="T89" s="1"/>
  <c r="X89"/>
  <c r="W89" s="1"/>
  <c r="F90"/>
  <c r="R90"/>
  <c r="Q90" s="1"/>
  <c r="U90"/>
  <c r="T90" s="1"/>
  <c r="X90"/>
  <c r="W90" s="1"/>
  <c r="F91"/>
  <c r="R91"/>
  <c r="Q91" s="1"/>
  <c r="U91"/>
  <c r="T91" s="1"/>
  <c r="X91"/>
  <c r="W91" s="1"/>
  <c r="F92"/>
  <c r="R92"/>
  <c r="Q92" s="1"/>
  <c r="U92"/>
  <c r="T92" s="1"/>
  <c r="X92"/>
  <c r="W92" s="1"/>
  <c r="F97"/>
  <c r="R97"/>
  <c r="Q97" s="1"/>
  <c r="U97"/>
  <c r="T97" s="1"/>
  <c r="X97"/>
  <c r="W97" s="1"/>
  <c r="F98"/>
  <c r="R98"/>
  <c r="Q98" s="1"/>
  <c r="U98"/>
  <c r="T98" s="1"/>
  <c r="X98"/>
  <c r="W98" s="1"/>
  <c r="F99"/>
  <c r="R99"/>
  <c r="Q99" s="1"/>
  <c r="U99"/>
  <c r="T99" s="1"/>
  <c r="X99"/>
  <c r="W99" s="1"/>
  <c r="F100"/>
  <c r="R100"/>
  <c r="Q100" s="1"/>
  <c r="U100"/>
  <c r="T100" s="1"/>
  <c r="X100"/>
  <c r="W100" s="1"/>
  <c r="F101"/>
  <c r="R101"/>
  <c r="Q101" s="1"/>
  <c r="U101"/>
  <c r="T101" s="1"/>
  <c r="X101"/>
  <c r="W101" s="1"/>
  <c r="F102"/>
  <c r="R102"/>
  <c r="Q102" s="1"/>
  <c r="U102"/>
  <c r="T102" s="1"/>
  <c r="X102"/>
  <c r="W102" s="1"/>
  <c r="F103"/>
  <c r="R103"/>
  <c r="Q103" s="1"/>
  <c r="U103"/>
  <c r="T103" s="1"/>
  <c r="X103"/>
  <c r="W103" s="1"/>
  <c r="F104"/>
  <c r="R104"/>
  <c r="Q104" s="1"/>
  <c r="U104"/>
  <c r="T104" s="1"/>
  <c r="X104"/>
  <c r="W104" s="1"/>
  <c r="F105"/>
  <c r="E105" s="1"/>
  <c r="R105"/>
  <c r="Q105" s="1"/>
  <c r="U105"/>
  <c r="T105" s="1"/>
  <c r="X105"/>
  <c r="W105" s="1"/>
  <c r="F106"/>
  <c r="E106" s="1"/>
  <c r="R106"/>
  <c r="Q106" s="1"/>
  <c r="U106"/>
  <c r="T106" s="1"/>
  <c r="X106"/>
  <c r="W106" s="1"/>
  <c r="F107"/>
  <c r="E107" s="1"/>
  <c r="R107"/>
  <c r="Q107" s="1"/>
  <c r="U107"/>
  <c r="T107" s="1"/>
  <c r="X107"/>
  <c r="W107" s="1"/>
  <c r="F108"/>
  <c r="E108" s="1"/>
  <c r="R108"/>
  <c r="Q108" s="1"/>
  <c r="U108"/>
  <c r="T108" s="1"/>
  <c r="X108"/>
  <c r="W108" s="1"/>
  <c r="F109"/>
  <c r="E109" s="1"/>
  <c r="R109"/>
  <c r="Q109" s="1"/>
  <c r="U109"/>
  <c r="T109" s="1"/>
  <c r="X109"/>
  <c r="W109" s="1"/>
  <c r="F110"/>
  <c r="E110" s="1"/>
  <c r="R110"/>
  <c r="Q110" s="1"/>
  <c r="U110"/>
  <c r="T110" s="1"/>
  <c r="X110"/>
  <c r="W110" s="1"/>
  <c r="F111"/>
  <c r="E111" s="1"/>
  <c r="R111"/>
  <c r="Q111" s="1"/>
  <c r="U111"/>
  <c r="T111" s="1"/>
  <c r="X111"/>
  <c r="W111" s="1"/>
  <c r="F112"/>
  <c r="E112" s="1"/>
  <c r="R112"/>
  <c r="Q112" s="1"/>
  <c r="U112"/>
  <c r="T112" s="1"/>
  <c r="X112"/>
  <c r="W112" s="1"/>
  <c r="F113"/>
  <c r="E113" s="1"/>
  <c r="R113"/>
  <c r="Q113" s="1"/>
  <c r="U113"/>
  <c r="T113" s="1"/>
  <c r="X113"/>
  <c r="W113" s="1"/>
  <c r="F114"/>
  <c r="E114" s="1"/>
  <c r="R114"/>
  <c r="Q114" s="1"/>
  <c r="U114"/>
  <c r="T114" s="1"/>
  <c r="X114"/>
  <c r="W114" s="1"/>
  <c r="F115"/>
  <c r="E115" s="1"/>
  <c r="R115"/>
  <c r="Q115" s="1"/>
  <c r="U115"/>
  <c r="T115" s="1"/>
  <c r="X115"/>
  <c r="W115" s="1"/>
  <c r="F116"/>
  <c r="E116" s="1"/>
  <c r="R116"/>
  <c r="Q116" s="1"/>
  <c r="U116"/>
  <c r="T116" s="1"/>
  <c r="X116"/>
  <c r="W116" s="1"/>
  <c r="F117"/>
  <c r="E117" s="1"/>
  <c r="R117"/>
  <c r="Q117" s="1"/>
  <c r="U117"/>
  <c r="T117" s="1"/>
  <c r="X117"/>
  <c r="W117" s="1"/>
  <c r="F118"/>
  <c r="E118" s="1"/>
  <c r="R118"/>
  <c r="Q118" s="1"/>
  <c r="U118"/>
  <c r="T118" s="1"/>
  <c r="X118"/>
  <c r="W118" s="1"/>
  <c r="F119"/>
  <c r="E119" s="1"/>
  <c r="R119"/>
  <c r="Q119" s="1"/>
  <c r="U119"/>
  <c r="T119" s="1"/>
  <c r="X119"/>
  <c r="W119" s="1"/>
  <c r="F120"/>
  <c r="E120" s="1"/>
  <c r="R120"/>
  <c r="Q120" s="1"/>
  <c r="U120"/>
  <c r="T120" s="1"/>
  <c r="X120"/>
  <c r="W120" s="1"/>
  <c r="F121"/>
  <c r="E121" s="1"/>
  <c r="R121"/>
  <c r="Q121" s="1"/>
  <c r="U121"/>
  <c r="T121" s="1"/>
  <c r="X121"/>
  <c r="W121" s="1"/>
  <c r="F122"/>
  <c r="E122" s="1"/>
  <c r="R122"/>
  <c r="Q122" s="1"/>
  <c r="U122"/>
  <c r="T122" s="1"/>
  <c r="X122"/>
  <c r="W122" s="1"/>
  <c r="F123"/>
  <c r="E123" s="1"/>
  <c r="R123"/>
  <c r="Q123" s="1"/>
  <c r="U123"/>
  <c r="T123" s="1"/>
  <c r="X123"/>
  <c r="W123" s="1"/>
  <c r="F124"/>
  <c r="E124" s="1"/>
  <c r="R124"/>
  <c r="Q124" s="1"/>
  <c r="U124"/>
  <c r="T124" s="1"/>
  <c r="X124"/>
  <c r="W124" s="1"/>
  <c r="F125"/>
  <c r="E125" s="1"/>
  <c r="R125"/>
  <c r="Q125" s="1"/>
  <c r="U125"/>
  <c r="T125" s="1"/>
  <c r="X125"/>
  <c r="W125" s="1"/>
  <c r="F126"/>
  <c r="E126" s="1"/>
  <c r="R126"/>
  <c r="Q126" s="1"/>
  <c r="U126"/>
  <c r="T126" s="1"/>
  <c r="X126"/>
  <c r="W126" s="1"/>
  <c r="F127"/>
  <c r="E127" s="1"/>
  <c r="R127"/>
  <c r="Q127" s="1"/>
  <c r="U127"/>
  <c r="T127" s="1"/>
  <c r="X127"/>
  <c r="W127" s="1"/>
  <c r="F128"/>
  <c r="E128" s="1"/>
  <c r="R128"/>
  <c r="Q128" s="1"/>
  <c r="U128"/>
  <c r="T128" s="1"/>
  <c r="X128"/>
  <c r="W128" s="1"/>
  <c r="F129"/>
  <c r="E129" s="1"/>
  <c r="R129"/>
  <c r="Q129" s="1"/>
  <c r="U129"/>
  <c r="T129" s="1"/>
  <c r="X129"/>
  <c r="W129" s="1"/>
  <c r="F130"/>
  <c r="E130" s="1"/>
  <c r="R130"/>
  <c r="Q130" s="1"/>
  <c r="U130"/>
  <c r="T130" s="1"/>
  <c r="X130"/>
  <c r="W130" s="1"/>
  <c r="F131"/>
  <c r="E131" s="1"/>
  <c r="R131"/>
  <c r="Q131" s="1"/>
  <c r="U131"/>
  <c r="T131" s="1"/>
  <c r="X131"/>
  <c r="W131" s="1"/>
  <c r="F132"/>
  <c r="E132" s="1"/>
  <c r="R132"/>
  <c r="Q132" s="1"/>
  <c r="U132"/>
  <c r="T132" s="1"/>
  <c r="X132"/>
  <c r="W132" s="1"/>
  <c r="F133"/>
  <c r="E133" s="1"/>
  <c r="R133"/>
  <c r="Q133" s="1"/>
  <c r="U133"/>
  <c r="T133" s="1"/>
  <c r="X133"/>
  <c r="W133" s="1"/>
  <c r="F134"/>
  <c r="E134" s="1"/>
  <c r="R134"/>
  <c r="Q134" s="1"/>
  <c r="U134"/>
  <c r="T134" s="1"/>
  <c r="X134"/>
  <c r="W134" s="1"/>
  <c r="F135"/>
  <c r="E135" s="1"/>
  <c r="R135"/>
  <c r="Q135" s="1"/>
  <c r="U135"/>
  <c r="T135" s="1"/>
  <c r="X135"/>
  <c r="W135" s="1"/>
  <c r="F136"/>
  <c r="E136" s="1"/>
  <c r="R136"/>
  <c r="Q136" s="1"/>
  <c r="U136"/>
  <c r="T136" s="1"/>
  <c r="X136"/>
  <c r="W136" s="1"/>
  <c r="F137"/>
  <c r="E137" s="1"/>
  <c r="R137"/>
  <c r="Q137" s="1"/>
  <c r="U137"/>
  <c r="T137" s="1"/>
  <c r="X137"/>
  <c r="W137" s="1"/>
  <c r="F138"/>
  <c r="E138" s="1"/>
  <c r="R138"/>
  <c r="Q138" s="1"/>
  <c r="U138"/>
  <c r="T138" s="1"/>
  <c r="X138"/>
  <c r="W138" s="1"/>
  <c r="F139"/>
  <c r="E139" s="1"/>
  <c r="R139"/>
  <c r="Q139" s="1"/>
  <c r="U139"/>
  <c r="T139" s="1"/>
  <c r="X139"/>
  <c r="W139" s="1"/>
  <c r="AD45"/>
  <c r="AD41"/>
  <c r="AD39"/>
  <c r="AD37"/>
  <c r="AD35"/>
  <c r="AD33"/>
  <c r="AD31"/>
  <c r="AD29"/>
  <c r="AD27"/>
  <c r="AD25"/>
  <c r="AD23"/>
  <c r="AD21"/>
  <c r="AD19"/>
  <c r="AD17"/>
  <c r="AD15"/>
  <c r="AD13"/>
  <c r="F43"/>
  <c r="E43" s="1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F45"/>
  <c r="AB45" s="1"/>
  <c r="F44"/>
  <c r="E44" s="1"/>
  <c r="F42"/>
  <c r="E42" s="1"/>
  <c r="F41"/>
  <c r="AB41" s="1"/>
  <c r="F40"/>
  <c r="E40" s="1"/>
  <c r="F39"/>
  <c r="AB39" s="1"/>
  <c r="AC39" s="1"/>
  <c r="F38"/>
  <c r="E38" s="1"/>
  <c r="F37"/>
  <c r="AB37" s="1"/>
  <c r="F36"/>
  <c r="E36" s="1"/>
  <c r="F35"/>
  <c r="AB35" s="1"/>
  <c r="F34"/>
  <c r="E34" s="1"/>
  <c r="F33"/>
  <c r="AB33" s="1"/>
  <c r="F32"/>
  <c r="E32" s="1"/>
  <c r="F31"/>
  <c r="AB31" s="1"/>
  <c r="F30"/>
  <c r="E30" s="1"/>
  <c r="F29"/>
  <c r="AB29" s="1"/>
  <c r="AC29" s="1"/>
  <c r="F28"/>
  <c r="E28" s="1"/>
  <c r="F27"/>
  <c r="AB27" s="1"/>
  <c r="F26"/>
  <c r="E26" s="1"/>
  <c r="F25"/>
  <c r="AB25" s="1"/>
  <c r="F24"/>
  <c r="E24" s="1"/>
  <c r="F23"/>
  <c r="AB23" s="1"/>
  <c r="F22"/>
  <c r="E22" s="1"/>
  <c r="F21"/>
  <c r="AB21" s="1"/>
  <c r="F20"/>
  <c r="E20" s="1"/>
  <c r="F19"/>
  <c r="AB19" s="1"/>
  <c r="F18"/>
  <c r="E18" s="1"/>
  <c r="F17"/>
  <c r="AB17" s="1"/>
  <c r="AC17" s="1"/>
  <c r="F16"/>
  <c r="E16" s="1"/>
  <c r="F15"/>
  <c r="AB15" s="1"/>
  <c r="F14"/>
  <c r="E14" s="1"/>
  <c r="F13"/>
  <c r="AB13" s="1"/>
  <c r="AC13" s="1"/>
  <c r="E41"/>
  <c r="E39"/>
  <c r="E37"/>
  <c r="E31"/>
  <c r="E29"/>
  <c r="E25"/>
  <c r="E17"/>
  <c r="E13"/>
  <c r="F12"/>
  <c r="AB12" s="1"/>
  <c r="AD12" s="1"/>
  <c r="E103" l="1"/>
  <c r="AB103"/>
  <c r="E101"/>
  <c r="AB101"/>
  <c r="E99"/>
  <c r="AB99"/>
  <c r="E97"/>
  <c r="AB97"/>
  <c r="E91"/>
  <c r="AB91"/>
  <c r="E89"/>
  <c r="AB89"/>
  <c r="E87"/>
  <c r="AB87"/>
  <c r="E85"/>
  <c r="AB85"/>
  <c r="E83"/>
  <c r="AB83"/>
  <c r="E81"/>
  <c r="AB81"/>
  <c r="E79"/>
  <c r="AB79"/>
  <c r="E77"/>
  <c r="AB77"/>
  <c r="E75"/>
  <c r="AB75"/>
  <c r="E73"/>
  <c r="AB73"/>
  <c r="E104"/>
  <c r="AB104"/>
  <c r="E102"/>
  <c r="AB102"/>
  <c r="E100"/>
  <c r="AB100"/>
  <c r="E98"/>
  <c r="AB98"/>
  <c r="E92"/>
  <c r="AB92"/>
  <c r="E90"/>
  <c r="AB90"/>
  <c r="E88"/>
  <c r="AB88"/>
  <c r="E86"/>
  <c r="AB86"/>
  <c r="E84"/>
  <c r="AB84"/>
  <c r="E82"/>
  <c r="AB82"/>
  <c r="E80"/>
  <c r="AB80"/>
  <c r="E78"/>
  <c r="AB78"/>
  <c r="E76"/>
  <c r="AB76"/>
  <c r="E74"/>
  <c r="AB74"/>
  <c r="E72"/>
  <c r="AB72"/>
  <c r="AB139"/>
  <c r="AB138"/>
  <c r="AC138" s="1"/>
  <c r="AB137"/>
  <c r="AB136"/>
  <c r="AC136" s="1"/>
  <c r="AB135"/>
  <c r="AB134"/>
  <c r="AC134" s="1"/>
  <c r="AB133"/>
  <c r="AB132"/>
  <c r="AC132" s="1"/>
  <c r="AB131"/>
  <c r="AB130"/>
  <c r="AC130" s="1"/>
  <c r="AB129"/>
  <c r="AB128"/>
  <c r="AC128" s="1"/>
  <c r="AB127"/>
  <c r="AB126"/>
  <c r="AC126" s="1"/>
  <c r="AB125"/>
  <c r="AB124"/>
  <c r="AC124" s="1"/>
  <c r="AB123"/>
  <c r="AB122"/>
  <c r="AB121"/>
  <c r="AB120"/>
  <c r="AB119"/>
  <c r="AB118"/>
  <c r="AC118" s="1"/>
  <c r="AB117"/>
  <c r="AB116"/>
  <c r="AC116" s="1"/>
  <c r="AB115"/>
  <c r="AB114"/>
  <c r="AC114" s="1"/>
  <c r="AB113"/>
  <c r="AB112"/>
  <c r="AC112" s="1"/>
  <c r="AB111"/>
  <c r="AB110"/>
  <c r="AC110" s="1"/>
  <c r="AB109"/>
  <c r="AB108"/>
  <c r="AC108" s="1"/>
  <c r="AB107"/>
  <c r="AB106"/>
  <c r="AC106" s="1"/>
  <c r="AB105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D78"/>
  <c r="AD80"/>
  <c r="AD82"/>
  <c r="AD86"/>
  <c r="AD88"/>
  <c r="AD90"/>
  <c r="AD92"/>
  <c r="AD98"/>
  <c r="AD100"/>
  <c r="AD102"/>
  <c r="AD104"/>
  <c r="AD106"/>
  <c r="AD108"/>
  <c r="AD110"/>
  <c r="AD112"/>
  <c r="AD114"/>
  <c r="AD116"/>
  <c r="AD118"/>
  <c r="AD124"/>
  <c r="AD126"/>
  <c r="AD128"/>
  <c r="AD130"/>
  <c r="AD132"/>
  <c r="AD134"/>
  <c r="AD136"/>
  <c r="AD138"/>
  <c r="AB43"/>
  <c r="AD43" s="1"/>
  <c r="E33"/>
  <c r="AC33" s="1"/>
  <c r="E21"/>
  <c r="AC21" s="1"/>
  <c r="E23"/>
  <c r="AC23" s="1"/>
  <c r="E45"/>
  <c r="AC45" s="1"/>
  <c r="E35"/>
  <c r="AC35" s="1"/>
  <c r="E27"/>
  <c r="AC27" s="1"/>
  <c r="E15"/>
  <c r="AC15" s="1"/>
  <c r="AC25"/>
  <c r="AC31"/>
  <c r="AC37"/>
  <c r="AC41"/>
  <c r="AC43"/>
  <c r="E19"/>
  <c r="AC19" s="1"/>
  <c r="E12"/>
  <c r="AC12" s="1"/>
  <c r="AB14"/>
  <c r="AB16"/>
  <c r="AB18"/>
  <c r="AB20"/>
  <c r="AB22"/>
  <c r="AB24"/>
  <c r="AB26"/>
  <c r="AB28"/>
  <c r="AB30"/>
  <c r="AB32"/>
  <c r="AB34"/>
  <c r="AB36"/>
  <c r="AB38"/>
  <c r="AB40"/>
  <c r="AB42"/>
  <c r="AB44"/>
  <c r="AC42" l="1"/>
  <c r="AD42"/>
  <c r="AC34"/>
  <c r="AD34"/>
  <c r="AC26"/>
  <c r="AD26"/>
  <c r="AC18"/>
  <c r="AD18"/>
  <c r="AC14"/>
  <c r="AD14"/>
  <c r="AC38"/>
  <c r="AD38"/>
  <c r="AC30"/>
  <c r="AD30"/>
  <c r="AC22"/>
  <c r="AD22"/>
  <c r="AC44"/>
  <c r="AD44"/>
  <c r="AC40"/>
  <c r="AD40"/>
  <c r="AC36"/>
  <c r="AD36"/>
  <c r="AC32"/>
  <c r="AD32"/>
  <c r="AC28"/>
  <c r="AD28"/>
  <c r="AC24"/>
  <c r="AD24"/>
  <c r="AC20"/>
  <c r="AD20"/>
  <c r="AC16"/>
  <c r="AD16"/>
  <c r="AC50"/>
  <c r="AD50"/>
  <c r="AC54"/>
  <c r="AD54"/>
  <c r="AC58"/>
  <c r="AD58"/>
  <c r="AC62"/>
  <c r="AD62"/>
  <c r="AC68"/>
  <c r="AD68"/>
  <c r="AC105"/>
  <c r="AD105"/>
  <c r="AD109"/>
  <c r="AC109"/>
  <c r="AD113"/>
  <c r="AC113"/>
  <c r="AC117"/>
  <c r="AD117"/>
  <c r="AD121"/>
  <c r="AC121"/>
  <c r="AD125"/>
  <c r="AC125"/>
  <c r="AC129"/>
  <c r="AD129"/>
  <c r="AD131"/>
  <c r="AC131"/>
  <c r="AC133"/>
  <c r="AD133"/>
  <c r="AD135"/>
  <c r="AC135"/>
  <c r="AC137"/>
  <c r="AD137"/>
  <c r="AD139"/>
  <c r="AC139"/>
  <c r="AC52"/>
  <c r="AD52"/>
  <c r="AC56"/>
  <c r="AD56"/>
  <c r="AC60"/>
  <c r="AD60"/>
  <c r="AC64"/>
  <c r="AD64"/>
  <c r="AC66"/>
  <c r="AD66"/>
  <c r="AC70"/>
  <c r="AD70"/>
  <c r="AD107"/>
  <c r="AC107"/>
  <c r="AD111"/>
  <c r="AC111"/>
  <c r="AD115"/>
  <c r="AC115"/>
  <c r="AD119"/>
  <c r="AC119"/>
  <c r="AD123"/>
  <c r="AC123"/>
  <c r="AD127"/>
  <c r="AC127"/>
  <c r="AC51"/>
  <c r="AD51"/>
  <c r="AC53"/>
  <c r="AD53"/>
  <c r="AC55"/>
  <c r="AD55"/>
  <c r="AC57"/>
  <c r="AD57"/>
  <c r="AC59"/>
  <c r="AD59"/>
  <c r="AC61"/>
  <c r="AD61"/>
  <c r="AC63"/>
  <c r="AD63"/>
  <c r="AC65"/>
  <c r="AD65"/>
  <c r="AC67"/>
  <c r="AD67"/>
  <c r="AC69"/>
  <c r="AD69"/>
  <c r="AD71"/>
  <c r="AC71"/>
  <c r="AD120"/>
  <c r="AC120"/>
  <c r="AC122"/>
  <c r="AD122"/>
  <c r="AC72"/>
  <c r="AD72"/>
  <c r="AC74"/>
  <c r="AD74"/>
  <c r="AC76"/>
  <c r="AD76"/>
  <c r="AC84"/>
  <c r="AD84"/>
  <c r="AD73"/>
  <c r="AC73"/>
  <c r="AD75"/>
  <c r="AC75"/>
  <c r="AD77"/>
  <c r="AC77"/>
  <c r="AD79"/>
  <c r="AC79"/>
  <c r="AD81"/>
  <c r="AC81"/>
  <c r="AC83"/>
  <c r="AD83"/>
  <c r="AD85"/>
  <c r="AC85"/>
  <c r="AD87"/>
  <c r="AC87"/>
  <c r="AC89"/>
  <c r="AD89"/>
  <c r="AD91"/>
  <c r="AC91"/>
  <c r="AC97"/>
  <c r="AD97"/>
  <c r="AD99"/>
  <c r="AC99"/>
  <c r="AD101"/>
  <c r="AC101"/>
  <c r="AD103"/>
  <c r="AC103"/>
  <c r="AC78"/>
  <c r="AC80"/>
  <c r="AC82"/>
  <c r="AC86"/>
  <c r="AC88"/>
  <c r="AC90"/>
  <c r="AC92"/>
  <c r="AC98"/>
  <c r="AC100"/>
  <c r="AC102"/>
  <c r="AC104"/>
</calcChain>
</file>

<file path=xl/sharedStrings.xml><?xml version="1.0" encoding="utf-8"?>
<sst xmlns="http://schemas.openxmlformats.org/spreadsheetml/2006/main" count="462" uniqueCount="381">
  <si>
    <t xml:space="preserve">Université Abderrahmane Mira de Béjaïa </t>
  </si>
  <si>
    <t xml:space="preserve">Faculté des Lettres et des Langues                                                                                                                                </t>
  </si>
  <si>
    <t>Année Universitaire 2013/2014</t>
  </si>
  <si>
    <t xml:space="preserve">Département De Français </t>
  </si>
  <si>
    <t xml:space="preserve">1ère ANNEE LMD </t>
  </si>
  <si>
    <t>N°</t>
  </si>
  <si>
    <t>Matricule</t>
  </si>
  <si>
    <t>Nom</t>
  </si>
  <si>
    <t>Prénom</t>
  </si>
  <si>
    <t>Crédit UE 1.1</t>
  </si>
  <si>
    <t>UE 1.1</t>
  </si>
  <si>
    <t>Ecrit</t>
  </si>
  <si>
    <t>Oral</t>
  </si>
  <si>
    <t>O.E.L</t>
  </si>
  <si>
    <t>Morph</t>
  </si>
  <si>
    <t>C.C.L</t>
  </si>
  <si>
    <t>Phoné</t>
  </si>
  <si>
    <t>H.A.C</t>
  </si>
  <si>
    <t>HFEA</t>
  </si>
  <si>
    <t>G.L.</t>
  </si>
  <si>
    <t>H.I.</t>
  </si>
  <si>
    <t>Crédit UE 2.1</t>
  </si>
  <si>
    <t>UE 2.1</t>
  </si>
  <si>
    <t>I.L.S</t>
  </si>
  <si>
    <t>Crédit UE 3.1</t>
  </si>
  <si>
    <t>UE 3.1</t>
  </si>
  <si>
    <t xml:space="preserve"> M.T.U</t>
  </si>
  <si>
    <t>Crédit UE 4.1</t>
  </si>
  <si>
    <t>UE 4.1</t>
  </si>
  <si>
    <t>LE 02</t>
  </si>
  <si>
    <t>S.H.S</t>
  </si>
  <si>
    <t>I.Art</t>
  </si>
  <si>
    <t>Moy s1</t>
  </si>
  <si>
    <t>Credits S1</t>
  </si>
  <si>
    <t>10F162</t>
  </si>
  <si>
    <t>ACHIR</t>
  </si>
  <si>
    <t>Meziane</t>
  </si>
  <si>
    <t>12F0080</t>
  </si>
  <si>
    <t>adnane</t>
  </si>
  <si>
    <t>samira</t>
  </si>
  <si>
    <t>11DR119513CF</t>
  </si>
  <si>
    <t>AHFIR</t>
  </si>
  <si>
    <t>Lynda</t>
  </si>
  <si>
    <t>AIT ATMANE</t>
  </si>
  <si>
    <t>Yanis</t>
  </si>
  <si>
    <t>12F0444</t>
  </si>
  <si>
    <t>ait kheddache</t>
  </si>
  <si>
    <t>sabrina</t>
  </si>
  <si>
    <t>12A031113CF</t>
  </si>
  <si>
    <t>AIT MEDDOUR</t>
  </si>
  <si>
    <t>Sara</t>
  </si>
  <si>
    <t>10F077</t>
  </si>
  <si>
    <t>AKKAOUR</t>
  </si>
  <si>
    <t>Fares</t>
  </si>
  <si>
    <t>11F003</t>
  </si>
  <si>
    <t>ALITOUCHE</t>
  </si>
  <si>
    <t>Nawal</t>
  </si>
  <si>
    <t>11F029</t>
  </si>
  <si>
    <t>Lydia</t>
  </si>
  <si>
    <t>12LCA041013CF</t>
  </si>
  <si>
    <t>AMARI</t>
  </si>
  <si>
    <t>Kamel</t>
  </si>
  <si>
    <t>123009591</t>
  </si>
  <si>
    <t>amrane</t>
  </si>
  <si>
    <t>hicham</t>
  </si>
  <si>
    <t>12F0402</t>
  </si>
  <si>
    <t>Amrouche</t>
  </si>
  <si>
    <t>aimed</t>
  </si>
  <si>
    <t>123001610</t>
  </si>
  <si>
    <t>Amroune</t>
  </si>
  <si>
    <t>Walid</t>
  </si>
  <si>
    <t>12F0131</t>
  </si>
  <si>
    <t>andjouh</t>
  </si>
  <si>
    <t>sara</t>
  </si>
  <si>
    <t>11F271</t>
  </si>
  <si>
    <t>AREZKI</t>
  </si>
  <si>
    <t>Hamza</t>
  </si>
  <si>
    <t>123004399</t>
  </si>
  <si>
    <t>bali</t>
  </si>
  <si>
    <t>hamza</t>
  </si>
  <si>
    <t>08F473</t>
  </si>
  <si>
    <t>BALIT</t>
  </si>
  <si>
    <t>Elhadi</t>
  </si>
  <si>
    <t>123008500</t>
  </si>
  <si>
    <t>BEDJAOUI</t>
  </si>
  <si>
    <t>Mourad</t>
  </si>
  <si>
    <t>10F159</t>
  </si>
  <si>
    <t>BELAMRI</t>
  </si>
  <si>
    <t>10F12T001</t>
  </si>
  <si>
    <t>BELHADI</t>
  </si>
  <si>
    <t>Ahcen -adel</t>
  </si>
  <si>
    <t>10S07011CF</t>
  </si>
  <si>
    <t>BEN AOUDIA</t>
  </si>
  <si>
    <t>Dalil</t>
  </si>
  <si>
    <t>08F513</t>
  </si>
  <si>
    <t>BEN OUARAB</t>
  </si>
  <si>
    <t>Ahcen</t>
  </si>
  <si>
    <t>07817308CF</t>
  </si>
  <si>
    <t>BENAGDI</t>
  </si>
  <si>
    <t>Soulef</t>
  </si>
  <si>
    <t>10J03711CF</t>
  </si>
  <si>
    <t>BENAISSA</t>
  </si>
  <si>
    <t>Elmahdi</t>
  </si>
  <si>
    <t>123010874</t>
  </si>
  <si>
    <t>Benamsili</t>
  </si>
  <si>
    <t>10F040</t>
  </si>
  <si>
    <t>BENBARA</t>
  </si>
  <si>
    <t>Ghouiles</t>
  </si>
  <si>
    <t>10F132</t>
  </si>
  <si>
    <t>BENKHELLAT</t>
  </si>
  <si>
    <t>Siham</t>
  </si>
  <si>
    <t>09F090</t>
  </si>
  <si>
    <t>BENLOUNIS</t>
  </si>
  <si>
    <t>Souad</t>
  </si>
  <si>
    <t>123007055</t>
  </si>
  <si>
    <t>BENNABI</t>
  </si>
  <si>
    <t>Mohamed Amokrane</t>
  </si>
  <si>
    <t>10F188</t>
  </si>
  <si>
    <t>BENSALAHDINE</t>
  </si>
  <si>
    <t>Rachida</t>
  </si>
  <si>
    <t>11F110</t>
  </si>
  <si>
    <t>BENTIZI</t>
  </si>
  <si>
    <t>Ziad</t>
  </si>
  <si>
    <t>10F176</t>
  </si>
  <si>
    <t>BERKATI</t>
  </si>
  <si>
    <t>Adel</t>
  </si>
  <si>
    <t>113003353</t>
  </si>
  <si>
    <t>BEZHOUH</t>
  </si>
  <si>
    <t>Nabil</t>
  </si>
  <si>
    <t>10F079</t>
  </si>
  <si>
    <t>BOUCHIBANE</t>
  </si>
  <si>
    <t>Fateh</t>
  </si>
  <si>
    <t>11F356</t>
  </si>
  <si>
    <t>BOUCHOUCHA</t>
  </si>
  <si>
    <t>Hocine</t>
  </si>
  <si>
    <t>10SHS46212CF</t>
  </si>
  <si>
    <t>BOUDJEMIL</t>
  </si>
  <si>
    <t>Hassene</t>
  </si>
  <si>
    <t>123003815</t>
  </si>
  <si>
    <t>BOUKBICHE</t>
  </si>
  <si>
    <t>MASSINISSA</t>
  </si>
  <si>
    <t>123001688</t>
  </si>
  <si>
    <t>BOUKEMOUCHE</t>
  </si>
  <si>
    <t>Badis</t>
  </si>
  <si>
    <t>10F181</t>
  </si>
  <si>
    <t>BOUKHELIFA</t>
  </si>
  <si>
    <t>Abdel ghani</t>
  </si>
  <si>
    <t>11DR029712CF</t>
  </si>
  <si>
    <t>BOUKHERS</t>
  </si>
  <si>
    <t>Sylia</t>
  </si>
  <si>
    <t>09F005</t>
  </si>
  <si>
    <t>BOUNEZZOU</t>
  </si>
  <si>
    <t>Boualem</t>
  </si>
  <si>
    <t>08F462</t>
  </si>
  <si>
    <t>BRAHMI</t>
  </si>
  <si>
    <t>Lounis</t>
  </si>
  <si>
    <t>09F10T0032</t>
  </si>
  <si>
    <t>CHAOUCHE</t>
  </si>
  <si>
    <t>Zineb</t>
  </si>
  <si>
    <t>12LCA036213CF</t>
  </si>
  <si>
    <t>CHENNA</t>
  </si>
  <si>
    <t>Salim</t>
  </si>
  <si>
    <t>11DR067412CF</t>
  </si>
  <si>
    <t>CHIKER</t>
  </si>
  <si>
    <t>Faroudja</t>
  </si>
  <si>
    <t>11F280</t>
  </si>
  <si>
    <t>DJABRI</t>
  </si>
  <si>
    <t>11F155</t>
  </si>
  <si>
    <t>DJADDA</t>
  </si>
  <si>
    <t>Habib</t>
  </si>
  <si>
    <t>10AR023212CF</t>
  </si>
  <si>
    <t>FERTAS</t>
  </si>
  <si>
    <t>11F332</t>
  </si>
  <si>
    <t>GHANEM</t>
  </si>
  <si>
    <t>Ali</t>
  </si>
  <si>
    <t>123015234</t>
  </si>
  <si>
    <t>GHASSOULI</t>
  </si>
  <si>
    <t>Meriem</t>
  </si>
  <si>
    <t>123005805</t>
  </si>
  <si>
    <t>GHEBRIOUA</t>
  </si>
  <si>
    <t>MOHAND</t>
  </si>
  <si>
    <t>123014271</t>
  </si>
  <si>
    <t>haddad</t>
  </si>
  <si>
    <t>daoud</t>
  </si>
  <si>
    <t>09F072</t>
  </si>
  <si>
    <t>HAMADI</t>
  </si>
  <si>
    <t>Chafik</t>
  </si>
  <si>
    <t>123008559</t>
  </si>
  <si>
    <t>OUALID</t>
  </si>
  <si>
    <t>11F252</t>
  </si>
  <si>
    <t>HAMAMI</t>
  </si>
  <si>
    <t>Samia</t>
  </si>
  <si>
    <t>11F026</t>
  </si>
  <si>
    <t>HAMMADI</t>
  </si>
  <si>
    <t>Faissel</t>
  </si>
  <si>
    <t>123014159</t>
  </si>
  <si>
    <t>HAMMAM</t>
  </si>
  <si>
    <t>123004588</t>
  </si>
  <si>
    <t>HAMOUCHE</t>
  </si>
  <si>
    <t>SABRINA</t>
  </si>
  <si>
    <t>11F241</t>
  </si>
  <si>
    <t>HANOUTI</t>
  </si>
  <si>
    <t>Katia</t>
  </si>
  <si>
    <t>12F0173</t>
  </si>
  <si>
    <t>HAROUN</t>
  </si>
  <si>
    <t>HANANE</t>
  </si>
  <si>
    <t>123014268</t>
  </si>
  <si>
    <t>HARZOUNE</t>
  </si>
  <si>
    <t>hamid</t>
  </si>
  <si>
    <t>12F0071</t>
  </si>
  <si>
    <t>ICHALLAL</t>
  </si>
  <si>
    <t>Mokhtar</t>
  </si>
  <si>
    <t>123005333</t>
  </si>
  <si>
    <t>ihaddadene</t>
  </si>
  <si>
    <t>zahra</t>
  </si>
  <si>
    <t>11F078</t>
  </si>
  <si>
    <t>IKHENACHE</t>
  </si>
  <si>
    <t>Kousseila</t>
  </si>
  <si>
    <t>12F0296</t>
  </si>
  <si>
    <t>illoul</t>
  </si>
  <si>
    <t>samia</t>
  </si>
  <si>
    <t>05J35006CF</t>
  </si>
  <si>
    <t>ISSAD</t>
  </si>
  <si>
    <t>Assia</t>
  </si>
  <si>
    <t>123013060</t>
  </si>
  <si>
    <t>KACI</t>
  </si>
  <si>
    <t>Kahina</t>
  </si>
  <si>
    <t>08f266</t>
  </si>
  <si>
    <t>Younes</t>
  </si>
  <si>
    <t>12F0316</t>
  </si>
  <si>
    <t>KADDOUR</t>
  </si>
  <si>
    <t>11F274</t>
  </si>
  <si>
    <t>KATI</t>
  </si>
  <si>
    <t>Ibrahim</t>
  </si>
  <si>
    <t>11F149</t>
  </si>
  <si>
    <t>KEDDOUH</t>
  </si>
  <si>
    <t>123008764</t>
  </si>
  <si>
    <t>KHELLAF</t>
  </si>
  <si>
    <t>FOUAD</t>
  </si>
  <si>
    <t>123001853</t>
  </si>
  <si>
    <t>khereddine</t>
  </si>
  <si>
    <t>nacer eddine</t>
  </si>
  <si>
    <t>11F255</t>
  </si>
  <si>
    <t>KHIDER</t>
  </si>
  <si>
    <t>Hamimi</t>
  </si>
  <si>
    <t>123006525</t>
  </si>
  <si>
    <t>KHIMOUZI</t>
  </si>
  <si>
    <t>Karima</t>
  </si>
  <si>
    <t>10SHS38811CF</t>
  </si>
  <si>
    <t>KHODJA</t>
  </si>
  <si>
    <t>Ouarda</t>
  </si>
  <si>
    <t>113007568</t>
  </si>
  <si>
    <t>LAHCENE</t>
  </si>
  <si>
    <t>Mazigh</t>
  </si>
  <si>
    <t>12F0384</t>
  </si>
  <si>
    <t>lekrim</t>
  </si>
  <si>
    <t>kamel</t>
  </si>
  <si>
    <t>12F0214</t>
  </si>
  <si>
    <t>MADI</t>
  </si>
  <si>
    <t>123014309</t>
  </si>
  <si>
    <t>makdoud</t>
  </si>
  <si>
    <t>hichem</t>
  </si>
  <si>
    <t>04429209CF</t>
  </si>
  <si>
    <t>MAKHLOUF</t>
  </si>
  <si>
    <t>Abdellah</t>
  </si>
  <si>
    <t>09F172</t>
  </si>
  <si>
    <t>MAMACHE</t>
  </si>
  <si>
    <t>Akila</t>
  </si>
  <si>
    <t>10F171</t>
  </si>
  <si>
    <t>MAOUCHE</t>
  </si>
  <si>
    <t>Ghania</t>
  </si>
  <si>
    <t>10F025</t>
  </si>
  <si>
    <t>MAOUCHI</t>
  </si>
  <si>
    <t>Amar</t>
  </si>
  <si>
    <t>10F12BA010</t>
  </si>
  <si>
    <t>MBOHWA</t>
  </si>
  <si>
    <t>Eben</t>
  </si>
  <si>
    <t>08F511</t>
  </si>
  <si>
    <t>MERABET</t>
  </si>
  <si>
    <t>12F0452</t>
  </si>
  <si>
    <t>Merabtene</t>
  </si>
  <si>
    <t>Houssem</t>
  </si>
  <si>
    <t>10F155</t>
  </si>
  <si>
    <t>MERAHI</t>
  </si>
  <si>
    <t>Ouahiba</t>
  </si>
  <si>
    <t>123005877</t>
  </si>
  <si>
    <t>MERAR</t>
  </si>
  <si>
    <t>CHADIA</t>
  </si>
  <si>
    <t>08F209</t>
  </si>
  <si>
    <t>MEROUANE</t>
  </si>
  <si>
    <t>Mustapha</t>
  </si>
  <si>
    <t>11F201</t>
  </si>
  <si>
    <t>MESSALI</t>
  </si>
  <si>
    <t>Rima</t>
  </si>
  <si>
    <t>123009515</t>
  </si>
  <si>
    <t>MESSAR</t>
  </si>
  <si>
    <t>Nesrine</t>
  </si>
  <si>
    <t>123011784</t>
  </si>
  <si>
    <t>mouales</t>
  </si>
  <si>
    <t>kahina</t>
  </si>
  <si>
    <t>11F242</t>
  </si>
  <si>
    <t>MOUNIF</t>
  </si>
  <si>
    <t>Soraya</t>
  </si>
  <si>
    <t>12F0336</t>
  </si>
  <si>
    <t>NAIT BOUDA</t>
  </si>
  <si>
    <t>Latifa</t>
  </si>
  <si>
    <t>12F0222</t>
  </si>
  <si>
    <t>NAIT MANSOUR</t>
  </si>
  <si>
    <t>Abderrahmane</t>
  </si>
  <si>
    <t>10F12BA005</t>
  </si>
  <si>
    <t>NAKIGULI</t>
  </si>
  <si>
    <t>Juliet</t>
  </si>
  <si>
    <t>10F131</t>
  </si>
  <si>
    <t>OUMBICHE</t>
  </si>
  <si>
    <t>Tounes</t>
  </si>
  <si>
    <t>113000835</t>
  </si>
  <si>
    <t>RAMDANI</t>
  </si>
  <si>
    <t>11F053</t>
  </si>
  <si>
    <t>ROUCHICHE</t>
  </si>
  <si>
    <t>Fatima</t>
  </si>
  <si>
    <t>123015671</t>
  </si>
  <si>
    <t>SAADI</t>
  </si>
  <si>
    <t>Soumia</t>
  </si>
  <si>
    <t>123008480</t>
  </si>
  <si>
    <t>SADOUN</t>
  </si>
  <si>
    <t>LAMIA</t>
  </si>
  <si>
    <t>11F041</t>
  </si>
  <si>
    <t>SAHIRI</t>
  </si>
  <si>
    <t>Jugurta</t>
  </si>
  <si>
    <t>11F051</t>
  </si>
  <si>
    <t>SAIFI</t>
  </si>
  <si>
    <t>11F337</t>
  </si>
  <si>
    <t>SALHI</t>
  </si>
  <si>
    <t>Yahia</t>
  </si>
  <si>
    <t>10F111</t>
  </si>
  <si>
    <t>SEGHIR</t>
  </si>
  <si>
    <t>Abdelkader</t>
  </si>
  <si>
    <t>10SHS24311CF</t>
  </si>
  <si>
    <t>SEMMACHE</t>
  </si>
  <si>
    <t>11F266</t>
  </si>
  <si>
    <t>SLIFI</t>
  </si>
  <si>
    <t>Sofiane</t>
  </si>
  <si>
    <t>11F195</t>
  </si>
  <si>
    <t>SOUAGUI</t>
  </si>
  <si>
    <t>Lotfi</t>
  </si>
  <si>
    <t>10SHS27911CF</t>
  </si>
  <si>
    <t>TAHI</t>
  </si>
  <si>
    <t>Lounes</t>
  </si>
  <si>
    <t>12F0007</t>
  </si>
  <si>
    <t>tamoun</t>
  </si>
  <si>
    <t>samir</t>
  </si>
  <si>
    <t>10F175</t>
  </si>
  <si>
    <t>TARARIST</t>
  </si>
  <si>
    <t>Djida</t>
  </si>
  <si>
    <t>10F203</t>
  </si>
  <si>
    <t>TIBOUCHE</t>
  </si>
  <si>
    <t>Mehdi</t>
  </si>
  <si>
    <t>123010845</t>
  </si>
  <si>
    <t>tihain</t>
  </si>
  <si>
    <t>zahoua</t>
  </si>
  <si>
    <t>11F028</t>
  </si>
  <si>
    <t>TOUATI</t>
  </si>
  <si>
    <t>11F088</t>
  </si>
  <si>
    <t>YAHIAOUI</t>
  </si>
  <si>
    <t>Hakim</t>
  </si>
  <si>
    <t>11F293</t>
  </si>
  <si>
    <t>YALAOUI</t>
  </si>
  <si>
    <t>Zaidi</t>
  </si>
  <si>
    <t>123001955</t>
  </si>
  <si>
    <t>ZAIDI</t>
  </si>
  <si>
    <t>123010377</t>
  </si>
  <si>
    <t>ZEBABDJA</t>
  </si>
  <si>
    <t>WARDIA</t>
  </si>
  <si>
    <t>123018340</t>
  </si>
  <si>
    <t>Zennad</t>
  </si>
  <si>
    <t>Dyhia</t>
  </si>
  <si>
    <t xml:space="preserve">                                                           PV DE DELIBERATION (Admis avec dettes)</t>
  </si>
  <si>
    <t>Coéf</t>
  </si>
  <si>
    <t>Crédits</t>
  </si>
  <si>
    <t>Déci.jury</t>
  </si>
  <si>
    <t>SEMESTRE 1</t>
  </si>
</sst>
</file>

<file path=xl/styles.xml><?xml version="1.0" encoding="utf-8"?>
<styleSheet xmlns="http://schemas.openxmlformats.org/spreadsheetml/2006/main">
  <numFmts count="3">
    <numFmt numFmtId="164" formatCode="00.00"/>
    <numFmt numFmtId="165" formatCode="0.00;[Red]0.00"/>
    <numFmt numFmtId="166" formatCode="#,##0.00;[Red]#,##0.00"/>
  </numFmts>
  <fonts count="19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left" textRotation="90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left" textRotation="90"/>
    </xf>
    <xf numFmtId="0" fontId="2" fillId="3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left" textRotation="90"/>
    </xf>
    <xf numFmtId="0" fontId="2" fillId="6" borderId="1" xfId="0" applyFont="1" applyFill="1" applyBorder="1" applyAlignment="1">
      <alignment horizontal="left" textRotation="90"/>
    </xf>
    <xf numFmtId="0" fontId="3" fillId="4" borderId="0" xfId="0" applyFont="1" applyFill="1"/>
    <xf numFmtId="0" fontId="0" fillId="0" borderId="0" xfId="0" applyAlignment="1"/>
    <xf numFmtId="0" fontId="0" fillId="0" borderId="0" xfId="0" applyFont="1"/>
    <xf numFmtId="0" fontId="1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7" fillId="4" borderId="2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5" borderId="1" xfId="0" applyFont="1" applyFill="1" applyBorder="1"/>
    <xf numFmtId="164" fontId="9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/>
    </xf>
    <xf numFmtId="0" fontId="9" fillId="5" borderId="1" xfId="0" applyFont="1" applyFill="1" applyBorder="1"/>
    <xf numFmtId="165" fontId="9" fillId="2" borderId="1" xfId="0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5" borderId="2" xfId="0" applyFont="1" applyFill="1" applyBorder="1"/>
    <xf numFmtId="165" fontId="9" fillId="2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6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0" fillId="4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9" fillId="4" borderId="0" xfId="0" applyFont="1" applyFill="1" applyBorder="1"/>
    <xf numFmtId="165" fontId="9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6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/>
    <xf numFmtId="0" fontId="12" fillId="4" borderId="1" xfId="0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2" fontId="14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16" fillId="4" borderId="0" xfId="0" applyFont="1" applyFill="1"/>
    <xf numFmtId="0" fontId="17" fillId="4" borderId="0" xfId="0" applyFont="1" applyFill="1"/>
    <xf numFmtId="0" fontId="18" fillId="0" borderId="0" xfId="0" applyFont="1"/>
    <xf numFmtId="0" fontId="13" fillId="0" borderId="0" xfId="0" applyFont="1" applyFill="1" applyAlignment="1"/>
    <xf numFmtId="0" fontId="14" fillId="0" borderId="0" xfId="0" applyFont="1" applyFill="1" applyAlignment="1"/>
    <xf numFmtId="2" fontId="14" fillId="0" borderId="0" xfId="0" applyNumberFormat="1" applyFont="1" applyFill="1" applyAlignment="1"/>
    <xf numFmtId="0" fontId="15" fillId="0" borderId="0" xfId="0" applyFont="1" applyFill="1" applyAlignment="1"/>
    <xf numFmtId="0" fontId="15" fillId="0" borderId="0" xfId="0" applyFont="1" applyAlignment="1"/>
    <xf numFmtId="0" fontId="16" fillId="4" borderId="0" xfId="0" applyFont="1" applyFill="1" applyAlignment="1"/>
    <xf numFmtId="0" fontId="17" fillId="4" borderId="0" xfId="0" applyFont="1" applyFill="1" applyAlignment="1"/>
    <xf numFmtId="0" fontId="13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3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9"/>
  <sheetViews>
    <sheetView tabSelected="1" topLeftCell="A7" workbookViewId="0">
      <selection activeCell="M16" sqref="M16"/>
    </sheetView>
  </sheetViews>
  <sheetFormatPr baseColWidth="10" defaultRowHeight="14.5"/>
  <cols>
    <col min="1" max="1" width="4.453125" customWidth="1"/>
    <col min="3" max="4" width="12.6328125" customWidth="1"/>
    <col min="5" max="5" width="5.6328125" hidden="1" customWidth="1"/>
    <col min="6" max="6" width="5.6328125" customWidth="1"/>
    <col min="7" max="16" width="6.6328125" customWidth="1"/>
    <col min="17" max="17" width="5.6328125" hidden="1" customWidth="1"/>
    <col min="18" max="18" width="5.6328125" customWidth="1"/>
    <col min="19" max="19" width="6.6328125" customWidth="1"/>
    <col min="20" max="20" width="5.6328125" hidden="1" customWidth="1"/>
    <col min="21" max="21" width="5.6328125" customWidth="1"/>
    <col min="22" max="22" width="6.6328125" customWidth="1"/>
    <col min="23" max="23" width="5.6328125" hidden="1" customWidth="1"/>
    <col min="24" max="24" width="5.6328125" customWidth="1"/>
    <col min="25" max="27" width="6.6328125" customWidth="1"/>
    <col min="28" max="28" width="7.26953125" customWidth="1"/>
    <col min="29" max="29" width="6.54296875" customWidth="1"/>
  </cols>
  <sheetData>
    <row r="1" spans="1:30" ht="18">
      <c r="A1" s="80" t="s">
        <v>0</v>
      </c>
      <c r="B1" s="80"/>
      <c r="C1" s="81"/>
      <c r="D1" s="80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2"/>
      <c r="T1" s="82"/>
      <c r="U1" s="82"/>
      <c r="V1" s="84"/>
      <c r="W1" s="85"/>
      <c r="X1" s="86"/>
      <c r="Y1" s="86"/>
      <c r="Z1" s="86"/>
      <c r="AA1" s="87"/>
      <c r="AB1" s="87"/>
      <c r="AC1" s="87"/>
    </row>
    <row r="2" spans="1:30" ht="18">
      <c r="A2" s="80" t="s">
        <v>1</v>
      </c>
      <c r="B2" s="80"/>
      <c r="C2" s="81"/>
      <c r="D2" s="80"/>
      <c r="E2" s="82"/>
      <c r="F2" s="82"/>
      <c r="G2" s="82"/>
      <c r="H2" s="82"/>
      <c r="I2" s="82"/>
      <c r="J2" s="82"/>
      <c r="K2" s="82"/>
      <c r="L2" s="82"/>
      <c r="M2" s="82"/>
      <c r="N2" s="84"/>
      <c r="O2" s="82"/>
      <c r="P2" s="82"/>
      <c r="Q2" s="82"/>
      <c r="R2" s="85"/>
      <c r="S2" s="88" t="s">
        <v>2</v>
      </c>
      <c r="T2" s="88"/>
      <c r="U2" s="88"/>
      <c r="V2" s="88"/>
      <c r="W2" s="88"/>
      <c r="X2" s="87"/>
      <c r="Y2" s="87"/>
      <c r="Z2" s="87"/>
      <c r="AA2" s="87"/>
      <c r="AB2" s="87"/>
      <c r="AC2" s="87"/>
    </row>
    <row r="3" spans="1:30" ht="18">
      <c r="A3" s="89" t="s">
        <v>3</v>
      </c>
      <c r="B3" s="89"/>
      <c r="C3" s="81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0"/>
      <c r="T3" s="89" t="s">
        <v>380</v>
      </c>
      <c r="U3" s="90"/>
      <c r="V3" s="92"/>
      <c r="W3" s="93"/>
      <c r="X3" s="94"/>
      <c r="Y3" s="94"/>
      <c r="Z3" s="94"/>
      <c r="AA3" s="95"/>
      <c r="AB3" s="95"/>
      <c r="AC3" s="95"/>
    </row>
    <row r="4" spans="1:30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30" ht="18">
      <c r="A5" s="94"/>
      <c r="B5" s="100" t="s">
        <v>376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94"/>
      <c r="Z5" s="94"/>
      <c r="AA5" s="95"/>
      <c r="AB5" s="95"/>
      <c r="AC5" s="95"/>
    </row>
    <row r="6" spans="1:30" ht="18">
      <c r="A6" s="80" t="s">
        <v>4</v>
      </c>
      <c r="B6" s="96"/>
      <c r="C6" s="87"/>
      <c r="D6" s="87"/>
      <c r="E6" s="87"/>
      <c r="F6" s="87"/>
      <c r="G6" s="87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87"/>
      <c r="T6" s="87"/>
      <c r="U6" s="87"/>
      <c r="V6" s="87"/>
      <c r="W6" s="86"/>
      <c r="X6" s="87"/>
      <c r="Y6" s="87"/>
      <c r="Z6" s="87"/>
      <c r="AA6" s="87"/>
      <c r="AB6" s="87"/>
      <c r="AC6" s="87"/>
    </row>
    <row r="8" spans="1:30" s="8" customFormat="1"/>
    <row r="9" spans="1:30">
      <c r="A9" s="97" t="s">
        <v>378</v>
      </c>
      <c r="B9" s="98"/>
      <c r="C9" s="98"/>
      <c r="D9" s="98"/>
      <c r="E9" s="29"/>
      <c r="F9" s="28">
        <v>15</v>
      </c>
      <c r="G9" s="27">
        <v>3</v>
      </c>
      <c r="H9" s="27">
        <v>3</v>
      </c>
      <c r="I9" s="27">
        <v>2</v>
      </c>
      <c r="J9" s="27">
        <v>2</v>
      </c>
      <c r="K9" s="27">
        <v>2</v>
      </c>
      <c r="L9" s="27">
        <v>1</v>
      </c>
      <c r="M9" s="27">
        <v>0.5</v>
      </c>
      <c r="N9" s="27">
        <v>0.5</v>
      </c>
      <c r="O9" s="27">
        <v>0.5</v>
      </c>
      <c r="P9" s="27">
        <v>0.5</v>
      </c>
      <c r="Q9" s="10"/>
      <c r="R9" s="28">
        <v>5</v>
      </c>
      <c r="S9" s="27">
        <v>5</v>
      </c>
      <c r="T9" s="10"/>
      <c r="U9" s="28">
        <v>5</v>
      </c>
      <c r="V9" s="27">
        <v>5</v>
      </c>
      <c r="W9" s="10"/>
      <c r="X9" s="28">
        <v>5</v>
      </c>
      <c r="Y9" s="27">
        <v>2</v>
      </c>
      <c r="Z9" s="27">
        <v>1.5</v>
      </c>
      <c r="AA9" s="27">
        <v>1.5</v>
      </c>
      <c r="AB9" s="7"/>
      <c r="AC9" s="7"/>
    </row>
    <row r="10" spans="1:30">
      <c r="A10" s="97" t="s">
        <v>377</v>
      </c>
      <c r="B10" s="98"/>
      <c r="C10" s="98"/>
      <c r="D10" s="98"/>
      <c r="E10" s="29"/>
      <c r="F10" s="28">
        <v>15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10"/>
      <c r="R10" s="28">
        <v>2</v>
      </c>
      <c r="S10" s="27">
        <v>2</v>
      </c>
      <c r="T10" s="10"/>
      <c r="U10" s="28">
        <v>2</v>
      </c>
      <c r="V10" s="27">
        <v>2</v>
      </c>
      <c r="W10" s="10"/>
      <c r="X10" s="28">
        <v>3</v>
      </c>
      <c r="Y10" s="27">
        <v>1</v>
      </c>
      <c r="Z10" s="27">
        <v>1</v>
      </c>
      <c r="AA10" s="27">
        <v>1</v>
      </c>
      <c r="AB10" s="7"/>
      <c r="AC10" s="7"/>
    </row>
    <row r="11" spans="1:30" ht="59">
      <c r="A11" s="1" t="s">
        <v>5</v>
      </c>
      <c r="B11" s="2" t="s">
        <v>6</v>
      </c>
      <c r="C11" s="1" t="s">
        <v>7</v>
      </c>
      <c r="D11" s="1" t="s">
        <v>8</v>
      </c>
      <c r="E11" s="5" t="s">
        <v>9</v>
      </c>
      <c r="F11" s="3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5" t="s">
        <v>21</v>
      </c>
      <c r="R11" s="3" t="s">
        <v>22</v>
      </c>
      <c r="S11" s="1" t="s">
        <v>23</v>
      </c>
      <c r="T11" s="5" t="s">
        <v>24</v>
      </c>
      <c r="U11" s="3" t="s">
        <v>25</v>
      </c>
      <c r="V11" s="1" t="s">
        <v>26</v>
      </c>
      <c r="W11" s="5" t="s">
        <v>27</v>
      </c>
      <c r="X11" s="3" t="s">
        <v>28</v>
      </c>
      <c r="Y11" s="1" t="s">
        <v>29</v>
      </c>
      <c r="Z11" s="1" t="s">
        <v>30</v>
      </c>
      <c r="AA11" s="1" t="s">
        <v>31</v>
      </c>
      <c r="AB11" s="6" t="s">
        <v>32</v>
      </c>
      <c r="AC11" s="4" t="s">
        <v>33</v>
      </c>
      <c r="AD11" s="78" t="s">
        <v>379</v>
      </c>
    </row>
    <row r="12" spans="1:30" s="9" customFormat="1">
      <c r="A12" s="11">
        <v>1</v>
      </c>
      <c r="B12" s="13" t="s">
        <v>34</v>
      </c>
      <c r="C12" s="12" t="s">
        <v>35</v>
      </c>
      <c r="D12" s="12" t="s">
        <v>36</v>
      </c>
      <c r="E12" s="30">
        <f t="shared" ref="E12:E79" si="0">IF(VALUE(F12)&gt;=9.99,15,SUM(IF(VALUE(G12)&gt;=9.99,3,0),IF(VALUE(H12)&gt;=9.99,3,0),IF(VALUE(I12)&gt;=9.99,2,0),IF(VALUE(J12)&gt;=9.99,2,0),IF(VALUE(K12)&gt;=9.99,2,0),IF(VALUE(L12)&gt;=9.99,1,0),IF(VALUE(M12)&gt;=9.99,0.5,0),IF(VALUE(N12)&gt;=9.99,0.5,0),IF(VALUE(O12)&gt;=9.99,0.5,0),IF(VALUE(P12)&gt;=9.99,0.5,0)))</f>
        <v>9.5</v>
      </c>
      <c r="F12" s="31">
        <f t="shared" ref="F12:F79" si="1">((G12*2)+(H12*2)+(I12*2)+(J12*2)+(K12*2)+(L12*1)+(M12*1)+(N12*1)+(O12*1)+(P12*1))/15</f>
        <v>6.9266666666666659</v>
      </c>
      <c r="G12" s="56">
        <v>0</v>
      </c>
      <c r="H12" s="32">
        <v>11</v>
      </c>
      <c r="I12" s="32">
        <v>10</v>
      </c>
      <c r="J12" s="32">
        <v>10</v>
      </c>
      <c r="K12" s="53">
        <v>0</v>
      </c>
      <c r="L12" s="32">
        <v>11.57</v>
      </c>
      <c r="M12" s="32">
        <v>10.33</v>
      </c>
      <c r="N12" s="53">
        <v>0</v>
      </c>
      <c r="O12" s="32">
        <v>10</v>
      </c>
      <c r="P12" s="32">
        <v>10</v>
      </c>
      <c r="Q12" s="33">
        <f t="shared" ref="Q12:Q79" si="2">IF(VALUE(R12)&gt;=9.99,5,SUM(IF(VALUE(S12)&gt;=9.99,5,0)))</f>
        <v>0</v>
      </c>
      <c r="R12" s="31">
        <f t="shared" ref="R12:R79" si="3">(S12*2)/2</f>
        <v>0</v>
      </c>
      <c r="S12" s="54">
        <v>0</v>
      </c>
      <c r="T12" s="33">
        <f t="shared" ref="T12:T79" si="4">IF(VALUE(U12)&gt;=9.99,5,SUM(IF(VALUE(V12)&gt;=9.99,5,0)))</f>
        <v>5</v>
      </c>
      <c r="U12" s="31">
        <f t="shared" ref="U12:U79" si="5">((V12*2))/2</f>
        <v>10</v>
      </c>
      <c r="V12" s="34">
        <v>10</v>
      </c>
      <c r="W12" s="33">
        <f t="shared" ref="W12:W79" si="6">IF(VALUE(X12)&gt;=9.99,5,SUM(IF(VALUE(Y12)&gt;=9.99,2,0),IF(VALUE(Z12)&gt;=9.99,1.5,0),IF(VALUE(AA12)&gt;=9.99,1.5,0)))</f>
        <v>2</v>
      </c>
      <c r="X12" s="35">
        <f t="shared" ref="X12:X79" si="7">((Y12*1)+(Z12*1)+(AA12*1))/3</f>
        <v>3.6666666666666665</v>
      </c>
      <c r="Y12" s="34">
        <v>11</v>
      </c>
      <c r="Z12" s="54">
        <v>0</v>
      </c>
      <c r="AA12" s="54">
        <v>0</v>
      </c>
      <c r="AB12" s="36">
        <f t="shared" ref="AB12:AB79" si="8">((F12*15)+(R12*2)+(U12*2)+(X12*3))/22</f>
        <v>6.1318181818181809</v>
      </c>
      <c r="AC12" s="37">
        <f t="shared" ref="AC12:AC79" si="9">IF(AB12&gt;=9.999,30,(E12+Q12+T12+W12))</f>
        <v>16.5</v>
      </c>
      <c r="AD12" s="77" t="str">
        <f t="shared" ref="AD12:AD45" si="10">IF((AB12&gt;=9.999),"Admis","Rattrapage")</f>
        <v>Rattrapage</v>
      </c>
    </row>
    <row r="13" spans="1:30" s="9" customFormat="1">
      <c r="A13" s="11">
        <v>2</v>
      </c>
      <c r="B13" s="14" t="s">
        <v>37</v>
      </c>
      <c r="C13" s="15" t="s">
        <v>38</v>
      </c>
      <c r="D13" s="15" t="s">
        <v>39</v>
      </c>
      <c r="E13" s="38">
        <f t="shared" si="0"/>
        <v>15</v>
      </c>
      <c r="F13" s="39">
        <f t="shared" si="1"/>
        <v>10.933333333333334</v>
      </c>
      <c r="G13" s="40">
        <v>9</v>
      </c>
      <c r="H13" s="40">
        <v>10</v>
      </c>
      <c r="I13" s="40">
        <v>12</v>
      </c>
      <c r="J13" s="40">
        <v>11</v>
      </c>
      <c r="K13" s="40">
        <v>15</v>
      </c>
      <c r="L13" s="40">
        <v>10</v>
      </c>
      <c r="M13" s="40">
        <v>8</v>
      </c>
      <c r="N13" s="40">
        <v>9</v>
      </c>
      <c r="O13" s="40">
        <v>12</v>
      </c>
      <c r="P13" s="40">
        <v>11</v>
      </c>
      <c r="Q13" s="33">
        <f t="shared" si="2"/>
        <v>5</v>
      </c>
      <c r="R13" s="41">
        <f t="shared" si="3"/>
        <v>12</v>
      </c>
      <c r="S13" s="40">
        <v>12</v>
      </c>
      <c r="T13" s="33">
        <f t="shared" si="4"/>
        <v>5</v>
      </c>
      <c r="U13" s="35">
        <f t="shared" si="5"/>
        <v>12</v>
      </c>
      <c r="V13" s="40">
        <v>12</v>
      </c>
      <c r="W13" s="33">
        <f t="shared" si="6"/>
        <v>2</v>
      </c>
      <c r="X13" s="35">
        <f t="shared" si="7"/>
        <v>9.5833333333333339</v>
      </c>
      <c r="Y13" s="40">
        <v>11</v>
      </c>
      <c r="Z13" s="40">
        <v>8.75</v>
      </c>
      <c r="AA13" s="40">
        <v>9</v>
      </c>
      <c r="AB13" s="36">
        <f t="shared" si="8"/>
        <v>10.943181818181818</v>
      </c>
      <c r="AC13" s="37">
        <f t="shared" si="9"/>
        <v>30</v>
      </c>
      <c r="AD13" s="77" t="str">
        <f t="shared" si="10"/>
        <v>Admis</v>
      </c>
    </row>
    <row r="14" spans="1:30" s="9" customFormat="1">
      <c r="A14" s="11">
        <v>3</v>
      </c>
      <c r="B14" s="14" t="s">
        <v>40</v>
      </c>
      <c r="C14" s="15" t="s">
        <v>41</v>
      </c>
      <c r="D14" s="15" t="s">
        <v>42</v>
      </c>
      <c r="E14" s="38">
        <f t="shared" si="0"/>
        <v>15</v>
      </c>
      <c r="F14" s="39">
        <f t="shared" si="1"/>
        <v>10.3</v>
      </c>
      <c r="G14" s="40">
        <v>8.75</v>
      </c>
      <c r="H14" s="40">
        <v>10.5</v>
      </c>
      <c r="I14" s="40">
        <v>11.5</v>
      </c>
      <c r="J14" s="40">
        <v>9</v>
      </c>
      <c r="K14" s="40">
        <v>10.5</v>
      </c>
      <c r="L14" s="40">
        <v>10</v>
      </c>
      <c r="M14" s="40">
        <v>10.5</v>
      </c>
      <c r="N14" s="40">
        <v>8</v>
      </c>
      <c r="O14" s="40">
        <v>16.5</v>
      </c>
      <c r="P14" s="40">
        <v>9</v>
      </c>
      <c r="Q14" s="33">
        <f t="shared" si="2"/>
        <v>0</v>
      </c>
      <c r="R14" s="41">
        <f t="shared" si="3"/>
        <v>8</v>
      </c>
      <c r="S14" s="52">
        <v>8</v>
      </c>
      <c r="T14" s="33">
        <f t="shared" si="4"/>
        <v>5</v>
      </c>
      <c r="U14" s="35">
        <f t="shared" si="5"/>
        <v>10</v>
      </c>
      <c r="V14" s="40">
        <v>10</v>
      </c>
      <c r="W14" s="33">
        <f t="shared" si="6"/>
        <v>3.5</v>
      </c>
      <c r="X14" s="35">
        <f t="shared" si="7"/>
        <v>7.333333333333333</v>
      </c>
      <c r="Y14" s="40">
        <v>12</v>
      </c>
      <c r="Z14" s="55">
        <v>0</v>
      </c>
      <c r="AA14" s="40">
        <v>10</v>
      </c>
      <c r="AB14" s="36">
        <f t="shared" si="8"/>
        <v>9.6590909090909083</v>
      </c>
      <c r="AC14" s="37">
        <f t="shared" si="9"/>
        <v>23.5</v>
      </c>
      <c r="AD14" s="77" t="str">
        <f t="shared" si="10"/>
        <v>Rattrapage</v>
      </c>
    </row>
    <row r="15" spans="1:30" s="9" customFormat="1">
      <c r="A15" s="11">
        <v>4</v>
      </c>
      <c r="B15" s="79">
        <v>123006519</v>
      </c>
      <c r="C15" s="15" t="s">
        <v>43</v>
      </c>
      <c r="D15" s="15" t="s">
        <v>44</v>
      </c>
      <c r="E15" s="38">
        <f t="shared" si="0"/>
        <v>10.5</v>
      </c>
      <c r="F15" s="39">
        <f t="shared" si="1"/>
        <v>9.6</v>
      </c>
      <c r="G15" s="52">
        <v>9.5</v>
      </c>
      <c r="H15" s="52">
        <v>11</v>
      </c>
      <c r="I15" s="55">
        <v>12</v>
      </c>
      <c r="J15" s="52">
        <v>10</v>
      </c>
      <c r="K15" s="40">
        <v>14</v>
      </c>
      <c r="L15" s="55">
        <v>0</v>
      </c>
      <c r="M15" s="52">
        <v>11</v>
      </c>
      <c r="N15" s="52">
        <v>10</v>
      </c>
      <c r="O15" s="55">
        <v>0</v>
      </c>
      <c r="P15" s="40">
        <v>10</v>
      </c>
      <c r="Q15" s="33">
        <f t="shared" si="2"/>
        <v>0</v>
      </c>
      <c r="R15" s="41">
        <f t="shared" si="3"/>
        <v>1</v>
      </c>
      <c r="S15" s="52">
        <v>1</v>
      </c>
      <c r="T15" s="33">
        <f t="shared" si="4"/>
        <v>5</v>
      </c>
      <c r="U15" s="35">
        <f t="shared" si="5"/>
        <v>10.5</v>
      </c>
      <c r="V15" s="40">
        <v>10.5</v>
      </c>
      <c r="W15" s="33">
        <f t="shared" si="6"/>
        <v>3.5</v>
      </c>
      <c r="X15" s="35">
        <f t="shared" si="7"/>
        <v>9.1666666666666661</v>
      </c>
      <c r="Y15" s="40">
        <v>11.5</v>
      </c>
      <c r="Z15" s="40">
        <v>10</v>
      </c>
      <c r="AA15" s="52">
        <v>6</v>
      </c>
      <c r="AB15" s="36">
        <f t="shared" si="8"/>
        <v>8.8409090909090917</v>
      </c>
      <c r="AC15" s="37">
        <f t="shared" si="9"/>
        <v>19</v>
      </c>
      <c r="AD15" s="77" t="str">
        <f t="shared" si="10"/>
        <v>Rattrapage</v>
      </c>
    </row>
    <row r="16" spans="1:30" s="9" customFormat="1">
      <c r="A16" s="11">
        <v>5</v>
      </c>
      <c r="B16" s="16" t="s">
        <v>45</v>
      </c>
      <c r="C16" s="17" t="s">
        <v>46</v>
      </c>
      <c r="D16" s="17" t="s">
        <v>47</v>
      </c>
      <c r="E16" s="30">
        <f t="shared" si="0"/>
        <v>7.5</v>
      </c>
      <c r="F16" s="31">
        <f t="shared" si="1"/>
        <v>4.8</v>
      </c>
      <c r="G16" s="60">
        <v>0</v>
      </c>
      <c r="H16" s="42">
        <v>10</v>
      </c>
      <c r="I16" s="42">
        <v>11</v>
      </c>
      <c r="J16" s="42">
        <v>10</v>
      </c>
      <c r="K16" s="60">
        <v>0</v>
      </c>
      <c r="L16" s="60">
        <v>0</v>
      </c>
      <c r="M16" s="42">
        <v>10</v>
      </c>
      <c r="N16" s="60">
        <v>0</v>
      </c>
      <c r="O16" s="60">
        <v>0</v>
      </c>
      <c r="P16" s="60">
        <v>0</v>
      </c>
      <c r="Q16" s="33">
        <f t="shared" si="2"/>
        <v>5</v>
      </c>
      <c r="R16" s="35">
        <f t="shared" si="3"/>
        <v>10</v>
      </c>
      <c r="S16" s="42">
        <v>10</v>
      </c>
      <c r="T16" s="33">
        <f t="shared" si="4"/>
        <v>5</v>
      </c>
      <c r="U16" s="35">
        <f t="shared" si="5"/>
        <v>10</v>
      </c>
      <c r="V16" s="42">
        <v>10</v>
      </c>
      <c r="W16" s="33">
        <f t="shared" si="6"/>
        <v>5</v>
      </c>
      <c r="X16" s="35">
        <f t="shared" si="7"/>
        <v>10.333333333333334</v>
      </c>
      <c r="Y16" s="42">
        <v>13</v>
      </c>
      <c r="Z16" s="42">
        <v>10</v>
      </c>
      <c r="AA16" s="42">
        <v>8</v>
      </c>
      <c r="AB16" s="36">
        <f t="shared" si="8"/>
        <v>6.5</v>
      </c>
      <c r="AC16" s="37">
        <f t="shared" si="9"/>
        <v>22.5</v>
      </c>
      <c r="AD16" s="77" t="str">
        <f t="shared" si="10"/>
        <v>Rattrapage</v>
      </c>
    </row>
    <row r="17" spans="1:30" s="63" customFormat="1">
      <c r="A17" s="11">
        <v>6</v>
      </c>
      <c r="B17" s="14" t="s">
        <v>48</v>
      </c>
      <c r="C17" s="15" t="s">
        <v>49</v>
      </c>
      <c r="D17" s="15" t="s">
        <v>50</v>
      </c>
      <c r="E17" s="38">
        <f t="shared" si="0"/>
        <v>15</v>
      </c>
      <c r="F17" s="39">
        <f t="shared" si="1"/>
        <v>10.610666666666667</v>
      </c>
      <c r="G17" s="40">
        <v>7.25</v>
      </c>
      <c r="H17" s="40">
        <v>14.5</v>
      </c>
      <c r="I17" s="40">
        <v>8.5</v>
      </c>
      <c r="J17" s="40">
        <v>6.75</v>
      </c>
      <c r="K17" s="40">
        <v>15</v>
      </c>
      <c r="L17" s="40">
        <v>14.66</v>
      </c>
      <c r="M17" s="40">
        <v>6</v>
      </c>
      <c r="N17" s="40">
        <v>10</v>
      </c>
      <c r="O17" s="40">
        <v>12</v>
      </c>
      <c r="P17" s="40">
        <v>12.5</v>
      </c>
      <c r="Q17" s="33">
        <f t="shared" si="2"/>
        <v>5</v>
      </c>
      <c r="R17" s="41">
        <f t="shared" si="3"/>
        <v>10</v>
      </c>
      <c r="S17" s="40">
        <v>10</v>
      </c>
      <c r="T17" s="33">
        <f t="shared" si="4"/>
        <v>5</v>
      </c>
      <c r="U17" s="35">
        <f t="shared" si="5"/>
        <v>12</v>
      </c>
      <c r="V17" s="40">
        <v>12</v>
      </c>
      <c r="W17" s="33">
        <f t="shared" si="6"/>
        <v>5</v>
      </c>
      <c r="X17" s="35">
        <f t="shared" si="7"/>
        <v>11.416666666666666</v>
      </c>
      <c r="Y17" s="40">
        <v>14.5</v>
      </c>
      <c r="Z17" s="40">
        <v>8.75</v>
      </c>
      <c r="AA17" s="40">
        <v>11</v>
      </c>
      <c r="AB17" s="36">
        <f t="shared" si="8"/>
        <v>10.791363636363636</v>
      </c>
      <c r="AC17" s="37">
        <f t="shared" si="9"/>
        <v>30</v>
      </c>
      <c r="AD17" s="77" t="str">
        <f t="shared" si="10"/>
        <v>Admis</v>
      </c>
    </row>
    <row r="18" spans="1:30" s="9" customFormat="1">
      <c r="A18" s="11">
        <v>7</v>
      </c>
      <c r="B18" s="13" t="s">
        <v>51</v>
      </c>
      <c r="C18" s="12" t="s">
        <v>52</v>
      </c>
      <c r="D18" s="12" t="s">
        <v>53</v>
      </c>
      <c r="E18" s="30">
        <f t="shared" si="0"/>
        <v>13.5</v>
      </c>
      <c r="F18" s="31">
        <f t="shared" si="1"/>
        <v>9.3666666666666671</v>
      </c>
      <c r="G18" s="32">
        <v>10</v>
      </c>
      <c r="H18" s="32">
        <v>11</v>
      </c>
      <c r="I18" s="32">
        <v>10</v>
      </c>
      <c r="J18" s="32">
        <v>10.5</v>
      </c>
      <c r="K18" s="56">
        <v>10</v>
      </c>
      <c r="L18" s="56">
        <v>0</v>
      </c>
      <c r="M18" s="32">
        <v>10</v>
      </c>
      <c r="N18" s="53">
        <v>10</v>
      </c>
      <c r="O18" s="53">
        <v>7.5</v>
      </c>
      <c r="P18" s="32">
        <v>10</v>
      </c>
      <c r="Q18" s="33">
        <f t="shared" si="2"/>
        <v>5</v>
      </c>
      <c r="R18" s="31">
        <f t="shared" si="3"/>
        <v>10</v>
      </c>
      <c r="S18" s="34">
        <v>10</v>
      </c>
      <c r="T18" s="33">
        <f t="shared" si="4"/>
        <v>5</v>
      </c>
      <c r="U18" s="31">
        <f t="shared" si="5"/>
        <v>10.5</v>
      </c>
      <c r="V18" s="34">
        <v>10.5</v>
      </c>
      <c r="W18" s="33">
        <f t="shared" si="6"/>
        <v>2</v>
      </c>
      <c r="X18" s="35">
        <f t="shared" si="7"/>
        <v>4.333333333333333</v>
      </c>
      <c r="Y18" s="34">
        <v>12</v>
      </c>
      <c r="Z18" s="54">
        <v>1</v>
      </c>
      <c r="AA18" s="54">
        <v>0</v>
      </c>
      <c r="AB18" s="36">
        <f t="shared" si="8"/>
        <v>8.8409090909090917</v>
      </c>
      <c r="AC18" s="37">
        <f t="shared" si="9"/>
        <v>25.5</v>
      </c>
      <c r="AD18" s="77" t="str">
        <f t="shared" si="10"/>
        <v>Rattrapage</v>
      </c>
    </row>
    <row r="19" spans="1:30" s="9" customFormat="1">
      <c r="A19" s="11">
        <v>9</v>
      </c>
      <c r="B19" s="13" t="s">
        <v>54</v>
      </c>
      <c r="C19" s="12" t="s">
        <v>55</v>
      </c>
      <c r="D19" s="12" t="s">
        <v>56</v>
      </c>
      <c r="E19" s="30">
        <f t="shared" si="0"/>
        <v>13</v>
      </c>
      <c r="F19" s="31">
        <f t="shared" si="1"/>
        <v>9.1106666666666669</v>
      </c>
      <c r="G19" s="32">
        <v>10</v>
      </c>
      <c r="H19" s="32">
        <v>11.33</v>
      </c>
      <c r="I19" s="32">
        <v>10</v>
      </c>
      <c r="J19" s="32">
        <v>10</v>
      </c>
      <c r="K19" s="32">
        <v>10</v>
      </c>
      <c r="L19" s="53">
        <v>5.5</v>
      </c>
      <c r="M19" s="53">
        <v>10.5</v>
      </c>
      <c r="N19" s="53">
        <v>7</v>
      </c>
      <c r="O19" s="32">
        <v>11</v>
      </c>
      <c r="P19" s="53">
        <v>0</v>
      </c>
      <c r="Q19" s="33">
        <f t="shared" si="2"/>
        <v>0</v>
      </c>
      <c r="R19" s="31">
        <f t="shared" si="3"/>
        <v>0</v>
      </c>
      <c r="S19" s="54">
        <v>0</v>
      </c>
      <c r="T19" s="33">
        <f t="shared" si="4"/>
        <v>5</v>
      </c>
      <c r="U19" s="31">
        <f t="shared" si="5"/>
        <v>11.5</v>
      </c>
      <c r="V19" s="34">
        <v>11.5</v>
      </c>
      <c r="W19" s="33">
        <f t="shared" si="6"/>
        <v>3.5</v>
      </c>
      <c r="X19" s="35">
        <f t="shared" si="7"/>
        <v>6.666666666666667</v>
      </c>
      <c r="Y19" s="34">
        <v>10</v>
      </c>
      <c r="Z19" s="34">
        <v>10</v>
      </c>
      <c r="AA19" s="54">
        <v>0</v>
      </c>
      <c r="AB19" s="36">
        <f t="shared" si="8"/>
        <v>8.166363636363636</v>
      </c>
      <c r="AC19" s="37">
        <f t="shared" si="9"/>
        <v>21.5</v>
      </c>
      <c r="AD19" s="77" t="str">
        <f t="shared" si="10"/>
        <v>Rattrapage</v>
      </c>
    </row>
    <row r="20" spans="1:30" s="9" customFormat="1">
      <c r="A20" s="11">
        <v>8</v>
      </c>
      <c r="B20" s="13" t="s">
        <v>57</v>
      </c>
      <c r="C20" s="12" t="s">
        <v>55</v>
      </c>
      <c r="D20" s="12" t="s">
        <v>58</v>
      </c>
      <c r="E20" s="30">
        <f t="shared" si="0"/>
        <v>11</v>
      </c>
      <c r="F20" s="31">
        <f t="shared" si="1"/>
        <v>7</v>
      </c>
      <c r="G20" s="32">
        <v>10</v>
      </c>
      <c r="H20" s="32">
        <v>11</v>
      </c>
      <c r="I20" s="32">
        <v>11</v>
      </c>
      <c r="J20" s="32">
        <v>10</v>
      </c>
      <c r="K20" s="53">
        <v>0</v>
      </c>
      <c r="L20" s="53">
        <v>1</v>
      </c>
      <c r="M20" s="32">
        <v>10</v>
      </c>
      <c r="N20" s="53">
        <v>10</v>
      </c>
      <c r="O20" s="53">
        <v>0</v>
      </c>
      <c r="P20" s="53">
        <v>0</v>
      </c>
      <c r="Q20" s="33">
        <f t="shared" si="2"/>
        <v>0</v>
      </c>
      <c r="R20" s="31">
        <f t="shared" si="3"/>
        <v>0</v>
      </c>
      <c r="S20" s="54">
        <v>0</v>
      </c>
      <c r="T20" s="33">
        <f t="shared" si="4"/>
        <v>5</v>
      </c>
      <c r="U20" s="31">
        <f t="shared" si="5"/>
        <v>10</v>
      </c>
      <c r="V20" s="34">
        <v>10</v>
      </c>
      <c r="W20" s="33">
        <f t="shared" si="6"/>
        <v>5</v>
      </c>
      <c r="X20" s="35">
        <f t="shared" si="7"/>
        <v>10.666666666666666</v>
      </c>
      <c r="Y20" s="34">
        <v>14</v>
      </c>
      <c r="Z20" s="34">
        <v>8</v>
      </c>
      <c r="AA20" s="34">
        <v>10</v>
      </c>
      <c r="AB20" s="36">
        <f t="shared" si="8"/>
        <v>7.1363636363636367</v>
      </c>
      <c r="AC20" s="37">
        <f t="shared" si="9"/>
        <v>21</v>
      </c>
      <c r="AD20" s="77" t="str">
        <f t="shared" si="10"/>
        <v>Rattrapage</v>
      </c>
    </row>
    <row r="21" spans="1:30" s="9" customFormat="1">
      <c r="A21" s="11">
        <v>10</v>
      </c>
      <c r="B21" s="14" t="s">
        <v>59</v>
      </c>
      <c r="C21" s="15" t="s">
        <v>60</v>
      </c>
      <c r="D21" s="15" t="s">
        <v>61</v>
      </c>
      <c r="E21" s="38">
        <f t="shared" si="0"/>
        <v>12.5</v>
      </c>
      <c r="F21" s="39">
        <f t="shared" si="1"/>
        <v>8.5</v>
      </c>
      <c r="G21" s="40">
        <v>10</v>
      </c>
      <c r="H21" s="40">
        <v>11.5</v>
      </c>
      <c r="I21" s="40">
        <v>10</v>
      </c>
      <c r="J21" s="52">
        <v>0</v>
      </c>
      <c r="K21" s="40">
        <v>10</v>
      </c>
      <c r="L21" s="40">
        <v>10.5</v>
      </c>
      <c r="M21" s="52">
        <v>0</v>
      </c>
      <c r="N21" s="40">
        <v>11</v>
      </c>
      <c r="O21" s="40">
        <v>13</v>
      </c>
      <c r="P21" s="40">
        <v>10</v>
      </c>
      <c r="Q21" s="33">
        <f t="shared" si="2"/>
        <v>0</v>
      </c>
      <c r="R21" s="41">
        <f t="shared" si="3"/>
        <v>0</v>
      </c>
      <c r="S21" s="54">
        <v>0</v>
      </c>
      <c r="T21" s="33">
        <f t="shared" si="4"/>
        <v>5</v>
      </c>
      <c r="U21" s="35">
        <f t="shared" si="5"/>
        <v>10.5</v>
      </c>
      <c r="V21" s="40">
        <v>10.5</v>
      </c>
      <c r="W21" s="33">
        <f t="shared" si="6"/>
        <v>5</v>
      </c>
      <c r="X21" s="35">
        <f t="shared" si="7"/>
        <v>10.666666666666666</v>
      </c>
      <c r="Y21" s="40">
        <v>13</v>
      </c>
      <c r="Z21" s="40">
        <v>10</v>
      </c>
      <c r="AA21" s="40">
        <v>9</v>
      </c>
      <c r="AB21" s="36">
        <f t="shared" si="8"/>
        <v>8.204545454545455</v>
      </c>
      <c r="AC21" s="37">
        <f t="shared" si="9"/>
        <v>22.5</v>
      </c>
      <c r="AD21" s="77" t="str">
        <f t="shared" si="10"/>
        <v>Rattrapage</v>
      </c>
    </row>
    <row r="22" spans="1:30" s="9" customFormat="1">
      <c r="A22" s="11">
        <v>11</v>
      </c>
      <c r="B22" s="14" t="s">
        <v>62</v>
      </c>
      <c r="C22" s="15" t="s">
        <v>63</v>
      </c>
      <c r="D22" s="15" t="s">
        <v>64</v>
      </c>
      <c r="E22" s="38">
        <f t="shared" si="0"/>
        <v>4.5</v>
      </c>
      <c r="F22" s="39">
        <f t="shared" si="1"/>
        <v>5.2219999999999995</v>
      </c>
      <c r="G22" s="52">
        <v>0</v>
      </c>
      <c r="H22" s="52">
        <v>0</v>
      </c>
      <c r="I22" s="52">
        <v>0</v>
      </c>
      <c r="J22" s="52">
        <v>0</v>
      </c>
      <c r="K22" s="40">
        <v>17</v>
      </c>
      <c r="L22" s="40">
        <v>12.33</v>
      </c>
      <c r="M22" s="40">
        <v>11.5</v>
      </c>
      <c r="N22" s="52">
        <v>0</v>
      </c>
      <c r="O22" s="40">
        <v>10.5</v>
      </c>
      <c r="P22" s="40">
        <v>10</v>
      </c>
      <c r="Q22" s="33">
        <f t="shared" si="2"/>
        <v>0</v>
      </c>
      <c r="R22" s="41">
        <f t="shared" si="3"/>
        <v>0</v>
      </c>
      <c r="S22" s="54">
        <v>0</v>
      </c>
      <c r="T22" s="33">
        <f t="shared" si="4"/>
        <v>5</v>
      </c>
      <c r="U22" s="35">
        <f t="shared" si="5"/>
        <v>11</v>
      </c>
      <c r="V22" s="40">
        <v>11</v>
      </c>
      <c r="W22" s="33">
        <f t="shared" si="6"/>
        <v>5</v>
      </c>
      <c r="X22" s="35">
        <f t="shared" si="7"/>
        <v>10</v>
      </c>
      <c r="Y22" s="40">
        <v>10</v>
      </c>
      <c r="Z22" s="40">
        <v>10</v>
      </c>
      <c r="AA22" s="40">
        <v>10</v>
      </c>
      <c r="AB22" s="36">
        <f t="shared" si="8"/>
        <v>5.924090909090908</v>
      </c>
      <c r="AC22" s="37">
        <f t="shared" si="9"/>
        <v>14.5</v>
      </c>
      <c r="AD22" s="77" t="str">
        <f t="shared" si="10"/>
        <v>Rattrapage</v>
      </c>
    </row>
    <row r="23" spans="1:30" s="9" customFormat="1">
      <c r="A23" s="11">
        <v>12</v>
      </c>
      <c r="B23" s="14" t="s">
        <v>65</v>
      </c>
      <c r="C23" s="15" t="s">
        <v>66</v>
      </c>
      <c r="D23" s="15" t="s">
        <v>67</v>
      </c>
      <c r="E23" s="38">
        <f t="shared" si="0"/>
        <v>9.5</v>
      </c>
      <c r="F23" s="39">
        <f t="shared" si="1"/>
        <v>7.4553333333333329</v>
      </c>
      <c r="G23" s="52">
        <v>0</v>
      </c>
      <c r="H23" s="40">
        <v>10.5</v>
      </c>
      <c r="I23" s="52">
        <v>0</v>
      </c>
      <c r="J23" s="40">
        <v>10.5</v>
      </c>
      <c r="K23" s="40">
        <v>13.5</v>
      </c>
      <c r="L23" s="40">
        <v>12.83</v>
      </c>
      <c r="M23" s="40">
        <v>10</v>
      </c>
      <c r="N23" s="55">
        <v>0</v>
      </c>
      <c r="O23" s="40">
        <v>10</v>
      </c>
      <c r="P23" s="52">
        <v>10</v>
      </c>
      <c r="Q23" s="33">
        <f t="shared" si="2"/>
        <v>5</v>
      </c>
      <c r="R23" s="41">
        <f t="shared" si="3"/>
        <v>10</v>
      </c>
      <c r="S23" s="40">
        <v>10</v>
      </c>
      <c r="T23" s="33">
        <f t="shared" si="4"/>
        <v>5</v>
      </c>
      <c r="U23" s="35">
        <f t="shared" si="5"/>
        <v>10.33</v>
      </c>
      <c r="V23" s="40">
        <v>10.33</v>
      </c>
      <c r="W23" s="33">
        <f t="shared" si="6"/>
        <v>1.5</v>
      </c>
      <c r="X23" s="35">
        <f t="shared" si="7"/>
        <v>3.8333333333333335</v>
      </c>
      <c r="Y23" s="55">
        <v>0</v>
      </c>
      <c r="Z23" s="55">
        <v>0</v>
      </c>
      <c r="AA23" s="40">
        <v>11.5</v>
      </c>
      <c r="AB23" s="36">
        <f t="shared" si="8"/>
        <v>7.4540909090909082</v>
      </c>
      <c r="AC23" s="37">
        <f t="shared" si="9"/>
        <v>21</v>
      </c>
      <c r="AD23" s="77" t="str">
        <f t="shared" si="10"/>
        <v>Rattrapage</v>
      </c>
    </row>
    <row r="24" spans="1:30" s="9" customFormat="1">
      <c r="A24" s="11">
        <v>13</v>
      </c>
      <c r="B24" s="14" t="s">
        <v>68</v>
      </c>
      <c r="C24" s="15" t="s">
        <v>69</v>
      </c>
      <c r="D24" s="15" t="s">
        <v>70</v>
      </c>
      <c r="E24" s="38">
        <f t="shared" si="0"/>
        <v>11</v>
      </c>
      <c r="F24" s="39">
        <f t="shared" si="1"/>
        <v>7.1386666666666665</v>
      </c>
      <c r="G24" s="40">
        <v>10</v>
      </c>
      <c r="H24" s="40">
        <v>11</v>
      </c>
      <c r="I24" s="40">
        <v>10</v>
      </c>
      <c r="J24" s="52">
        <v>0</v>
      </c>
      <c r="K24" s="40">
        <v>11</v>
      </c>
      <c r="L24" s="52">
        <v>0</v>
      </c>
      <c r="M24" s="52">
        <v>0</v>
      </c>
      <c r="N24" s="52">
        <v>0</v>
      </c>
      <c r="O24" s="40">
        <v>12.75</v>
      </c>
      <c r="P24" s="40">
        <v>10.33</v>
      </c>
      <c r="Q24" s="33">
        <f t="shared" si="2"/>
        <v>0</v>
      </c>
      <c r="R24" s="41">
        <f t="shared" si="3"/>
        <v>0</v>
      </c>
      <c r="S24" s="55">
        <v>0</v>
      </c>
      <c r="T24" s="33">
        <f t="shared" si="4"/>
        <v>5</v>
      </c>
      <c r="U24" s="35">
        <f t="shared" si="5"/>
        <v>10.5</v>
      </c>
      <c r="V24" s="40">
        <v>10.5</v>
      </c>
      <c r="W24" s="33">
        <f t="shared" si="6"/>
        <v>5</v>
      </c>
      <c r="X24" s="35">
        <f t="shared" si="7"/>
        <v>10.666666666666666</v>
      </c>
      <c r="Y24" s="40">
        <v>10</v>
      </c>
      <c r="Z24" s="40">
        <v>10</v>
      </c>
      <c r="AA24" s="40">
        <v>12</v>
      </c>
      <c r="AB24" s="36">
        <f t="shared" si="8"/>
        <v>7.2763636363636355</v>
      </c>
      <c r="AC24" s="37">
        <f t="shared" si="9"/>
        <v>21</v>
      </c>
      <c r="AD24" s="77" t="str">
        <f t="shared" si="10"/>
        <v>Rattrapage</v>
      </c>
    </row>
    <row r="25" spans="1:30" s="9" customFormat="1">
      <c r="A25" s="11">
        <v>14</v>
      </c>
      <c r="B25" s="16" t="s">
        <v>71</v>
      </c>
      <c r="C25" s="17" t="s">
        <v>72</v>
      </c>
      <c r="D25" s="17" t="s">
        <v>73</v>
      </c>
      <c r="E25" s="30">
        <f t="shared" si="0"/>
        <v>10</v>
      </c>
      <c r="F25" s="31">
        <f t="shared" si="1"/>
        <v>6.2333333333333334</v>
      </c>
      <c r="G25" s="43">
        <v>10</v>
      </c>
      <c r="H25" s="43">
        <v>10</v>
      </c>
      <c r="I25" s="53">
        <v>0</v>
      </c>
      <c r="J25" s="43">
        <v>11</v>
      </c>
      <c r="K25" s="53">
        <v>0</v>
      </c>
      <c r="L25" s="43">
        <v>10.5</v>
      </c>
      <c r="M25" s="43">
        <v>10</v>
      </c>
      <c r="N25" s="53">
        <v>0</v>
      </c>
      <c r="O25" s="43">
        <v>11</v>
      </c>
      <c r="P25" s="53">
        <v>0</v>
      </c>
      <c r="Q25" s="33">
        <f t="shared" si="2"/>
        <v>5</v>
      </c>
      <c r="R25" s="35">
        <f t="shared" si="3"/>
        <v>13</v>
      </c>
      <c r="S25" s="42">
        <v>13</v>
      </c>
      <c r="T25" s="33">
        <f t="shared" si="4"/>
        <v>5</v>
      </c>
      <c r="U25" s="35">
        <f t="shared" si="5"/>
        <v>10</v>
      </c>
      <c r="V25" s="42">
        <v>10</v>
      </c>
      <c r="W25" s="33">
        <f t="shared" si="6"/>
        <v>2</v>
      </c>
      <c r="X25" s="35">
        <f t="shared" si="7"/>
        <v>3.5</v>
      </c>
      <c r="Y25" s="42">
        <v>10.5</v>
      </c>
      <c r="Z25" s="54">
        <v>0</v>
      </c>
      <c r="AA25" s="54">
        <v>0</v>
      </c>
      <c r="AB25" s="36">
        <f t="shared" si="8"/>
        <v>6.8181818181818183</v>
      </c>
      <c r="AC25" s="37">
        <f t="shared" si="9"/>
        <v>22</v>
      </c>
      <c r="AD25" s="77" t="str">
        <f t="shared" si="10"/>
        <v>Rattrapage</v>
      </c>
    </row>
    <row r="26" spans="1:30" s="9" customFormat="1">
      <c r="A26" s="11">
        <v>15</v>
      </c>
      <c r="B26" s="13" t="s">
        <v>74</v>
      </c>
      <c r="C26" s="12" t="s">
        <v>75</v>
      </c>
      <c r="D26" s="12" t="s">
        <v>76</v>
      </c>
      <c r="E26" s="30">
        <f t="shared" si="0"/>
        <v>11.5</v>
      </c>
      <c r="F26" s="31">
        <f t="shared" si="1"/>
        <v>7.1333333333333337</v>
      </c>
      <c r="G26" s="32">
        <v>10</v>
      </c>
      <c r="H26" s="32">
        <v>13</v>
      </c>
      <c r="I26" s="32">
        <v>10</v>
      </c>
      <c r="J26" s="32">
        <v>10</v>
      </c>
      <c r="K26" s="53">
        <v>0</v>
      </c>
      <c r="L26" s="32">
        <v>11</v>
      </c>
      <c r="M26" s="32">
        <v>10</v>
      </c>
      <c r="N26" s="53">
        <v>0</v>
      </c>
      <c r="O26" s="53">
        <v>0</v>
      </c>
      <c r="P26" s="53">
        <v>0</v>
      </c>
      <c r="Q26" s="33">
        <f t="shared" si="2"/>
        <v>5</v>
      </c>
      <c r="R26" s="31">
        <f t="shared" si="3"/>
        <v>10</v>
      </c>
      <c r="S26" s="34">
        <v>10</v>
      </c>
      <c r="T26" s="33">
        <f t="shared" si="4"/>
        <v>5</v>
      </c>
      <c r="U26" s="31">
        <f t="shared" si="5"/>
        <v>10</v>
      </c>
      <c r="V26" s="34">
        <v>10</v>
      </c>
      <c r="W26" s="33">
        <f t="shared" si="6"/>
        <v>2</v>
      </c>
      <c r="X26" s="35">
        <f t="shared" si="7"/>
        <v>3.6666666666666665</v>
      </c>
      <c r="Y26" s="34">
        <v>11</v>
      </c>
      <c r="Z26" s="54">
        <v>0</v>
      </c>
      <c r="AA26" s="54">
        <v>0</v>
      </c>
      <c r="AB26" s="36">
        <f t="shared" si="8"/>
        <v>7.1818181818181817</v>
      </c>
      <c r="AC26" s="37">
        <f t="shared" si="9"/>
        <v>23.5</v>
      </c>
      <c r="AD26" s="77" t="str">
        <f t="shared" si="10"/>
        <v>Rattrapage</v>
      </c>
    </row>
    <row r="27" spans="1:30" s="9" customFormat="1">
      <c r="A27" s="11">
        <v>16</v>
      </c>
      <c r="B27" s="14" t="s">
        <v>77</v>
      </c>
      <c r="C27" s="15" t="s">
        <v>78</v>
      </c>
      <c r="D27" s="15" t="s">
        <v>79</v>
      </c>
      <c r="E27" s="38">
        <f t="shared" si="0"/>
        <v>13</v>
      </c>
      <c r="F27" s="39">
        <f t="shared" si="1"/>
        <v>9.7106666666666666</v>
      </c>
      <c r="G27" s="40">
        <v>10</v>
      </c>
      <c r="H27" s="40">
        <v>11</v>
      </c>
      <c r="I27" s="52">
        <v>0</v>
      </c>
      <c r="J27" s="55">
        <v>13.5</v>
      </c>
      <c r="K27" s="40">
        <v>10</v>
      </c>
      <c r="L27" s="40">
        <v>10.66</v>
      </c>
      <c r="M27" s="40">
        <v>10</v>
      </c>
      <c r="N27" s="52">
        <v>12</v>
      </c>
      <c r="O27" s="40">
        <v>14</v>
      </c>
      <c r="P27" s="52">
        <v>10</v>
      </c>
      <c r="Q27" s="33">
        <f t="shared" si="2"/>
        <v>5</v>
      </c>
      <c r="R27" s="41">
        <f t="shared" si="3"/>
        <v>10</v>
      </c>
      <c r="S27" s="40">
        <v>10</v>
      </c>
      <c r="T27" s="33">
        <f t="shared" si="4"/>
        <v>0</v>
      </c>
      <c r="U27" s="35">
        <f t="shared" si="5"/>
        <v>0</v>
      </c>
      <c r="V27" s="55">
        <v>0</v>
      </c>
      <c r="W27" s="33">
        <f t="shared" si="6"/>
        <v>2</v>
      </c>
      <c r="X27" s="35">
        <f t="shared" si="7"/>
        <v>8.6666666666666661</v>
      </c>
      <c r="Y27" s="40">
        <v>11.5</v>
      </c>
      <c r="Z27" s="55">
        <v>7.5</v>
      </c>
      <c r="AA27" s="52">
        <v>7</v>
      </c>
      <c r="AB27" s="36">
        <f t="shared" si="8"/>
        <v>8.711818181818181</v>
      </c>
      <c r="AC27" s="37">
        <f t="shared" si="9"/>
        <v>20</v>
      </c>
      <c r="AD27" s="77" t="str">
        <f t="shared" si="10"/>
        <v>Rattrapage</v>
      </c>
    </row>
    <row r="28" spans="1:30" s="9" customFormat="1">
      <c r="A28" s="11">
        <v>17</v>
      </c>
      <c r="B28" s="13" t="s">
        <v>80</v>
      </c>
      <c r="C28" s="12" t="s">
        <v>81</v>
      </c>
      <c r="D28" s="12" t="s">
        <v>82</v>
      </c>
      <c r="E28" s="30">
        <f t="shared" si="0"/>
        <v>7.5</v>
      </c>
      <c r="F28" s="31">
        <f t="shared" si="1"/>
        <v>5.8553333333333333</v>
      </c>
      <c r="G28" s="53">
        <v>0</v>
      </c>
      <c r="H28" s="32">
        <v>12</v>
      </c>
      <c r="I28" s="32">
        <v>11</v>
      </c>
      <c r="J28" s="53">
        <v>0</v>
      </c>
      <c r="K28" s="53">
        <v>0</v>
      </c>
      <c r="L28" s="32">
        <v>10</v>
      </c>
      <c r="M28" s="32">
        <v>10</v>
      </c>
      <c r="N28" s="32">
        <v>11.83</v>
      </c>
      <c r="O28" s="32">
        <v>10</v>
      </c>
      <c r="P28" s="53">
        <v>0</v>
      </c>
      <c r="Q28" s="33">
        <f t="shared" si="2"/>
        <v>0</v>
      </c>
      <c r="R28" s="31">
        <f t="shared" si="3"/>
        <v>0</v>
      </c>
      <c r="S28" s="54">
        <v>0</v>
      </c>
      <c r="T28" s="33">
        <f t="shared" si="4"/>
        <v>5</v>
      </c>
      <c r="U28" s="31">
        <f t="shared" si="5"/>
        <v>12</v>
      </c>
      <c r="V28" s="34">
        <v>12</v>
      </c>
      <c r="W28" s="33">
        <f t="shared" si="6"/>
        <v>5</v>
      </c>
      <c r="X28" s="35">
        <f t="shared" si="7"/>
        <v>10.083333333333334</v>
      </c>
      <c r="Y28" s="34">
        <v>5.75</v>
      </c>
      <c r="Z28" s="34">
        <v>13.5</v>
      </c>
      <c r="AA28" s="34">
        <v>11</v>
      </c>
      <c r="AB28" s="36">
        <f t="shared" si="8"/>
        <v>6.4581818181818171</v>
      </c>
      <c r="AC28" s="37">
        <f t="shared" si="9"/>
        <v>17.5</v>
      </c>
      <c r="AD28" s="77" t="str">
        <f t="shared" si="10"/>
        <v>Rattrapage</v>
      </c>
    </row>
    <row r="29" spans="1:30" s="63" customFormat="1">
      <c r="A29" s="11">
        <v>18</v>
      </c>
      <c r="B29" s="14" t="s">
        <v>83</v>
      </c>
      <c r="C29" s="15" t="s">
        <v>84</v>
      </c>
      <c r="D29" s="15" t="s">
        <v>85</v>
      </c>
      <c r="E29" s="38">
        <f t="shared" si="0"/>
        <v>15</v>
      </c>
      <c r="F29" s="39">
        <f t="shared" si="1"/>
        <v>10.233333333333333</v>
      </c>
      <c r="G29" s="40">
        <v>10.5</v>
      </c>
      <c r="H29" s="40">
        <v>11.5</v>
      </c>
      <c r="I29" s="40">
        <v>11</v>
      </c>
      <c r="J29" s="40">
        <v>10</v>
      </c>
      <c r="K29" s="40">
        <v>10.5</v>
      </c>
      <c r="L29" s="40">
        <v>11</v>
      </c>
      <c r="M29" s="40">
        <v>9</v>
      </c>
      <c r="N29" s="40">
        <v>8</v>
      </c>
      <c r="O29" s="40">
        <v>11</v>
      </c>
      <c r="P29" s="40">
        <v>7.5</v>
      </c>
      <c r="Q29" s="33">
        <f t="shared" si="2"/>
        <v>0</v>
      </c>
      <c r="R29" s="41">
        <f t="shared" si="3"/>
        <v>8</v>
      </c>
      <c r="S29" s="40">
        <v>8</v>
      </c>
      <c r="T29" s="33">
        <f t="shared" si="4"/>
        <v>5</v>
      </c>
      <c r="U29" s="35">
        <f t="shared" si="5"/>
        <v>11.5</v>
      </c>
      <c r="V29" s="40">
        <v>11.5</v>
      </c>
      <c r="W29" s="33">
        <f t="shared" si="6"/>
        <v>5</v>
      </c>
      <c r="X29" s="35">
        <f t="shared" si="7"/>
        <v>10.333333333333334</v>
      </c>
      <c r="Y29" s="40">
        <v>10</v>
      </c>
      <c r="Z29" s="40">
        <v>10</v>
      </c>
      <c r="AA29" s="40">
        <v>11</v>
      </c>
      <c r="AB29" s="36">
        <f t="shared" si="8"/>
        <v>10.159090909090908</v>
      </c>
      <c r="AC29" s="37">
        <f t="shared" si="9"/>
        <v>30</v>
      </c>
      <c r="AD29" s="77" t="str">
        <f t="shared" si="10"/>
        <v>Admis</v>
      </c>
    </row>
    <row r="30" spans="1:30" s="9" customFormat="1">
      <c r="A30" s="11">
        <v>19</v>
      </c>
      <c r="B30" s="13" t="s">
        <v>86</v>
      </c>
      <c r="C30" s="12" t="s">
        <v>87</v>
      </c>
      <c r="D30" s="12" t="s">
        <v>85</v>
      </c>
      <c r="E30" s="30">
        <f t="shared" si="0"/>
        <v>9</v>
      </c>
      <c r="F30" s="31">
        <f t="shared" si="1"/>
        <v>6.516</v>
      </c>
      <c r="G30" s="32">
        <v>10</v>
      </c>
      <c r="H30" s="53">
        <v>0</v>
      </c>
      <c r="I30" s="32">
        <v>13</v>
      </c>
      <c r="J30" s="32">
        <v>10</v>
      </c>
      <c r="K30" s="53">
        <v>0</v>
      </c>
      <c r="L30" s="32">
        <v>10.74</v>
      </c>
      <c r="M30" s="53">
        <v>0</v>
      </c>
      <c r="N30" s="32">
        <v>11</v>
      </c>
      <c r="O30" s="32">
        <v>10</v>
      </c>
      <c r="P30" s="53">
        <v>0</v>
      </c>
      <c r="Q30" s="33">
        <f t="shared" si="2"/>
        <v>5</v>
      </c>
      <c r="R30" s="31">
        <f t="shared" si="3"/>
        <v>10</v>
      </c>
      <c r="S30" s="34">
        <v>10</v>
      </c>
      <c r="T30" s="33">
        <f t="shared" si="4"/>
        <v>5</v>
      </c>
      <c r="U30" s="31">
        <f t="shared" si="5"/>
        <v>11.5</v>
      </c>
      <c r="V30" s="34">
        <v>11.5</v>
      </c>
      <c r="W30" s="33">
        <f t="shared" si="6"/>
        <v>3.5</v>
      </c>
      <c r="X30" s="35">
        <f t="shared" si="7"/>
        <v>6.916666666666667</v>
      </c>
      <c r="Y30" s="34">
        <v>10.75</v>
      </c>
      <c r="Z30" s="54">
        <v>0</v>
      </c>
      <c r="AA30" s="34">
        <v>10</v>
      </c>
      <c r="AB30" s="36">
        <f t="shared" si="8"/>
        <v>7.3404545454545458</v>
      </c>
      <c r="AC30" s="37">
        <f t="shared" si="9"/>
        <v>22.5</v>
      </c>
      <c r="AD30" s="77" t="str">
        <f t="shared" si="10"/>
        <v>Rattrapage</v>
      </c>
    </row>
    <row r="31" spans="1:30" s="9" customFormat="1">
      <c r="A31" s="11">
        <v>20</v>
      </c>
      <c r="B31" s="16" t="s">
        <v>88</v>
      </c>
      <c r="C31" s="17" t="s">
        <v>89</v>
      </c>
      <c r="D31" s="17" t="s">
        <v>90</v>
      </c>
      <c r="E31" s="30">
        <f t="shared" si="0"/>
        <v>4</v>
      </c>
      <c r="F31" s="31">
        <f t="shared" si="1"/>
        <v>2.7333333333333334</v>
      </c>
      <c r="G31" s="43">
        <v>10.5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43">
        <v>10</v>
      </c>
      <c r="N31" s="53">
        <v>0</v>
      </c>
      <c r="O31" s="43">
        <v>10</v>
      </c>
      <c r="P31" s="53">
        <v>0</v>
      </c>
      <c r="Q31" s="33">
        <f t="shared" si="2"/>
        <v>5</v>
      </c>
      <c r="R31" s="35">
        <f t="shared" si="3"/>
        <v>11</v>
      </c>
      <c r="S31" s="42">
        <v>11</v>
      </c>
      <c r="T31" s="33">
        <f t="shared" si="4"/>
        <v>0</v>
      </c>
      <c r="U31" s="31">
        <f t="shared" si="5"/>
        <v>0</v>
      </c>
      <c r="V31" s="34">
        <v>0</v>
      </c>
      <c r="W31" s="33">
        <f t="shared" si="6"/>
        <v>3</v>
      </c>
      <c r="X31" s="35">
        <f t="shared" si="7"/>
        <v>7.166666666666667</v>
      </c>
      <c r="Y31" s="54">
        <v>0</v>
      </c>
      <c r="Z31" s="42">
        <v>10.5</v>
      </c>
      <c r="AA31" s="42">
        <v>11</v>
      </c>
      <c r="AB31" s="36">
        <f t="shared" si="8"/>
        <v>3.8409090909090908</v>
      </c>
      <c r="AC31" s="37">
        <f t="shared" si="9"/>
        <v>12</v>
      </c>
      <c r="AD31" s="77" t="str">
        <f t="shared" si="10"/>
        <v>Rattrapage</v>
      </c>
    </row>
    <row r="32" spans="1:30" s="9" customFormat="1">
      <c r="A32" s="11">
        <v>21</v>
      </c>
      <c r="B32" s="13" t="s">
        <v>91</v>
      </c>
      <c r="C32" s="12" t="s">
        <v>92</v>
      </c>
      <c r="D32" s="12" t="s">
        <v>93</v>
      </c>
      <c r="E32" s="30">
        <f t="shared" si="0"/>
        <v>14</v>
      </c>
      <c r="F32" s="31">
        <f t="shared" si="1"/>
        <v>9.7666666666666675</v>
      </c>
      <c r="G32" s="32">
        <v>11</v>
      </c>
      <c r="H32" s="32">
        <v>10</v>
      </c>
      <c r="I32" s="32">
        <v>10</v>
      </c>
      <c r="J32" s="32">
        <v>10</v>
      </c>
      <c r="K32" s="32">
        <v>10.5</v>
      </c>
      <c r="L32" s="32">
        <v>10</v>
      </c>
      <c r="M32" s="53">
        <v>5</v>
      </c>
      <c r="N32" s="53">
        <v>13</v>
      </c>
      <c r="O32" s="32">
        <v>15.5</v>
      </c>
      <c r="P32" s="53">
        <v>0</v>
      </c>
      <c r="Q32" s="33">
        <f t="shared" si="2"/>
        <v>5</v>
      </c>
      <c r="R32" s="31">
        <f t="shared" si="3"/>
        <v>10</v>
      </c>
      <c r="S32" s="34">
        <v>10</v>
      </c>
      <c r="T32" s="33">
        <f t="shared" si="4"/>
        <v>5</v>
      </c>
      <c r="U32" s="31">
        <f t="shared" si="5"/>
        <v>10.66</v>
      </c>
      <c r="V32" s="34">
        <v>10.66</v>
      </c>
      <c r="W32" s="33">
        <f t="shared" si="6"/>
        <v>1.5</v>
      </c>
      <c r="X32" s="35">
        <f t="shared" si="7"/>
        <v>8.3333333333333339</v>
      </c>
      <c r="Y32" s="60">
        <v>8</v>
      </c>
      <c r="Z32" s="54">
        <v>7</v>
      </c>
      <c r="AA32" s="34">
        <v>10</v>
      </c>
      <c r="AB32" s="36">
        <f t="shared" si="8"/>
        <v>9.6736363636363638</v>
      </c>
      <c r="AC32" s="37">
        <f t="shared" si="9"/>
        <v>25.5</v>
      </c>
      <c r="AD32" s="77" t="str">
        <f t="shared" si="10"/>
        <v>Rattrapage</v>
      </c>
    </row>
    <row r="33" spans="1:30" s="9" customFormat="1">
      <c r="A33" s="11">
        <v>22</v>
      </c>
      <c r="B33" s="13" t="s">
        <v>94</v>
      </c>
      <c r="C33" s="12" t="s">
        <v>95</v>
      </c>
      <c r="D33" s="12" t="s">
        <v>96</v>
      </c>
      <c r="E33" s="30">
        <f t="shared" si="0"/>
        <v>11.5</v>
      </c>
      <c r="F33" s="31">
        <f t="shared" si="1"/>
        <v>8.4</v>
      </c>
      <c r="G33" s="32">
        <v>11.5</v>
      </c>
      <c r="H33" s="32">
        <v>12</v>
      </c>
      <c r="I33" s="53">
        <v>0</v>
      </c>
      <c r="J33" s="32">
        <v>10.75</v>
      </c>
      <c r="K33" s="32">
        <v>11.5</v>
      </c>
      <c r="L33" s="53">
        <v>0</v>
      </c>
      <c r="M33" s="32">
        <v>10</v>
      </c>
      <c r="N33" s="53">
        <v>0</v>
      </c>
      <c r="O33" s="32">
        <v>14</v>
      </c>
      <c r="P33" s="32">
        <v>10.5</v>
      </c>
      <c r="Q33" s="33">
        <f t="shared" si="2"/>
        <v>0</v>
      </c>
      <c r="R33" s="31">
        <f t="shared" si="3"/>
        <v>0</v>
      </c>
      <c r="S33" s="54">
        <v>0</v>
      </c>
      <c r="T33" s="33">
        <f t="shared" si="4"/>
        <v>5</v>
      </c>
      <c r="U33" s="31">
        <f t="shared" si="5"/>
        <v>10</v>
      </c>
      <c r="V33" s="34">
        <v>10</v>
      </c>
      <c r="W33" s="33">
        <f t="shared" si="6"/>
        <v>5</v>
      </c>
      <c r="X33" s="35">
        <f t="shared" si="7"/>
        <v>11.333333333333334</v>
      </c>
      <c r="Y33" s="34">
        <v>13</v>
      </c>
      <c r="Z33" s="34">
        <v>11</v>
      </c>
      <c r="AA33" s="34">
        <v>10</v>
      </c>
      <c r="AB33" s="36">
        <f t="shared" si="8"/>
        <v>8.1818181818181817</v>
      </c>
      <c r="AC33" s="37">
        <f t="shared" si="9"/>
        <v>21.5</v>
      </c>
      <c r="AD33" s="77" t="str">
        <f t="shared" si="10"/>
        <v>Rattrapage</v>
      </c>
    </row>
    <row r="34" spans="1:30" s="9" customFormat="1">
      <c r="A34" s="11">
        <v>23</v>
      </c>
      <c r="B34" s="13" t="s">
        <v>97</v>
      </c>
      <c r="C34" s="12" t="s">
        <v>98</v>
      </c>
      <c r="D34" s="12" t="s">
        <v>99</v>
      </c>
      <c r="E34" s="30">
        <f t="shared" si="0"/>
        <v>6.5</v>
      </c>
      <c r="F34" s="31">
        <f t="shared" si="1"/>
        <v>5.6</v>
      </c>
      <c r="G34" s="53">
        <v>0</v>
      </c>
      <c r="H34" s="53">
        <v>0</v>
      </c>
      <c r="I34" s="32">
        <v>10</v>
      </c>
      <c r="J34" s="32">
        <v>14</v>
      </c>
      <c r="K34" s="32">
        <v>13</v>
      </c>
      <c r="L34" s="53">
        <v>0</v>
      </c>
      <c r="M34" s="53">
        <v>0</v>
      </c>
      <c r="N34" s="53">
        <v>0</v>
      </c>
      <c r="O34" s="32">
        <v>10</v>
      </c>
      <c r="P34" s="53">
        <v>0</v>
      </c>
      <c r="Q34" s="33">
        <f t="shared" si="2"/>
        <v>5</v>
      </c>
      <c r="R34" s="31">
        <f t="shared" si="3"/>
        <v>11</v>
      </c>
      <c r="S34" s="34">
        <v>11</v>
      </c>
      <c r="T34" s="33">
        <f t="shared" si="4"/>
        <v>0</v>
      </c>
      <c r="U34" s="31">
        <f t="shared" si="5"/>
        <v>0</v>
      </c>
      <c r="V34" s="54">
        <v>0</v>
      </c>
      <c r="W34" s="33">
        <f t="shared" si="6"/>
        <v>5</v>
      </c>
      <c r="X34" s="35">
        <f t="shared" si="7"/>
        <v>11.123333333333333</v>
      </c>
      <c r="Y34" s="34">
        <v>9.8699999999999992</v>
      </c>
      <c r="Z34" s="34">
        <v>13.5</v>
      </c>
      <c r="AA34" s="34">
        <v>10</v>
      </c>
      <c r="AB34" s="36">
        <f t="shared" si="8"/>
        <v>6.335</v>
      </c>
      <c r="AC34" s="37">
        <f t="shared" si="9"/>
        <v>16.5</v>
      </c>
      <c r="AD34" s="77" t="str">
        <f t="shared" si="10"/>
        <v>Rattrapage</v>
      </c>
    </row>
    <row r="35" spans="1:30" s="9" customFormat="1">
      <c r="A35" s="11">
        <v>24</v>
      </c>
      <c r="B35" s="13" t="s">
        <v>100</v>
      </c>
      <c r="C35" s="12" t="s">
        <v>101</v>
      </c>
      <c r="D35" s="12" t="s">
        <v>102</v>
      </c>
      <c r="E35" s="30">
        <f t="shared" si="0"/>
        <v>15</v>
      </c>
      <c r="F35" s="31">
        <f t="shared" si="1"/>
        <v>10.496666666666666</v>
      </c>
      <c r="G35" s="32">
        <v>11</v>
      </c>
      <c r="H35" s="32">
        <v>11</v>
      </c>
      <c r="I35" s="32">
        <v>10</v>
      </c>
      <c r="J35" s="56">
        <v>13.5</v>
      </c>
      <c r="K35" s="56">
        <v>10</v>
      </c>
      <c r="L35" s="32">
        <v>10.45</v>
      </c>
      <c r="M35" s="32">
        <v>10.5</v>
      </c>
      <c r="N35" s="32">
        <v>10.5</v>
      </c>
      <c r="O35" s="32">
        <v>15</v>
      </c>
      <c r="P35" s="53">
        <v>0</v>
      </c>
      <c r="Q35" s="33">
        <f t="shared" si="2"/>
        <v>5</v>
      </c>
      <c r="R35" s="31">
        <f t="shared" si="3"/>
        <v>10</v>
      </c>
      <c r="S35" s="60">
        <v>10</v>
      </c>
      <c r="T35" s="33">
        <f t="shared" si="4"/>
        <v>5</v>
      </c>
      <c r="U35" s="31">
        <f t="shared" si="5"/>
        <v>10.66</v>
      </c>
      <c r="V35" s="34">
        <v>10.66</v>
      </c>
      <c r="W35" s="33">
        <f t="shared" si="6"/>
        <v>5</v>
      </c>
      <c r="X35" s="35">
        <f t="shared" si="7"/>
        <v>10.333333333333334</v>
      </c>
      <c r="Y35" s="34">
        <v>10</v>
      </c>
      <c r="Z35" s="34">
        <v>10</v>
      </c>
      <c r="AA35" s="34">
        <v>11</v>
      </c>
      <c r="AB35" s="36">
        <f t="shared" si="8"/>
        <v>10.444090909090908</v>
      </c>
      <c r="AC35" s="37">
        <f t="shared" si="9"/>
        <v>30</v>
      </c>
      <c r="AD35" s="77" t="str">
        <f t="shared" si="10"/>
        <v>Admis</v>
      </c>
    </row>
    <row r="36" spans="1:30" s="9" customFormat="1">
      <c r="A36" s="11">
        <v>25</v>
      </c>
      <c r="B36" s="14" t="s">
        <v>103</v>
      </c>
      <c r="C36" s="15" t="s">
        <v>104</v>
      </c>
      <c r="D36" s="15" t="s">
        <v>58</v>
      </c>
      <c r="E36" s="38">
        <f t="shared" si="0"/>
        <v>15</v>
      </c>
      <c r="F36" s="39">
        <f t="shared" si="1"/>
        <v>10.016666666666667</v>
      </c>
      <c r="G36" s="40">
        <v>10.5</v>
      </c>
      <c r="H36" s="40">
        <v>13.5</v>
      </c>
      <c r="I36" s="40">
        <v>10</v>
      </c>
      <c r="J36" s="40">
        <v>8.5</v>
      </c>
      <c r="K36" s="40">
        <v>10</v>
      </c>
      <c r="L36" s="40">
        <v>10.75</v>
      </c>
      <c r="M36" s="40">
        <v>10</v>
      </c>
      <c r="N36" s="40">
        <v>9</v>
      </c>
      <c r="O36" s="40">
        <v>7.5</v>
      </c>
      <c r="P36" s="40">
        <v>8</v>
      </c>
      <c r="Q36" s="33">
        <f t="shared" si="2"/>
        <v>5</v>
      </c>
      <c r="R36" s="41">
        <f t="shared" si="3"/>
        <v>10</v>
      </c>
      <c r="S36" s="52">
        <v>10</v>
      </c>
      <c r="T36" s="33">
        <f t="shared" si="4"/>
        <v>5</v>
      </c>
      <c r="U36" s="35">
        <f t="shared" si="5"/>
        <v>11</v>
      </c>
      <c r="V36" s="52">
        <v>11</v>
      </c>
      <c r="W36" s="33">
        <f t="shared" si="6"/>
        <v>2</v>
      </c>
      <c r="X36" s="35">
        <f t="shared" si="7"/>
        <v>6</v>
      </c>
      <c r="Y36" s="40">
        <v>10</v>
      </c>
      <c r="Z36" s="55">
        <v>2</v>
      </c>
      <c r="AA36" s="52">
        <v>6</v>
      </c>
      <c r="AB36" s="36">
        <f t="shared" si="8"/>
        <v>9.5568181818181817</v>
      </c>
      <c r="AC36" s="37">
        <f t="shared" si="9"/>
        <v>27</v>
      </c>
      <c r="AD36" s="77" t="str">
        <f t="shared" si="10"/>
        <v>Rattrapage</v>
      </c>
    </row>
    <row r="37" spans="1:30" s="9" customFormat="1">
      <c r="A37" s="11">
        <v>26</v>
      </c>
      <c r="B37" s="13" t="s">
        <v>105</v>
      </c>
      <c r="C37" s="12" t="s">
        <v>106</v>
      </c>
      <c r="D37" s="12" t="s">
        <v>107</v>
      </c>
      <c r="E37" s="30">
        <f t="shared" si="0"/>
        <v>9.5</v>
      </c>
      <c r="F37" s="31">
        <f t="shared" si="1"/>
        <v>8.1</v>
      </c>
      <c r="G37" s="32">
        <v>12</v>
      </c>
      <c r="H37" s="32">
        <v>12</v>
      </c>
      <c r="I37" s="53">
        <v>0</v>
      </c>
      <c r="J37" s="56">
        <v>6.5</v>
      </c>
      <c r="K37" s="56">
        <v>10</v>
      </c>
      <c r="L37" s="53">
        <v>0</v>
      </c>
      <c r="M37" s="53">
        <v>6.5</v>
      </c>
      <c r="N37" s="53">
        <v>13</v>
      </c>
      <c r="O37" s="32">
        <v>11</v>
      </c>
      <c r="P37" s="32">
        <v>10</v>
      </c>
      <c r="Q37" s="33">
        <f t="shared" si="2"/>
        <v>5</v>
      </c>
      <c r="R37" s="31">
        <f t="shared" si="3"/>
        <v>10</v>
      </c>
      <c r="S37" s="34">
        <v>10</v>
      </c>
      <c r="T37" s="33">
        <f t="shared" si="4"/>
        <v>0</v>
      </c>
      <c r="U37" s="31">
        <f t="shared" si="5"/>
        <v>0</v>
      </c>
      <c r="V37" s="54">
        <v>0</v>
      </c>
      <c r="W37" s="33">
        <f t="shared" si="6"/>
        <v>3.5</v>
      </c>
      <c r="X37" s="35">
        <f t="shared" si="7"/>
        <v>9.3333333333333339</v>
      </c>
      <c r="Y37" s="34">
        <v>10</v>
      </c>
      <c r="Z37" s="34">
        <v>10</v>
      </c>
      <c r="AA37" s="60">
        <v>8</v>
      </c>
      <c r="AB37" s="36">
        <f t="shared" si="8"/>
        <v>7.7045454545454541</v>
      </c>
      <c r="AC37" s="37">
        <f t="shared" si="9"/>
        <v>18</v>
      </c>
      <c r="AD37" s="77" t="str">
        <f t="shared" si="10"/>
        <v>Rattrapage</v>
      </c>
    </row>
    <row r="38" spans="1:30" s="9" customFormat="1">
      <c r="A38" s="11">
        <v>27</v>
      </c>
      <c r="B38" s="13" t="s">
        <v>108</v>
      </c>
      <c r="C38" s="12" t="s">
        <v>109</v>
      </c>
      <c r="D38" s="12" t="s">
        <v>110</v>
      </c>
      <c r="E38" s="30">
        <f t="shared" si="0"/>
        <v>9</v>
      </c>
      <c r="F38" s="31">
        <f t="shared" si="1"/>
        <v>6.333333333333333</v>
      </c>
      <c r="G38" s="32">
        <v>11.5</v>
      </c>
      <c r="H38" s="56">
        <v>0</v>
      </c>
      <c r="I38" s="32">
        <v>10</v>
      </c>
      <c r="J38" s="56">
        <v>0</v>
      </c>
      <c r="K38" s="32">
        <v>11</v>
      </c>
      <c r="L38" s="32">
        <v>10</v>
      </c>
      <c r="M38" s="32">
        <v>10</v>
      </c>
      <c r="N38" s="56">
        <v>0</v>
      </c>
      <c r="O38" s="56">
        <v>0</v>
      </c>
      <c r="P38" s="32">
        <v>10</v>
      </c>
      <c r="Q38" s="33">
        <f t="shared" si="2"/>
        <v>5</v>
      </c>
      <c r="R38" s="31">
        <f t="shared" si="3"/>
        <v>10</v>
      </c>
      <c r="S38" s="34">
        <v>10</v>
      </c>
      <c r="T38" s="33">
        <f t="shared" si="4"/>
        <v>0</v>
      </c>
      <c r="U38" s="31">
        <f t="shared" si="5"/>
        <v>0</v>
      </c>
      <c r="V38" s="54">
        <v>0</v>
      </c>
      <c r="W38" s="33">
        <f t="shared" si="6"/>
        <v>1.5</v>
      </c>
      <c r="X38" s="35">
        <f t="shared" si="7"/>
        <v>3.6666666666666665</v>
      </c>
      <c r="Y38" s="54">
        <v>0</v>
      </c>
      <c r="Z38" s="54">
        <v>0</v>
      </c>
      <c r="AA38" s="34">
        <v>11</v>
      </c>
      <c r="AB38" s="36">
        <f t="shared" si="8"/>
        <v>5.7272727272727275</v>
      </c>
      <c r="AC38" s="37">
        <f t="shared" si="9"/>
        <v>15.5</v>
      </c>
      <c r="AD38" s="77" t="str">
        <f t="shared" si="10"/>
        <v>Rattrapage</v>
      </c>
    </row>
    <row r="39" spans="1:30" s="9" customFormat="1">
      <c r="A39" s="11">
        <v>28</v>
      </c>
      <c r="B39" s="18" t="s">
        <v>111</v>
      </c>
      <c r="C39" s="19" t="s">
        <v>112</v>
      </c>
      <c r="D39" s="19" t="s">
        <v>113</v>
      </c>
      <c r="E39" s="30">
        <f t="shared" si="0"/>
        <v>15</v>
      </c>
      <c r="F39" s="31">
        <f t="shared" si="1"/>
        <v>10.4</v>
      </c>
      <c r="G39" s="34">
        <v>11</v>
      </c>
      <c r="H39" s="34">
        <v>13</v>
      </c>
      <c r="I39" s="34">
        <v>12</v>
      </c>
      <c r="J39" s="34">
        <v>8</v>
      </c>
      <c r="K39" s="34">
        <v>8</v>
      </c>
      <c r="L39" s="34">
        <v>11</v>
      </c>
      <c r="M39" s="34">
        <v>10</v>
      </c>
      <c r="N39" s="34">
        <v>8</v>
      </c>
      <c r="O39" s="34">
        <v>12</v>
      </c>
      <c r="P39" s="34">
        <v>11</v>
      </c>
      <c r="Q39" s="33">
        <f t="shared" si="2"/>
        <v>5</v>
      </c>
      <c r="R39" s="31">
        <f t="shared" si="3"/>
        <v>11.5</v>
      </c>
      <c r="S39" s="34">
        <v>11.5</v>
      </c>
      <c r="T39" s="33">
        <f t="shared" si="4"/>
        <v>0</v>
      </c>
      <c r="U39" s="31">
        <f t="shared" si="5"/>
        <v>8.5</v>
      </c>
      <c r="V39" s="34">
        <v>8.5</v>
      </c>
      <c r="W39" s="33">
        <f t="shared" si="6"/>
        <v>5</v>
      </c>
      <c r="X39" s="35">
        <f t="shared" si="7"/>
        <v>11</v>
      </c>
      <c r="Y39" s="34">
        <v>13</v>
      </c>
      <c r="Z39" s="34">
        <v>10.5</v>
      </c>
      <c r="AA39" s="34">
        <v>9.5</v>
      </c>
      <c r="AB39" s="36">
        <f t="shared" si="8"/>
        <v>10.409090909090908</v>
      </c>
      <c r="AC39" s="37">
        <f t="shared" si="9"/>
        <v>30</v>
      </c>
      <c r="AD39" s="77" t="str">
        <f t="shared" si="10"/>
        <v>Admis</v>
      </c>
    </row>
    <row r="40" spans="1:30" s="9" customFormat="1">
      <c r="A40" s="11">
        <v>29</v>
      </c>
      <c r="B40" s="20" t="s">
        <v>114</v>
      </c>
      <c r="C40" s="21" t="s">
        <v>115</v>
      </c>
      <c r="D40" s="26" t="s">
        <v>116</v>
      </c>
      <c r="E40" s="44">
        <f t="shared" si="0"/>
        <v>15</v>
      </c>
      <c r="F40" s="45">
        <f t="shared" si="1"/>
        <v>10.066666666666666</v>
      </c>
      <c r="G40" s="40">
        <v>6</v>
      </c>
      <c r="H40" s="40">
        <v>14</v>
      </c>
      <c r="I40" s="40">
        <v>10</v>
      </c>
      <c r="J40" s="40">
        <v>11</v>
      </c>
      <c r="K40" s="40">
        <v>10</v>
      </c>
      <c r="L40" s="40">
        <v>11</v>
      </c>
      <c r="M40" s="40">
        <v>10.5</v>
      </c>
      <c r="N40" s="40">
        <v>10</v>
      </c>
      <c r="O40" s="40">
        <v>7.5</v>
      </c>
      <c r="P40" s="40">
        <v>10</v>
      </c>
      <c r="Q40" s="46">
        <f t="shared" si="2"/>
        <v>5</v>
      </c>
      <c r="R40" s="47">
        <f t="shared" si="3"/>
        <v>11</v>
      </c>
      <c r="S40" s="40">
        <v>11</v>
      </c>
      <c r="T40" s="46">
        <f t="shared" si="4"/>
        <v>0</v>
      </c>
      <c r="U40" s="48">
        <f t="shared" si="5"/>
        <v>9.5</v>
      </c>
      <c r="V40" s="40">
        <v>9.5</v>
      </c>
      <c r="W40" s="46">
        <f t="shared" si="6"/>
        <v>3.5</v>
      </c>
      <c r="X40" s="48">
        <f t="shared" si="7"/>
        <v>9.6666666666666661</v>
      </c>
      <c r="Y40" s="40">
        <v>11</v>
      </c>
      <c r="Z40" s="40">
        <v>10</v>
      </c>
      <c r="AA40" s="40">
        <v>8</v>
      </c>
      <c r="AB40" s="49">
        <f t="shared" si="8"/>
        <v>10.045454545454545</v>
      </c>
      <c r="AC40" s="50">
        <f t="shared" si="9"/>
        <v>30</v>
      </c>
      <c r="AD40" s="77" t="str">
        <f t="shared" si="10"/>
        <v>Admis</v>
      </c>
    </row>
    <row r="41" spans="1:30" s="9" customFormat="1">
      <c r="A41" s="11">
        <v>30</v>
      </c>
      <c r="B41" s="13" t="s">
        <v>117</v>
      </c>
      <c r="C41" s="12" t="s">
        <v>118</v>
      </c>
      <c r="D41" s="12" t="s">
        <v>119</v>
      </c>
      <c r="E41" s="30">
        <f t="shared" si="0"/>
        <v>9</v>
      </c>
      <c r="F41" s="31">
        <f t="shared" si="1"/>
        <v>5.7333333333333334</v>
      </c>
      <c r="G41" s="32">
        <v>11.5</v>
      </c>
      <c r="H41" s="32">
        <v>10.5</v>
      </c>
      <c r="I41" s="32">
        <v>10.5</v>
      </c>
      <c r="J41" s="53">
        <v>0</v>
      </c>
      <c r="K41" s="53">
        <v>0</v>
      </c>
      <c r="L41" s="53">
        <v>0</v>
      </c>
      <c r="M41" s="32">
        <v>11</v>
      </c>
      <c r="N41" s="53">
        <v>0</v>
      </c>
      <c r="O41" s="53">
        <v>0</v>
      </c>
      <c r="P41" s="32">
        <v>10</v>
      </c>
      <c r="Q41" s="33">
        <f t="shared" si="2"/>
        <v>5</v>
      </c>
      <c r="R41" s="31">
        <f t="shared" si="3"/>
        <v>10.5</v>
      </c>
      <c r="S41" s="34">
        <v>10.5</v>
      </c>
      <c r="T41" s="33">
        <f t="shared" si="4"/>
        <v>5</v>
      </c>
      <c r="U41" s="31">
        <f t="shared" si="5"/>
        <v>11.5</v>
      </c>
      <c r="V41" s="34">
        <v>11.5</v>
      </c>
      <c r="W41" s="33">
        <f t="shared" si="6"/>
        <v>3</v>
      </c>
      <c r="X41" s="35">
        <f t="shared" si="7"/>
        <v>6.833333333333333</v>
      </c>
      <c r="Y41" s="54">
        <v>0</v>
      </c>
      <c r="Z41" s="34">
        <v>10.5</v>
      </c>
      <c r="AA41" s="34">
        <v>10</v>
      </c>
      <c r="AB41" s="36">
        <f t="shared" si="8"/>
        <v>6.8409090909090908</v>
      </c>
      <c r="AC41" s="37">
        <f t="shared" si="9"/>
        <v>22</v>
      </c>
      <c r="AD41" s="77" t="str">
        <f t="shared" si="10"/>
        <v>Rattrapage</v>
      </c>
    </row>
    <row r="42" spans="1:30" s="9" customFormat="1">
      <c r="A42" s="11">
        <v>31</v>
      </c>
      <c r="B42" s="16" t="s">
        <v>120</v>
      </c>
      <c r="C42" s="17" t="s">
        <v>121</v>
      </c>
      <c r="D42" s="17" t="s">
        <v>122</v>
      </c>
      <c r="E42" s="30">
        <f>IF(VALUE(F42)&gt;=9.99,15,SUM(IF(VALUE(G42)&gt;=9.99,3,0),IF(VALUE(H42)&gt;=9.99,3,0),IF(VALUE(I42)&gt;=9.99,2,0),IF(VALUE(J42)&gt;=9.99,2,0),IF(VALUE(K43)&gt;=9.99,2,0),IF(VALUE(L42)&gt;=9.99,1,0),IF(VALUE(M42)&gt;=9.99,0.5,0),IF(VALUE(N42)&gt;=9.99,0.5,0),IF(VALUE(O42)&gt;=9.99,0.5,0),IF(VALUE(P42)&gt;=9.99,0.5,0)))</f>
        <v>9</v>
      </c>
      <c r="F42" s="31">
        <f>((G42*2)+(H42*2)+(I42*2)+(J42*2)+(K43*2)+(L42*1)+(M42*1)+(N42*1)+(O42*1)+(P42*1))/15</f>
        <v>5.833333333333333</v>
      </c>
      <c r="G42" s="43">
        <v>11</v>
      </c>
      <c r="H42" s="43">
        <v>12</v>
      </c>
      <c r="I42" s="56">
        <v>0</v>
      </c>
      <c r="J42" s="43">
        <v>10.5</v>
      </c>
      <c r="K42" s="62">
        <v>0</v>
      </c>
      <c r="L42" s="56">
        <v>0</v>
      </c>
      <c r="M42" s="56">
        <v>0</v>
      </c>
      <c r="N42" s="43">
        <v>10</v>
      </c>
      <c r="O42" s="43">
        <v>10.5</v>
      </c>
      <c r="P42" s="56">
        <v>0</v>
      </c>
      <c r="Q42" s="33">
        <f t="shared" si="2"/>
        <v>0</v>
      </c>
      <c r="R42" s="31">
        <f t="shared" si="3"/>
        <v>0</v>
      </c>
      <c r="S42" s="54">
        <v>0</v>
      </c>
      <c r="T42" s="33">
        <f t="shared" si="4"/>
        <v>0</v>
      </c>
      <c r="U42" s="31">
        <f t="shared" si="5"/>
        <v>0</v>
      </c>
      <c r="V42" s="54">
        <v>0</v>
      </c>
      <c r="W42" s="33">
        <f t="shared" si="6"/>
        <v>3.5</v>
      </c>
      <c r="X42" s="35">
        <f t="shared" si="7"/>
        <v>7</v>
      </c>
      <c r="Y42" s="42">
        <v>10</v>
      </c>
      <c r="Z42" s="54">
        <v>0</v>
      </c>
      <c r="AA42" s="42">
        <v>11</v>
      </c>
      <c r="AB42" s="36">
        <f t="shared" si="8"/>
        <v>4.9318181818181817</v>
      </c>
      <c r="AC42" s="37">
        <f t="shared" si="9"/>
        <v>12.5</v>
      </c>
      <c r="AD42" s="77" t="str">
        <f t="shared" si="10"/>
        <v>Rattrapage</v>
      </c>
    </row>
    <row r="43" spans="1:30" s="9" customFormat="1">
      <c r="A43" s="11">
        <v>32</v>
      </c>
      <c r="B43" s="13" t="s">
        <v>123</v>
      </c>
      <c r="C43" s="12" t="s">
        <v>124</v>
      </c>
      <c r="D43" s="12" t="s">
        <v>125</v>
      </c>
      <c r="E43" s="30">
        <f>IF(VALUE(F43)&gt;=9.99,15,SUM(IF(VALUE(G43)&gt;=9.99,3,0),IF(VALUE(H43)&gt;=9.99,3,0),IF(VALUE(I43)&gt;=9.99,2,0),IF(VALUE(J43)&gt;=9.99,2,0),IF(VALUE(K44)&gt;=9.99,2,0),IF(VALUE(L43)&gt;=9.99,1,0),IF(VALUE(M43)&gt;=9.99,0.5,0),IF(VALUE(N43)&gt;=9.99,0.5,0),IF(VALUE(O43)&gt;=9.99,0.5,0),IF(VALUE(P43)&gt;=9.99,0.5,0)))</f>
        <v>10</v>
      </c>
      <c r="F43" s="31">
        <f>((G43*2)+(H43*2)+(I43*2)+(J43*2)+(K44*2)+(L43*1)+(M43*1)+(N43*1)+(O43*1)+(P43*1))/15</f>
        <v>7.5226666666666668</v>
      </c>
      <c r="G43" s="32">
        <v>12</v>
      </c>
      <c r="H43" s="32">
        <v>11.67</v>
      </c>
      <c r="I43" s="56">
        <v>0</v>
      </c>
      <c r="J43" s="56">
        <v>0</v>
      </c>
      <c r="K43" s="58">
        <v>0</v>
      </c>
      <c r="L43" s="56">
        <v>0</v>
      </c>
      <c r="M43" s="32">
        <v>10</v>
      </c>
      <c r="N43" s="32">
        <v>10.5</v>
      </c>
      <c r="O43" s="32">
        <v>10.5</v>
      </c>
      <c r="P43" s="32">
        <v>10.5</v>
      </c>
      <c r="Q43" s="33">
        <f t="shared" si="2"/>
        <v>5</v>
      </c>
      <c r="R43" s="31">
        <f t="shared" si="3"/>
        <v>10</v>
      </c>
      <c r="S43" s="34">
        <v>10</v>
      </c>
      <c r="T43" s="33">
        <f t="shared" si="4"/>
        <v>5</v>
      </c>
      <c r="U43" s="31">
        <f t="shared" si="5"/>
        <v>10.5</v>
      </c>
      <c r="V43" s="34">
        <v>10.5</v>
      </c>
      <c r="W43" s="33">
        <f t="shared" si="6"/>
        <v>3.5</v>
      </c>
      <c r="X43" s="35">
        <f t="shared" si="7"/>
        <v>6.666666666666667</v>
      </c>
      <c r="Y43" s="34">
        <v>10</v>
      </c>
      <c r="Z43" s="54">
        <v>0</v>
      </c>
      <c r="AA43" s="34">
        <v>10</v>
      </c>
      <c r="AB43" s="36">
        <f t="shared" si="8"/>
        <v>7.9018181818181823</v>
      </c>
      <c r="AC43" s="37">
        <f t="shared" si="9"/>
        <v>23.5</v>
      </c>
      <c r="AD43" s="77" t="str">
        <f t="shared" si="10"/>
        <v>Rattrapage</v>
      </c>
    </row>
    <row r="44" spans="1:30" s="9" customFormat="1">
      <c r="A44" s="11">
        <v>33</v>
      </c>
      <c r="B44" s="14" t="s">
        <v>126</v>
      </c>
      <c r="C44" s="15" t="s">
        <v>127</v>
      </c>
      <c r="D44" s="15" t="s">
        <v>128</v>
      </c>
      <c r="E44" s="38">
        <f t="shared" si="0"/>
        <v>12</v>
      </c>
      <c r="F44" s="39">
        <f t="shared" si="1"/>
        <v>9.3000000000000007</v>
      </c>
      <c r="G44" s="40">
        <v>11.5</v>
      </c>
      <c r="H44" s="40">
        <v>10.5</v>
      </c>
      <c r="I44" s="56">
        <v>0</v>
      </c>
      <c r="J44" s="55">
        <v>14</v>
      </c>
      <c r="K44" s="40">
        <v>12</v>
      </c>
      <c r="L44" s="40">
        <v>10</v>
      </c>
      <c r="M44" s="52">
        <v>8</v>
      </c>
      <c r="N44" s="40">
        <v>10</v>
      </c>
      <c r="O44" s="52">
        <v>5.5</v>
      </c>
      <c r="P44" s="40">
        <v>10</v>
      </c>
      <c r="Q44" s="33">
        <f t="shared" si="2"/>
        <v>5</v>
      </c>
      <c r="R44" s="41">
        <f t="shared" si="3"/>
        <v>10</v>
      </c>
      <c r="S44" s="40">
        <v>10</v>
      </c>
      <c r="T44" s="33">
        <f t="shared" si="4"/>
        <v>0</v>
      </c>
      <c r="U44" s="35">
        <f t="shared" si="5"/>
        <v>0</v>
      </c>
      <c r="V44" s="55">
        <v>0</v>
      </c>
      <c r="W44" s="33">
        <f t="shared" si="6"/>
        <v>3.5</v>
      </c>
      <c r="X44" s="35">
        <f t="shared" si="7"/>
        <v>7</v>
      </c>
      <c r="Y44" s="40">
        <v>11</v>
      </c>
      <c r="Z44" s="40">
        <v>10</v>
      </c>
      <c r="AA44" s="55">
        <v>0</v>
      </c>
      <c r="AB44" s="36">
        <f t="shared" si="8"/>
        <v>8.204545454545455</v>
      </c>
      <c r="AC44" s="37">
        <f t="shared" si="9"/>
        <v>20.5</v>
      </c>
      <c r="AD44" s="77" t="str">
        <f t="shared" si="10"/>
        <v>Rattrapage</v>
      </c>
    </row>
    <row r="45" spans="1:30" s="9" customFormat="1">
      <c r="A45" s="11">
        <v>34</v>
      </c>
      <c r="B45" s="14" t="s">
        <v>129</v>
      </c>
      <c r="C45" s="15" t="s">
        <v>130</v>
      </c>
      <c r="D45" s="15" t="s">
        <v>131</v>
      </c>
      <c r="E45" s="38">
        <f t="shared" si="0"/>
        <v>10</v>
      </c>
      <c r="F45" s="39">
        <f t="shared" si="1"/>
        <v>6.4240000000000004</v>
      </c>
      <c r="G45" s="40">
        <v>11.5</v>
      </c>
      <c r="H45" s="40">
        <v>11</v>
      </c>
      <c r="I45" s="56">
        <v>0</v>
      </c>
      <c r="J45" s="55">
        <v>10.5</v>
      </c>
      <c r="K45" s="55">
        <v>0</v>
      </c>
      <c r="L45" s="40">
        <v>10.36</v>
      </c>
      <c r="M45" s="55">
        <v>0</v>
      </c>
      <c r="N45" s="52">
        <v>10</v>
      </c>
      <c r="O45" s="40">
        <v>10</v>
      </c>
      <c r="P45" s="55">
        <v>0</v>
      </c>
      <c r="Q45" s="33">
        <f t="shared" si="2"/>
        <v>0</v>
      </c>
      <c r="R45" s="41">
        <f t="shared" si="3"/>
        <v>0</v>
      </c>
      <c r="S45" s="55">
        <v>0</v>
      </c>
      <c r="T45" s="33">
        <f t="shared" si="4"/>
        <v>5</v>
      </c>
      <c r="U45" s="35">
        <f t="shared" si="5"/>
        <v>12</v>
      </c>
      <c r="V45" s="40">
        <v>12</v>
      </c>
      <c r="W45" s="33">
        <f t="shared" si="6"/>
        <v>2</v>
      </c>
      <c r="X45" s="35">
        <f t="shared" si="7"/>
        <v>3.3333333333333335</v>
      </c>
      <c r="Y45" s="40">
        <v>10</v>
      </c>
      <c r="Z45" s="55">
        <v>0</v>
      </c>
      <c r="AA45" s="55">
        <v>0</v>
      </c>
      <c r="AB45" s="36">
        <f t="shared" si="8"/>
        <v>5.9254545454545458</v>
      </c>
      <c r="AC45" s="37">
        <f t="shared" si="9"/>
        <v>17</v>
      </c>
      <c r="AD45" s="77" t="str">
        <f t="shared" si="10"/>
        <v>Rattrapage</v>
      </c>
    </row>
    <row r="46" spans="1:30" s="63" customFormat="1">
      <c r="A46" s="64"/>
      <c r="B46" s="65"/>
      <c r="C46" s="66"/>
      <c r="D46" s="66"/>
      <c r="E46" s="67"/>
      <c r="F46" s="68"/>
      <c r="G46" s="69"/>
      <c r="H46" s="69"/>
      <c r="I46" s="70"/>
      <c r="J46" s="71"/>
      <c r="K46" s="71"/>
      <c r="L46" s="69"/>
      <c r="M46" s="71"/>
      <c r="N46" s="68"/>
      <c r="O46" s="69"/>
      <c r="P46" s="71"/>
      <c r="Q46" s="72"/>
      <c r="R46" s="73"/>
      <c r="S46" s="71"/>
      <c r="T46" s="72"/>
      <c r="U46" s="74"/>
      <c r="V46" s="69"/>
      <c r="W46" s="72"/>
      <c r="X46" s="74"/>
      <c r="Y46" s="69"/>
      <c r="Z46" s="71"/>
      <c r="AA46" s="71"/>
      <c r="AB46" s="75"/>
      <c r="AC46" s="71"/>
    </row>
    <row r="47" spans="1:30" s="63" customFormat="1">
      <c r="A47" s="97" t="s">
        <v>378</v>
      </c>
      <c r="B47" s="98"/>
      <c r="C47" s="98"/>
      <c r="D47" s="98"/>
      <c r="E47" s="29"/>
      <c r="F47" s="28">
        <v>15</v>
      </c>
      <c r="G47" s="27">
        <v>3</v>
      </c>
      <c r="H47" s="27">
        <v>3</v>
      </c>
      <c r="I47" s="27">
        <v>2</v>
      </c>
      <c r="J47" s="27">
        <v>2</v>
      </c>
      <c r="K47" s="27">
        <v>2</v>
      </c>
      <c r="L47" s="27">
        <v>1</v>
      </c>
      <c r="M47" s="27">
        <v>0.5</v>
      </c>
      <c r="N47" s="27">
        <v>0.5</v>
      </c>
      <c r="O47" s="27">
        <v>0.5</v>
      </c>
      <c r="P47" s="27">
        <v>0.5</v>
      </c>
      <c r="Q47" s="10"/>
      <c r="R47" s="28">
        <v>5</v>
      </c>
      <c r="S47" s="27">
        <v>5</v>
      </c>
      <c r="T47" s="10"/>
      <c r="U47" s="28">
        <v>5</v>
      </c>
      <c r="V47" s="27">
        <v>5</v>
      </c>
      <c r="W47" s="10"/>
      <c r="X47" s="28">
        <v>5</v>
      </c>
      <c r="Y47" s="27">
        <v>2</v>
      </c>
      <c r="Z47" s="27">
        <v>1.5</v>
      </c>
      <c r="AA47" s="27">
        <v>1.5</v>
      </c>
      <c r="AB47" s="7"/>
      <c r="AC47" s="7"/>
    </row>
    <row r="48" spans="1:30" s="63" customFormat="1">
      <c r="A48" s="97" t="s">
        <v>377</v>
      </c>
      <c r="B48" s="98"/>
      <c r="C48" s="98"/>
      <c r="D48" s="98"/>
      <c r="E48" s="29"/>
      <c r="F48" s="28">
        <v>15</v>
      </c>
      <c r="G48" s="27">
        <v>2</v>
      </c>
      <c r="H48" s="27">
        <v>2</v>
      </c>
      <c r="I48" s="27">
        <v>2</v>
      </c>
      <c r="J48" s="27">
        <v>2</v>
      </c>
      <c r="K48" s="27">
        <v>2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10"/>
      <c r="R48" s="28">
        <v>2</v>
      </c>
      <c r="S48" s="27">
        <v>2</v>
      </c>
      <c r="T48" s="10"/>
      <c r="U48" s="28">
        <v>2</v>
      </c>
      <c r="V48" s="27">
        <v>2</v>
      </c>
      <c r="W48" s="10"/>
      <c r="X48" s="28">
        <v>3</v>
      </c>
      <c r="Y48" s="27">
        <v>1</v>
      </c>
      <c r="Z48" s="27">
        <v>1</v>
      </c>
      <c r="AA48" s="27">
        <v>1</v>
      </c>
      <c r="AB48" s="7"/>
      <c r="AC48" s="7"/>
    </row>
    <row r="49" spans="1:30" s="63" customFormat="1" ht="59">
      <c r="A49" s="1" t="s">
        <v>5</v>
      </c>
      <c r="B49" s="2" t="s">
        <v>6</v>
      </c>
      <c r="C49" s="1" t="s">
        <v>7</v>
      </c>
      <c r="D49" s="1" t="s">
        <v>8</v>
      </c>
      <c r="E49" s="5" t="s">
        <v>9</v>
      </c>
      <c r="F49" s="3" t="s">
        <v>10</v>
      </c>
      <c r="G49" s="1" t="s">
        <v>11</v>
      </c>
      <c r="H49" s="1" t="s">
        <v>12</v>
      </c>
      <c r="I49" s="1" t="s">
        <v>13</v>
      </c>
      <c r="J49" s="1" t="s">
        <v>14</v>
      </c>
      <c r="K49" s="1" t="s">
        <v>15</v>
      </c>
      <c r="L49" s="1" t="s">
        <v>16</v>
      </c>
      <c r="M49" s="1" t="s">
        <v>17</v>
      </c>
      <c r="N49" s="1" t="s">
        <v>18</v>
      </c>
      <c r="O49" s="1" t="s">
        <v>19</v>
      </c>
      <c r="P49" s="1" t="s">
        <v>20</v>
      </c>
      <c r="Q49" s="5" t="s">
        <v>21</v>
      </c>
      <c r="R49" s="3" t="s">
        <v>22</v>
      </c>
      <c r="S49" s="1" t="s">
        <v>23</v>
      </c>
      <c r="T49" s="5" t="s">
        <v>24</v>
      </c>
      <c r="U49" s="3" t="s">
        <v>25</v>
      </c>
      <c r="V49" s="1" t="s">
        <v>26</v>
      </c>
      <c r="W49" s="5" t="s">
        <v>27</v>
      </c>
      <c r="X49" s="3" t="s">
        <v>28</v>
      </c>
      <c r="Y49" s="1" t="s">
        <v>29</v>
      </c>
      <c r="Z49" s="1" t="s">
        <v>30</v>
      </c>
      <c r="AA49" s="1" t="s">
        <v>31</v>
      </c>
      <c r="AB49" s="6" t="s">
        <v>32</v>
      </c>
      <c r="AC49" s="4" t="s">
        <v>33</v>
      </c>
      <c r="AD49" s="78" t="s">
        <v>379</v>
      </c>
    </row>
    <row r="50" spans="1:30" s="9" customFormat="1">
      <c r="A50" s="11">
        <v>35</v>
      </c>
      <c r="B50" s="16" t="s">
        <v>132</v>
      </c>
      <c r="C50" s="17" t="s">
        <v>133</v>
      </c>
      <c r="D50" s="17" t="s">
        <v>134</v>
      </c>
      <c r="E50" s="30">
        <f t="shared" si="0"/>
        <v>15</v>
      </c>
      <c r="F50" s="31">
        <f t="shared" si="1"/>
        <v>10.922000000000001</v>
      </c>
      <c r="G50" s="61">
        <v>13</v>
      </c>
      <c r="H50" s="43">
        <v>13.5</v>
      </c>
      <c r="I50" s="43">
        <v>11</v>
      </c>
      <c r="J50" s="58">
        <v>10</v>
      </c>
      <c r="K50" s="43">
        <v>10</v>
      </c>
      <c r="L50" s="43">
        <v>11</v>
      </c>
      <c r="M50" s="43">
        <v>10</v>
      </c>
      <c r="N50" s="43">
        <v>10</v>
      </c>
      <c r="O50" s="61">
        <v>6.5</v>
      </c>
      <c r="P50" s="43">
        <v>11.33</v>
      </c>
      <c r="Q50" s="33">
        <f t="shared" si="2"/>
        <v>5</v>
      </c>
      <c r="R50" s="35">
        <f t="shared" si="3"/>
        <v>10</v>
      </c>
      <c r="S50" s="42">
        <v>10</v>
      </c>
      <c r="T50" s="33">
        <f t="shared" si="4"/>
        <v>5</v>
      </c>
      <c r="U50" s="35">
        <f t="shared" si="5"/>
        <v>10.66</v>
      </c>
      <c r="V50" s="42">
        <v>10.66</v>
      </c>
      <c r="W50" s="33">
        <f t="shared" si="6"/>
        <v>5</v>
      </c>
      <c r="X50" s="35">
        <f t="shared" si="7"/>
        <v>10.166666666666666</v>
      </c>
      <c r="Y50" s="60">
        <v>9.5</v>
      </c>
      <c r="Z50" s="42">
        <v>11</v>
      </c>
      <c r="AA50" s="42">
        <v>10</v>
      </c>
      <c r="AB50" s="36">
        <f t="shared" si="8"/>
        <v>10.711363636363636</v>
      </c>
      <c r="AC50" s="37">
        <f t="shared" si="9"/>
        <v>30</v>
      </c>
      <c r="AD50" s="76" t="str">
        <f t="shared" ref="AD50:AD92" si="11">IF((AB50&gt;=9.999),"Admis","Rattrapage")</f>
        <v>Admis</v>
      </c>
    </row>
    <row r="51" spans="1:30" s="9" customFormat="1">
      <c r="A51" s="11">
        <v>36</v>
      </c>
      <c r="B51" s="16" t="s">
        <v>135</v>
      </c>
      <c r="C51" s="17" t="s">
        <v>136</v>
      </c>
      <c r="D51" s="17" t="s">
        <v>137</v>
      </c>
      <c r="E51" s="30">
        <f t="shared" si="0"/>
        <v>8.5</v>
      </c>
      <c r="F51" s="31">
        <f t="shared" si="1"/>
        <v>5.3</v>
      </c>
      <c r="G51" s="43">
        <v>10</v>
      </c>
      <c r="H51" s="43">
        <v>12.5</v>
      </c>
      <c r="I51" s="58">
        <v>0</v>
      </c>
      <c r="J51" s="43">
        <v>12</v>
      </c>
      <c r="K51" s="58">
        <v>0</v>
      </c>
      <c r="L51" s="58">
        <v>0</v>
      </c>
      <c r="M51" s="58">
        <v>0</v>
      </c>
      <c r="N51" s="58">
        <v>0</v>
      </c>
      <c r="O51" s="43">
        <v>10.5</v>
      </c>
      <c r="P51" s="58">
        <v>0</v>
      </c>
      <c r="Q51" s="33">
        <f t="shared" si="2"/>
        <v>5</v>
      </c>
      <c r="R51" s="35">
        <f t="shared" si="3"/>
        <v>10</v>
      </c>
      <c r="S51" s="42">
        <v>10</v>
      </c>
      <c r="T51" s="33">
        <f t="shared" si="4"/>
        <v>5</v>
      </c>
      <c r="U51" s="35">
        <f t="shared" si="5"/>
        <v>10</v>
      </c>
      <c r="V51" s="42">
        <v>10</v>
      </c>
      <c r="W51" s="33">
        <f t="shared" si="6"/>
        <v>1.5</v>
      </c>
      <c r="X51" s="35">
        <f t="shared" si="7"/>
        <v>3.5833333333333335</v>
      </c>
      <c r="Y51" s="34">
        <v>0</v>
      </c>
      <c r="Z51" s="42">
        <v>10.75</v>
      </c>
      <c r="AA51" s="54">
        <v>0</v>
      </c>
      <c r="AB51" s="36">
        <f t="shared" si="8"/>
        <v>5.9204545454545459</v>
      </c>
      <c r="AC51" s="37">
        <f t="shared" si="9"/>
        <v>20</v>
      </c>
      <c r="AD51" s="76" t="str">
        <f t="shared" si="11"/>
        <v>Rattrapage</v>
      </c>
    </row>
    <row r="52" spans="1:30" s="9" customFormat="1">
      <c r="A52" s="11">
        <v>37</v>
      </c>
      <c r="B52" s="14" t="s">
        <v>138</v>
      </c>
      <c r="C52" s="15" t="s">
        <v>139</v>
      </c>
      <c r="D52" s="15" t="s">
        <v>140</v>
      </c>
      <c r="E52" s="38">
        <f t="shared" si="0"/>
        <v>15</v>
      </c>
      <c r="F52" s="39">
        <f t="shared" si="1"/>
        <v>10.010666666666667</v>
      </c>
      <c r="G52" s="40">
        <v>7</v>
      </c>
      <c r="H52" s="40">
        <v>13.5</v>
      </c>
      <c r="I52" s="40">
        <v>10</v>
      </c>
      <c r="J52" s="40">
        <v>13</v>
      </c>
      <c r="K52" s="40">
        <v>8</v>
      </c>
      <c r="L52" s="40">
        <v>7.66</v>
      </c>
      <c r="M52" s="40">
        <v>8.5</v>
      </c>
      <c r="N52" s="40">
        <v>10</v>
      </c>
      <c r="O52" s="40">
        <v>11</v>
      </c>
      <c r="P52" s="40">
        <v>10</v>
      </c>
      <c r="Q52" s="33">
        <f t="shared" si="2"/>
        <v>5</v>
      </c>
      <c r="R52" s="41">
        <f t="shared" si="3"/>
        <v>11.5</v>
      </c>
      <c r="S52" s="40">
        <v>11.5</v>
      </c>
      <c r="T52" s="33">
        <f t="shared" si="4"/>
        <v>5</v>
      </c>
      <c r="U52" s="35">
        <f t="shared" si="5"/>
        <v>10</v>
      </c>
      <c r="V52" s="40">
        <v>10</v>
      </c>
      <c r="W52" s="33">
        <f t="shared" si="6"/>
        <v>0</v>
      </c>
      <c r="X52" s="35">
        <f t="shared" si="7"/>
        <v>0</v>
      </c>
      <c r="Y52" s="55">
        <v>0</v>
      </c>
      <c r="Z52" s="55">
        <v>0</v>
      </c>
      <c r="AA52" s="55">
        <v>0</v>
      </c>
      <c r="AB52" s="36">
        <f t="shared" si="8"/>
        <v>8.7799999999999994</v>
      </c>
      <c r="AC52" s="37">
        <f t="shared" si="9"/>
        <v>25</v>
      </c>
      <c r="AD52" s="76" t="str">
        <f t="shared" si="11"/>
        <v>Rattrapage</v>
      </c>
    </row>
    <row r="53" spans="1:30" s="9" customFormat="1">
      <c r="A53" s="11">
        <v>38</v>
      </c>
      <c r="B53" s="14" t="s">
        <v>141</v>
      </c>
      <c r="C53" s="15" t="s">
        <v>142</v>
      </c>
      <c r="D53" s="15" t="s">
        <v>143</v>
      </c>
      <c r="E53" s="38">
        <f t="shared" si="0"/>
        <v>11.5</v>
      </c>
      <c r="F53" s="39">
        <f t="shared" si="1"/>
        <v>7.9333333333333336</v>
      </c>
      <c r="G53" s="40">
        <v>10</v>
      </c>
      <c r="H53" s="40">
        <v>13</v>
      </c>
      <c r="I53" s="40">
        <v>10</v>
      </c>
      <c r="J53" s="55">
        <v>0</v>
      </c>
      <c r="K53" s="40">
        <v>11</v>
      </c>
      <c r="L53" s="55">
        <v>0</v>
      </c>
      <c r="M53" s="55">
        <v>0</v>
      </c>
      <c r="N53" s="40">
        <v>10</v>
      </c>
      <c r="O53" s="40">
        <v>11</v>
      </c>
      <c r="P53" s="40">
        <v>10</v>
      </c>
      <c r="Q53" s="33">
        <f t="shared" si="2"/>
        <v>0</v>
      </c>
      <c r="R53" s="41">
        <f t="shared" si="3"/>
        <v>0</v>
      </c>
      <c r="S53" s="55">
        <v>0</v>
      </c>
      <c r="T53" s="33">
        <f t="shared" si="4"/>
        <v>5</v>
      </c>
      <c r="U53" s="35">
        <f t="shared" si="5"/>
        <v>10</v>
      </c>
      <c r="V53" s="40">
        <v>10</v>
      </c>
      <c r="W53" s="33">
        <f t="shared" si="6"/>
        <v>3.5</v>
      </c>
      <c r="X53" s="35">
        <f t="shared" si="7"/>
        <v>6.666666666666667</v>
      </c>
      <c r="Y53" s="40">
        <v>10</v>
      </c>
      <c r="Z53" s="55">
        <v>0</v>
      </c>
      <c r="AA53" s="40">
        <v>10</v>
      </c>
      <c r="AB53" s="36">
        <f t="shared" si="8"/>
        <v>7.2272727272727275</v>
      </c>
      <c r="AC53" s="37">
        <f t="shared" si="9"/>
        <v>20</v>
      </c>
      <c r="AD53" s="76" t="str">
        <f t="shared" si="11"/>
        <v>Rattrapage</v>
      </c>
    </row>
    <row r="54" spans="1:30" s="9" customFormat="1">
      <c r="A54" s="11">
        <v>39</v>
      </c>
      <c r="B54" s="13" t="s">
        <v>144</v>
      </c>
      <c r="C54" s="12" t="s">
        <v>145</v>
      </c>
      <c r="D54" s="12" t="s">
        <v>146</v>
      </c>
      <c r="E54" s="30">
        <f t="shared" si="0"/>
        <v>10.5</v>
      </c>
      <c r="F54" s="31">
        <f t="shared" si="1"/>
        <v>7.5073333333333334</v>
      </c>
      <c r="G54" s="32">
        <v>10</v>
      </c>
      <c r="H54" s="32">
        <v>10.83</v>
      </c>
      <c r="I54" s="56">
        <v>0</v>
      </c>
      <c r="J54" s="56">
        <v>0</v>
      </c>
      <c r="K54" s="32">
        <v>11.5</v>
      </c>
      <c r="L54" s="32">
        <v>10.45</v>
      </c>
      <c r="M54" s="32">
        <v>11.5</v>
      </c>
      <c r="N54" s="32">
        <v>11</v>
      </c>
      <c r="O54" s="56">
        <v>0</v>
      </c>
      <c r="P54" s="32">
        <v>15</v>
      </c>
      <c r="Q54" s="33">
        <f t="shared" si="2"/>
        <v>0</v>
      </c>
      <c r="R54" s="31">
        <f t="shared" si="3"/>
        <v>0</v>
      </c>
      <c r="S54" s="55">
        <v>0</v>
      </c>
      <c r="T54" s="33">
        <f t="shared" si="4"/>
        <v>5</v>
      </c>
      <c r="U54" s="31">
        <f t="shared" si="5"/>
        <v>10</v>
      </c>
      <c r="V54" s="34">
        <v>10</v>
      </c>
      <c r="W54" s="33">
        <f t="shared" si="6"/>
        <v>5</v>
      </c>
      <c r="X54" s="35">
        <f t="shared" si="7"/>
        <v>10.333333333333334</v>
      </c>
      <c r="Y54" s="34">
        <v>10</v>
      </c>
      <c r="Z54" s="34">
        <v>10</v>
      </c>
      <c r="AA54" s="34">
        <v>11</v>
      </c>
      <c r="AB54" s="36">
        <f t="shared" si="8"/>
        <v>7.4368181818181824</v>
      </c>
      <c r="AC54" s="37">
        <f t="shared" si="9"/>
        <v>20.5</v>
      </c>
      <c r="AD54" s="76" t="str">
        <f t="shared" si="11"/>
        <v>Rattrapage</v>
      </c>
    </row>
    <row r="55" spans="1:30" s="9" customFormat="1">
      <c r="A55" s="11">
        <v>40</v>
      </c>
      <c r="B55" s="14" t="s">
        <v>147</v>
      </c>
      <c r="C55" s="15" t="s">
        <v>148</v>
      </c>
      <c r="D55" s="15" t="s">
        <v>149</v>
      </c>
      <c r="E55" s="38">
        <f t="shared" si="0"/>
        <v>5.5</v>
      </c>
      <c r="F55" s="39">
        <f t="shared" si="1"/>
        <v>4.4333333333333336</v>
      </c>
      <c r="G55" s="55">
        <v>0</v>
      </c>
      <c r="H55" s="40">
        <v>14</v>
      </c>
      <c r="I55" s="56">
        <v>0</v>
      </c>
      <c r="J55" s="40">
        <v>12.5</v>
      </c>
      <c r="K55" s="55">
        <v>0</v>
      </c>
      <c r="L55" s="55">
        <v>0</v>
      </c>
      <c r="M55" s="55">
        <v>0</v>
      </c>
      <c r="N55" s="55">
        <v>0</v>
      </c>
      <c r="O55" s="40">
        <v>13.5</v>
      </c>
      <c r="P55" s="55">
        <v>0</v>
      </c>
      <c r="Q55" s="33">
        <f t="shared" si="2"/>
        <v>5</v>
      </c>
      <c r="R55" s="41">
        <f t="shared" si="3"/>
        <v>10.5</v>
      </c>
      <c r="S55" s="40">
        <v>10.5</v>
      </c>
      <c r="T55" s="33">
        <f t="shared" si="4"/>
        <v>5</v>
      </c>
      <c r="U55" s="35">
        <f t="shared" si="5"/>
        <v>11</v>
      </c>
      <c r="V55" s="40">
        <v>11</v>
      </c>
      <c r="W55" s="33">
        <f t="shared" si="6"/>
        <v>1.5</v>
      </c>
      <c r="X55" s="35">
        <f t="shared" si="7"/>
        <v>4</v>
      </c>
      <c r="Y55" s="55">
        <v>0</v>
      </c>
      <c r="Z55" s="55">
        <v>0</v>
      </c>
      <c r="AA55" s="40">
        <v>12</v>
      </c>
      <c r="AB55" s="36">
        <f t="shared" si="8"/>
        <v>5.5227272727272725</v>
      </c>
      <c r="AC55" s="37">
        <f t="shared" si="9"/>
        <v>17</v>
      </c>
      <c r="AD55" s="76" t="str">
        <f t="shared" si="11"/>
        <v>Rattrapage</v>
      </c>
    </row>
    <row r="56" spans="1:30" s="9" customFormat="1">
      <c r="A56" s="11">
        <v>41</v>
      </c>
      <c r="B56" s="22" t="s">
        <v>150</v>
      </c>
      <c r="C56" s="23" t="s">
        <v>151</v>
      </c>
      <c r="D56" s="23" t="s">
        <v>152</v>
      </c>
      <c r="E56" s="30">
        <f t="shared" si="0"/>
        <v>6.5</v>
      </c>
      <c r="F56" s="31">
        <f t="shared" si="1"/>
        <v>3.8666666666666667</v>
      </c>
      <c r="G56" s="42">
        <v>10.5</v>
      </c>
      <c r="H56" s="42">
        <v>13</v>
      </c>
      <c r="I56" s="56">
        <v>0</v>
      </c>
      <c r="J56" s="54">
        <v>0</v>
      </c>
      <c r="K56" s="55">
        <v>0</v>
      </c>
      <c r="L56" s="55">
        <v>0</v>
      </c>
      <c r="M56" s="55">
        <v>0</v>
      </c>
      <c r="N56" s="42">
        <v>11</v>
      </c>
      <c r="O56" s="54">
        <v>0</v>
      </c>
      <c r="P56" s="55">
        <v>0</v>
      </c>
      <c r="Q56" s="33">
        <f t="shared" si="2"/>
        <v>0</v>
      </c>
      <c r="R56" s="31">
        <f t="shared" si="3"/>
        <v>0</v>
      </c>
      <c r="S56" s="54">
        <v>0</v>
      </c>
      <c r="T56" s="33">
        <f t="shared" si="4"/>
        <v>5</v>
      </c>
      <c r="U56" s="35">
        <f t="shared" si="5"/>
        <v>10</v>
      </c>
      <c r="V56" s="42">
        <v>10</v>
      </c>
      <c r="W56" s="33">
        <f t="shared" si="6"/>
        <v>5</v>
      </c>
      <c r="X56" s="35">
        <f t="shared" si="7"/>
        <v>10.5</v>
      </c>
      <c r="Y56" s="42">
        <v>12</v>
      </c>
      <c r="Z56" s="42">
        <v>7.5</v>
      </c>
      <c r="AA56" s="42">
        <v>12</v>
      </c>
      <c r="AB56" s="36">
        <f t="shared" si="8"/>
        <v>4.9772727272727275</v>
      </c>
      <c r="AC56" s="37">
        <f t="shared" si="9"/>
        <v>16.5</v>
      </c>
      <c r="AD56" s="76" t="str">
        <f t="shared" si="11"/>
        <v>Rattrapage</v>
      </c>
    </row>
    <row r="57" spans="1:30" s="9" customFormat="1">
      <c r="A57" s="11">
        <v>42</v>
      </c>
      <c r="B57" s="13" t="s">
        <v>153</v>
      </c>
      <c r="C57" s="12" t="s">
        <v>154</v>
      </c>
      <c r="D57" s="12" t="s">
        <v>155</v>
      </c>
      <c r="E57" s="30">
        <f t="shared" si="0"/>
        <v>10</v>
      </c>
      <c r="F57" s="31">
        <f t="shared" si="1"/>
        <v>6.5</v>
      </c>
      <c r="G57" s="32">
        <v>11.5</v>
      </c>
      <c r="H57" s="32">
        <v>10</v>
      </c>
      <c r="I57" s="56">
        <v>0</v>
      </c>
      <c r="J57" s="56">
        <v>0</v>
      </c>
      <c r="K57" s="32">
        <v>10.5</v>
      </c>
      <c r="L57" s="32">
        <v>11.5</v>
      </c>
      <c r="M57" s="56">
        <v>0</v>
      </c>
      <c r="N57" s="32">
        <v>10.5</v>
      </c>
      <c r="O57" s="32">
        <v>11.5</v>
      </c>
      <c r="P57" s="55">
        <v>0</v>
      </c>
      <c r="Q57" s="33">
        <f t="shared" si="2"/>
        <v>0</v>
      </c>
      <c r="R57" s="31">
        <f t="shared" si="3"/>
        <v>0</v>
      </c>
      <c r="S57" s="54">
        <v>0</v>
      </c>
      <c r="T57" s="33">
        <f t="shared" si="4"/>
        <v>5</v>
      </c>
      <c r="U57" s="31">
        <f t="shared" si="5"/>
        <v>13</v>
      </c>
      <c r="V57" s="34">
        <v>13</v>
      </c>
      <c r="W57" s="33">
        <f t="shared" si="6"/>
        <v>5</v>
      </c>
      <c r="X57" s="35">
        <f t="shared" si="7"/>
        <v>10.166666666666666</v>
      </c>
      <c r="Y57" s="34">
        <v>11</v>
      </c>
      <c r="Z57" s="34">
        <v>13</v>
      </c>
      <c r="AA57" s="34">
        <v>6.5</v>
      </c>
      <c r="AB57" s="36">
        <f t="shared" si="8"/>
        <v>7</v>
      </c>
      <c r="AC57" s="37">
        <f t="shared" si="9"/>
        <v>20</v>
      </c>
      <c r="AD57" s="76" t="str">
        <f t="shared" si="11"/>
        <v>Rattrapage</v>
      </c>
    </row>
    <row r="58" spans="1:30" s="9" customFormat="1">
      <c r="A58" s="11">
        <v>43</v>
      </c>
      <c r="B58" s="13" t="s">
        <v>156</v>
      </c>
      <c r="C58" s="12" t="s">
        <v>157</v>
      </c>
      <c r="D58" s="12" t="s">
        <v>158</v>
      </c>
      <c r="E58" s="30">
        <f t="shared" si="0"/>
        <v>10.5</v>
      </c>
      <c r="F58" s="31">
        <f t="shared" si="1"/>
        <v>6.9553333333333329</v>
      </c>
      <c r="G58" s="32">
        <v>10</v>
      </c>
      <c r="H58" s="32">
        <v>10.5</v>
      </c>
      <c r="I58" s="56">
        <v>0</v>
      </c>
      <c r="J58" s="32">
        <v>11</v>
      </c>
      <c r="K58" s="56">
        <v>0</v>
      </c>
      <c r="L58" s="32">
        <v>10</v>
      </c>
      <c r="M58" s="32">
        <v>11</v>
      </c>
      <c r="N58" s="32">
        <v>10</v>
      </c>
      <c r="O58" s="32">
        <v>10.33</v>
      </c>
      <c r="P58" s="55">
        <v>0</v>
      </c>
      <c r="Q58" s="33">
        <f t="shared" si="2"/>
        <v>0</v>
      </c>
      <c r="R58" s="31">
        <f t="shared" si="3"/>
        <v>0</v>
      </c>
      <c r="S58" s="54">
        <v>0</v>
      </c>
      <c r="T58" s="33">
        <f t="shared" si="4"/>
        <v>5</v>
      </c>
      <c r="U58" s="31">
        <f t="shared" si="5"/>
        <v>11</v>
      </c>
      <c r="V58" s="34">
        <v>11</v>
      </c>
      <c r="W58" s="33">
        <f t="shared" si="6"/>
        <v>5</v>
      </c>
      <c r="X58" s="35">
        <f t="shared" si="7"/>
        <v>10</v>
      </c>
      <c r="Y58" s="34">
        <v>10</v>
      </c>
      <c r="Z58" s="34">
        <v>10</v>
      </c>
      <c r="AA58" s="34">
        <v>10</v>
      </c>
      <c r="AB58" s="36">
        <f t="shared" si="8"/>
        <v>7.1059090909090905</v>
      </c>
      <c r="AC58" s="37">
        <f t="shared" si="9"/>
        <v>20.5</v>
      </c>
      <c r="AD58" s="76" t="str">
        <f t="shared" si="11"/>
        <v>Rattrapage</v>
      </c>
    </row>
    <row r="59" spans="1:30" s="9" customFormat="1">
      <c r="A59" s="11">
        <v>44</v>
      </c>
      <c r="B59" s="14" t="s">
        <v>159</v>
      </c>
      <c r="C59" s="15" t="s">
        <v>160</v>
      </c>
      <c r="D59" s="15" t="s">
        <v>161</v>
      </c>
      <c r="E59" s="38">
        <f t="shared" si="0"/>
        <v>15</v>
      </c>
      <c r="F59" s="39">
        <f t="shared" si="1"/>
        <v>10.233333333333333</v>
      </c>
      <c r="G59" s="40">
        <v>12</v>
      </c>
      <c r="H59" s="40">
        <v>13</v>
      </c>
      <c r="I59" s="40">
        <v>9</v>
      </c>
      <c r="J59" s="40">
        <v>10.25</v>
      </c>
      <c r="K59" s="40">
        <v>8</v>
      </c>
      <c r="L59" s="40">
        <v>13</v>
      </c>
      <c r="M59" s="40">
        <v>8.5</v>
      </c>
      <c r="N59" s="40">
        <v>10</v>
      </c>
      <c r="O59" s="40">
        <v>10.5</v>
      </c>
      <c r="P59" s="40">
        <v>7</v>
      </c>
      <c r="Q59" s="33">
        <f t="shared" si="2"/>
        <v>0</v>
      </c>
      <c r="R59" s="41">
        <f t="shared" si="3"/>
        <v>6</v>
      </c>
      <c r="S59" s="40">
        <v>6</v>
      </c>
      <c r="T59" s="33">
        <f t="shared" si="4"/>
        <v>5</v>
      </c>
      <c r="U59" s="35">
        <f t="shared" si="5"/>
        <v>15</v>
      </c>
      <c r="V59" s="40">
        <v>15</v>
      </c>
      <c r="W59" s="33">
        <f t="shared" si="6"/>
        <v>3.5</v>
      </c>
      <c r="X59" s="35">
        <f t="shared" si="7"/>
        <v>9</v>
      </c>
      <c r="Y59" s="40">
        <v>13</v>
      </c>
      <c r="Z59" s="40">
        <v>4</v>
      </c>
      <c r="AA59" s="40">
        <v>10</v>
      </c>
      <c r="AB59" s="36">
        <f t="shared" si="8"/>
        <v>10.113636363636363</v>
      </c>
      <c r="AC59" s="37">
        <f t="shared" si="9"/>
        <v>30</v>
      </c>
      <c r="AD59" s="76" t="str">
        <f t="shared" si="11"/>
        <v>Admis</v>
      </c>
    </row>
    <row r="60" spans="1:30" s="9" customFormat="1">
      <c r="A60" s="11">
        <v>45</v>
      </c>
      <c r="B60" s="14" t="s">
        <v>162</v>
      </c>
      <c r="C60" s="15" t="s">
        <v>163</v>
      </c>
      <c r="D60" s="15" t="s">
        <v>164</v>
      </c>
      <c r="E60" s="38">
        <f t="shared" si="0"/>
        <v>8</v>
      </c>
      <c r="F60" s="39">
        <f t="shared" si="1"/>
        <v>7.6893333333333338</v>
      </c>
      <c r="G60" s="55">
        <v>0</v>
      </c>
      <c r="H60" s="40">
        <v>10.42</v>
      </c>
      <c r="I60" s="55">
        <v>0</v>
      </c>
      <c r="J60" s="40">
        <v>14.5</v>
      </c>
      <c r="K60" s="40">
        <v>12.5</v>
      </c>
      <c r="L60" s="52">
        <v>8.5</v>
      </c>
      <c r="M60" s="40">
        <v>10.5</v>
      </c>
      <c r="N60" s="52">
        <v>9</v>
      </c>
      <c r="O60" s="40">
        <v>10.5</v>
      </c>
      <c r="P60" s="52">
        <v>2</v>
      </c>
      <c r="Q60" s="33">
        <f t="shared" si="2"/>
        <v>0</v>
      </c>
      <c r="R60" s="41">
        <f t="shared" si="3"/>
        <v>0</v>
      </c>
      <c r="S60" s="55">
        <v>0</v>
      </c>
      <c r="T60" s="33">
        <f t="shared" si="4"/>
        <v>5</v>
      </c>
      <c r="U60" s="35">
        <f t="shared" si="5"/>
        <v>11</v>
      </c>
      <c r="V60" s="40">
        <v>11</v>
      </c>
      <c r="W60" s="33">
        <f t="shared" si="6"/>
        <v>5</v>
      </c>
      <c r="X60" s="35">
        <f t="shared" si="7"/>
        <v>10.5</v>
      </c>
      <c r="Y60" s="40">
        <v>13.5</v>
      </c>
      <c r="Z60" s="40">
        <v>11</v>
      </c>
      <c r="AA60" s="40">
        <v>7</v>
      </c>
      <c r="AB60" s="36">
        <f t="shared" si="8"/>
        <v>7.6745454545454548</v>
      </c>
      <c r="AC60" s="37">
        <f t="shared" si="9"/>
        <v>18</v>
      </c>
      <c r="AD60" s="76" t="str">
        <f t="shared" si="11"/>
        <v>Rattrapage</v>
      </c>
    </row>
    <row r="61" spans="1:30" s="9" customFormat="1">
      <c r="A61" s="11">
        <v>46</v>
      </c>
      <c r="B61" s="13" t="s">
        <v>165</v>
      </c>
      <c r="C61" s="12" t="s">
        <v>166</v>
      </c>
      <c r="D61" s="12" t="s">
        <v>155</v>
      </c>
      <c r="E61" s="30">
        <f t="shared" si="0"/>
        <v>12</v>
      </c>
      <c r="F61" s="31">
        <f t="shared" si="1"/>
        <v>7.4666666666666668</v>
      </c>
      <c r="G61" s="32">
        <v>11</v>
      </c>
      <c r="H61" s="32">
        <v>10</v>
      </c>
      <c r="I61" s="55">
        <v>0</v>
      </c>
      <c r="J61" s="32">
        <v>10</v>
      </c>
      <c r="K61" s="32">
        <v>10</v>
      </c>
      <c r="L61" s="32">
        <v>10</v>
      </c>
      <c r="M61" s="32">
        <v>10</v>
      </c>
      <c r="N61" s="56">
        <v>0</v>
      </c>
      <c r="O61" s="56">
        <v>0</v>
      </c>
      <c r="P61" s="32">
        <v>10</v>
      </c>
      <c r="Q61" s="33">
        <f t="shared" si="2"/>
        <v>0</v>
      </c>
      <c r="R61" s="31">
        <f t="shared" si="3"/>
        <v>0</v>
      </c>
      <c r="S61" s="55">
        <v>0</v>
      </c>
      <c r="T61" s="33">
        <f t="shared" si="4"/>
        <v>5</v>
      </c>
      <c r="U61" s="31">
        <f t="shared" si="5"/>
        <v>11</v>
      </c>
      <c r="V61" s="34">
        <v>11</v>
      </c>
      <c r="W61" s="33">
        <f t="shared" si="6"/>
        <v>3.5</v>
      </c>
      <c r="X61" s="35">
        <f t="shared" si="7"/>
        <v>7</v>
      </c>
      <c r="Y61" s="34">
        <v>10</v>
      </c>
      <c r="Z61" s="34">
        <v>11</v>
      </c>
      <c r="AA61" s="54">
        <v>0</v>
      </c>
      <c r="AB61" s="36">
        <f t="shared" si="8"/>
        <v>7.0454545454545459</v>
      </c>
      <c r="AC61" s="37">
        <f t="shared" si="9"/>
        <v>20.5</v>
      </c>
      <c r="AD61" s="76" t="str">
        <f t="shared" si="11"/>
        <v>Rattrapage</v>
      </c>
    </row>
    <row r="62" spans="1:30" s="9" customFormat="1">
      <c r="A62" s="11">
        <v>47</v>
      </c>
      <c r="B62" s="14" t="s">
        <v>167</v>
      </c>
      <c r="C62" s="15" t="s">
        <v>168</v>
      </c>
      <c r="D62" s="15" t="s">
        <v>169</v>
      </c>
      <c r="E62" s="38">
        <f t="shared" si="0"/>
        <v>15</v>
      </c>
      <c r="F62" s="39">
        <f t="shared" si="1"/>
        <v>11.204000000000001</v>
      </c>
      <c r="G62" s="40">
        <v>11</v>
      </c>
      <c r="H62" s="40">
        <v>14.2</v>
      </c>
      <c r="I62" s="40">
        <v>9</v>
      </c>
      <c r="J62" s="40">
        <v>14</v>
      </c>
      <c r="K62" s="40">
        <v>11.5</v>
      </c>
      <c r="L62" s="40">
        <v>10</v>
      </c>
      <c r="M62" s="40">
        <v>10.66</v>
      </c>
      <c r="N62" s="40">
        <v>8.5</v>
      </c>
      <c r="O62" s="40">
        <v>14.5</v>
      </c>
      <c r="P62" s="40">
        <v>5</v>
      </c>
      <c r="Q62" s="33">
        <f t="shared" si="2"/>
        <v>0</v>
      </c>
      <c r="R62" s="41">
        <f t="shared" si="3"/>
        <v>8.5</v>
      </c>
      <c r="S62" s="40">
        <v>8.5</v>
      </c>
      <c r="T62" s="33">
        <f t="shared" si="4"/>
        <v>5</v>
      </c>
      <c r="U62" s="35">
        <f t="shared" si="5"/>
        <v>10.5</v>
      </c>
      <c r="V62" s="40">
        <v>10.5</v>
      </c>
      <c r="W62" s="33">
        <f t="shared" si="6"/>
        <v>2</v>
      </c>
      <c r="X62" s="35">
        <f t="shared" si="7"/>
        <v>8.6666666666666661</v>
      </c>
      <c r="Y62" s="40">
        <v>10</v>
      </c>
      <c r="Z62" s="40">
        <v>8</v>
      </c>
      <c r="AA62" s="40">
        <v>8</v>
      </c>
      <c r="AB62" s="36">
        <f t="shared" si="8"/>
        <v>10.548181818181819</v>
      </c>
      <c r="AC62" s="37">
        <f t="shared" si="9"/>
        <v>30</v>
      </c>
      <c r="AD62" s="76" t="str">
        <f t="shared" si="11"/>
        <v>Admis</v>
      </c>
    </row>
    <row r="63" spans="1:30" s="9" customFormat="1">
      <c r="A63" s="11">
        <v>48</v>
      </c>
      <c r="B63" s="16" t="s">
        <v>170</v>
      </c>
      <c r="C63" s="17" t="s">
        <v>171</v>
      </c>
      <c r="D63" s="17" t="s">
        <v>58</v>
      </c>
      <c r="E63" s="30">
        <f t="shared" si="0"/>
        <v>15</v>
      </c>
      <c r="F63" s="31">
        <f t="shared" si="1"/>
        <v>10.667333333333335</v>
      </c>
      <c r="G63" s="42">
        <v>12.16</v>
      </c>
      <c r="H63" s="42">
        <v>12.1</v>
      </c>
      <c r="I63" s="42">
        <v>10</v>
      </c>
      <c r="J63" s="42">
        <v>11.25</v>
      </c>
      <c r="K63" s="42">
        <v>10</v>
      </c>
      <c r="L63" s="42">
        <v>14.16</v>
      </c>
      <c r="M63" s="42">
        <v>10</v>
      </c>
      <c r="N63" s="42">
        <v>10.83</v>
      </c>
      <c r="O63" s="42">
        <v>9</v>
      </c>
      <c r="P63" s="42">
        <v>5</v>
      </c>
      <c r="Q63" s="33">
        <f t="shared" si="2"/>
        <v>0</v>
      </c>
      <c r="R63" s="31">
        <f t="shared" si="3"/>
        <v>0</v>
      </c>
      <c r="S63" s="54">
        <v>0</v>
      </c>
      <c r="T63" s="33">
        <f t="shared" si="4"/>
        <v>0</v>
      </c>
      <c r="U63" s="31">
        <f t="shared" si="5"/>
        <v>0</v>
      </c>
      <c r="V63" s="54">
        <v>0</v>
      </c>
      <c r="W63" s="33">
        <f t="shared" si="6"/>
        <v>3.5</v>
      </c>
      <c r="X63" s="35">
        <f t="shared" si="7"/>
        <v>7.333333333333333</v>
      </c>
      <c r="Y63" s="42">
        <v>12</v>
      </c>
      <c r="Z63" s="42">
        <v>10</v>
      </c>
      <c r="AA63" s="54">
        <v>0</v>
      </c>
      <c r="AB63" s="36">
        <f t="shared" si="8"/>
        <v>8.2731818181818184</v>
      </c>
      <c r="AC63" s="37">
        <f t="shared" si="9"/>
        <v>18.5</v>
      </c>
      <c r="AD63" s="76" t="str">
        <f t="shared" si="11"/>
        <v>Rattrapage</v>
      </c>
    </row>
    <row r="64" spans="1:30" s="9" customFormat="1">
      <c r="A64" s="11">
        <v>49</v>
      </c>
      <c r="B64" s="14" t="s">
        <v>172</v>
      </c>
      <c r="C64" s="15" t="s">
        <v>173</v>
      </c>
      <c r="D64" s="15" t="s">
        <v>174</v>
      </c>
      <c r="E64" s="38">
        <f t="shared" si="0"/>
        <v>9</v>
      </c>
      <c r="F64" s="39">
        <f t="shared" si="1"/>
        <v>6.4953333333333338</v>
      </c>
      <c r="G64" s="55">
        <v>0</v>
      </c>
      <c r="H64" s="40">
        <v>10.5</v>
      </c>
      <c r="I64" s="40">
        <v>13</v>
      </c>
      <c r="J64" s="55">
        <v>0</v>
      </c>
      <c r="K64" s="40">
        <v>10</v>
      </c>
      <c r="L64" s="40">
        <v>10.43</v>
      </c>
      <c r="M64" s="55">
        <v>0</v>
      </c>
      <c r="N64" s="40">
        <v>10</v>
      </c>
      <c r="O64" s="55">
        <v>0</v>
      </c>
      <c r="P64" s="40">
        <v>10</v>
      </c>
      <c r="Q64" s="33">
        <f t="shared" si="2"/>
        <v>0</v>
      </c>
      <c r="R64" s="41">
        <f t="shared" si="3"/>
        <v>0</v>
      </c>
      <c r="S64" s="54">
        <v>0</v>
      </c>
      <c r="T64" s="33">
        <f t="shared" si="4"/>
        <v>5</v>
      </c>
      <c r="U64" s="35">
        <f t="shared" si="5"/>
        <v>10.5</v>
      </c>
      <c r="V64" s="40">
        <v>10.5</v>
      </c>
      <c r="W64" s="33">
        <f t="shared" si="6"/>
        <v>2</v>
      </c>
      <c r="X64" s="35">
        <f t="shared" si="7"/>
        <v>3.3333333333333335</v>
      </c>
      <c r="Y64" s="40">
        <v>10</v>
      </c>
      <c r="Z64" s="55">
        <v>0</v>
      </c>
      <c r="AA64" s="54">
        <v>0</v>
      </c>
      <c r="AB64" s="36">
        <f t="shared" si="8"/>
        <v>5.8377272727272729</v>
      </c>
      <c r="AC64" s="37">
        <f t="shared" si="9"/>
        <v>16</v>
      </c>
      <c r="AD64" s="76" t="str">
        <f t="shared" si="11"/>
        <v>Rattrapage</v>
      </c>
    </row>
    <row r="65" spans="1:30" s="9" customFormat="1">
      <c r="A65" s="11">
        <v>50</v>
      </c>
      <c r="B65" s="14" t="s">
        <v>175</v>
      </c>
      <c r="C65" s="15" t="s">
        <v>176</v>
      </c>
      <c r="D65" s="15" t="s">
        <v>177</v>
      </c>
      <c r="E65" s="38">
        <f t="shared" si="0"/>
        <v>9.5</v>
      </c>
      <c r="F65" s="39">
        <f t="shared" si="1"/>
        <v>5.666666666666667</v>
      </c>
      <c r="G65" s="40">
        <v>10</v>
      </c>
      <c r="H65" s="40">
        <v>11</v>
      </c>
      <c r="I65" s="55">
        <v>0</v>
      </c>
      <c r="J65" s="55">
        <v>0</v>
      </c>
      <c r="K65" s="40">
        <v>11</v>
      </c>
      <c r="L65" s="40">
        <v>11</v>
      </c>
      <c r="M65" s="55">
        <v>0</v>
      </c>
      <c r="N65" s="40">
        <v>10</v>
      </c>
      <c r="O65" s="55">
        <v>0</v>
      </c>
      <c r="P65" s="55">
        <v>0</v>
      </c>
      <c r="Q65" s="33">
        <f t="shared" si="2"/>
        <v>0</v>
      </c>
      <c r="R65" s="41">
        <f t="shared" si="3"/>
        <v>0</v>
      </c>
      <c r="S65" s="54">
        <v>0</v>
      </c>
      <c r="T65" s="33">
        <f t="shared" si="4"/>
        <v>5</v>
      </c>
      <c r="U65" s="35">
        <f t="shared" si="5"/>
        <v>10</v>
      </c>
      <c r="V65" s="40">
        <v>10</v>
      </c>
      <c r="W65" s="33">
        <f t="shared" si="6"/>
        <v>2</v>
      </c>
      <c r="X65" s="35">
        <f t="shared" si="7"/>
        <v>3.3333333333333335</v>
      </c>
      <c r="Y65" s="40">
        <v>10</v>
      </c>
      <c r="Z65" s="55">
        <v>0</v>
      </c>
      <c r="AA65" s="54">
        <v>0</v>
      </c>
      <c r="AB65" s="36">
        <f t="shared" si="8"/>
        <v>5.2272727272727275</v>
      </c>
      <c r="AC65" s="37">
        <f t="shared" si="9"/>
        <v>16.5</v>
      </c>
      <c r="AD65" s="76" t="str">
        <f t="shared" si="11"/>
        <v>Rattrapage</v>
      </c>
    </row>
    <row r="66" spans="1:30" s="9" customFormat="1">
      <c r="A66" s="11">
        <v>51</v>
      </c>
      <c r="B66" s="14" t="s">
        <v>178</v>
      </c>
      <c r="C66" s="15" t="s">
        <v>179</v>
      </c>
      <c r="D66" s="15" t="s">
        <v>180</v>
      </c>
      <c r="E66" s="38">
        <f t="shared" si="0"/>
        <v>15</v>
      </c>
      <c r="F66" s="39">
        <f t="shared" si="1"/>
        <v>10.133333333333333</v>
      </c>
      <c r="G66" s="40">
        <v>11.5</v>
      </c>
      <c r="H66" s="40">
        <v>10</v>
      </c>
      <c r="I66" s="55">
        <v>10.5</v>
      </c>
      <c r="J66" s="55">
        <v>10.5</v>
      </c>
      <c r="K66" s="40">
        <v>10</v>
      </c>
      <c r="L66" s="52">
        <v>12.5</v>
      </c>
      <c r="M66" s="55">
        <v>0</v>
      </c>
      <c r="N66" s="40">
        <v>10</v>
      </c>
      <c r="O66" s="40">
        <v>12.5</v>
      </c>
      <c r="P66" s="52">
        <v>12</v>
      </c>
      <c r="Q66" s="33">
        <f t="shared" si="2"/>
        <v>5</v>
      </c>
      <c r="R66" s="41">
        <f t="shared" si="3"/>
        <v>12.5</v>
      </c>
      <c r="S66" s="40">
        <v>12.5</v>
      </c>
      <c r="T66" s="33">
        <f t="shared" si="4"/>
        <v>5</v>
      </c>
      <c r="U66" s="35">
        <f t="shared" si="5"/>
        <v>10</v>
      </c>
      <c r="V66" s="40">
        <v>10</v>
      </c>
      <c r="W66" s="33">
        <f t="shared" si="6"/>
        <v>3</v>
      </c>
      <c r="X66" s="35">
        <f t="shared" si="7"/>
        <v>6.75</v>
      </c>
      <c r="Y66" s="55">
        <v>0</v>
      </c>
      <c r="Z66" s="40">
        <v>10</v>
      </c>
      <c r="AA66" s="40">
        <v>10.25</v>
      </c>
      <c r="AB66" s="36">
        <f t="shared" si="8"/>
        <v>9.875</v>
      </c>
      <c r="AC66" s="37">
        <f t="shared" si="9"/>
        <v>28</v>
      </c>
      <c r="AD66" s="76" t="str">
        <f t="shared" si="11"/>
        <v>Rattrapage</v>
      </c>
    </row>
    <row r="67" spans="1:30" s="9" customFormat="1">
      <c r="A67" s="11">
        <v>52</v>
      </c>
      <c r="B67" s="14" t="s">
        <v>181</v>
      </c>
      <c r="C67" s="15" t="s">
        <v>182</v>
      </c>
      <c r="D67" s="15" t="s">
        <v>183</v>
      </c>
      <c r="E67" s="38">
        <f t="shared" si="0"/>
        <v>9.5</v>
      </c>
      <c r="F67" s="39">
        <f t="shared" si="1"/>
        <v>6.1333333333333337</v>
      </c>
      <c r="G67" s="40">
        <v>10.75</v>
      </c>
      <c r="H67" s="40">
        <v>13.5</v>
      </c>
      <c r="I67" s="55">
        <v>0</v>
      </c>
      <c r="J67" s="55">
        <v>0</v>
      </c>
      <c r="K67" s="40">
        <v>10</v>
      </c>
      <c r="L67" s="40">
        <v>13</v>
      </c>
      <c r="M67" s="55">
        <v>0</v>
      </c>
      <c r="N67" s="55">
        <v>0</v>
      </c>
      <c r="O67" s="40">
        <v>10.5</v>
      </c>
      <c r="P67" s="55">
        <v>0</v>
      </c>
      <c r="Q67" s="33">
        <f t="shared" si="2"/>
        <v>5</v>
      </c>
      <c r="R67" s="41">
        <f t="shared" si="3"/>
        <v>13</v>
      </c>
      <c r="S67" s="40">
        <v>13</v>
      </c>
      <c r="T67" s="33">
        <f t="shared" si="4"/>
        <v>5</v>
      </c>
      <c r="U67" s="35">
        <f t="shared" si="5"/>
        <v>10</v>
      </c>
      <c r="V67" s="40">
        <v>10</v>
      </c>
      <c r="W67" s="33">
        <f t="shared" si="6"/>
        <v>1.5</v>
      </c>
      <c r="X67" s="35">
        <f t="shared" si="7"/>
        <v>3.5833333333333335</v>
      </c>
      <c r="Y67" s="55">
        <v>0</v>
      </c>
      <c r="Z67" s="55">
        <v>0</v>
      </c>
      <c r="AA67" s="40">
        <v>10.75</v>
      </c>
      <c r="AB67" s="36">
        <f t="shared" si="8"/>
        <v>6.7613636363636367</v>
      </c>
      <c r="AC67" s="37">
        <f t="shared" si="9"/>
        <v>21</v>
      </c>
      <c r="AD67" s="76" t="str">
        <f t="shared" si="11"/>
        <v>Rattrapage</v>
      </c>
    </row>
    <row r="68" spans="1:30" s="9" customFormat="1">
      <c r="A68" s="11">
        <v>54</v>
      </c>
      <c r="B68" s="13" t="s">
        <v>184</v>
      </c>
      <c r="C68" s="12" t="s">
        <v>185</v>
      </c>
      <c r="D68" s="12" t="s">
        <v>186</v>
      </c>
      <c r="E68" s="30">
        <f t="shared" si="0"/>
        <v>3.5</v>
      </c>
      <c r="F68" s="31">
        <f t="shared" si="1"/>
        <v>2.0666666666666669</v>
      </c>
      <c r="G68" s="32">
        <v>10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32">
        <v>11</v>
      </c>
      <c r="N68" s="56">
        <v>0</v>
      </c>
      <c r="O68" s="56">
        <v>0</v>
      </c>
      <c r="P68" s="56">
        <v>0</v>
      </c>
      <c r="Q68" s="33">
        <f t="shared" si="2"/>
        <v>5</v>
      </c>
      <c r="R68" s="31">
        <f t="shared" si="3"/>
        <v>10</v>
      </c>
      <c r="S68" s="34">
        <v>10</v>
      </c>
      <c r="T68" s="33">
        <f t="shared" si="4"/>
        <v>0</v>
      </c>
      <c r="U68" s="31">
        <f t="shared" si="5"/>
        <v>0</v>
      </c>
      <c r="V68" s="54">
        <v>0</v>
      </c>
      <c r="W68" s="33">
        <f t="shared" si="6"/>
        <v>5</v>
      </c>
      <c r="X68" s="35">
        <f t="shared" si="7"/>
        <v>10.333333333333334</v>
      </c>
      <c r="Y68" s="34">
        <v>12</v>
      </c>
      <c r="Z68" s="34">
        <v>10</v>
      </c>
      <c r="AA68" s="34">
        <v>9</v>
      </c>
      <c r="AB68" s="36">
        <f t="shared" si="8"/>
        <v>3.7272727272727271</v>
      </c>
      <c r="AC68" s="37">
        <f t="shared" si="9"/>
        <v>13.5</v>
      </c>
      <c r="AD68" s="76" t="str">
        <f t="shared" si="11"/>
        <v>Rattrapage</v>
      </c>
    </row>
    <row r="69" spans="1:30" s="9" customFormat="1">
      <c r="A69" s="11">
        <v>53</v>
      </c>
      <c r="B69" s="14" t="s">
        <v>187</v>
      </c>
      <c r="C69" s="15" t="s">
        <v>185</v>
      </c>
      <c r="D69" s="15" t="s">
        <v>188</v>
      </c>
      <c r="E69" s="38">
        <f t="shared" si="0"/>
        <v>6.5</v>
      </c>
      <c r="F69" s="39">
        <f t="shared" si="1"/>
        <v>5.3</v>
      </c>
      <c r="G69" s="55">
        <v>0</v>
      </c>
      <c r="H69" s="40">
        <v>10</v>
      </c>
      <c r="I69" s="55">
        <v>0</v>
      </c>
      <c r="J69" s="55">
        <v>0</v>
      </c>
      <c r="K69" s="52">
        <v>10</v>
      </c>
      <c r="L69" s="55">
        <v>0</v>
      </c>
      <c r="M69" s="40">
        <v>10.5</v>
      </c>
      <c r="N69" s="40">
        <v>10</v>
      </c>
      <c r="O69" s="40">
        <v>12</v>
      </c>
      <c r="P69" s="52">
        <v>7</v>
      </c>
      <c r="Q69" s="33">
        <f t="shared" si="2"/>
        <v>5</v>
      </c>
      <c r="R69" s="41">
        <f t="shared" si="3"/>
        <v>12</v>
      </c>
      <c r="S69" s="40">
        <v>12</v>
      </c>
      <c r="T69" s="33">
        <f t="shared" si="4"/>
        <v>5</v>
      </c>
      <c r="U69" s="35">
        <f t="shared" si="5"/>
        <v>10.5</v>
      </c>
      <c r="V69" s="40">
        <v>10.5</v>
      </c>
      <c r="W69" s="33">
        <f t="shared" si="6"/>
        <v>5</v>
      </c>
      <c r="X69" s="35">
        <f t="shared" si="7"/>
        <v>10.166666666666666</v>
      </c>
      <c r="Y69" s="40">
        <v>13.5</v>
      </c>
      <c r="Z69" s="40">
        <v>8</v>
      </c>
      <c r="AA69" s="40">
        <v>9</v>
      </c>
      <c r="AB69" s="36">
        <f t="shared" si="8"/>
        <v>7.0454545454545459</v>
      </c>
      <c r="AC69" s="37">
        <f t="shared" si="9"/>
        <v>21.5</v>
      </c>
      <c r="AD69" s="76" t="str">
        <f t="shared" si="11"/>
        <v>Rattrapage</v>
      </c>
    </row>
    <row r="70" spans="1:30" s="63" customFormat="1">
      <c r="A70" s="11">
        <v>55</v>
      </c>
      <c r="B70" s="18" t="s">
        <v>189</v>
      </c>
      <c r="C70" s="19" t="s">
        <v>190</v>
      </c>
      <c r="D70" s="19" t="s">
        <v>191</v>
      </c>
      <c r="E70" s="30">
        <f t="shared" si="0"/>
        <v>15</v>
      </c>
      <c r="F70" s="31">
        <f t="shared" si="1"/>
        <v>10.485999999999999</v>
      </c>
      <c r="G70" s="34">
        <v>10</v>
      </c>
      <c r="H70" s="34">
        <v>11</v>
      </c>
      <c r="I70" s="34">
        <v>10.5</v>
      </c>
      <c r="J70" s="34">
        <v>11</v>
      </c>
      <c r="K70" s="34">
        <v>10.5</v>
      </c>
      <c r="L70" s="34">
        <v>10.79</v>
      </c>
      <c r="M70" s="34">
        <v>13</v>
      </c>
      <c r="N70" s="34">
        <v>12</v>
      </c>
      <c r="O70" s="34">
        <v>8</v>
      </c>
      <c r="P70" s="34">
        <v>7.5</v>
      </c>
      <c r="Q70" s="33">
        <f t="shared" si="2"/>
        <v>0</v>
      </c>
      <c r="R70" s="31">
        <f t="shared" si="3"/>
        <v>6</v>
      </c>
      <c r="S70" s="34">
        <v>6</v>
      </c>
      <c r="T70" s="33">
        <f t="shared" si="4"/>
        <v>5</v>
      </c>
      <c r="U70" s="31">
        <f t="shared" si="5"/>
        <v>11.66</v>
      </c>
      <c r="V70" s="34">
        <v>11.66</v>
      </c>
      <c r="W70" s="33">
        <f t="shared" si="6"/>
        <v>5</v>
      </c>
      <c r="X70" s="35">
        <f t="shared" si="7"/>
        <v>10.166666666666666</v>
      </c>
      <c r="Y70" s="34">
        <v>10.5</v>
      </c>
      <c r="Z70" s="34">
        <v>11.5</v>
      </c>
      <c r="AA70" s="34">
        <v>8.5</v>
      </c>
      <c r="AB70" s="36">
        <f t="shared" si="8"/>
        <v>10.141363636363636</v>
      </c>
      <c r="AC70" s="37">
        <f t="shared" si="9"/>
        <v>30</v>
      </c>
      <c r="AD70" s="77" t="str">
        <f t="shared" si="11"/>
        <v>Admis</v>
      </c>
    </row>
    <row r="71" spans="1:30" s="9" customFormat="1">
      <c r="A71" s="11">
        <v>56</v>
      </c>
      <c r="B71" s="14" t="s">
        <v>192</v>
      </c>
      <c r="C71" s="15" t="s">
        <v>193</v>
      </c>
      <c r="D71" s="15" t="s">
        <v>194</v>
      </c>
      <c r="E71" s="38">
        <f t="shared" si="0"/>
        <v>12</v>
      </c>
      <c r="F71" s="39">
        <f t="shared" si="1"/>
        <v>7.75</v>
      </c>
      <c r="G71" s="40">
        <v>10</v>
      </c>
      <c r="H71" s="40">
        <v>11</v>
      </c>
      <c r="I71" s="40">
        <v>11</v>
      </c>
      <c r="J71" s="40">
        <v>10</v>
      </c>
      <c r="K71" s="55">
        <v>0</v>
      </c>
      <c r="L71" s="40">
        <v>12.25</v>
      </c>
      <c r="M71" s="55">
        <v>0</v>
      </c>
      <c r="N71" s="40">
        <v>10</v>
      </c>
      <c r="O71" s="40">
        <v>10</v>
      </c>
      <c r="P71" s="55">
        <v>0</v>
      </c>
      <c r="Q71" s="33">
        <f t="shared" si="2"/>
        <v>5</v>
      </c>
      <c r="R71" s="41">
        <f t="shared" si="3"/>
        <v>12</v>
      </c>
      <c r="S71" s="40">
        <v>12</v>
      </c>
      <c r="T71" s="33">
        <f t="shared" si="4"/>
        <v>5</v>
      </c>
      <c r="U71" s="35">
        <f t="shared" si="5"/>
        <v>10</v>
      </c>
      <c r="V71" s="40">
        <v>10</v>
      </c>
      <c r="W71" s="33">
        <f t="shared" si="6"/>
        <v>5</v>
      </c>
      <c r="X71" s="35">
        <f t="shared" si="7"/>
        <v>11.333333333333334</v>
      </c>
      <c r="Y71" s="40">
        <v>16</v>
      </c>
      <c r="Z71" s="40">
        <v>8</v>
      </c>
      <c r="AA71" s="40">
        <v>10</v>
      </c>
      <c r="AB71" s="36">
        <f t="shared" si="8"/>
        <v>8.829545454545455</v>
      </c>
      <c r="AC71" s="37">
        <f t="shared" si="9"/>
        <v>27</v>
      </c>
      <c r="AD71" s="76" t="str">
        <f t="shared" si="11"/>
        <v>Rattrapage</v>
      </c>
    </row>
    <row r="72" spans="1:30" s="9" customFormat="1">
      <c r="A72" s="11">
        <v>57</v>
      </c>
      <c r="B72" s="14" t="s">
        <v>195</v>
      </c>
      <c r="C72" s="15" t="s">
        <v>196</v>
      </c>
      <c r="D72" s="15" t="s">
        <v>110</v>
      </c>
      <c r="E72" s="38">
        <f t="shared" si="0"/>
        <v>12.5</v>
      </c>
      <c r="F72" s="39">
        <f t="shared" si="1"/>
        <v>9.5</v>
      </c>
      <c r="G72" s="40">
        <v>11</v>
      </c>
      <c r="H72" s="40">
        <v>10.5</v>
      </c>
      <c r="I72" s="55">
        <v>0</v>
      </c>
      <c r="J72" s="40">
        <v>10</v>
      </c>
      <c r="K72" s="55">
        <v>11.5</v>
      </c>
      <c r="L72" s="52">
        <v>15.5</v>
      </c>
      <c r="M72" s="52">
        <v>11</v>
      </c>
      <c r="N72" s="40">
        <v>10</v>
      </c>
      <c r="O72" s="40">
        <v>11.5</v>
      </c>
      <c r="P72" s="52">
        <v>8.5</v>
      </c>
      <c r="Q72" s="33">
        <f t="shared" si="2"/>
        <v>5</v>
      </c>
      <c r="R72" s="41">
        <f t="shared" si="3"/>
        <v>12</v>
      </c>
      <c r="S72" s="40">
        <v>12</v>
      </c>
      <c r="T72" s="33">
        <f t="shared" si="4"/>
        <v>5</v>
      </c>
      <c r="U72" s="35">
        <f t="shared" si="5"/>
        <v>10.33</v>
      </c>
      <c r="V72" s="40">
        <v>10.33</v>
      </c>
      <c r="W72" s="33">
        <f t="shared" si="6"/>
        <v>5</v>
      </c>
      <c r="X72" s="35">
        <f t="shared" si="7"/>
        <v>10.166666666666666</v>
      </c>
      <c r="Y72" s="40">
        <v>18</v>
      </c>
      <c r="Z72" s="40">
        <v>5</v>
      </c>
      <c r="AA72" s="40">
        <v>7.5</v>
      </c>
      <c r="AB72" s="36">
        <f t="shared" si="8"/>
        <v>9.8936363636363627</v>
      </c>
      <c r="AC72" s="37">
        <f t="shared" si="9"/>
        <v>27.5</v>
      </c>
      <c r="AD72" s="76" t="str">
        <f t="shared" si="11"/>
        <v>Rattrapage</v>
      </c>
    </row>
    <row r="73" spans="1:30" s="9" customFormat="1">
      <c r="A73" s="11">
        <v>58</v>
      </c>
      <c r="B73" s="14" t="s">
        <v>197</v>
      </c>
      <c r="C73" s="15" t="s">
        <v>198</v>
      </c>
      <c r="D73" s="15" t="s">
        <v>199</v>
      </c>
      <c r="E73" s="38">
        <f t="shared" si="0"/>
        <v>10.5</v>
      </c>
      <c r="F73" s="39">
        <f t="shared" si="1"/>
        <v>7.2166666666666668</v>
      </c>
      <c r="G73" s="40">
        <v>10.5</v>
      </c>
      <c r="H73" s="40">
        <v>10.5</v>
      </c>
      <c r="I73" s="55">
        <v>0</v>
      </c>
      <c r="J73" s="40">
        <v>10</v>
      </c>
      <c r="K73" s="55">
        <v>0</v>
      </c>
      <c r="L73" s="40">
        <v>10.25</v>
      </c>
      <c r="M73" s="40">
        <v>12</v>
      </c>
      <c r="N73" s="40">
        <v>10</v>
      </c>
      <c r="O73" s="40">
        <v>14</v>
      </c>
      <c r="P73" s="55">
        <v>0</v>
      </c>
      <c r="Q73" s="33">
        <f t="shared" si="2"/>
        <v>5</v>
      </c>
      <c r="R73" s="41">
        <f t="shared" si="3"/>
        <v>12</v>
      </c>
      <c r="S73" s="40">
        <v>12</v>
      </c>
      <c r="T73" s="33">
        <f t="shared" si="4"/>
        <v>5</v>
      </c>
      <c r="U73" s="35">
        <f t="shared" si="5"/>
        <v>10.5</v>
      </c>
      <c r="V73" s="40">
        <v>10.5</v>
      </c>
      <c r="W73" s="33">
        <f t="shared" si="6"/>
        <v>2</v>
      </c>
      <c r="X73" s="35">
        <f t="shared" si="7"/>
        <v>3.8333333333333335</v>
      </c>
      <c r="Y73" s="40">
        <v>11.5</v>
      </c>
      <c r="Z73" s="55">
        <v>0</v>
      </c>
      <c r="AA73" s="55">
        <v>0</v>
      </c>
      <c r="AB73" s="36">
        <f t="shared" si="8"/>
        <v>7.4886363636363633</v>
      </c>
      <c r="AC73" s="37">
        <f t="shared" si="9"/>
        <v>22.5</v>
      </c>
      <c r="AD73" s="76" t="str">
        <f t="shared" si="11"/>
        <v>Rattrapage</v>
      </c>
    </row>
    <row r="74" spans="1:30" s="9" customFormat="1">
      <c r="A74" s="11">
        <v>59</v>
      </c>
      <c r="B74" s="13" t="s">
        <v>200</v>
      </c>
      <c r="C74" s="12" t="s">
        <v>201</v>
      </c>
      <c r="D74" s="12" t="s">
        <v>202</v>
      </c>
      <c r="E74" s="30">
        <f t="shared" si="0"/>
        <v>12.5</v>
      </c>
      <c r="F74" s="31">
        <f t="shared" si="1"/>
        <v>8.9979999999999993</v>
      </c>
      <c r="G74" s="32">
        <v>10</v>
      </c>
      <c r="H74" s="32">
        <v>13.5</v>
      </c>
      <c r="I74" s="55">
        <v>0</v>
      </c>
      <c r="J74" s="32">
        <v>13.5</v>
      </c>
      <c r="K74" s="32">
        <v>10</v>
      </c>
      <c r="L74" s="32">
        <v>10.97</v>
      </c>
      <c r="M74" s="56">
        <v>0</v>
      </c>
      <c r="N74" s="32">
        <v>10</v>
      </c>
      <c r="O74" s="32">
        <v>10</v>
      </c>
      <c r="P74" s="32">
        <v>10</v>
      </c>
      <c r="Q74" s="33">
        <f t="shared" si="2"/>
        <v>0</v>
      </c>
      <c r="R74" s="31">
        <f t="shared" si="3"/>
        <v>0</v>
      </c>
      <c r="S74" s="54">
        <v>0</v>
      </c>
      <c r="T74" s="33">
        <f t="shared" si="4"/>
        <v>5</v>
      </c>
      <c r="U74" s="31">
        <f t="shared" si="5"/>
        <v>12.33</v>
      </c>
      <c r="V74" s="34">
        <v>12.33</v>
      </c>
      <c r="W74" s="33">
        <f t="shared" si="6"/>
        <v>2</v>
      </c>
      <c r="X74" s="35">
        <f t="shared" si="7"/>
        <v>3.5</v>
      </c>
      <c r="Y74" s="34">
        <v>10.5</v>
      </c>
      <c r="Z74" s="55">
        <v>0</v>
      </c>
      <c r="AA74" s="55">
        <v>0</v>
      </c>
      <c r="AB74" s="36">
        <f t="shared" si="8"/>
        <v>7.7331818181818184</v>
      </c>
      <c r="AC74" s="37">
        <f t="shared" si="9"/>
        <v>19.5</v>
      </c>
      <c r="AD74" s="76" t="str">
        <f t="shared" si="11"/>
        <v>Rattrapage</v>
      </c>
    </row>
    <row r="75" spans="1:30" s="9" customFormat="1">
      <c r="A75" s="11">
        <v>60</v>
      </c>
      <c r="B75" s="16" t="s">
        <v>203</v>
      </c>
      <c r="C75" s="17" t="s">
        <v>204</v>
      </c>
      <c r="D75" s="17" t="s">
        <v>205</v>
      </c>
      <c r="E75" s="30">
        <f t="shared" si="0"/>
        <v>8.5</v>
      </c>
      <c r="F75" s="31">
        <f t="shared" si="1"/>
        <v>4.8666666666666663</v>
      </c>
      <c r="G75" s="43">
        <v>10</v>
      </c>
      <c r="H75" s="43">
        <v>10</v>
      </c>
      <c r="I75" s="55">
        <v>0</v>
      </c>
      <c r="J75" s="43">
        <v>11.5</v>
      </c>
      <c r="K75" s="56">
        <v>0</v>
      </c>
      <c r="L75" s="56">
        <v>0</v>
      </c>
      <c r="M75" s="56">
        <v>0</v>
      </c>
      <c r="N75" s="56">
        <v>0</v>
      </c>
      <c r="O75" s="43">
        <v>10</v>
      </c>
      <c r="P75" s="56">
        <v>0</v>
      </c>
      <c r="Q75" s="33">
        <f t="shared" si="2"/>
        <v>0</v>
      </c>
      <c r="R75" s="31">
        <f t="shared" si="3"/>
        <v>0</v>
      </c>
      <c r="S75" s="54">
        <v>0</v>
      </c>
      <c r="T75" s="33">
        <f t="shared" si="4"/>
        <v>0</v>
      </c>
      <c r="U75" s="31">
        <f t="shared" si="5"/>
        <v>0</v>
      </c>
      <c r="V75" s="54">
        <v>0</v>
      </c>
      <c r="W75" s="33">
        <f t="shared" si="6"/>
        <v>3.5</v>
      </c>
      <c r="X75" s="35">
        <f t="shared" si="7"/>
        <v>6.666666666666667</v>
      </c>
      <c r="Y75" s="42">
        <v>10</v>
      </c>
      <c r="Z75" s="42">
        <v>10</v>
      </c>
      <c r="AA75" s="54">
        <v>0</v>
      </c>
      <c r="AB75" s="36">
        <f t="shared" si="8"/>
        <v>4.2272727272727275</v>
      </c>
      <c r="AC75" s="37">
        <f t="shared" si="9"/>
        <v>12</v>
      </c>
      <c r="AD75" s="76" t="str">
        <f t="shared" si="11"/>
        <v>Rattrapage</v>
      </c>
    </row>
    <row r="76" spans="1:30" s="9" customFormat="1">
      <c r="A76" s="11">
        <v>61</v>
      </c>
      <c r="B76" s="14" t="s">
        <v>206</v>
      </c>
      <c r="C76" s="15" t="s">
        <v>207</v>
      </c>
      <c r="D76" s="15" t="s">
        <v>208</v>
      </c>
      <c r="E76" s="38">
        <f t="shared" si="0"/>
        <v>10</v>
      </c>
      <c r="F76" s="39">
        <f t="shared" si="1"/>
        <v>6.5113333333333339</v>
      </c>
      <c r="G76" s="40">
        <v>10.5</v>
      </c>
      <c r="H76" s="40">
        <v>11</v>
      </c>
      <c r="I76" s="55">
        <v>0</v>
      </c>
      <c r="J76" s="40">
        <v>10</v>
      </c>
      <c r="K76" s="56">
        <v>0</v>
      </c>
      <c r="L76" s="40">
        <v>12.17</v>
      </c>
      <c r="M76" s="56">
        <v>0</v>
      </c>
      <c r="N76" s="56">
        <v>0</v>
      </c>
      <c r="O76" s="40">
        <v>12</v>
      </c>
      <c r="P76" s="40">
        <v>10.5</v>
      </c>
      <c r="Q76" s="33">
        <f t="shared" si="2"/>
        <v>5</v>
      </c>
      <c r="R76" s="41">
        <f t="shared" si="3"/>
        <v>12.25</v>
      </c>
      <c r="S76" s="40">
        <v>12.25</v>
      </c>
      <c r="T76" s="33">
        <f t="shared" si="4"/>
        <v>5</v>
      </c>
      <c r="U76" s="35">
        <f t="shared" si="5"/>
        <v>12</v>
      </c>
      <c r="V76" s="40">
        <v>12</v>
      </c>
      <c r="W76" s="33">
        <f t="shared" si="6"/>
        <v>5</v>
      </c>
      <c r="X76" s="35">
        <f t="shared" si="7"/>
        <v>10.583333333333334</v>
      </c>
      <c r="Y76" s="40">
        <v>13.5</v>
      </c>
      <c r="Z76" s="40">
        <v>10.25</v>
      </c>
      <c r="AA76" s="40">
        <v>8</v>
      </c>
      <c r="AB76" s="36">
        <f t="shared" si="8"/>
        <v>8.0872727272727278</v>
      </c>
      <c r="AC76" s="37">
        <f t="shared" si="9"/>
        <v>25</v>
      </c>
      <c r="AD76" s="76" t="str">
        <f t="shared" si="11"/>
        <v>Rattrapage</v>
      </c>
    </row>
    <row r="77" spans="1:30" s="9" customFormat="1">
      <c r="A77" s="11">
        <v>62</v>
      </c>
      <c r="B77" s="16" t="s">
        <v>209</v>
      </c>
      <c r="C77" s="17" t="s">
        <v>210</v>
      </c>
      <c r="D77" s="17" t="s">
        <v>211</v>
      </c>
      <c r="E77" s="30">
        <f t="shared" si="0"/>
        <v>9</v>
      </c>
      <c r="F77" s="31">
        <f t="shared" si="1"/>
        <v>6.4333333333333336</v>
      </c>
      <c r="G77" s="43">
        <v>11.5</v>
      </c>
      <c r="H77" s="43">
        <v>12</v>
      </c>
      <c r="I77" s="55">
        <v>0</v>
      </c>
      <c r="J77" s="43">
        <v>11.5</v>
      </c>
      <c r="K77" s="56">
        <v>0</v>
      </c>
      <c r="L77" s="56">
        <v>0</v>
      </c>
      <c r="M77" s="43">
        <v>11.5</v>
      </c>
      <c r="N77" s="56">
        <v>0</v>
      </c>
      <c r="O77" s="43">
        <v>15</v>
      </c>
      <c r="P77" s="56">
        <v>0</v>
      </c>
      <c r="Q77" s="33">
        <f t="shared" si="2"/>
        <v>5</v>
      </c>
      <c r="R77" s="35">
        <f t="shared" si="3"/>
        <v>11</v>
      </c>
      <c r="S77" s="42">
        <v>11</v>
      </c>
      <c r="T77" s="33">
        <f t="shared" si="4"/>
        <v>0</v>
      </c>
      <c r="U77" s="31">
        <f t="shared" si="5"/>
        <v>0</v>
      </c>
      <c r="V77" s="54">
        <v>0</v>
      </c>
      <c r="W77" s="33">
        <f t="shared" si="6"/>
        <v>2</v>
      </c>
      <c r="X77" s="35">
        <f t="shared" si="7"/>
        <v>4</v>
      </c>
      <c r="Y77" s="42">
        <v>12</v>
      </c>
      <c r="Z77" s="54">
        <v>0</v>
      </c>
      <c r="AA77" s="54">
        <v>0</v>
      </c>
      <c r="AB77" s="36">
        <f t="shared" si="8"/>
        <v>5.9318181818181817</v>
      </c>
      <c r="AC77" s="37">
        <f t="shared" si="9"/>
        <v>16</v>
      </c>
      <c r="AD77" s="76" t="str">
        <f t="shared" si="11"/>
        <v>Rattrapage</v>
      </c>
    </row>
    <row r="78" spans="1:30" s="9" customFormat="1">
      <c r="A78" s="11">
        <v>63</v>
      </c>
      <c r="B78" s="14" t="s">
        <v>212</v>
      </c>
      <c r="C78" s="15" t="s">
        <v>213</v>
      </c>
      <c r="D78" s="15" t="s">
        <v>214</v>
      </c>
      <c r="E78" s="38">
        <f t="shared" si="0"/>
        <v>9.5</v>
      </c>
      <c r="F78" s="39">
        <f t="shared" si="1"/>
        <v>6.2446666666666664</v>
      </c>
      <c r="G78" s="40">
        <v>11</v>
      </c>
      <c r="H78" s="40">
        <v>10.5</v>
      </c>
      <c r="I78" s="55">
        <v>0</v>
      </c>
      <c r="J78" s="55">
        <v>13</v>
      </c>
      <c r="K78" s="56">
        <v>0</v>
      </c>
      <c r="L78" s="40">
        <v>13.67</v>
      </c>
      <c r="M78" s="55">
        <v>0</v>
      </c>
      <c r="N78" s="56">
        <v>0</v>
      </c>
      <c r="O78" s="40">
        <v>11</v>
      </c>
      <c r="P78" s="56">
        <v>0</v>
      </c>
      <c r="Q78" s="33">
        <f t="shared" si="2"/>
        <v>5</v>
      </c>
      <c r="R78" s="41">
        <f t="shared" si="3"/>
        <v>12.75</v>
      </c>
      <c r="S78" s="40">
        <v>12.75</v>
      </c>
      <c r="T78" s="33">
        <f t="shared" si="4"/>
        <v>5</v>
      </c>
      <c r="U78" s="35">
        <f t="shared" si="5"/>
        <v>11.25</v>
      </c>
      <c r="V78" s="40">
        <v>11.25</v>
      </c>
      <c r="W78" s="33">
        <f t="shared" si="6"/>
        <v>5</v>
      </c>
      <c r="X78" s="35">
        <f t="shared" si="7"/>
        <v>11</v>
      </c>
      <c r="Y78" s="40">
        <v>16</v>
      </c>
      <c r="Z78" s="40">
        <v>10</v>
      </c>
      <c r="AA78" s="40">
        <v>7</v>
      </c>
      <c r="AB78" s="36">
        <f t="shared" si="8"/>
        <v>7.9395454545454553</v>
      </c>
      <c r="AC78" s="37">
        <f t="shared" si="9"/>
        <v>24.5</v>
      </c>
      <c r="AD78" s="76" t="str">
        <f t="shared" si="11"/>
        <v>Rattrapage</v>
      </c>
    </row>
    <row r="79" spans="1:30" s="9" customFormat="1">
      <c r="A79" s="11">
        <v>64</v>
      </c>
      <c r="B79" s="13" t="s">
        <v>215</v>
      </c>
      <c r="C79" s="12" t="s">
        <v>216</v>
      </c>
      <c r="D79" s="12" t="s">
        <v>217</v>
      </c>
      <c r="E79" s="30">
        <f t="shared" si="0"/>
        <v>12</v>
      </c>
      <c r="F79" s="31">
        <f t="shared" si="1"/>
        <v>8.1333333333333329</v>
      </c>
      <c r="G79" s="32">
        <v>10</v>
      </c>
      <c r="H79" s="32">
        <v>10</v>
      </c>
      <c r="I79" s="32">
        <v>10.5</v>
      </c>
      <c r="J79" s="32">
        <v>10</v>
      </c>
      <c r="K79" s="56">
        <v>0</v>
      </c>
      <c r="L79" s="56">
        <v>0</v>
      </c>
      <c r="M79" s="32">
        <v>10.5</v>
      </c>
      <c r="N79" s="32">
        <v>10.5</v>
      </c>
      <c r="O79" s="32">
        <v>10</v>
      </c>
      <c r="P79" s="32">
        <v>10</v>
      </c>
      <c r="Q79" s="33">
        <f t="shared" si="2"/>
        <v>0</v>
      </c>
      <c r="R79" s="31">
        <f t="shared" si="3"/>
        <v>0</v>
      </c>
      <c r="S79" s="54">
        <v>0</v>
      </c>
      <c r="T79" s="33">
        <f t="shared" si="4"/>
        <v>5</v>
      </c>
      <c r="U79" s="31">
        <f t="shared" si="5"/>
        <v>10</v>
      </c>
      <c r="V79" s="34">
        <v>10</v>
      </c>
      <c r="W79" s="33">
        <f t="shared" si="6"/>
        <v>1.5</v>
      </c>
      <c r="X79" s="35">
        <f t="shared" si="7"/>
        <v>4</v>
      </c>
      <c r="Y79" s="54">
        <v>0</v>
      </c>
      <c r="Z79" s="34">
        <v>12</v>
      </c>
      <c r="AA79" s="54">
        <v>0</v>
      </c>
      <c r="AB79" s="36">
        <f t="shared" si="8"/>
        <v>7</v>
      </c>
      <c r="AC79" s="37">
        <f t="shared" si="9"/>
        <v>18.5</v>
      </c>
      <c r="AD79" s="76" t="str">
        <f t="shared" si="11"/>
        <v>Rattrapage</v>
      </c>
    </row>
    <row r="80" spans="1:30" s="9" customFormat="1">
      <c r="A80" s="11">
        <v>65</v>
      </c>
      <c r="B80" s="16" t="s">
        <v>218</v>
      </c>
      <c r="C80" s="17" t="s">
        <v>219</v>
      </c>
      <c r="D80" s="17" t="s">
        <v>220</v>
      </c>
      <c r="E80" s="30">
        <f t="shared" ref="E80:E139" si="12">IF(VALUE(F80)&gt;=9.99,15,SUM(IF(VALUE(G80)&gt;=9.99,3,0),IF(VALUE(H80)&gt;=9.99,3,0),IF(VALUE(I80)&gt;=9.99,2,0),IF(VALUE(J80)&gt;=9.99,2,0),IF(VALUE(K80)&gt;=9.99,2,0),IF(VALUE(L80)&gt;=9.99,1,0),IF(VALUE(M80)&gt;=9.99,0.5,0),IF(VALUE(N80)&gt;=9.99,0.5,0),IF(VALUE(O80)&gt;=9.99,0.5,0),IF(VALUE(P80)&gt;=9.99,0.5,0)))</f>
        <v>12</v>
      </c>
      <c r="F80" s="31">
        <f t="shared" ref="F80:F139" si="13">((G80*2)+(H80*2)+(I80*2)+(J80*2)+(K80*2)+(L80*1)+(M80*1)+(N80*1)+(O80*1)+(P80*1))/15</f>
        <v>7.7213333333333329</v>
      </c>
      <c r="G80" s="43">
        <v>10</v>
      </c>
      <c r="H80" s="43">
        <v>10.66</v>
      </c>
      <c r="I80" s="56">
        <v>0</v>
      </c>
      <c r="J80" s="43">
        <v>10.75</v>
      </c>
      <c r="K80" s="53">
        <v>10</v>
      </c>
      <c r="L80" s="43">
        <v>10.5</v>
      </c>
      <c r="M80" s="56">
        <v>0</v>
      </c>
      <c r="N80" s="43">
        <v>11.5</v>
      </c>
      <c r="O80" s="43">
        <v>11</v>
      </c>
      <c r="P80" s="56">
        <v>0</v>
      </c>
      <c r="Q80" s="33">
        <f t="shared" ref="Q80:Q139" si="14">IF(VALUE(R80)&gt;=9.99,5,SUM(IF(VALUE(S80)&gt;=9.99,5,0)))</f>
        <v>0</v>
      </c>
      <c r="R80" s="31">
        <f t="shared" ref="R80:R139" si="15">(S80*2)/2</f>
        <v>0</v>
      </c>
      <c r="S80" s="54">
        <v>0</v>
      </c>
      <c r="T80" s="33">
        <f t="shared" ref="T80:T139" si="16">IF(VALUE(U80)&gt;=9.99,5,SUM(IF(VALUE(V80)&gt;=9.99,5,0)))</f>
        <v>0</v>
      </c>
      <c r="U80" s="31">
        <f t="shared" ref="U80:U139" si="17">((V80*2))/2</f>
        <v>0</v>
      </c>
      <c r="V80" s="54">
        <v>0</v>
      </c>
      <c r="W80" s="33">
        <f t="shared" ref="W80:W139" si="18">IF(VALUE(X80)&gt;=9.99,5,SUM(IF(VALUE(Y80)&gt;=9.99,2,0),IF(VALUE(Z80)&gt;=9.99,1.5,0),IF(VALUE(AA80)&gt;=9.99,1.5,0)))</f>
        <v>3.5</v>
      </c>
      <c r="X80" s="35">
        <f t="shared" ref="X80:X139" si="19">((Y80*1)+(Z80*1)+(AA80*1))/3</f>
        <v>7</v>
      </c>
      <c r="Y80" s="42">
        <v>10</v>
      </c>
      <c r="Z80" s="54">
        <v>1</v>
      </c>
      <c r="AA80" s="42">
        <v>10</v>
      </c>
      <c r="AB80" s="36">
        <f t="shared" ref="AB80:AB139" si="20">((F80*15)+(R80*2)+(U80*2)+(X80*3))/22</f>
        <v>6.2190909090909088</v>
      </c>
      <c r="AC80" s="37">
        <f t="shared" ref="AC80:AC139" si="21">IF(AB80&gt;=9.999,30,(E80+Q80+T80+W80))</f>
        <v>15.5</v>
      </c>
      <c r="AD80" s="76" t="str">
        <f t="shared" si="11"/>
        <v>Rattrapage</v>
      </c>
    </row>
    <row r="81" spans="1:30" s="9" customFormat="1">
      <c r="A81" s="11">
        <v>66</v>
      </c>
      <c r="B81" s="24" t="s">
        <v>221</v>
      </c>
      <c r="C81" s="25" t="s">
        <v>222</v>
      </c>
      <c r="D81" s="25" t="s">
        <v>223</v>
      </c>
      <c r="E81" s="30">
        <f t="shared" si="12"/>
        <v>12</v>
      </c>
      <c r="F81" s="31">
        <f t="shared" si="13"/>
        <v>9</v>
      </c>
      <c r="G81" s="43">
        <v>11</v>
      </c>
      <c r="H81" s="43">
        <v>10.5</v>
      </c>
      <c r="I81" s="56">
        <v>5</v>
      </c>
      <c r="J81" s="43">
        <v>11</v>
      </c>
      <c r="K81" s="56">
        <v>13</v>
      </c>
      <c r="L81" s="43">
        <v>10</v>
      </c>
      <c r="M81" s="56">
        <v>0</v>
      </c>
      <c r="N81" s="43">
        <v>12</v>
      </c>
      <c r="O81" s="43">
        <v>12</v>
      </c>
      <c r="P81" s="56">
        <v>0</v>
      </c>
      <c r="Q81" s="33">
        <f t="shared" si="14"/>
        <v>5</v>
      </c>
      <c r="R81" s="31">
        <f t="shared" si="15"/>
        <v>10</v>
      </c>
      <c r="S81" s="34">
        <v>10</v>
      </c>
      <c r="T81" s="33">
        <f t="shared" si="16"/>
        <v>0</v>
      </c>
      <c r="U81" s="31">
        <f t="shared" si="17"/>
        <v>0</v>
      </c>
      <c r="V81" s="54">
        <v>0</v>
      </c>
      <c r="W81" s="33">
        <f t="shared" si="18"/>
        <v>5</v>
      </c>
      <c r="X81" s="35">
        <f t="shared" si="19"/>
        <v>15</v>
      </c>
      <c r="Y81" s="42">
        <v>17</v>
      </c>
      <c r="Z81" s="34">
        <v>14</v>
      </c>
      <c r="AA81" s="42">
        <v>14</v>
      </c>
      <c r="AB81" s="36">
        <f t="shared" si="20"/>
        <v>9.0909090909090917</v>
      </c>
      <c r="AC81" s="37">
        <f t="shared" si="21"/>
        <v>22</v>
      </c>
      <c r="AD81" s="76" t="str">
        <f t="shared" si="11"/>
        <v>Rattrapage</v>
      </c>
    </row>
    <row r="82" spans="1:30" s="9" customFormat="1">
      <c r="A82" s="11">
        <v>67</v>
      </c>
      <c r="B82" s="14" t="s">
        <v>224</v>
      </c>
      <c r="C82" s="15" t="s">
        <v>225</v>
      </c>
      <c r="D82" s="15" t="s">
        <v>226</v>
      </c>
      <c r="E82" s="38">
        <f t="shared" si="12"/>
        <v>11.5</v>
      </c>
      <c r="F82" s="39">
        <f t="shared" si="13"/>
        <v>7.3780000000000001</v>
      </c>
      <c r="G82" s="40">
        <v>11</v>
      </c>
      <c r="H82" s="40">
        <v>10.5</v>
      </c>
      <c r="I82" s="40">
        <v>10</v>
      </c>
      <c r="J82" s="55">
        <v>11</v>
      </c>
      <c r="K82" s="55">
        <v>0</v>
      </c>
      <c r="L82" s="40">
        <v>11.17</v>
      </c>
      <c r="M82" s="56">
        <v>0</v>
      </c>
      <c r="N82" s="55">
        <v>0</v>
      </c>
      <c r="O82" s="40">
        <v>14.5</v>
      </c>
      <c r="P82" s="56">
        <v>0</v>
      </c>
      <c r="Q82" s="33">
        <f t="shared" si="14"/>
        <v>0</v>
      </c>
      <c r="R82" s="41">
        <f t="shared" si="15"/>
        <v>0</v>
      </c>
      <c r="S82" s="55">
        <v>0</v>
      </c>
      <c r="T82" s="33">
        <f t="shared" si="16"/>
        <v>5</v>
      </c>
      <c r="U82" s="35">
        <f t="shared" si="17"/>
        <v>11</v>
      </c>
      <c r="V82" s="40">
        <v>11</v>
      </c>
      <c r="W82" s="33">
        <f t="shared" si="18"/>
        <v>5</v>
      </c>
      <c r="X82" s="35">
        <f t="shared" si="19"/>
        <v>11.666666666666666</v>
      </c>
      <c r="Y82" s="40">
        <v>16.5</v>
      </c>
      <c r="Z82" s="40">
        <v>10</v>
      </c>
      <c r="AA82" s="40">
        <v>8.5</v>
      </c>
      <c r="AB82" s="36">
        <f t="shared" si="20"/>
        <v>7.621363636363637</v>
      </c>
      <c r="AC82" s="37">
        <f t="shared" si="21"/>
        <v>21.5</v>
      </c>
      <c r="AD82" s="76" t="str">
        <f t="shared" si="11"/>
        <v>Rattrapage</v>
      </c>
    </row>
    <row r="83" spans="1:30" s="9" customFormat="1">
      <c r="A83" s="11">
        <v>68</v>
      </c>
      <c r="B83" s="13" t="s">
        <v>227</v>
      </c>
      <c r="C83" s="12" t="s">
        <v>225</v>
      </c>
      <c r="D83" s="12" t="s">
        <v>228</v>
      </c>
      <c r="E83" s="30">
        <f t="shared" si="12"/>
        <v>7.5</v>
      </c>
      <c r="F83" s="31">
        <f t="shared" si="13"/>
        <v>5.1013333333333328</v>
      </c>
      <c r="G83" s="32">
        <v>12.66</v>
      </c>
      <c r="H83" s="32">
        <v>14</v>
      </c>
      <c r="I83" s="56">
        <v>0</v>
      </c>
      <c r="J83" s="56">
        <v>0</v>
      </c>
      <c r="K83" s="55">
        <v>0</v>
      </c>
      <c r="L83" s="32">
        <v>10.199999999999999</v>
      </c>
      <c r="M83" s="56">
        <v>0</v>
      </c>
      <c r="N83" s="55">
        <v>0</v>
      </c>
      <c r="O83" s="32">
        <v>13</v>
      </c>
      <c r="P83" s="56">
        <v>0</v>
      </c>
      <c r="Q83" s="33">
        <f t="shared" si="14"/>
        <v>5</v>
      </c>
      <c r="R83" s="31">
        <f t="shared" si="15"/>
        <v>11</v>
      </c>
      <c r="S83" s="34">
        <v>11</v>
      </c>
      <c r="T83" s="33">
        <f t="shared" si="16"/>
        <v>0</v>
      </c>
      <c r="U83" s="31">
        <f t="shared" si="17"/>
        <v>0</v>
      </c>
      <c r="V83" s="54">
        <v>0</v>
      </c>
      <c r="W83" s="33">
        <f t="shared" si="18"/>
        <v>5</v>
      </c>
      <c r="X83" s="35">
        <f t="shared" si="19"/>
        <v>10.333333333333334</v>
      </c>
      <c r="Y83" s="34">
        <v>5</v>
      </c>
      <c r="Z83" s="34">
        <v>15</v>
      </c>
      <c r="AA83" s="34">
        <v>11</v>
      </c>
      <c r="AB83" s="36">
        <f t="shared" si="20"/>
        <v>5.8872727272727268</v>
      </c>
      <c r="AC83" s="37">
        <f t="shared" si="21"/>
        <v>17.5</v>
      </c>
      <c r="AD83" s="76" t="str">
        <f t="shared" si="11"/>
        <v>Rattrapage</v>
      </c>
    </row>
    <row r="84" spans="1:30" s="9" customFormat="1">
      <c r="A84" s="11">
        <v>69</v>
      </c>
      <c r="B84" s="16" t="s">
        <v>229</v>
      </c>
      <c r="C84" s="17" t="s">
        <v>230</v>
      </c>
      <c r="D84" s="17" t="s">
        <v>158</v>
      </c>
      <c r="E84" s="30">
        <f t="shared" si="12"/>
        <v>15</v>
      </c>
      <c r="F84" s="31">
        <f t="shared" si="13"/>
        <v>10.621333333333332</v>
      </c>
      <c r="G84" s="42">
        <v>11</v>
      </c>
      <c r="H84" s="42">
        <v>10.5</v>
      </c>
      <c r="I84" s="42">
        <v>11.5</v>
      </c>
      <c r="J84" s="42">
        <v>13</v>
      </c>
      <c r="K84" s="42">
        <v>9</v>
      </c>
      <c r="L84" s="42">
        <v>12.16</v>
      </c>
      <c r="M84" s="42">
        <v>8.16</v>
      </c>
      <c r="N84" s="42">
        <v>10</v>
      </c>
      <c r="O84" s="42">
        <v>9</v>
      </c>
      <c r="P84" s="42">
        <v>10</v>
      </c>
      <c r="Q84" s="33">
        <f t="shared" si="14"/>
        <v>0</v>
      </c>
      <c r="R84" s="31">
        <f t="shared" si="15"/>
        <v>0</v>
      </c>
      <c r="S84" s="54">
        <v>0</v>
      </c>
      <c r="T84" s="33">
        <f t="shared" si="16"/>
        <v>5</v>
      </c>
      <c r="U84" s="35">
        <f t="shared" si="17"/>
        <v>11</v>
      </c>
      <c r="V84" s="42">
        <v>11</v>
      </c>
      <c r="W84" s="33">
        <f t="shared" si="18"/>
        <v>3.5</v>
      </c>
      <c r="X84" s="35">
        <f t="shared" si="19"/>
        <v>8.1666666666666661</v>
      </c>
      <c r="Y84" s="42">
        <v>10</v>
      </c>
      <c r="Z84" s="54">
        <v>3</v>
      </c>
      <c r="AA84" s="34">
        <v>11.5</v>
      </c>
      <c r="AB84" s="36">
        <f t="shared" si="20"/>
        <v>9.3554545454545455</v>
      </c>
      <c r="AC84" s="37">
        <f t="shared" si="21"/>
        <v>23.5</v>
      </c>
      <c r="AD84" s="76" t="str">
        <f t="shared" si="11"/>
        <v>Rattrapage</v>
      </c>
    </row>
    <row r="85" spans="1:30" s="9" customFormat="1">
      <c r="A85" s="11">
        <v>70</v>
      </c>
      <c r="B85" s="13" t="s">
        <v>231</v>
      </c>
      <c r="C85" s="12" t="s">
        <v>232</v>
      </c>
      <c r="D85" s="12" t="s">
        <v>233</v>
      </c>
      <c r="E85" s="30">
        <f t="shared" si="12"/>
        <v>10</v>
      </c>
      <c r="F85" s="31">
        <f t="shared" si="13"/>
        <v>7.9666666666666668</v>
      </c>
      <c r="G85" s="54">
        <v>0</v>
      </c>
      <c r="H85" s="34">
        <v>11.5</v>
      </c>
      <c r="I85" s="34">
        <v>10</v>
      </c>
      <c r="J85" s="54">
        <v>0</v>
      </c>
      <c r="K85" s="34">
        <v>10.5</v>
      </c>
      <c r="L85" s="34">
        <v>10</v>
      </c>
      <c r="M85" s="34">
        <v>11</v>
      </c>
      <c r="N85" s="34">
        <v>10.5</v>
      </c>
      <c r="O85" s="34">
        <v>13</v>
      </c>
      <c r="P85" s="34">
        <v>11</v>
      </c>
      <c r="Q85" s="33">
        <f t="shared" si="14"/>
        <v>0</v>
      </c>
      <c r="R85" s="31">
        <f t="shared" si="15"/>
        <v>0</v>
      </c>
      <c r="S85" s="54">
        <v>0</v>
      </c>
      <c r="T85" s="33">
        <f t="shared" si="16"/>
        <v>5</v>
      </c>
      <c r="U85" s="31">
        <f t="shared" si="17"/>
        <v>10</v>
      </c>
      <c r="V85" s="34">
        <v>10</v>
      </c>
      <c r="W85" s="33">
        <f t="shared" si="18"/>
        <v>5</v>
      </c>
      <c r="X85" s="35">
        <f t="shared" si="19"/>
        <v>10.5</v>
      </c>
      <c r="Y85" s="34">
        <v>14.5</v>
      </c>
      <c r="Z85" s="34">
        <v>10</v>
      </c>
      <c r="AA85" s="34">
        <v>7</v>
      </c>
      <c r="AB85" s="36">
        <f t="shared" si="20"/>
        <v>7.7727272727272725</v>
      </c>
      <c r="AC85" s="37">
        <f t="shared" si="21"/>
        <v>20</v>
      </c>
      <c r="AD85" s="76" t="str">
        <f t="shared" si="11"/>
        <v>Rattrapage</v>
      </c>
    </row>
    <row r="86" spans="1:30" s="9" customFormat="1">
      <c r="A86" s="11">
        <v>71</v>
      </c>
      <c r="B86" s="14" t="s">
        <v>234</v>
      </c>
      <c r="C86" s="15" t="s">
        <v>235</v>
      </c>
      <c r="D86" s="15" t="s">
        <v>85</v>
      </c>
      <c r="E86" s="38">
        <f t="shared" si="12"/>
        <v>8.5</v>
      </c>
      <c r="F86" s="39">
        <f t="shared" si="13"/>
        <v>6.2313333333333336</v>
      </c>
      <c r="G86" s="54">
        <v>0</v>
      </c>
      <c r="H86" s="40">
        <v>10.25</v>
      </c>
      <c r="I86" s="40">
        <v>10</v>
      </c>
      <c r="J86" s="40">
        <v>15</v>
      </c>
      <c r="K86" s="55">
        <v>0</v>
      </c>
      <c r="L86" s="40">
        <v>11.22</v>
      </c>
      <c r="M86" s="55">
        <v>0</v>
      </c>
      <c r="N86" s="55">
        <v>0</v>
      </c>
      <c r="O86" s="40">
        <v>11.75</v>
      </c>
      <c r="P86" s="55">
        <v>0</v>
      </c>
      <c r="Q86" s="33">
        <f t="shared" si="14"/>
        <v>5</v>
      </c>
      <c r="R86" s="41">
        <f t="shared" si="15"/>
        <v>10.5</v>
      </c>
      <c r="S86" s="40">
        <v>10.5</v>
      </c>
      <c r="T86" s="33">
        <f t="shared" si="16"/>
        <v>0</v>
      </c>
      <c r="U86" s="35">
        <f t="shared" si="17"/>
        <v>0</v>
      </c>
      <c r="V86" s="55">
        <v>0</v>
      </c>
      <c r="W86" s="33">
        <f t="shared" si="18"/>
        <v>0</v>
      </c>
      <c r="X86" s="35">
        <f t="shared" si="19"/>
        <v>0</v>
      </c>
      <c r="Y86" s="55">
        <v>0</v>
      </c>
      <c r="Z86" s="55">
        <v>0</v>
      </c>
      <c r="AA86" s="55">
        <v>0</v>
      </c>
      <c r="AB86" s="36">
        <f t="shared" si="20"/>
        <v>5.2031818181818181</v>
      </c>
      <c r="AC86" s="37">
        <f t="shared" si="21"/>
        <v>13.5</v>
      </c>
      <c r="AD86" s="76" t="str">
        <f t="shared" si="11"/>
        <v>Rattrapage</v>
      </c>
    </row>
    <row r="87" spans="1:30" s="9" customFormat="1">
      <c r="A87" s="11">
        <v>72</v>
      </c>
      <c r="B87" s="14" t="s">
        <v>236</v>
      </c>
      <c r="C87" s="15" t="s">
        <v>237</v>
      </c>
      <c r="D87" s="15" t="s">
        <v>238</v>
      </c>
      <c r="E87" s="38">
        <f t="shared" si="12"/>
        <v>12</v>
      </c>
      <c r="F87" s="39">
        <f t="shared" si="13"/>
        <v>8.1613333333333333</v>
      </c>
      <c r="G87" s="40">
        <v>10</v>
      </c>
      <c r="H87" s="40">
        <v>10</v>
      </c>
      <c r="I87" s="55">
        <v>0</v>
      </c>
      <c r="J87" s="40">
        <v>11.25</v>
      </c>
      <c r="K87" s="55">
        <v>10</v>
      </c>
      <c r="L87" s="40">
        <v>10.17</v>
      </c>
      <c r="M87" s="55">
        <v>0</v>
      </c>
      <c r="N87" s="52">
        <v>10</v>
      </c>
      <c r="O87" s="40">
        <v>13.75</v>
      </c>
      <c r="P87" s="52">
        <v>6</v>
      </c>
      <c r="Q87" s="33">
        <f t="shared" si="14"/>
        <v>5</v>
      </c>
      <c r="R87" s="41">
        <f t="shared" si="15"/>
        <v>10.5</v>
      </c>
      <c r="S87" s="40">
        <v>10.5</v>
      </c>
      <c r="T87" s="33">
        <f t="shared" si="16"/>
        <v>5</v>
      </c>
      <c r="U87" s="35">
        <f t="shared" si="17"/>
        <v>11.5</v>
      </c>
      <c r="V87" s="40">
        <v>11.5</v>
      </c>
      <c r="W87" s="33">
        <f t="shared" si="18"/>
        <v>2</v>
      </c>
      <c r="X87" s="35">
        <f t="shared" si="19"/>
        <v>4.666666666666667</v>
      </c>
      <c r="Y87" s="40">
        <v>11</v>
      </c>
      <c r="Z87" s="55">
        <v>3</v>
      </c>
      <c r="AA87" s="55">
        <v>0</v>
      </c>
      <c r="AB87" s="36">
        <f t="shared" si="20"/>
        <v>8.2009090909090911</v>
      </c>
      <c r="AC87" s="37">
        <f t="shared" si="21"/>
        <v>24</v>
      </c>
      <c r="AD87" s="76" t="str">
        <f t="shared" si="11"/>
        <v>Rattrapage</v>
      </c>
    </row>
    <row r="88" spans="1:30" s="9" customFormat="1">
      <c r="A88" s="11">
        <v>73</v>
      </c>
      <c r="B88" s="14" t="s">
        <v>239</v>
      </c>
      <c r="C88" s="15" t="s">
        <v>240</v>
      </c>
      <c r="D88" s="15" t="s">
        <v>241</v>
      </c>
      <c r="E88" s="38">
        <f t="shared" si="12"/>
        <v>8</v>
      </c>
      <c r="F88" s="39">
        <f t="shared" si="13"/>
        <v>5.0999999999999996</v>
      </c>
      <c r="G88" s="40">
        <v>10</v>
      </c>
      <c r="H88" s="40">
        <v>12</v>
      </c>
      <c r="I88" s="55">
        <v>0</v>
      </c>
      <c r="J88" s="55">
        <v>0</v>
      </c>
      <c r="K88" s="55">
        <v>0</v>
      </c>
      <c r="L88" s="40">
        <v>11.5</v>
      </c>
      <c r="M88" s="55">
        <v>0</v>
      </c>
      <c r="N88" s="40">
        <v>10</v>
      </c>
      <c r="O88" s="40">
        <v>11</v>
      </c>
      <c r="P88" s="55">
        <v>0</v>
      </c>
      <c r="Q88" s="33">
        <f t="shared" si="14"/>
        <v>0</v>
      </c>
      <c r="R88" s="41">
        <f t="shared" si="15"/>
        <v>0</v>
      </c>
      <c r="S88" s="55">
        <v>0</v>
      </c>
      <c r="T88" s="33">
        <f t="shared" si="16"/>
        <v>5</v>
      </c>
      <c r="U88" s="35">
        <f t="shared" si="17"/>
        <v>12.5</v>
      </c>
      <c r="V88" s="40">
        <v>12.5</v>
      </c>
      <c r="W88" s="33">
        <f t="shared" si="18"/>
        <v>3.5</v>
      </c>
      <c r="X88" s="35">
        <f t="shared" si="19"/>
        <v>8.5</v>
      </c>
      <c r="Y88" s="40">
        <v>14</v>
      </c>
      <c r="Z88" s="55">
        <v>0</v>
      </c>
      <c r="AA88" s="40">
        <v>11.5</v>
      </c>
      <c r="AB88" s="36">
        <f t="shared" si="20"/>
        <v>5.7727272727272725</v>
      </c>
      <c r="AC88" s="37">
        <f t="shared" si="21"/>
        <v>16.5</v>
      </c>
      <c r="AD88" s="76" t="str">
        <f t="shared" si="11"/>
        <v>Rattrapage</v>
      </c>
    </row>
    <row r="89" spans="1:30" s="9" customFormat="1">
      <c r="A89" s="11">
        <v>74</v>
      </c>
      <c r="B89" s="13" t="s">
        <v>242</v>
      </c>
      <c r="C89" s="12" t="s">
        <v>243</v>
      </c>
      <c r="D89" s="12" t="s">
        <v>244</v>
      </c>
      <c r="E89" s="30">
        <f t="shared" si="12"/>
        <v>15</v>
      </c>
      <c r="F89" s="31">
        <f t="shared" si="13"/>
        <v>10.261333333333335</v>
      </c>
      <c r="G89" s="34">
        <v>9</v>
      </c>
      <c r="H89" s="34">
        <v>11.5</v>
      </c>
      <c r="I89" s="34">
        <v>10</v>
      </c>
      <c r="J89" s="34">
        <v>8.5</v>
      </c>
      <c r="K89" s="34">
        <v>13.5</v>
      </c>
      <c r="L89" s="34">
        <v>12.42</v>
      </c>
      <c r="M89" s="34">
        <v>11</v>
      </c>
      <c r="N89" s="34">
        <v>5</v>
      </c>
      <c r="O89" s="34">
        <v>12</v>
      </c>
      <c r="P89" s="34">
        <v>8.5</v>
      </c>
      <c r="Q89" s="33">
        <f t="shared" si="14"/>
        <v>0</v>
      </c>
      <c r="R89" s="31">
        <f t="shared" si="15"/>
        <v>0</v>
      </c>
      <c r="S89" s="55">
        <v>0</v>
      </c>
      <c r="T89" s="33">
        <f t="shared" si="16"/>
        <v>5</v>
      </c>
      <c r="U89" s="31">
        <f t="shared" si="17"/>
        <v>11.5</v>
      </c>
      <c r="V89" s="34">
        <v>11.5</v>
      </c>
      <c r="W89" s="33">
        <f t="shared" si="18"/>
        <v>2</v>
      </c>
      <c r="X89" s="35">
        <f t="shared" si="19"/>
        <v>6.333333333333333</v>
      </c>
      <c r="Y89" s="34">
        <v>14.5</v>
      </c>
      <c r="Z89" s="54">
        <v>4.5</v>
      </c>
      <c r="AA89" s="54">
        <v>0</v>
      </c>
      <c r="AB89" s="36">
        <f t="shared" si="20"/>
        <v>8.9054545454545462</v>
      </c>
      <c r="AC89" s="37">
        <f t="shared" si="21"/>
        <v>22</v>
      </c>
      <c r="AD89" s="76" t="str">
        <f t="shared" si="11"/>
        <v>Rattrapage</v>
      </c>
    </row>
    <row r="90" spans="1:30" s="9" customFormat="1">
      <c r="A90" s="11">
        <v>75</v>
      </c>
      <c r="B90" s="14" t="s">
        <v>245</v>
      </c>
      <c r="C90" s="15" t="s">
        <v>246</v>
      </c>
      <c r="D90" s="15" t="s">
        <v>247</v>
      </c>
      <c r="E90" s="38">
        <f t="shared" si="12"/>
        <v>7.5</v>
      </c>
      <c r="F90" s="39">
        <f t="shared" si="13"/>
        <v>5.166666666666667</v>
      </c>
      <c r="G90" s="55">
        <v>0</v>
      </c>
      <c r="H90" s="40">
        <v>10</v>
      </c>
      <c r="I90" s="55">
        <v>0</v>
      </c>
      <c r="J90" s="40">
        <v>10.25</v>
      </c>
      <c r="K90" s="55">
        <v>11.5</v>
      </c>
      <c r="L90" s="55">
        <v>0</v>
      </c>
      <c r="M90" s="55">
        <v>0</v>
      </c>
      <c r="N90" s="55">
        <v>0</v>
      </c>
      <c r="O90" s="40">
        <v>14</v>
      </c>
      <c r="P90" s="55">
        <v>0</v>
      </c>
      <c r="Q90" s="33">
        <f t="shared" si="14"/>
        <v>5</v>
      </c>
      <c r="R90" s="41">
        <f t="shared" si="15"/>
        <v>12.5</v>
      </c>
      <c r="S90" s="40">
        <v>12.5</v>
      </c>
      <c r="T90" s="33">
        <f t="shared" si="16"/>
        <v>5</v>
      </c>
      <c r="U90" s="35">
        <f t="shared" si="17"/>
        <v>10.5</v>
      </c>
      <c r="V90" s="40">
        <v>10.5</v>
      </c>
      <c r="W90" s="33">
        <f t="shared" si="18"/>
        <v>3.5</v>
      </c>
      <c r="X90" s="35">
        <f t="shared" si="19"/>
        <v>7.416666666666667</v>
      </c>
      <c r="Y90" s="40">
        <v>12.25</v>
      </c>
      <c r="Z90" s="55">
        <v>0</v>
      </c>
      <c r="AA90" s="40">
        <v>10</v>
      </c>
      <c r="AB90" s="36">
        <f t="shared" si="20"/>
        <v>6.625</v>
      </c>
      <c r="AC90" s="37">
        <f t="shared" si="21"/>
        <v>21</v>
      </c>
      <c r="AD90" s="76" t="str">
        <f t="shared" si="11"/>
        <v>Rattrapage</v>
      </c>
    </row>
    <row r="91" spans="1:30" s="9" customFormat="1">
      <c r="A91" s="11">
        <v>76</v>
      </c>
      <c r="B91" s="20" t="s">
        <v>248</v>
      </c>
      <c r="C91" s="21" t="s">
        <v>249</v>
      </c>
      <c r="D91" s="21" t="s">
        <v>250</v>
      </c>
      <c r="E91" s="44">
        <f t="shared" si="12"/>
        <v>8.5</v>
      </c>
      <c r="F91" s="45">
        <f t="shared" si="13"/>
        <v>6.666666666666667</v>
      </c>
      <c r="G91" s="55">
        <v>0</v>
      </c>
      <c r="H91" s="51">
        <v>11</v>
      </c>
      <c r="I91" s="51">
        <v>11</v>
      </c>
      <c r="J91" s="57">
        <v>0</v>
      </c>
      <c r="K91" s="57">
        <v>10.5</v>
      </c>
      <c r="L91" s="55">
        <v>0</v>
      </c>
      <c r="M91" s="51">
        <v>10.5</v>
      </c>
      <c r="N91" s="51">
        <v>11</v>
      </c>
      <c r="O91" s="51">
        <v>13.5</v>
      </c>
      <c r="P91" s="55">
        <v>0</v>
      </c>
      <c r="Q91" s="46">
        <f t="shared" si="14"/>
        <v>0</v>
      </c>
      <c r="R91" s="47">
        <f t="shared" si="15"/>
        <v>0</v>
      </c>
      <c r="S91" s="57">
        <v>0</v>
      </c>
      <c r="T91" s="46">
        <f t="shared" si="16"/>
        <v>5</v>
      </c>
      <c r="U91" s="48">
        <f t="shared" si="17"/>
        <v>10</v>
      </c>
      <c r="V91" s="51">
        <v>10</v>
      </c>
      <c r="W91" s="46">
        <f t="shared" si="18"/>
        <v>3.5</v>
      </c>
      <c r="X91" s="48">
        <f t="shared" si="19"/>
        <v>7.5</v>
      </c>
      <c r="Y91" s="51">
        <v>12.5</v>
      </c>
      <c r="Z91" s="55">
        <v>0</v>
      </c>
      <c r="AA91" s="51">
        <v>10</v>
      </c>
      <c r="AB91" s="49">
        <f t="shared" si="20"/>
        <v>6.4772727272727275</v>
      </c>
      <c r="AC91" s="50">
        <f t="shared" si="21"/>
        <v>17</v>
      </c>
      <c r="AD91" s="76" t="str">
        <f t="shared" si="11"/>
        <v>Rattrapage</v>
      </c>
    </row>
    <row r="92" spans="1:30" s="9" customFormat="1">
      <c r="A92" s="11">
        <v>77</v>
      </c>
      <c r="B92" s="14" t="s">
        <v>251</v>
      </c>
      <c r="C92" s="15" t="s">
        <v>252</v>
      </c>
      <c r="D92" s="15" t="s">
        <v>253</v>
      </c>
      <c r="E92" s="38">
        <f t="shared" si="12"/>
        <v>9.5</v>
      </c>
      <c r="F92" s="39">
        <f t="shared" si="13"/>
        <v>7</v>
      </c>
      <c r="G92" s="40">
        <v>10</v>
      </c>
      <c r="H92" s="40">
        <v>12</v>
      </c>
      <c r="I92" s="55">
        <v>0</v>
      </c>
      <c r="J92" s="40">
        <v>12.75</v>
      </c>
      <c r="K92" s="55">
        <v>0</v>
      </c>
      <c r="L92" s="55">
        <v>0</v>
      </c>
      <c r="M92" s="55">
        <v>0</v>
      </c>
      <c r="N92" s="40">
        <v>10</v>
      </c>
      <c r="O92" s="40">
        <v>15</v>
      </c>
      <c r="P92" s="40">
        <v>10.5</v>
      </c>
      <c r="Q92" s="33">
        <f t="shared" si="14"/>
        <v>5</v>
      </c>
      <c r="R92" s="41">
        <f t="shared" si="15"/>
        <v>10</v>
      </c>
      <c r="S92" s="40">
        <v>10</v>
      </c>
      <c r="T92" s="33">
        <f t="shared" si="16"/>
        <v>5</v>
      </c>
      <c r="U92" s="35">
        <f t="shared" si="17"/>
        <v>11</v>
      </c>
      <c r="V92" s="40">
        <v>11</v>
      </c>
      <c r="W92" s="33">
        <f t="shared" si="18"/>
        <v>5</v>
      </c>
      <c r="X92" s="35">
        <f t="shared" si="19"/>
        <v>10.666666666666666</v>
      </c>
      <c r="Y92" s="40">
        <v>16</v>
      </c>
      <c r="Z92" s="40">
        <v>6</v>
      </c>
      <c r="AA92" s="40">
        <v>10</v>
      </c>
      <c r="AB92" s="36">
        <f t="shared" si="20"/>
        <v>8.1363636363636367</v>
      </c>
      <c r="AC92" s="37">
        <f t="shared" si="21"/>
        <v>24.5</v>
      </c>
      <c r="AD92" s="76" t="str">
        <f t="shared" si="11"/>
        <v>Rattrapage</v>
      </c>
    </row>
    <row r="93" spans="1:30" s="63" customFormat="1">
      <c r="A93" s="64"/>
      <c r="B93" s="65"/>
      <c r="C93" s="66"/>
      <c r="D93" s="66"/>
      <c r="E93" s="67"/>
      <c r="F93" s="68"/>
      <c r="G93" s="69"/>
      <c r="H93" s="69"/>
      <c r="I93" s="71"/>
      <c r="J93" s="69"/>
      <c r="K93" s="71"/>
      <c r="L93" s="71"/>
      <c r="M93" s="71"/>
      <c r="N93" s="69"/>
      <c r="O93" s="69"/>
      <c r="P93" s="69"/>
      <c r="Q93" s="72"/>
      <c r="R93" s="73"/>
      <c r="S93" s="69"/>
      <c r="T93" s="72"/>
      <c r="U93" s="74"/>
      <c r="V93" s="69"/>
      <c r="W93" s="72"/>
      <c r="X93" s="74"/>
      <c r="Y93" s="69"/>
      <c r="Z93" s="69"/>
      <c r="AA93" s="69"/>
      <c r="AB93" s="75"/>
      <c r="AC93" s="71"/>
    </row>
    <row r="94" spans="1:30" s="63" customFormat="1">
      <c r="A94" s="97" t="s">
        <v>378</v>
      </c>
      <c r="B94" s="98"/>
      <c r="C94" s="98"/>
      <c r="D94" s="98"/>
      <c r="E94" s="29"/>
      <c r="F94" s="28">
        <v>15</v>
      </c>
      <c r="G94" s="27">
        <v>3</v>
      </c>
      <c r="H94" s="27">
        <v>3</v>
      </c>
      <c r="I94" s="27">
        <v>2</v>
      </c>
      <c r="J94" s="27">
        <v>2</v>
      </c>
      <c r="K94" s="27">
        <v>2</v>
      </c>
      <c r="L94" s="27">
        <v>1</v>
      </c>
      <c r="M94" s="27">
        <v>0.5</v>
      </c>
      <c r="N94" s="27">
        <v>0.5</v>
      </c>
      <c r="O94" s="27">
        <v>0.5</v>
      </c>
      <c r="P94" s="27">
        <v>0.5</v>
      </c>
      <c r="Q94" s="10"/>
      <c r="R94" s="28">
        <v>5</v>
      </c>
      <c r="S94" s="27">
        <v>5</v>
      </c>
      <c r="T94" s="10"/>
      <c r="U94" s="28">
        <v>5</v>
      </c>
      <c r="V94" s="27">
        <v>5</v>
      </c>
      <c r="W94" s="10"/>
      <c r="X94" s="28">
        <v>5</v>
      </c>
      <c r="Y94" s="27">
        <v>2</v>
      </c>
      <c r="Z94" s="27">
        <v>1.5</v>
      </c>
      <c r="AA94" s="27">
        <v>1.5</v>
      </c>
      <c r="AB94" s="7"/>
      <c r="AC94" s="7"/>
    </row>
    <row r="95" spans="1:30" s="63" customFormat="1">
      <c r="A95" s="97" t="s">
        <v>377</v>
      </c>
      <c r="B95" s="98"/>
      <c r="C95" s="98"/>
      <c r="D95" s="98"/>
      <c r="E95" s="29"/>
      <c r="F95" s="28">
        <v>15</v>
      </c>
      <c r="G95" s="27">
        <v>2</v>
      </c>
      <c r="H95" s="27">
        <v>2</v>
      </c>
      <c r="I95" s="27">
        <v>2</v>
      </c>
      <c r="J95" s="27">
        <v>2</v>
      </c>
      <c r="K95" s="27">
        <v>2</v>
      </c>
      <c r="L95" s="27">
        <v>1</v>
      </c>
      <c r="M95" s="27">
        <v>1</v>
      </c>
      <c r="N95" s="27">
        <v>1</v>
      </c>
      <c r="O95" s="27">
        <v>1</v>
      </c>
      <c r="P95" s="27">
        <v>1</v>
      </c>
      <c r="Q95" s="10"/>
      <c r="R95" s="28">
        <v>2</v>
      </c>
      <c r="S95" s="27">
        <v>2</v>
      </c>
      <c r="T95" s="10"/>
      <c r="U95" s="28">
        <v>2</v>
      </c>
      <c r="V95" s="27">
        <v>2</v>
      </c>
      <c r="W95" s="10"/>
      <c r="X95" s="28">
        <v>3</v>
      </c>
      <c r="Y95" s="27">
        <v>1</v>
      </c>
      <c r="Z95" s="27">
        <v>1</v>
      </c>
      <c r="AA95" s="27">
        <v>1</v>
      </c>
      <c r="AB95" s="7"/>
      <c r="AC95" s="7"/>
    </row>
    <row r="96" spans="1:30" s="63" customFormat="1" ht="59">
      <c r="A96" s="1" t="s">
        <v>5</v>
      </c>
      <c r="B96" s="2" t="s">
        <v>6</v>
      </c>
      <c r="C96" s="1" t="s">
        <v>7</v>
      </c>
      <c r="D96" s="1" t="s">
        <v>8</v>
      </c>
      <c r="E96" s="5" t="s">
        <v>9</v>
      </c>
      <c r="F96" s="3" t="s">
        <v>10</v>
      </c>
      <c r="G96" s="1" t="s">
        <v>11</v>
      </c>
      <c r="H96" s="1" t="s">
        <v>12</v>
      </c>
      <c r="I96" s="1" t="s">
        <v>13</v>
      </c>
      <c r="J96" s="1" t="s">
        <v>14</v>
      </c>
      <c r="K96" s="1" t="s">
        <v>15</v>
      </c>
      <c r="L96" s="1" t="s">
        <v>16</v>
      </c>
      <c r="M96" s="1" t="s">
        <v>17</v>
      </c>
      <c r="N96" s="1" t="s">
        <v>18</v>
      </c>
      <c r="O96" s="1" t="s">
        <v>19</v>
      </c>
      <c r="P96" s="1" t="s">
        <v>20</v>
      </c>
      <c r="Q96" s="5" t="s">
        <v>21</v>
      </c>
      <c r="R96" s="3" t="s">
        <v>22</v>
      </c>
      <c r="S96" s="1" t="s">
        <v>23</v>
      </c>
      <c r="T96" s="5" t="s">
        <v>24</v>
      </c>
      <c r="U96" s="3" t="s">
        <v>25</v>
      </c>
      <c r="V96" s="1" t="s">
        <v>26</v>
      </c>
      <c r="W96" s="5" t="s">
        <v>27</v>
      </c>
      <c r="X96" s="3" t="s">
        <v>28</v>
      </c>
      <c r="Y96" s="1" t="s">
        <v>29</v>
      </c>
      <c r="Z96" s="1" t="s">
        <v>30</v>
      </c>
      <c r="AA96" s="1" t="s">
        <v>31</v>
      </c>
      <c r="AB96" s="6" t="s">
        <v>32</v>
      </c>
      <c r="AC96" s="4" t="s">
        <v>33</v>
      </c>
      <c r="AD96" s="78" t="s">
        <v>379</v>
      </c>
    </row>
    <row r="97" spans="1:30" s="9" customFormat="1">
      <c r="A97" s="11">
        <v>78</v>
      </c>
      <c r="B97" s="16" t="s">
        <v>254</v>
      </c>
      <c r="C97" s="17" t="s">
        <v>255</v>
      </c>
      <c r="D97" s="17" t="s">
        <v>256</v>
      </c>
      <c r="E97" s="30">
        <f t="shared" si="12"/>
        <v>6.5</v>
      </c>
      <c r="F97" s="31">
        <f t="shared" si="13"/>
        <v>4.2666666666666666</v>
      </c>
      <c r="G97" s="43">
        <v>10</v>
      </c>
      <c r="H97" s="56">
        <v>0</v>
      </c>
      <c r="I97" s="56">
        <v>0</v>
      </c>
      <c r="J97" s="43">
        <v>12</v>
      </c>
      <c r="K97" s="56">
        <v>0</v>
      </c>
      <c r="L97" s="43">
        <v>10</v>
      </c>
      <c r="M97" s="43">
        <v>10</v>
      </c>
      <c r="N97" s="56">
        <v>0</v>
      </c>
      <c r="O97" s="56">
        <v>0</v>
      </c>
      <c r="P97" s="56">
        <v>0</v>
      </c>
      <c r="Q97" s="33">
        <f t="shared" si="14"/>
        <v>0</v>
      </c>
      <c r="R97" s="31">
        <f t="shared" si="15"/>
        <v>0</v>
      </c>
      <c r="S97" s="54">
        <v>0</v>
      </c>
      <c r="T97" s="33">
        <f t="shared" si="16"/>
        <v>5</v>
      </c>
      <c r="U97" s="35">
        <f t="shared" si="17"/>
        <v>10.16</v>
      </c>
      <c r="V97" s="42">
        <v>10.16</v>
      </c>
      <c r="W97" s="33">
        <f t="shared" si="18"/>
        <v>5</v>
      </c>
      <c r="X97" s="35">
        <f t="shared" si="19"/>
        <v>11.136666666666665</v>
      </c>
      <c r="Y97" s="42">
        <v>13.41</v>
      </c>
      <c r="Z97" s="42">
        <v>8.5</v>
      </c>
      <c r="AA97" s="42">
        <v>11.5</v>
      </c>
      <c r="AB97" s="36">
        <f t="shared" si="20"/>
        <v>5.3513636363636357</v>
      </c>
      <c r="AC97" s="37">
        <f t="shared" si="21"/>
        <v>16.5</v>
      </c>
      <c r="AD97" s="76" t="str">
        <f t="shared" ref="AD97:AD139" si="22">IF((AB97&gt;=9.999),"Admis","Rattrapage")</f>
        <v>Rattrapage</v>
      </c>
    </row>
    <row r="98" spans="1:30" s="9" customFormat="1">
      <c r="A98" s="11">
        <v>79</v>
      </c>
      <c r="B98" s="16" t="s">
        <v>257</v>
      </c>
      <c r="C98" s="17" t="s">
        <v>258</v>
      </c>
      <c r="D98" s="17" t="s">
        <v>247</v>
      </c>
      <c r="E98" s="30">
        <f t="shared" si="12"/>
        <v>13</v>
      </c>
      <c r="F98" s="31">
        <f t="shared" si="13"/>
        <v>9.1</v>
      </c>
      <c r="G98" s="43">
        <v>10.5</v>
      </c>
      <c r="H98" s="43">
        <v>10</v>
      </c>
      <c r="I98" s="56">
        <v>0</v>
      </c>
      <c r="J98" s="43">
        <v>11.5</v>
      </c>
      <c r="K98" s="43">
        <v>10</v>
      </c>
      <c r="L98" s="43">
        <v>10</v>
      </c>
      <c r="M98" s="43">
        <v>10</v>
      </c>
      <c r="N98" s="43">
        <v>10</v>
      </c>
      <c r="O98" s="43">
        <v>10.5</v>
      </c>
      <c r="P98" s="61">
        <v>12</v>
      </c>
      <c r="Q98" s="33">
        <f t="shared" si="14"/>
        <v>0</v>
      </c>
      <c r="R98" s="35">
        <f t="shared" si="15"/>
        <v>0</v>
      </c>
      <c r="S98" s="54">
        <v>0</v>
      </c>
      <c r="T98" s="33">
        <f t="shared" si="16"/>
        <v>5</v>
      </c>
      <c r="U98" s="35">
        <f t="shared" si="17"/>
        <v>10.5</v>
      </c>
      <c r="V98" s="42">
        <v>10.5</v>
      </c>
      <c r="W98" s="33">
        <f t="shared" si="18"/>
        <v>3.5</v>
      </c>
      <c r="X98" s="35">
        <f t="shared" si="19"/>
        <v>7.833333333333333</v>
      </c>
      <c r="Y98" s="42">
        <v>10.5</v>
      </c>
      <c r="Z98" s="59">
        <v>3</v>
      </c>
      <c r="AA98" s="42">
        <v>10</v>
      </c>
      <c r="AB98" s="36">
        <f t="shared" si="20"/>
        <v>8.2272727272727266</v>
      </c>
      <c r="AC98" s="37">
        <f t="shared" si="21"/>
        <v>21.5</v>
      </c>
      <c r="AD98" s="76" t="str">
        <f t="shared" si="22"/>
        <v>Rattrapage</v>
      </c>
    </row>
    <row r="99" spans="1:30" s="9" customFormat="1">
      <c r="A99" s="11">
        <v>80</v>
      </c>
      <c r="B99" s="14" t="s">
        <v>259</v>
      </c>
      <c r="C99" s="15" t="s">
        <v>260</v>
      </c>
      <c r="D99" s="15" t="s">
        <v>261</v>
      </c>
      <c r="E99" s="38">
        <f t="shared" si="12"/>
        <v>8.5</v>
      </c>
      <c r="F99" s="39">
        <f t="shared" si="13"/>
        <v>5.5</v>
      </c>
      <c r="G99" s="55">
        <v>0</v>
      </c>
      <c r="H99" s="40">
        <v>10</v>
      </c>
      <c r="I99" s="56">
        <v>0</v>
      </c>
      <c r="J99" s="40">
        <v>11</v>
      </c>
      <c r="K99" s="55">
        <v>10</v>
      </c>
      <c r="L99" s="40">
        <v>10.5</v>
      </c>
      <c r="M99" s="55">
        <v>0</v>
      </c>
      <c r="N99" s="55">
        <v>0</v>
      </c>
      <c r="O99" s="52">
        <v>10</v>
      </c>
      <c r="P99" s="55">
        <v>0</v>
      </c>
      <c r="Q99" s="33">
        <f t="shared" si="14"/>
        <v>5</v>
      </c>
      <c r="R99" s="41">
        <f t="shared" si="15"/>
        <v>13.25</v>
      </c>
      <c r="S99" s="40">
        <v>13.25</v>
      </c>
      <c r="T99" s="33">
        <f t="shared" si="16"/>
        <v>5</v>
      </c>
      <c r="U99" s="35">
        <f t="shared" si="17"/>
        <v>10</v>
      </c>
      <c r="V99" s="40">
        <v>10</v>
      </c>
      <c r="W99" s="33">
        <f t="shared" si="18"/>
        <v>5</v>
      </c>
      <c r="X99" s="35">
        <f t="shared" si="19"/>
        <v>10.5</v>
      </c>
      <c r="Y99" s="40">
        <v>11.5</v>
      </c>
      <c r="Z99" s="40">
        <v>10</v>
      </c>
      <c r="AA99" s="40">
        <v>10</v>
      </c>
      <c r="AB99" s="36">
        <f t="shared" si="20"/>
        <v>7.2954545454545459</v>
      </c>
      <c r="AC99" s="37">
        <f t="shared" si="21"/>
        <v>23.5</v>
      </c>
      <c r="AD99" s="76" t="str">
        <f t="shared" si="22"/>
        <v>Rattrapage</v>
      </c>
    </row>
    <row r="100" spans="1:30" s="9" customFormat="1">
      <c r="A100" s="11">
        <v>81</v>
      </c>
      <c r="B100" s="13" t="s">
        <v>262</v>
      </c>
      <c r="C100" s="12" t="s">
        <v>263</v>
      </c>
      <c r="D100" s="12" t="s">
        <v>264</v>
      </c>
      <c r="E100" s="30">
        <f t="shared" si="12"/>
        <v>8.5</v>
      </c>
      <c r="F100" s="31">
        <f t="shared" si="13"/>
        <v>7.4026666666666658</v>
      </c>
      <c r="G100" s="55">
        <v>0</v>
      </c>
      <c r="H100" s="56">
        <v>0</v>
      </c>
      <c r="I100" s="32">
        <v>11.5</v>
      </c>
      <c r="J100" s="32">
        <v>10</v>
      </c>
      <c r="K100" s="32">
        <v>11</v>
      </c>
      <c r="L100" s="32">
        <v>11.54</v>
      </c>
      <c r="M100" s="32">
        <v>10</v>
      </c>
      <c r="N100" s="56">
        <v>0</v>
      </c>
      <c r="O100" s="32">
        <v>12.5</v>
      </c>
      <c r="P100" s="32">
        <v>12</v>
      </c>
      <c r="Q100" s="33">
        <f t="shared" si="14"/>
        <v>5</v>
      </c>
      <c r="R100" s="31">
        <f t="shared" si="15"/>
        <v>12.5</v>
      </c>
      <c r="S100" s="34">
        <v>12.5</v>
      </c>
      <c r="T100" s="33">
        <f t="shared" si="16"/>
        <v>0</v>
      </c>
      <c r="U100" s="31">
        <f t="shared" si="17"/>
        <v>0</v>
      </c>
      <c r="V100" s="54">
        <v>0</v>
      </c>
      <c r="W100" s="33">
        <f t="shared" si="18"/>
        <v>3</v>
      </c>
      <c r="X100" s="35">
        <f t="shared" si="19"/>
        <v>8</v>
      </c>
      <c r="Y100" s="54">
        <v>0</v>
      </c>
      <c r="Z100" s="34">
        <v>14</v>
      </c>
      <c r="AA100" s="34">
        <v>10</v>
      </c>
      <c r="AB100" s="36">
        <f t="shared" si="20"/>
        <v>7.2745454545454544</v>
      </c>
      <c r="AC100" s="37">
        <f t="shared" si="21"/>
        <v>16.5</v>
      </c>
      <c r="AD100" s="76" t="str">
        <f t="shared" si="22"/>
        <v>Rattrapage</v>
      </c>
    </row>
    <row r="101" spans="1:30" s="63" customFormat="1">
      <c r="A101" s="11">
        <v>82</v>
      </c>
      <c r="B101" s="18" t="s">
        <v>265</v>
      </c>
      <c r="C101" s="19" t="s">
        <v>266</v>
      </c>
      <c r="D101" s="19" t="s">
        <v>267</v>
      </c>
      <c r="E101" s="30">
        <f t="shared" si="12"/>
        <v>15</v>
      </c>
      <c r="F101" s="31">
        <f t="shared" si="13"/>
        <v>10.045333333333334</v>
      </c>
      <c r="G101" s="34">
        <v>10.16</v>
      </c>
      <c r="H101" s="34">
        <v>13</v>
      </c>
      <c r="I101" s="34">
        <v>10</v>
      </c>
      <c r="J101" s="34">
        <v>9</v>
      </c>
      <c r="K101" s="34">
        <v>11</v>
      </c>
      <c r="L101" s="34">
        <v>12.36</v>
      </c>
      <c r="M101" s="34">
        <v>9</v>
      </c>
      <c r="N101" s="34">
        <v>10</v>
      </c>
      <c r="O101" s="34">
        <v>8</v>
      </c>
      <c r="P101" s="34">
        <v>5</v>
      </c>
      <c r="Q101" s="33">
        <f t="shared" si="14"/>
        <v>5</v>
      </c>
      <c r="R101" s="31">
        <f t="shared" si="15"/>
        <v>10</v>
      </c>
      <c r="S101" s="34">
        <v>10</v>
      </c>
      <c r="T101" s="33">
        <f t="shared" si="16"/>
        <v>5</v>
      </c>
      <c r="U101" s="31">
        <f t="shared" si="17"/>
        <v>14.5</v>
      </c>
      <c r="V101" s="34">
        <v>14.5</v>
      </c>
      <c r="W101" s="33">
        <f t="shared" si="18"/>
        <v>5</v>
      </c>
      <c r="X101" s="35">
        <f t="shared" si="19"/>
        <v>10.666666666666666</v>
      </c>
      <c r="Y101" s="34">
        <v>12</v>
      </c>
      <c r="Z101" s="34">
        <v>12</v>
      </c>
      <c r="AA101" s="34">
        <v>8</v>
      </c>
      <c r="AB101" s="36">
        <f t="shared" si="20"/>
        <v>10.530909090909091</v>
      </c>
      <c r="AC101" s="37">
        <f t="shared" si="21"/>
        <v>30</v>
      </c>
      <c r="AD101" s="77" t="str">
        <f t="shared" si="22"/>
        <v>Admis</v>
      </c>
    </row>
    <row r="102" spans="1:30" s="9" customFormat="1">
      <c r="A102" s="11">
        <v>83</v>
      </c>
      <c r="B102" s="13" t="s">
        <v>268</v>
      </c>
      <c r="C102" s="12" t="s">
        <v>269</v>
      </c>
      <c r="D102" s="12" t="s">
        <v>270</v>
      </c>
      <c r="E102" s="30">
        <f t="shared" si="12"/>
        <v>12</v>
      </c>
      <c r="F102" s="31">
        <f t="shared" si="13"/>
        <v>7.5666666666666664</v>
      </c>
      <c r="G102" s="34">
        <v>10.5</v>
      </c>
      <c r="H102" s="34">
        <v>10</v>
      </c>
      <c r="I102" s="54">
        <v>0</v>
      </c>
      <c r="J102" s="34">
        <v>10.5</v>
      </c>
      <c r="K102" s="34">
        <v>10</v>
      </c>
      <c r="L102" s="34">
        <v>10</v>
      </c>
      <c r="M102" s="34">
        <v>10</v>
      </c>
      <c r="N102" s="34">
        <v>11.5</v>
      </c>
      <c r="O102" s="54">
        <v>0</v>
      </c>
      <c r="P102" s="54">
        <v>0</v>
      </c>
      <c r="Q102" s="33">
        <f t="shared" si="14"/>
        <v>5</v>
      </c>
      <c r="R102" s="31">
        <f t="shared" si="15"/>
        <v>10</v>
      </c>
      <c r="S102" s="34">
        <v>10</v>
      </c>
      <c r="T102" s="33">
        <f t="shared" si="16"/>
        <v>5</v>
      </c>
      <c r="U102" s="31">
        <f t="shared" si="17"/>
        <v>10</v>
      </c>
      <c r="V102" s="34">
        <v>10</v>
      </c>
      <c r="W102" s="33">
        <f t="shared" si="18"/>
        <v>2</v>
      </c>
      <c r="X102" s="35">
        <f t="shared" si="19"/>
        <v>3.6666666666666665</v>
      </c>
      <c r="Y102" s="34">
        <v>11</v>
      </c>
      <c r="Z102" s="54">
        <v>0</v>
      </c>
      <c r="AA102" s="54">
        <v>0</v>
      </c>
      <c r="AB102" s="36">
        <f t="shared" si="20"/>
        <v>7.4772727272727275</v>
      </c>
      <c r="AC102" s="37">
        <f t="shared" si="21"/>
        <v>24</v>
      </c>
      <c r="AD102" s="76" t="str">
        <f t="shared" si="22"/>
        <v>Rattrapage</v>
      </c>
    </row>
    <row r="103" spans="1:30" s="9" customFormat="1">
      <c r="A103" s="11">
        <v>84</v>
      </c>
      <c r="B103" s="16" t="s">
        <v>271</v>
      </c>
      <c r="C103" s="17" t="s">
        <v>272</v>
      </c>
      <c r="D103" s="17" t="s">
        <v>273</v>
      </c>
      <c r="E103" s="30">
        <f t="shared" si="12"/>
        <v>9</v>
      </c>
      <c r="F103" s="31">
        <f t="shared" si="13"/>
        <v>6.054666666666666</v>
      </c>
      <c r="G103" s="42">
        <v>10.66</v>
      </c>
      <c r="H103" s="42">
        <v>10</v>
      </c>
      <c r="I103" s="54">
        <v>0</v>
      </c>
      <c r="J103" s="42">
        <v>14</v>
      </c>
      <c r="K103" s="54">
        <v>0</v>
      </c>
      <c r="L103" s="54">
        <v>0</v>
      </c>
      <c r="M103" s="42">
        <v>11.5</v>
      </c>
      <c r="N103" s="42">
        <v>10</v>
      </c>
      <c r="O103" s="54">
        <v>0</v>
      </c>
      <c r="P103" s="54">
        <v>0</v>
      </c>
      <c r="Q103" s="33">
        <f t="shared" si="14"/>
        <v>5</v>
      </c>
      <c r="R103" s="35">
        <f t="shared" si="15"/>
        <v>10.5</v>
      </c>
      <c r="S103" s="42">
        <v>10.5</v>
      </c>
      <c r="T103" s="33">
        <f t="shared" si="16"/>
        <v>5</v>
      </c>
      <c r="U103" s="35">
        <f t="shared" si="17"/>
        <v>10</v>
      </c>
      <c r="V103" s="42">
        <v>10</v>
      </c>
      <c r="W103" s="33">
        <f t="shared" si="18"/>
        <v>3.5</v>
      </c>
      <c r="X103" s="35">
        <f t="shared" si="19"/>
        <v>8.0833333333333339</v>
      </c>
      <c r="Y103" s="42">
        <v>13.5</v>
      </c>
      <c r="Z103" s="42">
        <v>10.75</v>
      </c>
      <c r="AA103" s="54">
        <v>0</v>
      </c>
      <c r="AB103" s="36">
        <f t="shared" si="20"/>
        <v>7.0940909090909088</v>
      </c>
      <c r="AC103" s="37">
        <f t="shared" si="21"/>
        <v>22.5</v>
      </c>
      <c r="AD103" s="76" t="str">
        <f t="shared" si="22"/>
        <v>Rattrapage</v>
      </c>
    </row>
    <row r="104" spans="1:30" s="9" customFormat="1">
      <c r="A104" s="11">
        <v>85</v>
      </c>
      <c r="B104" s="16" t="s">
        <v>274</v>
      </c>
      <c r="C104" s="17" t="s">
        <v>275</v>
      </c>
      <c r="D104" s="17" t="s">
        <v>276</v>
      </c>
      <c r="E104" s="30">
        <f t="shared" si="12"/>
        <v>8.5</v>
      </c>
      <c r="F104" s="31">
        <f t="shared" si="13"/>
        <v>5.2546666666666662</v>
      </c>
      <c r="G104" s="42">
        <v>10.66</v>
      </c>
      <c r="H104" s="42">
        <v>11</v>
      </c>
      <c r="I104" s="54">
        <v>0</v>
      </c>
      <c r="J104" s="42">
        <v>11.5</v>
      </c>
      <c r="K104" s="54">
        <v>0</v>
      </c>
      <c r="L104" s="54">
        <v>0</v>
      </c>
      <c r="M104" s="54">
        <v>0</v>
      </c>
      <c r="N104" s="42">
        <v>12.5</v>
      </c>
      <c r="O104" s="54">
        <v>0</v>
      </c>
      <c r="P104" s="54">
        <v>0</v>
      </c>
      <c r="Q104" s="33">
        <f t="shared" si="14"/>
        <v>0</v>
      </c>
      <c r="R104" s="31">
        <f t="shared" si="15"/>
        <v>0</v>
      </c>
      <c r="S104" s="54">
        <v>0</v>
      </c>
      <c r="T104" s="33">
        <f t="shared" si="16"/>
        <v>5</v>
      </c>
      <c r="U104" s="35">
        <f t="shared" si="17"/>
        <v>10.5</v>
      </c>
      <c r="V104" s="42">
        <v>10.5</v>
      </c>
      <c r="W104" s="33">
        <f t="shared" si="18"/>
        <v>5</v>
      </c>
      <c r="X104" s="35">
        <f t="shared" si="19"/>
        <v>10.303333333333333</v>
      </c>
      <c r="Y104" s="42">
        <v>16.16</v>
      </c>
      <c r="Z104" s="42">
        <v>8.75</v>
      </c>
      <c r="AA104" s="42">
        <v>6</v>
      </c>
      <c r="AB104" s="36">
        <f t="shared" si="20"/>
        <v>5.9422727272727265</v>
      </c>
      <c r="AC104" s="37">
        <f t="shared" si="21"/>
        <v>18.5</v>
      </c>
      <c r="AD104" s="76" t="str">
        <f t="shared" si="22"/>
        <v>Rattrapage</v>
      </c>
    </row>
    <row r="105" spans="1:30" s="9" customFormat="1">
      <c r="A105" s="11">
        <v>86</v>
      </c>
      <c r="B105" s="13" t="s">
        <v>277</v>
      </c>
      <c r="C105" s="12" t="s">
        <v>278</v>
      </c>
      <c r="D105" s="12" t="s">
        <v>217</v>
      </c>
      <c r="E105" s="30">
        <f t="shared" si="12"/>
        <v>15</v>
      </c>
      <c r="F105" s="31">
        <f t="shared" si="13"/>
        <v>10.144</v>
      </c>
      <c r="G105" s="34">
        <v>8.5</v>
      </c>
      <c r="H105" s="34">
        <v>12</v>
      </c>
      <c r="I105" s="34">
        <v>11.5</v>
      </c>
      <c r="J105" s="34">
        <v>10</v>
      </c>
      <c r="K105" s="34">
        <v>9</v>
      </c>
      <c r="L105" s="34">
        <v>10</v>
      </c>
      <c r="M105" s="34">
        <v>9</v>
      </c>
      <c r="N105" s="34">
        <v>11.5</v>
      </c>
      <c r="O105" s="34">
        <v>10.66</v>
      </c>
      <c r="P105" s="34">
        <v>9</v>
      </c>
      <c r="Q105" s="33">
        <f t="shared" si="14"/>
        <v>5</v>
      </c>
      <c r="R105" s="31">
        <f t="shared" si="15"/>
        <v>10</v>
      </c>
      <c r="S105" s="34">
        <v>10</v>
      </c>
      <c r="T105" s="33">
        <f t="shared" si="16"/>
        <v>0</v>
      </c>
      <c r="U105" s="31">
        <f t="shared" si="17"/>
        <v>0</v>
      </c>
      <c r="V105" s="54">
        <v>0</v>
      </c>
      <c r="W105" s="33">
        <f t="shared" si="18"/>
        <v>1.5</v>
      </c>
      <c r="X105" s="35">
        <f t="shared" si="19"/>
        <v>5</v>
      </c>
      <c r="Y105" s="54">
        <v>0</v>
      </c>
      <c r="Z105" s="34">
        <v>15</v>
      </c>
      <c r="AA105" s="54">
        <v>0</v>
      </c>
      <c r="AB105" s="36">
        <f t="shared" si="20"/>
        <v>8.5072727272727278</v>
      </c>
      <c r="AC105" s="37">
        <f t="shared" si="21"/>
        <v>21.5</v>
      </c>
      <c r="AD105" s="76" t="str">
        <f t="shared" si="22"/>
        <v>Rattrapage</v>
      </c>
    </row>
    <row r="106" spans="1:30" s="9" customFormat="1">
      <c r="A106" s="11">
        <v>87</v>
      </c>
      <c r="B106" s="16" t="s">
        <v>279</v>
      </c>
      <c r="C106" s="17" t="s">
        <v>280</v>
      </c>
      <c r="D106" s="17" t="s">
        <v>281</v>
      </c>
      <c r="E106" s="30">
        <f t="shared" si="12"/>
        <v>15</v>
      </c>
      <c r="F106" s="31">
        <f t="shared" si="13"/>
        <v>10.054666666666666</v>
      </c>
      <c r="G106" s="42">
        <v>10.33</v>
      </c>
      <c r="H106" s="42">
        <v>9.5</v>
      </c>
      <c r="I106" s="42">
        <v>7</v>
      </c>
      <c r="J106" s="42">
        <v>11</v>
      </c>
      <c r="K106" s="42">
        <v>10.33</v>
      </c>
      <c r="L106" s="42">
        <v>12</v>
      </c>
      <c r="M106" s="42">
        <v>11.5</v>
      </c>
      <c r="N106" s="42">
        <v>8</v>
      </c>
      <c r="O106" s="42">
        <v>12</v>
      </c>
      <c r="P106" s="42">
        <v>11</v>
      </c>
      <c r="Q106" s="33">
        <f t="shared" si="14"/>
        <v>0</v>
      </c>
      <c r="R106" s="31">
        <f t="shared" si="15"/>
        <v>0</v>
      </c>
      <c r="S106" s="54">
        <v>0</v>
      </c>
      <c r="T106" s="33">
        <f t="shared" si="16"/>
        <v>0</v>
      </c>
      <c r="U106" s="31">
        <f t="shared" si="17"/>
        <v>0</v>
      </c>
      <c r="V106" s="54">
        <v>0</v>
      </c>
      <c r="W106" s="33">
        <f t="shared" si="18"/>
        <v>5</v>
      </c>
      <c r="X106" s="35">
        <f t="shared" si="19"/>
        <v>11.5</v>
      </c>
      <c r="Y106" s="42">
        <v>14</v>
      </c>
      <c r="Z106" s="42">
        <v>13.5</v>
      </c>
      <c r="AA106" s="42">
        <v>7</v>
      </c>
      <c r="AB106" s="36">
        <f t="shared" si="20"/>
        <v>8.4236363636363638</v>
      </c>
      <c r="AC106" s="37">
        <f t="shared" si="21"/>
        <v>20</v>
      </c>
      <c r="AD106" s="76" t="str">
        <f t="shared" si="22"/>
        <v>Rattrapage</v>
      </c>
    </row>
    <row r="107" spans="1:30" s="9" customFormat="1">
      <c r="A107" s="11">
        <v>88</v>
      </c>
      <c r="B107" s="16" t="s">
        <v>282</v>
      </c>
      <c r="C107" s="17" t="s">
        <v>283</v>
      </c>
      <c r="D107" s="17" t="s">
        <v>284</v>
      </c>
      <c r="E107" s="30">
        <f t="shared" si="12"/>
        <v>11</v>
      </c>
      <c r="F107" s="31">
        <f t="shared" si="13"/>
        <v>7.5333333333333332</v>
      </c>
      <c r="G107" s="43">
        <v>12</v>
      </c>
      <c r="H107" s="43">
        <v>10.5</v>
      </c>
      <c r="I107" s="56">
        <v>0</v>
      </c>
      <c r="J107" s="43">
        <v>14</v>
      </c>
      <c r="K107" s="43">
        <v>10</v>
      </c>
      <c r="L107" s="56">
        <v>0</v>
      </c>
      <c r="M107" s="56">
        <v>0</v>
      </c>
      <c r="N107" s="56">
        <v>0</v>
      </c>
      <c r="O107" s="43">
        <v>10</v>
      </c>
      <c r="P107" s="43">
        <v>10</v>
      </c>
      <c r="Q107" s="33">
        <f t="shared" si="14"/>
        <v>5</v>
      </c>
      <c r="R107" s="35">
        <f t="shared" si="15"/>
        <v>10</v>
      </c>
      <c r="S107" s="42">
        <v>10</v>
      </c>
      <c r="T107" s="33">
        <f t="shared" si="16"/>
        <v>5</v>
      </c>
      <c r="U107" s="35">
        <f t="shared" si="17"/>
        <v>10.5</v>
      </c>
      <c r="V107" s="42">
        <v>10.5</v>
      </c>
      <c r="W107" s="33">
        <f t="shared" si="18"/>
        <v>3.5</v>
      </c>
      <c r="X107" s="35">
        <f t="shared" si="19"/>
        <v>7</v>
      </c>
      <c r="Y107" s="42">
        <v>10</v>
      </c>
      <c r="Z107" s="42">
        <v>11</v>
      </c>
      <c r="AA107" s="54">
        <v>0</v>
      </c>
      <c r="AB107" s="36">
        <f t="shared" si="20"/>
        <v>7.9545454545454541</v>
      </c>
      <c r="AC107" s="37">
        <f t="shared" si="21"/>
        <v>24.5</v>
      </c>
      <c r="AD107" s="76" t="str">
        <f t="shared" si="22"/>
        <v>Rattrapage</v>
      </c>
    </row>
    <row r="108" spans="1:30" s="9" customFormat="1">
      <c r="A108" s="11">
        <v>89</v>
      </c>
      <c r="B108" s="14" t="s">
        <v>285</v>
      </c>
      <c r="C108" s="15" t="s">
        <v>286</v>
      </c>
      <c r="D108" s="15" t="s">
        <v>287</v>
      </c>
      <c r="E108" s="38">
        <f t="shared" si="12"/>
        <v>11</v>
      </c>
      <c r="F108" s="39">
        <f t="shared" si="13"/>
        <v>9.6999999999999993</v>
      </c>
      <c r="G108" s="52">
        <v>7.25</v>
      </c>
      <c r="H108" s="40">
        <v>11.5</v>
      </c>
      <c r="I108" s="55">
        <v>10</v>
      </c>
      <c r="J108" s="40">
        <v>11</v>
      </c>
      <c r="K108" s="40">
        <v>10</v>
      </c>
      <c r="L108" s="40">
        <v>11</v>
      </c>
      <c r="M108" s="52">
        <v>6</v>
      </c>
      <c r="N108" s="52">
        <v>10</v>
      </c>
      <c r="O108" s="52">
        <v>10</v>
      </c>
      <c r="P108" s="52">
        <v>9</v>
      </c>
      <c r="Q108" s="33">
        <f t="shared" si="14"/>
        <v>5</v>
      </c>
      <c r="R108" s="41">
        <f t="shared" si="15"/>
        <v>10</v>
      </c>
      <c r="S108" s="40">
        <v>10</v>
      </c>
      <c r="T108" s="33">
        <f t="shared" si="16"/>
        <v>5</v>
      </c>
      <c r="U108" s="35">
        <f t="shared" si="17"/>
        <v>10</v>
      </c>
      <c r="V108" s="40">
        <v>10</v>
      </c>
      <c r="W108" s="33">
        <f t="shared" si="18"/>
        <v>3.5</v>
      </c>
      <c r="X108" s="35">
        <f t="shared" si="19"/>
        <v>6.666666666666667</v>
      </c>
      <c r="Y108" s="40">
        <v>10</v>
      </c>
      <c r="Z108" s="40">
        <v>10</v>
      </c>
      <c r="AA108" s="54">
        <v>0</v>
      </c>
      <c r="AB108" s="36">
        <f t="shared" si="20"/>
        <v>9.3409090909090917</v>
      </c>
      <c r="AC108" s="37">
        <f t="shared" si="21"/>
        <v>24.5</v>
      </c>
      <c r="AD108" s="76" t="str">
        <f t="shared" si="22"/>
        <v>Rattrapage</v>
      </c>
    </row>
    <row r="109" spans="1:30" s="9" customFormat="1">
      <c r="A109" s="11">
        <v>90</v>
      </c>
      <c r="B109" s="16" t="s">
        <v>288</v>
      </c>
      <c r="C109" s="17" t="s">
        <v>289</v>
      </c>
      <c r="D109" s="17" t="s">
        <v>290</v>
      </c>
      <c r="E109" s="30">
        <f t="shared" si="12"/>
        <v>8.5</v>
      </c>
      <c r="F109" s="31">
        <f t="shared" si="13"/>
        <v>5.0666666666666664</v>
      </c>
      <c r="G109" s="43">
        <v>10</v>
      </c>
      <c r="H109" s="43">
        <v>11</v>
      </c>
      <c r="I109" s="56">
        <v>0</v>
      </c>
      <c r="J109" s="43">
        <v>11.75</v>
      </c>
      <c r="K109" s="56">
        <v>0</v>
      </c>
      <c r="L109" s="56">
        <v>0</v>
      </c>
      <c r="M109" s="43">
        <v>10.5</v>
      </c>
      <c r="N109" s="56">
        <v>0</v>
      </c>
      <c r="O109" s="56">
        <v>0</v>
      </c>
      <c r="P109" s="56">
        <v>0</v>
      </c>
      <c r="Q109" s="33">
        <f t="shared" si="14"/>
        <v>5</v>
      </c>
      <c r="R109" s="35">
        <f t="shared" si="15"/>
        <v>10.83</v>
      </c>
      <c r="S109" s="42">
        <v>10.83</v>
      </c>
      <c r="T109" s="33">
        <f t="shared" si="16"/>
        <v>5</v>
      </c>
      <c r="U109" s="35">
        <f t="shared" si="17"/>
        <v>10</v>
      </c>
      <c r="V109" s="42">
        <v>10</v>
      </c>
      <c r="W109" s="33">
        <f t="shared" si="18"/>
        <v>1.5</v>
      </c>
      <c r="X109" s="35">
        <f t="shared" si="19"/>
        <v>5</v>
      </c>
      <c r="Y109" s="54">
        <v>0</v>
      </c>
      <c r="Z109" s="42">
        <v>15</v>
      </c>
      <c r="AA109" s="54">
        <v>0</v>
      </c>
      <c r="AB109" s="36">
        <f t="shared" si="20"/>
        <v>6.03</v>
      </c>
      <c r="AC109" s="37">
        <f t="shared" si="21"/>
        <v>20</v>
      </c>
      <c r="AD109" s="76" t="str">
        <f t="shared" si="22"/>
        <v>Rattrapage</v>
      </c>
    </row>
    <row r="110" spans="1:30" s="9" customFormat="1">
      <c r="A110" s="11">
        <v>91</v>
      </c>
      <c r="B110" s="13" t="s">
        <v>291</v>
      </c>
      <c r="C110" s="12" t="s">
        <v>292</v>
      </c>
      <c r="D110" s="12" t="s">
        <v>293</v>
      </c>
      <c r="E110" s="30">
        <f t="shared" si="12"/>
        <v>14.5</v>
      </c>
      <c r="F110" s="31">
        <f t="shared" si="13"/>
        <v>9.9559999999999995</v>
      </c>
      <c r="G110" s="32">
        <v>10</v>
      </c>
      <c r="H110" s="32">
        <v>10</v>
      </c>
      <c r="I110" s="32">
        <v>10</v>
      </c>
      <c r="J110" s="32">
        <v>12.5</v>
      </c>
      <c r="K110" s="32">
        <v>10</v>
      </c>
      <c r="L110" s="32">
        <v>12.34</v>
      </c>
      <c r="M110" s="53">
        <v>12</v>
      </c>
      <c r="N110" s="32">
        <v>10</v>
      </c>
      <c r="O110" s="53">
        <v>10</v>
      </c>
      <c r="P110" s="56">
        <v>0</v>
      </c>
      <c r="Q110" s="33">
        <f t="shared" si="14"/>
        <v>0</v>
      </c>
      <c r="R110" s="31">
        <f t="shared" si="15"/>
        <v>8</v>
      </c>
      <c r="S110" s="60">
        <v>8</v>
      </c>
      <c r="T110" s="33">
        <f t="shared" si="16"/>
        <v>5</v>
      </c>
      <c r="U110" s="31">
        <f t="shared" si="17"/>
        <v>10</v>
      </c>
      <c r="V110" s="34">
        <v>10</v>
      </c>
      <c r="W110" s="33">
        <f t="shared" si="18"/>
        <v>5</v>
      </c>
      <c r="X110" s="35">
        <f t="shared" si="19"/>
        <v>11</v>
      </c>
      <c r="Y110" s="34">
        <v>10</v>
      </c>
      <c r="Z110" s="34">
        <v>11</v>
      </c>
      <c r="AA110" s="34">
        <v>12</v>
      </c>
      <c r="AB110" s="36">
        <f t="shared" si="20"/>
        <v>9.9245454545454539</v>
      </c>
      <c r="AC110" s="37">
        <f t="shared" si="21"/>
        <v>24.5</v>
      </c>
      <c r="AD110" s="76" t="str">
        <f t="shared" si="22"/>
        <v>Rattrapage</v>
      </c>
    </row>
    <row r="111" spans="1:30" s="9" customFormat="1">
      <c r="A111" s="11">
        <v>92</v>
      </c>
      <c r="B111" s="14" t="s">
        <v>294</v>
      </c>
      <c r="C111" s="15" t="s">
        <v>295</v>
      </c>
      <c r="D111" s="15" t="s">
        <v>296</v>
      </c>
      <c r="E111" s="38">
        <f t="shared" si="12"/>
        <v>15</v>
      </c>
      <c r="F111" s="39">
        <f t="shared" si="13"/>
        <v>10.333333333333334</v>
      </c>
      <c r="G111" s="52">
        <v>10.5</v>
      </c>
      <c r="H111" s="52">
        <v>10</v>
      </c>
      <c r="I111" s="55">
        <v>10</v>
      </c>
      <c r="J111" s="40">
        <v>12.5</v>
      </c>
      <c r="K111" s="40">
        <v>10</v>
      </c>
      <c r="L111" s="52">
        <v>10</v>
      </c>
      <c r="M111" s="52">
        <v>8</v>
      </c>
      <c r="N111" s="52">
        <v>9</v>
      </c>
      <c r="O111" s="52">
        <v>12</v>
      </c>
      <c r="P111" s="52">
        <v>10</v>
      </c>
      <c r="Q111" s="33">
        <f t="shared" si="14"/>
        <v>5</v>
      </c>
      <c r="R111" s="41">
        <f t="shared" si="15"/>
        <v>10</v>
      </c>
      <c r="S111" s="52">
        <v>10</v>
      </c>
      <c r="T111" s="33">
        <f t="shared" si="16"/>
        <v>5</v>
      </c>
      <c r="U111" s="35">
        <f t="shared" si="17"/>
        <v>10</v>
      </c>
      <c r="V111" s="40">
        <v>10</v>
      </c>
      <c r="W111" s="33">
        <f t="shared" si="18"/>
        <v>5</v>
      </c>
      <c r="X111" s="35">
        <f t="shared" si="19"/>
        <v>10.333333333333334</v>
      </c>
      <c r="Y111" s="40">
        <v>13</v>
      </c>
      <c r="Z111" s="40">
        <v>10</v>
      </c>
      <c r="AA111" s="40">
        <v>8</v>
      </c>
      <c r="AB111" s="36">
        <f t="shared" si="20"/>
        <v>10.272727272727273</v>
      </c>
      <c r="AC111" s="37">
        <f t="shared" si="21"/>
        <v>30</v>
      </c>
      <c r="AD111" s="76" t="str">
        <f t="shared" si="22"/>
        <v>Admis</v>
      </c>
    </row>
    <row r="112" spans="1:30" s="9" customFormat="1">
      <c r="A112" s="11">
        <v>93</v>
      </c>
      <c r="B112" s="14" t="s">
        <v>297</v>
      </c>
      <c r="C112" s="15" t="s">
        <v>298</v>
      </c>
      <c r="D112" s="15" t="s">
        <v>299</v>
      </c>
      <c r="E112" s="38">
        <f t="shared" si="12"/>
        <v>12</v>
      </c>
      <c r="F112" s="39">
        <f t="shared" si="13"/>
        <v>8.2666666666666675</v>
      </c>
      <c r="G112" s="40">
        <v>10</v>
      </c>
      <c r="H112" s="40">
        <v>10</v>
      </c>
      <c r="I112" s="55">
        <v>0</v>
      </c>
      <c r="J112" s="40">
        <v>10.5</v>
      </c>
      <c r="K112" s="52">
        <v>12</v>
      </c>
      <c r="L112" s="40">
        <v>10</v>
      </c>
      <c r="M112" s="40">
        <v>10</v>
      </c>
      <c r="N112" s="40">
        <v>10.5</v>
      </c>
      <c r="O112" s="55">
        <v>0</v>
      </c>
      <c r="P112" s="52">
        <v>8.5</v>
      </c>
      <c r="Q112" s="33">
        <f t="shared" si="14"/>
        <v>5</v>
      </c>
      <c r="R112" s="41">
        <f t="shared" si="15"/>
        <v>10</v>
      </c>
      <c r="S112" s="52">
        <v>10</v>
      </c>
      <c r="T112" s="33">
        <f t="shared" si="16"/>
        <v>5</v>
      </c>
      <c r="U112" s="35">
        <f t="shared" si="17"/>
        <v>11</v>
      </c>
      <c r="V112" s="40">
        <v>11</v>
      </c>
      <c r="W112" s="33">
        <f t="shared" si="18"/>
        <v>1.5</v>
      </c>
      <c r="X112" s="35">
        <f t="shared" si="19"/>
        <v>5</v>
      </c>
      <c r="Y112" s="55">
        <v>0</v>
      </c>
      <c r="Z112" s="40">
        <v>10</v>
      </c>
      <c r="AA112" s="52">
        <v>5</v>
      </c>
      <c r="AB112" s="36">
        <f t="shared" si="20"/>
        <v>8.2272727272727266</v>
      </c>
      <c r="AC112" s="37">
        <f t="shared" si="21"/>
        <v>23.5</v>
      </c>
      <c r="AD112" s="76" t="str">
        <f t="shared" si="22"/>
        <v>Rattrapage</v>
      </c>
    </row>
    <row r="113" spans="1:30" s="9" customFormat="1">
      <c r="A113" s="11">
        <v>94</v>
      </c>
      <c r="B113" s="13" t="s">
        <v>300</v>
      </c>
      <c r="C113" s="12" t="s">
        <v>301</v>
      </c>
      <c r="D113" s="12" t="s">
        <v>302</v>
      </c>
      <c r="E113" s="30">
        <f t="shared" si="12"/>
        <v>15</v>
      </c>
      <c r="F113" s="31">
        <f t="shared" si="13"/>
        <v>10.027333333333333</v>
      </c>
      <c r="G113" s="32">
        <v>10.5</v>
      </c>
      <c r="H113" s="32">
        <v>11</v>
      </c>
      <c r="I113" s="32">
        <v>11</v>
      </c>
      <c r="J113" s="32">
        <v>10.5</v>
      </c>
      <c r="K113" s="32">
        <v>11.25</v>
      </c>
      <c r="L113" s="32">
        <v>10</v>
      </c>
      <c r="M113" s="32">
        <v>10</v>
      </c>
      <c r="N113" s="53">
        <v>11.5</v>
      </c>
      <c r="O113" s="32">
        <v>10.41</v>
      </c>
      <c r="P113" s="56">
        <v>0</v>
      </c>
      <c r="Q113" s="33">
        <f t="shared" si="14"/>
        <v>5</v>
      </c>
      <c r="R113" s="31">
        <f t="shared" si="15"/>
        <v>11</v>
      </c>
      <c r="S113" s="34">
        <v>11</v>
      </c>
      <c r="T113" s="33">
        <f t="shared" si="16"/>
        <v>5</v>
      </c>
      <c r="U113" s="31">
        <f t="shared" si="17"/>
        <v>10.83</v>
      </c>
      <c r="V113" s="34">
        <v>10.83</v>
      </c>
      <c r="W113" s="33">
        <f t="shared" si="18"/>
        <v>5</v>
      </c>
      <c r="X113" s="35">
        <f t="shared" si="19"/>
        <v>10</v>
      </c>
      <c r="Y113" s="34">
        <v>9</v>
      </c>
      <c r="Z113" s="34">
        <v>10</v>
      </c>
      <c r="AA113" s="34">
        <v>11</v>
      </c>
      <c r="AB113" s="36">
        <f t="shared" si="20"/>
        <v>10.185</v>
      </c>
      <c r="AC113" s="37">
        <f t="shared" si="21"/>
        <v>30</v>
      </c>
      <c r="AD113" s="76" t="str">
        <f t="shared" si="22"/>
        <v>Admis</v>
      </c>
    </row>
    <row r="114" spans="1:30" s="9" customFormat="1">
      <c r="A114" s="11">
        <v>95</v>
      </c>
      <c r="B114" s="16" t="s">
        <v>303</v>
      </c>
      <c r="C114" s="17" t="s">
        <v>304</v>
      </c>
      <c r="D114" s="17" t="s">
        <v>305</v>
      </c>
      <c r="E114" s="30">
        <f t="shared" si="12"/>
        <v>9.5</v>
      </c>
      <c r="F114" s="31">
        <f t="shared" si="13"/>
        <v>5.8</v>
      </c>
      <c r="G114" s="43">
        <v>10.25</v>
      </c>
      <c r="H114" s="43">
        <v>10</v>
      </c>
      <c r="I114" s="56">
        <v>0</v>
      </c>
      <c r="J114" s="43">
        <v>12</v>
      </c>
      <c r="K114" s="56">
        <v>0</v>
      </c>
      <c r="L114" s="43">
        <v>12</v>
      </c>
      <c r="M114" s="56">
        <v>0</v>
      </c>
      <c r="N114" s="56">
        <v>0</v>
      </c>
      <c r="O114" s="43">
        <v>10.5</v>
      </c>
      <c r="P114" s="56">
        <v>0</v>
      </c>
      <c r="Q114" s="33">
        <f t="shared" si="14"/>
        <v>5</v>
      </c>
      <c r="R114" s="35">
        <f t="shared" si="15"/>
        <v>12.33</v>
      </c>
      <c r="S114" s="42">
        <v>12.33</v>
      </c>
      <c r="T114" s="33">
        <f t="shared" si="16"/>
        <v>5</v>
      </c>
      <c r="U114" s="35">
        <f t="shared" si="17"/>
        <v>11</v>
      </c>
      <c r="V114" s="42">
        <v>11</v>
      </c>
      <c r="W114" s="33">
        <f t="shared" si="18"/>
        <v>2</v>
      </c>
      <c r="X114" s="35">
        <f t="shared" si="19"/>
        <v>3.3333333333333335</v>
      </c>
      <c r="Y114" s="42">
        <v>10</v>
      </c>
      <c r="Z114" s="54">
        <v>0</v>
      </c>
      <c r="AA114" s="54">
        <v>0</v>
      </c>
      <c r="AB114" s="36">
        <f t="shared" si="20"/>
        <v>6.53</v>
      </c>
      <c r="AC114" s="37">
        <f t="shared" si="21"/>
        <v>21.5</v>
      </c>
      <c r="AD114" s="76" t="str">
        <f t="shared" si="22"/>
        <v>Rattrapage</v>
      </c>
    </row>
    <row r="115" spans="1:30" s="9" customFormat="1">
      <c r="A115" s="11">
        <v>96</v>
      </c>
      <c r="B115" s="16" t="s">
        <v>306</v>
      </c>
      <c r="C115" s="17" t="s">
        <v>307</v>
      </c>
      <c r="D115" s="17" t="s">
        <v>308</v>
      </c>
      <c r="E115" s="30">
        <f t="shared" si="12"/>
        <v>15</v>
      </c>
      <c r="F115" s="31">
        <f t="shared" si="13"/>
        <v>9.9986666666666668</v>
      </c>
      <c r="G115" s="42">
        <v>10</v>
      </c>
      <c r="H115" s="42">
        <v>10</v>
      </c>
      <c r="I115" s="42">
        <v>7</v>
      </c>
      <c r="J115" s="42">
        <v>13.5</v>
      </c>
      <c r="K115" s="42">
        <v>7.66</v>
      </c>
      <c r="L115" s="42">
        <v>10</v>
      </c>
      <c r="M115" s="42">
        <v>10.66</v>
      </c>
      <c r="N115" s="42">
        <v>10</v>
      </c>
      <c r="O115" s="42">
        <v>10.5</v>
      </c>
      <c r="P115" s="42">
        <v>12.5</v>
      </c>
      <c r="Q115" s="33">
        <f t="shared" si="14"/>
        <v>5</v>
      </c>
      <c r="R115" s="35">
        <f t="shared" si="15"/>
        <v>10.33</v>
      </c>
      <c r="S115" s="42">
        <v>10.33</v>
      </c>
      <c r="T115" s="33">
        <f t="shared" si="16"/>
        <v>5</v>
      </c>
      <c r="U115" s="35">
        <f t="shared" si="17"/>
        <v>10</v>
      </c>
      <c r="V115" s="42">
        <v>10</v>
      </c>
      <c r="W115" s="33">
        <f t="shared" si="18"/>
        <v>0</v>
      </c>
      <c r="X115" s="35">
        <f t="shared" si="19"/>
        <v>0</v>
      </c>
      <c r="Y115" s="54">
        <v>0</v>
      </c>
      <c r="Z115" s="54">
        <v>0</v>
      </c>
      <c r="AA115" s="54">
        <v>0</v>
      </c>
      <c r="AB115" s="36">
        <f t="shared" si="20"/>
        <v>8.6654545454545442</v>
      </c>
      <c r="AC115" s="37">
        <f t="shared" si="21"/>
        <v>25</v>
      </c>
      <c r="AD115" s="76" t="str">
        <f t="shared" si="22"/>
        <v>Rattrapage</v>
      </c>
    </row>
    <row r="116" spans="1:30" s="63" customFormat="1">
      <c r="A116" s="11">
        <v>97</v>
      </c>
      <c r="B116" s="22" t="s">
        <v>309</v>
      </c>
      <c r="C116" s="23" t="s">
        <v>310</v>
      </c>
      <c r="D116" s="23" t="s">
        <v>311</v>
      </c>
      <c r="E116" s="30">
        <f t="shared" si="12"/>
        <v>15</v>
      </c>
      <c r="F116" s="31">
        <f t="shared" si="13"/>
        <v>10.027333333333333</v>
      </c>
      <c r="G116" s="42">
        <v>12.25</v>
      </c>
      <c r="H116" s="42">
        <v>11</v>
      </c>
      <c r="I116" s="42">
        <v>10</v>
      </c>
      <c r="J116" s="42">
        <v>9</v>
      </c>
      <c r="K116" s="42">
        <v>13</v>
      </c>
      <c r="L116" s="42">
        <v>8.25</v>
      </c>
      <c r="M116" s="42">
        <v>2</v>
      </c>
      <c r="N116" s="42">
        <v>11</v>
      </c>
      <c r="O116" s="42">
        <v>9.66</v>
      </c>
      <c r="P116" s="42">
        <v>9</v>
      </c>
      <c r="Q116" s="33">
        <f t="shared" si="14"/>
        <v>0</v>
      </c>
      <c r="R116" s="35">
        <f t="shared" si="15"/>
        <v>7</v>
      </c>
      <c r="S116" s="42">
        <v>7</v>
      </c>
      <c r="T116" s="33">
        <f t="shared" si="16"/>
        <v>5</v>
      </c>
      <c r="U116" s="35">
        <f t="shared" si="17"/>
        <v>12</v>
      </c>
      <c r="V116" s="42">
        <v>12</v>
      </c>
      <c r="W116" s="33">
        <f t="shared" si="18"/>
        <v>5</v>
      </c>
      <c r="X116" s="35">
        <f t="shared" si="19"/>
        <v>10.61</v>
      </c>
      <c r="Y116" s="42">
        <v>16.829999999999998</v>
      </c>
      <c r="Z116" s="42">
        <v>7</v>
      </c>
      <c r="AA116" s="42">
        <v>8</v>
      </c>
      <c r="AB116" s="36">
        <f t="shared" si="20"/>
        <v>10.010909090909092</v>
      </c>
      <c r="AC116" s="37">
        <f t="shared" si="21"/>
        <v>30</v>
      </c>
      <c r="AD116" s="77" t="str">
        <f t="shared" si="22"/>
        <v>Admis</v>
      </c>
    </row>
    <row r="117" spans="1:30" s="9" customFormat="1">
      <c r="A117" s="11">
        <v>98</v>
      </c>
      <c r="B117" s="18" t="s">
        <v>312</v>
      </c>
      <c r="C117" s="19" t="s">
        <v>313</v>
      </c>
      <c r="D117" s="19" t="s">
        <v>314</v>
      </c>
      <c r="E117" s="30">
        <f t="shared" si="12"/>
        <v>15</v>
      </c>
      <c r="F117" s="31">
        <f t="shared" si="13"/>
        <v>10.248666666666667</v>
      </c>
      <c r="G117" s="34">
        <v>10</v>
      </c>
      <c r="H117" s="34">
        <v>11</v>
      </c>
      <c r="I117" s="34">
        <v>8.5</v>
      </c>
      <c r="J117" s="34">
        <v>11.66</v>
      </c>
      <c r="K117" s="34">
        <v>10.5</v>
      </c>
      <c r="L117" s="34">
        <v>11.75</v>
      </c>
      <c r="M117" s="34">
        <v>10.5</v>
      </c>
      <c r="N117" s="34">
        <v>7.66</v>
      </c>
      <c r="O117" s="34">
        <v>10.5</v>
      </c>
      <c r="P117" s="34">
        <v>10</v>
      </c>
      <c r="Q117" s="33">
        <f t="shared" si="14"/>
        <v>0</v>
      </c>
      <c r="R117" s="31">
        <f t="shared" si="15"/>
        <v>6</v>
      </c>
      <c r="S117" s="34">
        <v>6</v>
      </c>
      <c r="T117" s="33">
        <f t="shared" si="16"/>
        <v>5</v>
      </c>
      <c r="U117" s="31">
        <f t="shared" si="17"/>
        <v>10.5</v>
      </c>
      <c r="V117" s="34">
        <v>10.5</v>
      </c>
      <c r="W117" s="33">
        <f t="shared" si="18"/>
        <v>5</v>
      </c>
      <c r="X117" s="35">
        <f t="shared" si="19"/>
        <v>11.5</v>
      </c>
      <c r="Y117" s="34">
        <v>10</v>
      </c>
      <c r="Z117" s="34">
        <v>10</v>
      </c>
      <c r="AA117" s="34">
        <v>14.5</v>
      </c>
      <c r="AB117" s="36">
        <f t="shared" si="20"/>
        <v>10.05590909090909</v>
      </c>
      <c r="AC117" s="37">
        <f t="shared" si="21"/>
        <v>30</v>
      </c>
      <c r="AD117" s="76" t="str">
        <f t="shared" si="22"/>
        <v>Admis</v>
      </c>
    </row>
    <row r="118" spans="1:30" s="9" customFormat="1">
      <c r="A118" s="11">
        <v>99</v>
      </c>
      <c r="B118" s="14" t="s">
        <v>315</v>
      </c>
      <c r="C118" s="15" t="s">
        <v>316</v>
      </c>
      <c r="D118" s="15" t="s">
        <v>211</v>
      </c>
      <c r="E118" s="38">
        <f t="shared" si="12"/>
        <v>10.5</v>
      </c>
      <c r="F118" s="39">
        <f t="shared" si="13"/>
        <v>7.5</v>
      </c>
      <c r="G118" s="40">
        <v>10</v>
      </c>
      <c r="H118" s="40">
        <v>11</v>
      </c>
      <c r="I118" s="55">
        <v>0</v>
      </c>
      <c r="J118" s="40">
        <v>10.5</v>
      </c>
      <c r="K118" s="52">
        <v>10.5</v>
      </c>
      <c r="L118" s="52">
        <v>5.5</v>
      </c>
      <c r="M118" s="52">
        <v>5</v>
      </c>
      <c r="N118" s="52">
        <v>8</v>
      </c>
      <c r="O118" s="40">
        <v>10</v>
      </c>
      <c r="P118" s="55">
        <v>0</v>
      </c>
      <c r="Q118" s="33">
        <f t="shared" si="14"/>
        <v>0</v>
      </c>
      <c r="R118" s="41">
        <f t="shared" si="15"/>
        <v>0</v>
      </c>
      <c r="S118" s="55">
        <v>0</v>
      </c>
      <c r="T118" s="33">
        <f t="shared" si="16"/>
        <v>5</v>
      </c>
      <c r="U118" s="35">
        <f t="shared" si="17"/>
        <v>12</v>
      </c>
      <c r="V118" s="40">
        <v>12</v>
      </c>
      <c r="W118" s="33">
        <f t="shared" si="18"/>
        <v>3.5</v>
      </c>
      <c r="X118" s="35">
        <f t="shared" si="19"/>
        <v>6.666666666666667</v>
      </c>
      <c r="Y118" s="40">
        <v>10</v>
      </c>
      <c r="Z118" s="55">
        <v>0</v>
      </c>
      <c r="AA118" s="40">
        <v>10</v>
      </c>
      <c r="AB118" s="36">
        <f t="shared" si="20"/>
        <v>7.1136363636363633</v>
      </c>
      <c r="AC118" s="37">
        <f t="shared" si="21"/>
        <v>19</v>
      </c>
      <c r="AD118" s="76" t="str">
        <f t="shared" si="22"/>
        <v>Rattrapage</v>
      </c>
    </row>
    <row r="119" spans="1:30" s="9" customFormat="1">
      <c r="A119" s="11">
        <v>100</v>
      </c>
      <c r="B119" s="18" t="s">
        <v>317</v>
      </c>
      <c r="C119" s="19" t="s">
        <v>318</v>
      </c>
      <c r="D119" s="19" t="s">
        <v>319</v>
      </c>
      <c r="E119" s="30">
        <f t="shared" si="12"/>
        <v>9</v>
      </c>
      <c r="F119" s="31">
        <f t="shared" si="13"/>
        <v>4.8666666666666663</v>
      </c>
      <c r="G119" s="34">
        <v>10.5</v>
      </c>
      <c r="H119" s="34">
        <v>10.5</v>
      </c>
      <c r="I119" s="34">
        <v>10</v>
      </c>
      <c r="J119" s="54">
        <v>0</v>
      </c>
      <c r="K119" s="54">
        <v>0</v>
      </c>
      <c r="L119" s="34">
        <v>11</v>
      </c>
      <c r="M119" s="54">
        <v>0</v>
      </c>
      <c r="N119" s="54">
        <v>0</v>
      </c>
      <c r="O119" s="54">
        <v>0</v>
      </c>
      <c r="P119" s="54">
        <v>0</v>
      </c>
      <c r="Q119" s="33">
        <f t="shared" si="14"/>
        <v>0</v>
      </c>
      <c r="R119" s="31">
        <f t="shared" si="15"/>
        <v>0</v>
      </c>
      <c r="S119" s="55">
        <v>0</v>
      </c>
      <c r="T119" s="33">
        <f t="shared" si="16"/>
        <v>5</v>
      </c>
      <c r="U119" s="31">
        <f t="shared" si="17"/>
        <v>10</v>
      </c>
      <c r="V119" s="34">
        <v>10</v>
      </c>
      <c r="W119" s="33">
        <f t="shared" si="18"/>
        <v>5</v>
      </c>
      <c r="X119" s="35">
        <f t="shared" si="19"/>
        <v>10.666666666666666</v>
      </c>
      <c r="Y119" s="34">
        <v>12</v>
      </c>
      <c r="Z119" s="34">
        <v>10</v>
      </c>
      <c r="AA119" s="34">
        <v>10</v>
      </c>
      <c r="AB119" s="36">
        <f t="shared" si="20"/>
        <v>5.6818181818181817</v>
      </c>
      <c r="AC119" s="37">
        <f t="shared" si="21"/>
        <v>19</v>
      </c>
      <c r="AD119" s="76" t="str">
        <f t="shared" si="22"/>
        <v>Rattrapage</v>
      </c>
    </row>
    <row r="120" spans="1:30" s="9" customFormat="1">
      <c r="A120" s="11">
        <v>101</v>
      </c>
      <c r="B120" s="14" t="s">
        <v>320</v>
      </c>
      <c r="C120" s="15" t="s">
        <v>321</v>
      </c>
      <c r="D120" s="15" t="s">
        <v>322</v>
      </c>
      <c r="E120" s="38">
        <f t="shared" si="12"/>
        <v>15</v>
      </c>
      <c r="F120" s="39">
        <f t="shared" si="13"/>
        <v>10.683333333333334</v>
      </c>
      <c r="G120" s="40">
        <v>11</v>
      </c>
      <c r="H120" s="40">
        <v>11.5</v>
      </c>
      <c r="I120" s="40">
        <v>12</v>
      </c>
      <c r="J120" s="40">
        <v>10.5</v>
      </c>
      <c r="K120" s="40">
        <v>10</v>
      </c>
      <c r="L120" s="40">
        <v>11</v>
      </c>
      <c r="M120" s="40">
        <v>10</v>
      </c>
      <c r="N120" s="40">
        <v>11.5</v>
      </c>
      <c r="O120" s="40">
        <v>5.75</v>
      </c>
      <c r="P120" s="40">
        <v>12</v>
      </c>
      <c r="Q120" s="33">
        <f t="shared" si="14"/>
        <v>0</v>
      </c>
      <c r="R120" s="41">
        <f t="shared" si="15"/>
        <v>0</v>
      </c>
      <c r="S120" s="55">
        <v>0</v>
      </c>
      <c r="T120" s="33">
        <f t="shared" si="16"/>
        <v>5</v>
      </c>
      <c r="U120" s="35">
        <f t="shared" si="17"/>
        <v>11</v>
      </c>
      <c r="V120" s="40">
        <v>11</v>
      </c>
      <c r="W120" s="33">
        <f>IF(VALUE(X120)&gt;=9.99,5,SUM(IF(VALUE(Y120)&gt;=9.99,2,0),IF(VALUE(Z120)&gt;=9.99,1.5,0),IF(VALUE(AA120)&gt;=9.99,1.5,0)))</f>
        <v>1.5</v>
      </c>
      <c r="X120" s="35">
        <f>((Y120*1)+(Z120*1)+(AA120*1))/3</f>
        <v>3.3333333333333335</v>
      </c>
      <c r="Y120" s="55">
        <v>0</v>
      </c>
      <c r="Z120" s="55">
        <v>0</v>
      </c>
      <c r="AA120" s="40">
        <v>10</v>
      </c>
      <c r="AB120" s="36">
        <f t="shared" si="20"/>
        <v>8.7386363636363633</v>
      </c>
      <c r="AC120" s="37">
        <f t="shared" si="21"/>
        <v>21.5</v>
      </c>
      <c r="AD120" s="76" t="str">
        <f t="shared" si="22"/>
        <v>Rattrapage</v>
      </c>
    </row>
    <row r="121" spans="1:30" s="9" customFormat="1">
      <c r="A121" s="11">
        <v>102</v>
      </c>
      <c r="B121" s="14" t="s">
        <v>323</v>
      </c>
      <c r="C121" s="15" t="s">
        <v>324</v>
      </c>
      <c r="D121" s="15" t="s">
        <v>325</v>
      </c>
      <c r="E121" s="38">
        <f t="shared" si="12"/>
        <v>15</v>
      </c>
      <c r="F121" s="39">
        <f t="shared" si="13"/>
        <v>10.133333333333333</v>
      </c>
      <c r="G121" s="40">
        <v>11</v>
      </c>
      <c r="H121" s="40">
        <v>11</v>
      </c>
      <c r="I121" s="40">
        <v>11</v>
      </c>
      <c r="J121" s="40">
        <v>9.5</v>
      </c>
      <c r="K121" s="40">
        <v>10</v>
      </c>
      <c r="L121" s="40">
        <v>10.25</v>
      </c>
      <c r="M121" s="40">
        <v>10</v>
      </c>
      <c r="N121" s="40">
        <v>7.5</v>
      </c>
      <c r="O121" s="40">
        <v>8.25</v>
      </c>
      <c r="P121" s="40">
        <v>11</v>
      </c>
      <c r="Q121" s="33">
        <f t="shared" si="14"/>
        <v>0</v>
      </c>
      <c r="R121" s="41">
        <f t="shared" si="15"/>
        <v>0</v>
      </c>
      <c r="S121" s="55">
        <v>0</v>
      </c>
      <c r="T121" s="33">
        <f t="shared" si="16"/>
        <v>5</v>
      </c>
      <c r="U121" s="35">
        <f t="shared" si="17"/>
        <v>11.75</v>
      </c>
      <c r="V121" s="40">
        <v>11.75</v>
      </c>
      <c r="W121" s="33">
        <f t="shared" si="18"/>
        <v>3</v>
      </c>
      <c r="X121" s="35">
        <f t="shared" si="19"/>
        <v>7.333333333333333</v>
      </c>
      <c r="Y121" s="55">
        <v>0</v>
      </c>
      <c r="Z121" s="40">
        <v>10</v>
      </c>
      <c r="AA121" s="40">
        <v>12</v>
      </c>
      <c r="AB121" s="36">
        <f t="shared" si="20"/>
        <v>8.9772727272727266</v>
      </c>
      <c r="AC121" s="37">
        <f t="shared" si="21"/>
        <v>23</v>
      </c>
      <c r="AD121" s="76" t="str">
        <f t="shared" si="22"/>
        <v>Rattrapage</v>
      </c>
    </row>
    <row r="122" spans="1:30" s="9" customFormat="1">
      <c r="A122" s="11">
        <v>103</v>
      </c>
      <c r="B122" s="13" t="s">
        <v>326</v>
      </c>
      <c r="C122" s="12" t="s">
        <v>327</v>
      </c>
      <c r="D122" s="12" t="s">
        <v>328</v>
      </c>
      <c r="E122" s="30">
        <f t="shared" si="12"/>
        <v>15</v>
      </c>
      <c r="F122" s="31">
        <f t="shared" si="13"/>
        <v>10.193999999999999</v>
      </c>
      <c r="G122" s="32">
        <v>10</v>
      </c>
      <c r="H122" s="32">
        <v>10</v>
      </c>
      <c r="I122" s="56">
        <v>11</v>
      </c>
      <c r="J122" s="32">
        <v>10</v>
      </c>
      <c r="K122" s="32">
        <v>10</v>
      </c>
      <c r="L122" s="32">
        <v>10.41</v>
      </c>
      <c r="M122" s="32">
        <v>10.5</v>
      </c>
      <c r="N122" s="32">
        <v>10</v>
      </c>
      <c r="O122" s="32">
        <v>10</v>
      </c>
      <c r="P122" s="32">
        <v>10</v>
      </c>
      <c r="Q122" s="33">
        <f t="shared" si="14"/>
        <v>0</v>
      </c>
      <c r="R122" s="31">
        <f t="shared" si="15"/>
        <v>1.5</v>
      </c>
      <c r="S122" s="54">
        <v>1.5</v>
      </c>
      <c r="T122" s="33">
        <f t="shared" si="16"/>
        <v>5</v>
      </c>
      <c r="U122" s="31">
        <f t="shared" si="17"/>
        <v>10.33</v>
      </c>
      <c r="V122" s="34">
        <v>10.33</v>
      </c>
      <c r="W122" s="33">
        <f t="shared" si="18"/>
        <v>5</v>
      </c>
      <c r="X122" s="35">
        <f t="shared" si="19"/>
        <v>11</v>
      </c>
      <c r="Y122" s="34">
        <v>11</v>
      </c>
      <c r="Z122" s="34">
        <v>10</v>
      </c>
      <c r="AA122" s="34">
        <v>12</v>
      </c>
      <c r="AB122" s="36">
        <f t="shared" si="20"/>
        <v>9.5259090909090904</v>
      </c>
      <c r="AC122" s="37">
        <f t="shared" si="21"/>
        <v>25</v>
      </c>
      <c r="AD122" s="76" t="str">
        <f t="shared" si="22"/>
        <v>Rattrapage</v>
      </c>
    </row>
    <row r="123" spans="1:30" s="9" customFormat="1">
      <c r="A123" s="11">
        <v>104</v>
      </c>
      <c r="B123" s="13" t="s">
        <v>329</v>
      </c>
      <c r="C123" s="12" t="s">
        <v>330</v>
      </c>
      <c r="D123" s="12" t="s">
        <v>223</v>
      </c>
      <c r="E123" s="30">
        <f t="shared" si="12"/>
        <v>15</v>
      </c>
      <c r="F123" s="31">
        <f t="shared" si="13"/>
        <v>10.366666666666667</v>
      </c>
      <c r="G123" s="32">
        <v>11</v>
      </c>
      <c r="H123" s="32">
        <v>10</v>
      </c>
      <c r="I123" s="32">
        <v>10</v>
      </c>
      <c r="J123" s="32">
        <v>10.75</v>
      </c>
      <c r="K123" s="56">
        <v>10</v>
      </c>
      <c r="L123" s="32">
        <v>12</v>
      </c>
      <c r="M123" s="32">
        <v>10</v>
      </c>
      <c r="N123" s="53">
        <v>7.5</v>
      </c>
      <c r="O123" s="32">
        <v>11</v>
      </c>
      <c r="P123" s="32">
        <v>11.5</v>
      </c>
      <c r="Q123" s="33">
        <f t="shared" si="14"/>
        <v>0</v>
      </c>
      <c r="R123" s="31">
        <f t="shared" si="15"/>
        <v>8</v>
      </c>
      <c r="S123" s="60">
        <v>8</v>
      </c>
      <c r="T123" s="33">
        <f t="shared" si="16"/>
        <v>5</v>
      </c>
      <c r="U123" s="31">
        <f t="shared" si="17"/>
        <v>10</v>
      </c>
      <c r="V123" s="60">
        <v>10</v>
      </c>
      <c r="W123" s="33">
        <f t="shared" si="18"/>
        <v>3.5</v>
      </c>
      <c r="X123" s="35">
        <f t="shared" si="19"/>
        <v>8</v>
      </c>
      <c r="Y123" s="34">
        <v>11</v>
      </c>
      <c r="Z123" s="54">
        <v>3</v>
      </c>
      <c r="AA123" s="34">
        <v>10</v>
      </c>
      <c r="AB123" s="36">
        <f t="shared" si="20"/>
        <v>9.795454545454545</v>
      </c>
      <c r="AC123" s="37">
        <f t="shared" si="21"/>
        <v>23.5</v>
      </c>
      <c r="AD123" s="76" t="str">
        <f t="shared" si="22"/>
        <v>Rattrapage</v>
      </c>
    </row>
    <row r="124" spans="1:30" s="9" customFormat="1">
      <c r="A124" s="11">
        <v>105</v>
      </c>
      <c r="B124" s="16" t="s">
        <v>331</v>
      </c>
      <c r="C124" s="17" t="s">
        <v>332</v>
      </c>
      <c r="D124" s="17" t="s">
        <v>333</v>
      </c>
      <c r="E124" s="30">
        <f t="shared" si="12"/>
        <v>12.5</v>
      </c>
      <c r="F124" s="31">
        <f t="shared" si="13"/>
        <v>7.5666666666666664</v>
      </c>
      <c r="G124" s="43">
        <v>10</v>
      </c>
      <c r="H124" s="43">
        <v>11</v>
      </c>
      <c r="I124" s="43">
        <v>10</v>
      </c>
      <c r="J124" s="43">
        <v>10.5</v>
      </c>
      <c r="K124" s="43">
        <v>10</v>
      </c>
      <c r="L124" s="56">
        <v>0</v>
      </c>
      <c r="M124" s="56">
        <v>0</v>
      </c>
      <c r="N124" s="56">
        <v>0</v>
      </c>
      <c r="O124" s="56">
        <v>0</v>
      </c>
      <c r="P124" s="43">
        <v>10.5</v>
      </c>
      <c r="Q124" s="33">
        <f t="shared" si="14"/>
        <v>5</v>
      </c>
      <c r="R124" s="35">
        <f t="shared" si="15"/>
        <v>10</v>
      </c>
      <c r="S124" s="42">
        <v>10</v>
      </c>
      <c r="T124" s="33">
        <f t="shared" si="16"/>
        <v>0</v>
      </c>
      <c r="U124" s="35">
        <f t="shared" si="17"/>
        <v>0</v>
      </c>
      <c r="V124" s="59">
        <v>0</v>
      </c>
      <c r="W124" s="33">
        <f t="shared" si="18"/>
        <v>3</v>
      </c>
      <c r="X124" s="35">
        <f t="shared" si="19"/>
        <v>7</v>
      </c>
      <c r="Y124" s="54">
        <v>0</v>
      </c>
      <c r="Z124" s="42">
        <v>10</v>
      </c>
      <c r="AA124" s="42">
        <v>11</v>
      </c>
      <c r="AB124" s="36">
        <f t="shared" si="20"/>
        <v>7.0227272727272725</v>
      </c>
      <c r="AC124" s="37">
        <f t="shared" si="21"/>
        <v>20.5</v>
      </c>
      <c r="AD124" s="76" t="str">
        <f t="shared" si="22"/>
        <v>Rattrapage</v>
      </c>
    </row>
    <row r="125" spans="1:30" s="9" customFormat="1">
      <c r="A125" s="11">
        <v>106</v>
      </c>
      <c r="B125" s="16" t="s">
        <v>334</v>
      </c>
      <c r="C125" s="17" t="s">
        <v>335</v>
      </c>
      <c r="D125" s="17" t="s">
        <v>336</v>
      </c>
      <c r="E125" s="30">
        <f t="shared" si="12"/>
        <v>10.5</v>
      </c>
      <c r="F125" s="31">
        <f t="shared" si="13"/>
        <v>6.3439999999999994</v>
      </c>
      <c r="G125" s="43">
        <v>10</v>
      </c>
      <c r="H125" s="43">
        <v>10.25</v>
      </c>
      <c r="I125" s="56">
        <v>0</v>
      </c>
      <c r="J125" s="43">
        <v>11.33</v>
      </c>
      <c r="K125" s="43">
        <v>11</v>
      </c>
      <c r="L125" s="56">
        <v>0</v>
      </c>
      <c r="M125" s="56">
        <v>0</v>
      </c>
      <c r="N125" s="43">
        <v>10</v>
      </c>
      <c r="O125" s="56">
        <v>0</v>
      </c>
      <c r="P125" s="56">
        <v>0</v>
      </c>
      <c r="Q125" s="33">
        <f t="shared" si="14"/>
        <v>5</v>
      </c>
      <c r="R125" s="35">
        <f t="shared" si="15"/>
        <v>11</v>
      </c>
      <c r="S125" s="42">
        <v>11</v>
      </c>
      <c r="T125" s="33">
        <f t="shared" si="16"/>
        <v>5</v>
      </c>
      <c r="U125" s="35">
        <f t="shared" si="17"/>
        <v>12</v>
      </c>
      <c r="V125" s="42">
        <v>12</v>
      </c>
      <c r="W125" s="33">
        <f t="shared" si="18"/>
        <v>2</v>
      </c>
      <c r="X125" s="35">
        <f t="shared" si="19"/>
        <v>4</v>
      </c>
      <c r="Y125" s="42">
        <v>12</v>
      </c>
      <c r="Z125" s="54">
        <v>0</v>
      </c>
      <c r="AA125" s="54">
        <v>0</v>
      </c>
      <c r="AB125" s="36">
        <f t="shared" si="20"/>
        <v>6.9618181818181819</v>
      </c>
      <c r="AC125" s="37">
        <f t="shared" si="21"/>
        <v>22.5</v>
      </c>
      <c r="AD125" s="76" t="str">
        <f t="shared" si="22"/>
        <v>Rattrapage</v>
      </c>
    </row>
    <row r="126" spans="1:30" s="9" customFormat="1">
      <c r="A126" s="11">
        <v>107</v>
      </c>
      <c r="B126" s="13" t="s">
        <v>337</v>
      </c>
      <c r="C126" s="12" t="s">
        <v>338</v>
      </c>
      <c r="D126" s="12" t="s">
        <v>76</v>
      </c>
      <c r="E126" s="30">
        <f t="shared" si="12"/>
        <v>15</v>
      </c>
      <c r="F126" s="31">
        <f t="shared" si="13"/>
        <v>10.1</v>
      </c>
      <c r="G126" s="34">
        <v>10</v>
      </c>
      <c r="H126" s="34">
        <v>10</v>
      </c>
      <c r="I126" s="34">
        <v>10</v>
      </c>
      <c r="J126" s="34">
        <v>9.25</v>
      </c>
      <c r="K126" s="34">
        <v>10.5</v>
      </c>
      <c r="L126" s="34">
        <v>11</v>
      </c>
      <c r="M126" s="34">
        <v>10</v>
      </c>
      <c r="N126" s="34">
        <v>10</v>
      </c>
      <c r="O126" s="34">
        <v>10.5</v>
      </c>
      <c r="P126" s="34">
        <v>10.5</v>
      </c>
      <c r="Q126" s="33">
        <f t="shared" si="14"/>
        <v>0</v>
      </c>
      <c r="R126" s="31">
        <f t="shared" si="15"/>
        <v>0</v>
      </c>
      <c r="S126" s="54">
        <v>0</v>
      </c>
      <c r="T126" s="33">
        <f t="shared" si="16"/>
        <v>0</v>
      </c>
      <c r="U126" s="31">
        <f t="shared" si="17"/>
        <v>0</v>
      </c>
      <c r="V126" s="54">
        <v>0</v>
      </c>
      <c r="W126" s="33">
        <f t="shared" si="18"/>
        <v>5</v>
      </c>
      <c r="X126" s="35">
        <f t="shared" si="19"/>
        <v>10.333333333333334</v>
      </c>
      <c r="Y126" s="34">
        <v>8.5</v>
      </c>
      <c r="Z126" s="34">
        <v>11.5</v>
      </c>
      <c r="AA126" s="34">
        <v>11</v>
      </c>
      <c r="AB126" s="36">
        <f t="shared" si="20"/>
        <v>8.295454545454545</v>
      </c>
      <c r="AC126" s="37">
        <f t="shared" si="21"/>
        <v>20</v>
      </c>
      <c r="AD126" s="76" t="str">
        <f t="shared" si="22"/>
        <v>Rattrapage</v>
      </c>
    </row>
    <row r="127" spans="1:30" s="9" customFormat="1">
      <c r="A127" s="11">
        <v>108</v>
      </c>
      <c r="B127" s="13" t="s">
        <v>339</v>
      </c>
      <c r="C127" s="12" t="s">
        <v>340</v>
      </c>
      <c r="D127" s="12" t="s">
        <v>341</v>
      </c>
      <c r="E127" s="30">
        <f t="shared" si="12"/>
        <v>13</v>
      </c>
      <c r="F127" s="31">
        <f t="shared" si="13"/>
        <v>9.4</v>
      </c>
      <c r="G127" s="32">
        <v>11.5</v>
      </c>
      <c r="H127" s="32">
        <v>12</v>
      </c>
      <c r="I127" s="56">
        <v>0</v>
      </c>
      <c r="J127" s="32">
        <v>10</v>
      </c>
      <c r="K127" s="56">
        <v>10</v>
      </c>
      <c r="L127" s="32">
        <v>10.5</v>
      </c>
      <c r="M127" s="32">
        <v>11</v>
      </c>
      <c r="N127" s="32">
        <v>12</v>
      </c>
      <c r="O127" s="32">
        <v>10</v>
      </c>
      <c r="P127" s="32">
        <v>10.5</v>
      </c>
      <c r="Q127" s="33">
        <f t="shared" si="14"/>
        <v>0</v>
      </c>
      <c r="R127" s="31">
        <f t="shared" si="15"/>
        <v>0</v>
      </c>
      <c r="S127" s="54">
        <v>0</v>
      </c>
      <c r="T127" s="33">
        <f t="shared" si="16"/>
        <v>5</v>
      </c>
      <c r="U127" s="31">
        <f t="shared" si="17"/>
        <v>10</v>
      </c>
      <c r="V127" s="34">
        <v>10</v>
      </c>
      <c r="W127" s="33">
        <f t="shared" si="18"/>
        <v>3.5</v>
      </c>
      <c r="X127" s="35">
        <f t="shared" si="19"/>
        <v>7.166666666666667</v>
      </c>
      <c r="Y127" s="34">
        <v>11.5</v>
      </c>
      <c r="Z127" s="54">
        <v>0</v>
      </c>
      <c r="AA127" s="34">
        <v>10</v>
      </c>
      <c r="AB127" s="36">
        <f t="shared" si="20"/>
        <v>8.295454545454545</v>
      </c>
      <c r="AC127" s="37">
        <f t="shared" si="21"/>
        <v>21.5</v>
      </c>
      <c r="AD127" s="76" t="str">
        <f t="shared" si="22"/>
        <v>Rattrapage</v>
      </c>
    </row>
    <row r="128" spans="1:30" s="9" customFormat="1">
      <c r="A128" s="11">
        <v>109</v>
      </c>
      <c r="B128" s="13" t="s">
        <v>342</v>
      </c>
      <c r="C128" s="12" t="s">
        <v>343</v>
      </c>
      <c r="D128" s="12" t="s">
        <v>344</v>
      </c>
      <c r="E128" s="30">
        <f t="shared" si="12"/>
        <v>12</v>
      </c>
      <c r="F128" s="31">
        <f t="shared" si="13"/>
        <v>7.9793333333333329</v>
      </c>
      <c r="G128" s="32">
        <v>13.66</v>
      </c>
      <c r="H128" s="32">
        <v>10</v>
      </c>
      <c r="I128" s="56">
        <v>10</v>
      </c>
      <c r="J128" s="32">
        <v>10.5</v>
      </c>
      <c r="K128" s="56">
        <v>0</v>
      </c>
      <c r="L128" s="32">
        <v>10.37</v>
      </c>
      <c r="M128" s="32">
        <v>11</v>
      </c>
      <c r="N128" s="32">
        <v>10</v>
      </c>
      <c r="O128" s="56">
        <v>0</v>
      </c>
      <c r="P128" s="56">
        <v>0</v>
      </c>
      <c r="Q128" s="33">
        <f t="shared" si="14"/>
        <v>0</v>
      </c>
      <c r="R128" s="31">
        <f t="shared" si="15"/>
        <v>0</v>
      </c>
      <c r="S128" s="54">
        <v>0</v>
      </c>
      <c r="T128" s="33">
        <f t="shared" si="16"/>
        <v>5</v>
      </c>
      <c r="U128" s="31">
        <f t="shared" si="17"/>
        <v>11</v>
      </c>
      <c r="V128" s="34">
        <v>11</v>
      </c>
      <c r="W128" s="33">
        <f t="shared" si="18"/>
        <v>3.5</v>
      </c>
      <c r="X128" s="35">
        <f t="shared" si="19"/>
        <v>7.166666666666667</v>
      </c>
      <c r="Y128" s="34">
        <v>11.5</v>
      </c>
      <c r="Z128" s="34">
        <v>10</v>
      </c>
      <c r="AA128" s="54">
        <v>0</v>
      </c>
      <c r="AB128" s="36">
        <f t="shared" si="20"/>
        <v>7.4177272727272729</v>
      </c>
      <c r="AC128" s="37">
        <f t="shared" si="21"/>
        <v>20.5</v>
      </c>
      <c r="AD128" s="76" t="str">
        <f t="shared" si="22"/>
        <v>Rattrapage</v>
      </c>
    </row>
    <row r="129" spans="1:30" s="9" customFormat="1">
      <c r="A129" s="11">
        <v>110</v>
      </c>
      <c r="B129" s="16" t="s">
        <v>345</v>
      </c>
      <c r="C129" s="17" t="s">
        <v>346</v>
      </c>
      <c r="D129" s="17" t="s">
        <v>347</v>
      </c>
      <c r="E129" s="30">
        <f t="shared" si="12"/>
        <v>10.5</v>
      </c>
      <c r="F129" s="31">
        <f t="shared" si="13"/>
        <v>7.0640000000000009</v>
      </c>
      <c r="G129" s="43">
        <v>10</v>
      </c>
      <c r="H129" s="43">
        <v>11</v>
      </c>
      <c r="I129" s="56">
        <v>0</v>
      </c>
      <c r="J129" s="56">
        <v>0</v>
      </c>
      <c r="K129" s="43">
        <v>10</v>
      </c>
      <c r="L129" s="43">
        <v>11.46</v>
      </c>
      <c r="M129" s="43">
        <v>12</v>
      </c>
      <c r="N129" s="56">
        <v>0</v>
      </c>
      <c r="O129" s="43">
        <v>10.5</v>
      </c>
      <c r="P129" s="43">
        <v>10</v>
      </c>
      <c r="Q129" s="33">
        <f t="shared" si="14"/>
        <v>0</v>
      </c>
      <c r="R129" s="31">
        <f t="shared" si="15"/>
        <v>0</v>
      </c>
      <c r="S129" s="54">
        <v>0</v>
      </c>
      <c r="T129" s="33">
        <f t="shared" si="16"/>
        <v>5</v>
      </c>
      <c r="U129" s="35">
        <f t="shared" si="17"/>
        <v>11.66</v>
      </c>
      <c r="V129" s="42">
        <v>11.66</v>
      </c>
      <c r="W129" s="33">
        <f t="shared" si="18"/>
        <v>2</v>
      </c>
      <c r="X129" s="35">
        <f t="shared" si="19"/>
        <v>3.3333333333333335</v>
      </c>
      <c r="Y129" s="42">
        <v>10</v>
      </c>
      <c r="Z129" s="54">
        <v>0</v>
      </c>
      <c r="AA129" s="54">
        <v>0</v>
      </c>
      <c r="AB129" s="36">
        <f t="shared" si="20"/>
        <v>6.330909090909091</v>
      </c>
      <c r="AC129" s="37">
        <f t="shared" si="21"/>
        <v>17.5</v>
      </c>
      <c r="AD129" s="76" t="str">
        <f t="shared" si="22"/>
        <v>Rattrapage</v>
      </c>
    </row>
    <row r="130" spans="1:30" s="9" customFormat="1">
      <c r="A130" s="11">
        <v>111</v>
      </c>
      <c r="B130" s="16" t="s">
        <v>348</v>
      </c>
      <c r="C130" s="17" t="s">
        <v>349</v>
      </c>
      <c r="D130" s="17" t="s">
        <v>350</v>
      </c>
      <c r="E130" s="30">
        <f t="shared" si="12"/>
        <v>13.5</v>
      </c>
      <c r="F130" s="31">
        <f t="shared" si="13"/>
        <v>9.8000000000000007</v>
      </c>
      <c r="G130" s="43">
        <v>10</v>
      </c>
      <c r="H130" s="43">
        <v>10</v>
      </c>
      <c r="I130" s="43">
        <v>10</v>
      </c>
      <c r="J130" s="43">
        <v>15</v>
      </c>
      <c r="K130" s="43">
        <v>12</v>
      </c>
      <c r="L130" s="58">
        <v>0</v>
      </c>
      <c r="M130" s="43">
        <v>10</v>
      </c>
      <c r="N130" s="43">
        <v>10.5</v>
      </c>
      <c r="O130" s="58">
        <v>0</v>
      </c>
      <c r="P130" s="43">
        <v>12.5</v>
      </c>
      <c r="Q130" s="33">
        <f t="shared" si="14"/>
        <v>5</v>
      </c>
      <c r="R130" s="35">
        <f t="shared" si="15"/>
        <v>10</v>
      </c>
      <c r="S130" s="42">
        <v>10</v>
      </c>
      <c r="T130" s="33">
        <f t="shared" si="16"/>
        <v>5</v>
      </c>
      <c r="U130" s="31">
        <f t="shared" si="17"/>
        <v>10.5</v>
      </c>
      <c r="V130" s="34">
        <v>10.5</v>
      </c>
      <c r="W130" s="33">
        <f t="shared" si="18"/>
        <v>3.5</v>
      </c>
      <c r="X130" s="35">
        <f t="shared" si="19"/>
        <v>6.916666666666667</v>
      </c>
      <c r="Y130" s="42">
        <v>10.25</v>
      </c>
      <c r="Z130" s="42">
        <v>10.5</v>
      </c>
      <c r="AA130" s="54">
        <v>0</v>
      </c>
      <c r="AB130" s="36">
        <f t="shared" si="20"/>
        <v>9.4886363636363633</v>
      </c>
      <c r="AC130" s="37">
        <f t="shared" si="21"/>
        <v>27</v>
      </c>
      <c r="AD130" s="76" t="str">
        <f t="shared" si="22"/>
        <v>Rattrapage</v>
      </c>
    </row>
    <row r="131" spans="1:30" s="9" customFormat="1">
      <c r="A131" s="11">
        <v>112</v>
      </c>
      <c r="B131" s="13" t="s">
        <v>351</v>
      </c>
      <c r="C131" s="12" t="s">
        <v>352</v>
      </c>
      <c r="D131" s="12" t="s">
        <v>353</v>
      </c>
      <c r="E131" s="30">
        <f t="shared" si="12"/>
        <v>10.5</v>
      </c>
      <c r="F131" s="31">
        <f t="shared" si="13"/>
        <v>6.2893333333333334</v>
      </c>
      <c r="G131" s="32">
        <v>10</v>
      </c>
      <c r="H131" s="32">
        <v>10</v>
      </c>
      <c r="I131" s="56">
        <v>0</v>
      </c>
      <c r="J131" s="32">
        <v>12.17</v>
      </c>
      <c r="K131" s="32">
        <v>10</v>
      </c>
      <c r="L131" s="56">
        <v>0</v>
      </c>
      <c r="M131" s="32">
        <v>10</v>
      </c>
      <c r="N131" s="56">
        <v>0</v>
      </c>
      <c r="O131" s="56">
        <v>0</v>
      </c>
      <c r="P131" s="56">
        <v>0</v>
      </c>
      <c r="Q131" s="33">
        <f t="shared" si="14"/>
        <v>0</v>
      </c>
      <c r="R131" s="31">
        <f t="shared" si="15"/>
        <v>0</v>
      </c>
      <c r="S131" s="54">
        <v>0</v>
      </c>
      <c r="T131" s="33">
        <f t="shared" si="16"/>
        <v>0</v>
      </c>
      <c r="U131" s="31">
        <f t="shared" si="17"/>
        <v>0</v>
      </c>
      <c r="V131" s="54">
        <v>0</v>
      </c>
      <c r="W131" s="33">
        <f t="shared" si="18"/>
        <v>5</v>
      </c>
      <c r="X131" s="35">
        <f t="shared" si="19"/>
        <v>10.333333333333334</v>
      </c>
      <c r="Y131" s="34">
        <v>12</v>
      </c>
      <c r="Z131" s="34">
        <v>10</v>
      </c>
      <c r="AA131" s="34">
        <v>9</v>
      </c>
      <c r="AB131" s="36">
        <f t="shared" si="20"/>
        <v>5.6972727272727273</v>
      </c>
      <c r="AC131" s="37">
        <f t="shared" si="21"/>
        <v>15.5</v>
      </c>
      <c r="AD131" s="76" t="str">
        <f t="shared" si="22"/>
        <v>Rattrapage</v>
      </c>
    </row>
    <row r="132" spans="1:30" s="9" customFormat="1">
      <c r="A132" s="11">
        <v>113</v>
      </c>
      <c r="B132" s="13" t="s">
        <v>354</v>
      </c>
      <c r="C132" s="12" t="s">
        <v>355</v>
      </c>
      <c r="D132" s="12" t="s">
        <v>356</v>
      </c>
      <c r="E132" s="30">
        <f t="shared" si="12"/>
        <v>12</v>
      </c>
      <c r="F132" s="31">
        <f t="shared" si="13"/>
        <v>8.1579999999999995</v>
      </c>
      <c r="G132" s="32">
        <v>10.66</v>
      </c>
      <c r="H132" s="32">
        <v>12</v>
      </c>
      <c r="I132" s="32">
        <v>11</v>
      </c>
      <c r="J132" s="56">
        <v>0</v>
      </c>
      <c r="K132" s="32">
        <v>10.130000000000001</v>
      </c>
      <c r="L132" s="32">
        <v>10.130000000000001</v>
      </c>
      <c r="M132" s="56">
        <v>0</v>
      </c>
      <c r="N132" s="32">
        <v>12</v>
      </c>
      <c r="O132" s="32">
        <v>12.66</v>
      </c>
      <c r="P132" s="56">
        <v>0</v>
      </c>
      <c r="Q132" s="33">
        <f t="shared" si="14"/>
        <v>5</v>
      </c>
      <c r="R132" s="31">
        <f t="shared" si="15"/>
        <v>12</v>
      </c>
      <c r="S132" s="34">
        <v>12</v>
      </c>
      <c r="T132" s="33">
        <f t="shared" si="16"/>
        <v>5</v>
      </c>
      <c r="U132" s="31">
        <f t="shared" si="17"/>
        <v>10.5</v>
      </c>
      <c r="V132" s="34">
        <v>10.5</v>
      </c>
      <c r="W132" s="33">
        <f t="shared" si="18"/>
        <v>2</v>
      </c>
      <c r="X132" s="35">
        <f t="shared" si="19"/>
        <v>3.3333333333333335</v>
      </c>
      <c r="Y132" s="34">
        <v>10</v>
      </c>
      <c r="Z132" s="54">
        <v>0</v>
      </c>
      <c r="AA132" s="54">
        <v>0</v>
      </c>
      <c r="AB132" s="36">
        <f t="shared" si="20"/>
        <v>8.0622727272727275</v>
      </c>
      <c r="AC132" s="37">
        <f t="shared" si="21"/>
        <v>24</v>
      </c>
      <c r="AD132" s="76" t="str">
        <f t="shared" si="22"/>
        <v>Rattrapage</v>
      </c>
    </row>
    <row r="133" spans="1:30" s="9" customFormat="1">
      <c r="A133" s="11">
        <v>114</v>
      </c>
      <c r="B133" s="14" t="s">
        <v>357</v>
      </c>
      <c r="C133" s="15" t="s">
        <v>358</v>
      </c>
      <c r="D133" s="15" t="s">
        <v>359</v>
      </c>
      <c r="E133" s="38">
        <f t="shared" si="12"/>
        <v>15</v>
      </c>
      <c r="F133" s="39">
        <f t="shared" si="13"/>
        <v>10.6</v>
      </c>
      <c r="G133" s="40">
        <v>10</v>
      </c>
      <c r="H133" s="40">
        <v>10</v>
      </c>
      <c r="I133" s="55">
        <v>10</v>
      </c>
      <c r="J133" s="40">
        <v>10</v>
      </c>
      <c r="K133" s="55">
        <v>11</v>
      </c>
      <c r="L133" s="52">
        <v>11.5</v>
      </c>
      <c r="M133" s="40">
        <v>11.5</v>
      </c>
      <c r="N133" s="40">
        <v>10</v>
      </c>
      <c r="O133" s="52">
        <v>13.5</v>
      </c>
      <c r="P133" s="40">
        <v>10.5</v>
      </c>
      <c r="Q133" s="33">
        <f t="shared" si="14"/>
        <v>5</v>
      </c>
      <c r="R133" s="41">
        <f t="shared" si="15"/>
        <v>14</v>
      </c>
      <c r="S133" s="52">
        <v>14</v>
      </c>
      <c r="T133" s="33">
        <f t="shared" si="16"/>
        <v>5</v>
      </c>
      <c r="U133" s="35">
        <f t="shared" si="17"/>
        <v>13.5</v>
      </c>
      <c r="V133" s="40">
        <v>13.5</v>
      </c>
      <c r="W133" s="33">
        <f t="shared" si="18"/>
        <v>2</v>
      </c>
      <c r="X133" s="35">
        <f t="shared" si="19"/>
        <v>7.666666666666667</v>
      </c>
      <c r="Y133" s="40">
        <v>14</v>
      </c>
      <c r="Z133" s="55">
        <v>3</v>
      </c>
      <c r="AA133" s="52">
        <v>6</v>
      </c>
      <c r="AB133" s="36">
        <f t="shared" si="20"/>
        <v>10.772727272727273</v>
      </c>
      <c r="AC133" s="37">
        <f t="shared" si="21"/>
        <v>30</v>
      </c>
      <c r="AD133" s="76" t="str">
        <f t="shared" si="22"/>
        <v>Admis</v>
      </c>
    </row>
    <row r="134" spans="1:30" s="9" customFormat="1">
      <c r="A134" s="11">
        <v>115</v>
      </c>
      <c r="B134" s="13" t="s">
        <v>360</v>
      </c>
      <c r="C134" s="12" t="s">
        <v>361</v>
      </c>
      <c r="D134" s="12" t="s">
        <v>58</v>
      </c>
      <c r="E134" s="30">
        <f t="shared" si="12"/>
        <v>15</v>
      </c>
      <c r="F134" s="31">
        <f t="shared" si="13"/>
        <v>10.098000000000001</v>
      </c>
      <c r="G134" s="34">
        <v>8.66</v>
      </c>
      <c r="H134" s="34">
        <v>11</v>
      </c>
      <c r="I134" s="34">
        <v>8.5</v>
      </c>
      <c r="J134" s="34">
        <v>10</v>
      </c>
      <c r="K134" s="34">
        <v>11</v>
      </c>
      <c r="L134" s="34">
        <v>11.65</v>
      </c>
      <c r="M134" s="34">
        <v>12.5</v>
      </c>
      <c r="N134" s="34">
        <v>7.5</v>
      </c>
      <c r="O134" s="34">
        <v>11.5</v>
      </c>
      <c r="P134" s="34">
        <v>10</v>
      </c>
      <c r="Q134" s="33">
        <f t="shared" si="14"/>
        <v>0</v>
      </c>
      <c r="R134" s="31">
        <f t="shared" si="15"/>
        <v>0</v>
      </c>
      <c r="S134" s="54">
        <v>0</v>
      </c>
      <c r="T134" s="33">
        <f t="shared" si="16"/>
        <v>5</v>
      </c>
      <c r="U134" s="31">
        <f t="shared" si="17"/>
        <v>10</v>
      </c>
      <c r="V134" s="34">
        <v>10</v>
      </c>
      <c r="W134" s="33">
        <f t="shared" si="18"/>
        <v>0</v>
      </c>
      <c r="X134" s="35">
        <f t="shared" si="19"/>
        <v>1.5</v>
      </c>
      <c r="Y134" s="54">
        <v>0</v>
      </c>
      <c r="Z134" s="54">
        <v>4.5</v>
      </c>
      <c r="AA134" s="54">
        <v>0</v>
      </c>
      <c r="AB134" s="36">
        <f t="shared" si="20"/>
        <v>7.998636363636364</v>
      </c>
      <c r="AC134" s="37">
        <f t="shared" si="21"/>
        <v>20</v>
      </c>
      <c r="AD134" s="76" t="str">
        <f t="shared" si="22"/>
        <v>Rattrapage</v>
      </c>
    </row>
    <row r="135" spans="1:30" s="9" customFormat="1">
      <c r="A135" s="11">
        <v>116</v>
      </c>
      <c r="B135" s="13" t="s">
        <v>362</v>
      </c>
      <c r="C135" s="12" t="s">
        <v>363</v>
      </c>
      <c r="D135" s="12" t="s">
        <v>364</v>
      </c>
      <c r="E135" s="30">
        <f t="shared" si="12"/>
        <v>11.5</v>
      </c>
      <c r="F135" s="31">
        <f t="shared" si="13"/>
        <v>9.3333333333333339</v>
      </c>
      <c r="G135" s="56">
        <v>0</v>
      </c>
      <c r="H135" s="32">
        <v>10</v>
      </c>
      <c r="I135" s="56">
        <v>11</v>
      </c>
      <c r="J135" s="32">
        <v>13</v>
      </c>
      <c r="K135" s="32">
        <v>11</v>
      </c>
      <c r="L135" s="32">
        <v>10.5</v>
      </c>
      <c r="M135" s="32">
        <v>10.5</v>
      </c>
      <c r="N135" s="53">
        <v>8.5</v>
      </c>
      <c r="O135" s="32">
        <v>10</v>
      </c>
      <c r="P135" s="32">
        <v>10.5</v>
      </c>
      <c r="Q135" s="33">
        <f t="shared" si="14"/>
        <v>5</v>
      </c>
      <c r="R135" s="31">
        <f t="shared" si="15"/>
        <v>11</v>
      </c>
      <c r="S135" s="34">
        <v>11</v>
      </c>
      <c r="T135" s="33">
        <f t="shared" si="16"/>
        <v>5</v>
      </c>
      <c r="U135" s="31">
        <f t="shared" si="17"/>
        <v>13</v>
      </c>
      <c r="V135" s="34">
        <v>13</v>
      </c>
      <c r="W135" s="33">
        <f t="shared" si="18"/>
        <v>3.5</v>
      </c>
      <c r="X135" s="35">
        <f t="shared" si="19"/>
        <v>6.666666666666667</v>
      </c>
      <c r="Y135" s="34">
        <v>10</v>
      </c>
      <c r="Z135" s="54">
        <v>0</v>
      </c>
      <c r="AA135" s="34">
        <v>10</v>
      </c>
      <c r="AB135" s="36">
        <f t="shared" si="20"/>
        <v>9.454545454545455</v>
      </c>
      <c r="AC135" s="37">
        <f t="shared" si="21"/>
        <v>25</v>
      </c>
      <c r="AD135" s="76" t="str">
        <f t="shared" si="22"/>
        <v>Rattrapage</v>
      </c>
    </row>
    <row r="136" spans="1:30" s="9" customFormat="1">
      <c r="A136" s="11">
        <v>117</v>
      </c>
      <c r="B136" s="16" t="s">
        <v>365</v>
      </c>
      <c r="C136" s="17" t="s">
        <v>366</v>
      </c>
      <c r="D136" s="17" t="s">
        <v>367</v>
      </c>
      <c r="E136" s="30">
        <f t="shared" si="12"/>
        <v>12.5</v>
      </c>
      <c r="F136" s="31">
        <f t="shared" si="13"/>
        <v>9.0113333333333347</v>
      </c>
      <c r="G136" s="43">
        <v>10</v>
      </c>
      <c r="H136" s="43">
        <v>10</v>
      </c>
      <c r="I136" s="58">
        <v>0</v>
      </c>
      <c r="J136" s="43">
        <v>15.5</v>
      </c>
      <c r="K136" s="43">
        <v>10</v>
      </c>
      <c r="L136" s="43">
        <v>11.17</v>
      </c>
      <c r="M136" s="43">
        <v>11.5</v>
      </c>
      <c r="N136" s="43">
        <v>10</v>
      </c>
      <c r="O136" s="58">
        <v>0</v>
      </c>
      <c r="P136" s="43">
        <v>11.5</v>
      </c>
      <c r="Q136" s="33">
        <f t="shared" si="14"/>
        <v>0</v>
      </c>
      <c r="R136" s="31">
        <f t="shared" si="15"/>
        <v>0</v>
      </c>
      <c r="S136" s="54">
        <v>0</v>
      </c>
      <c r="T136" s="33">
        <f t="shared" si="16"/>
        <v>5</v>
      </c>
      <c r="U136" s="35">
        <f t="shared" si="17"/>
        <v>14</v>
      </c>
      <c r="V136" s="42">
        <v>14</v>
      </c>
      <c r="W136" s="33">
        <f t="shared" si="18"/>
        <v>3.5</v>
      </c>
      <c r="X136" s="35">
        <f t="shared" si="19"/>
        <v>6.666666666666667</v>
      </c>
      <c r="Y136" s="42">
        <v>10</v>
      </c>
      <c r="Z136" s="54">
        <v>0</v>
      </c>
      <c r="AA136" s="42">
        <v>10</v>
      </c>
      <c r="AB136" s="36">
        <f t="shared" si="20"/>
        <v>8.3259090909090911</v>
      </c>
      <c r="AC136" s="37">
        <f t="shared" si="21"/>
        <v>21</v>
      </c>
      <c r="AD136" s="76" t="str">
        <f t="shared" si="22"/>
        <v>Rattrapage</v>
      </c>
    </row>
    <row r="137" spans="1:30" s="9" customFormat="1">
      <c r="A137" s="11">
        <v>118</v>
      </c>
      <c r="B137" s="14" t="s">
        <v>368</v>
      </c>
      <c r="C137" s="15" t="s">
        <v>369</v>
      </c>
      <c r="D137" s="15" t="s">
        <v>140</v>
      </c>
      <c r="E137" s="38">
        <f t="shared" si="12"/>
        <v>8.5</v>
      </c>
      <c r="F137" s="39">
        <f t="shared" si="13"/>
        <v>5.5666666666666664</v>
      </c>
      <c r="G137" s="55">
        <v>0</v>
      </c>
      <c r="H137" s="40">
        <v>10</v>
      </c>
      <c r="I137" s="40">
        <v>10</v>
      </c>
      <c r="J137" s="40">
        <v>10.5</v>
      </c>
      <c r="K137" s="55">
        <v>0</v>
      </c>
      <c r="L137" s="40">
        <v>12.5</v>
      </c>
      <c r="M137" s="40">
        <v>10</v>
      </c>
      <c r="N137" s="55">
        <v>0</v>
      </c>
      <c r="O137" s="58">
        <v>0</v>
      </c>
      <c r="P137" s="55">
        <v>0</v>
      </c>
      <c r="Q137" s="33">
        <f t="shared" si="14"/>
        <v>5</v>
      </c>
      <c r="R137" s="41">
        <f t="shared" si="15"/>
        <v>11</v>
      </c>
      <c r="S137" s="40">
        <v>11</v>
      </c>
      <c r="T137" s="33">
        <f t="shared" si="16"/>
        <v>5</v>
      </c>
      <c r="U137" s="35">
        <f t="shared" si="17"/>
        <v>10.5</v>
      </c>
      <c r="V137" s="40">
        <v>10.5</v>
      </c>
      <c r="W137" s="33">
        <f t="shared" si="18"/>
        <v>3.5</v>
      </c>
      <c r="X137" s="35">
        <f t="shared" si="19"/>
        <v>6.833333333333333</v>
      </c>
      <c r="Y137" s="40">
        <v>10.5</v>
      </c>
      <c r="Z137" s="54">
        <v>0</v>
      </c>
      <c r="AA137" s="40">
        <v>10</v>
      </c>
      <c r="AB137" s="36">
        <f t="shared" si="20"/>
        <v>6.6818181818181817</v>
      </c>
      <c r="AC137" s="37">
        <f t="shared" si="21"/>
        <v>22</v>
      </c>
      <c r="AD137" s="76" t="str">
        <f t="shared" si="22"/>
        <v>Rattrapage</v>
      </c>
    </row>
    <row r="138" spans="1:30" s="9" customFormat="1">
      <c r="A138" s="11">
        <v>119</v>
      </c>
      <c r="B138" s="14" t="s">
        <v>370</v>
      </c>
      <c r="C138" s="15" t="s">
        <v>371</v>
      </c>
      <c r="D138" s="15" t="s">
        <v>372</v>
      </c>
      <c r="E138" s="38">
        <f t="shared" si="12"/>
        <v>8</v>
      </c>
      <c r="F138" s="39">
        <f t="shared" si="13"/>
        <v>6.1166666666666663</v>
      </c>
      <c r="G138" s="52">
        <v>7.75</v>
      </c>
      <c r="H138" s="40">
        <v>11.5</v>
      </c>
      <c r="I138" s="40">
        <v>10</v>
      </c>
      <c r="J138" s="40">
        <v>10</v>
      </c>
      <c r="K138" s="55">
        <v>0</v>
      </c>
      <c r="L138" s="40">
        <v>13.25</v>
      </c>
      <c r="M138" s="55">
        <v>0</v>
      </c>
      <c r="N138" s="55">
        <v>0</v>
      </c>
      <c r="O138" s="58">
        <v>0</v>
      </c>
      <c r="P138" s="55">
        <v>0</v>
      </c>
      <c r="Q138" s="33">
        <f t="shared" si="14"/>
        <v>5</v>
      </c>
      <c r="R138" s="41">
        <f t="shared" si="15"/>
        <v>10</v>
      </c>
      <c r="S138" s="40">
        <v>10</v>
      </c>
      <c r="T138" s="33">
        <f t="shared" si="16"/>
        <v>5</v>
      </c>
      <c r="U138" s="35">
        <f t="shared" si="17"/>
        <v>10.25</v>
      </c>
      <c r="V138" s="40">
        <v>10.25</v>
      </c>
      <c r="W138" s="33">
        <f t="shared" si="18"/>
        <v>3.5</v>
      </c>
      <c r="X138" s="35">
        <f t="shared" si="19"/>
        <v>6.666666666666667</v>
      </c>
      <c r="Y138" s="40">
        <v>10</v>
      </c>
      <c r="Z138" s="40">
        <v>10</v>
      </c>
      <c r="AA138" s="55">
        <v>0</v>
      </c>
      <c r="AB138" s="36">
        <f t="shared" si="20"/>
        <v>6.9204545454545459</v>
      </c>
      <c r="AC138" s="37">
        <f t="shared" si="21"/>
        <v>21.5</v>
      </c>
      <c r="AD138" s="76" t="str">
        <f t="shared" si="22"/>
        <v>Rattrapage</v>
      </c>
    </row>
    <row r="139" spans="1:30" s="9" customFormat="1">
      <c r="A139" s="11">
        <v>120</v>
      </c>
      <c r="B139" s="14" t="s">
        <v>373</v>
      </c>
      <c r="C139" s="15" t="s">
        <v>374</v>
      </c>
      <c r="D139" s="15" t="s">
        <v>375</v>
      </c>
      <c r="E139" s="38">
        <f t="shared" si="12"/>
        <v>8.5</v>
      </c>
      <c r="F139" s="39">
        <f t="shared" si="13"/>
        <v>6</v>
      </c>
      <c r="G139" s="55">
        <v>0</v>
      </c>
      <c r="H139" s="40">
        <v>12.5</v>
      </c>
      <c r="I139" s="40">
        <v>11.5</v>
      </c>
      <c r="J139" s="40">
        <v>10.5</v>
      </c>
      <c r="K139" s="55">
        <v>0</v>
      </c>
      <c r="L139" s="40">
        <v>10</v>
      </c>
      <c r="M139" s="55">
        <v>0</v>
      </c>
      <c r="N139" s="40">
        <v>11</v>
      </c>
      <c r="O139" s="58">
        <v>0</v>
      </c>
      <c r="P139" s="55">
        <v>0</v>
      </c>
      <c r="Q139" s="33">
        <f t="shared" si="14"/>
        <v>0</v>
      </c>
      <c r="R139" s="41">
        <f t="shared" si="15"/>
        <v>0</v>
      </c>
      <c r="S139" s="55">
        <v>0</v>
      </c>
      <c r="T139" s="33">
        <f t="shared" si="16"/>
        <v>5</v>
      </c>
      <c r="U139" s="35">
        <f t="shared" si="17"/>
        <v>10</v>
      </c>
      <c r="V139" s="40">
        <v>10</v>
      </c>
      <c r="W139" s="33">
        <f t="shared" si="18"/>
        <v>3.5</v>
      </c>
      <c r="X139" s="35">
        <f t="shared" si="19"/>
        <v>7.583333333333333</v>
      </c>
      <c r="Y139" s="40">
        <v>12.25</v>
      </c>
      <c r="Z139" s="55">
        <v>0</v>
      </c>
      <c r="AA139" s="40">
        <v>10.5</v>
      </c>
      <c r="AB139" s="36">
        <f t="shared" si="20"/>
        <v>6.0340909090909092</v>
      </c>
      <c r="AC139" s="37">
        <f t="shared" si="21"/>
        <v>17</v>
      </c>
      <c r="AD139" s="76" t="str">
        <f t="shared" si="22"/>
        <v>Rattrapage</v>
      </c>
    </row>
  </sheetData>
  <mergeCells count="8">
    <mergeCell ref="A48:D48"/>
    <mergeCell ref="A94:D94"/>
    <mergeCell ref="A95:D95"/>
    <mergeCell ref="A4:AC4"/>
    <mergeCell ref="B5:X5"/>
    <mergeCell ref="A10:D10"/>
    <mergeCell ref="A9:D9"/>
    <mergeCell ref="A47:D47"/>
  </mergeCells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PV S1 1ERE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cp:lastPrinted>2014-04-28T10:17:14Z</cp:lastPrinted>
  <dcterms:created xsi:type="dcterms:W3CDTF">2014-01-21T13:36:51Z</dcterms:created>
  <dcterms:modified xsi:type="dcterms:W3CDTF">2014-04-28T10:17:21Z</dcterms:modified>
</cp:coreProperties>
</file>