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0" yWindow="70" windowWidth="18900" windowHeight="7580"/>
  </bookViews>
  <sheets>
    <sheet name="PV S1 2EME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AD67" i="1"/>
  <c r="AC67" s="1"/>
  <c r="AD66"/>
  <c r="AD65"/>
  <c r="AC65" s="1"/>
  <c r="AD64"/>
  <c r="AD63"/>
  <c r="AC63" s="1"/>
  <c r="AD62"/>
  <c r="AD61"/>
  <c r="AC61" s="1"/>
  <c r="AD60"/>
  <c r="AD59"/>
  <c r="AC59" s="1"/>
  <c r="AD58"/>
  <c r="AD57"/>
  <c r="AC57" s="1"/>
  <c r="AD56"/>
  <c r="AD55"/>
  <c r="AC55" s="1"/>
  <c r="AD54"/>
  <c r="AD53"/>
  <c r="AC53" s="1"/>
  <c r="AD52"/>
  <c r="AD51"/>
  <c r="AD50"/>
  <c r="AD45"/>
  <c r="AD44"/>
  <c r="AD43"/>
  <c r="AD42"/>
  <c r="AD41"/>
  <c r="AD40"/>
  <c r="AD39"/>
  <c r="AD38"/>
  <c r="AD37"/>
  <c r="AD36"/>
  <c r="AC36" s="1"/>
  <c r="AD35"/>
  <c r="AC35" s="1"/>
  <c r="AD34"/>
  <c r="AD33"/>
  <c r="AC33" s="1"/>
  <c r="AD32"/>
  <c r="AD31"/>
  <c r="AC31" s="1"/>
  <c r="AD30"/>
  <c r="AD29"/>
  <c r="AC29" s="1"/>
  <c r="AD28"/>
  <c r="AD27"/>
  <c r="AC27" s="1"/>
  <c r="AD26"/>
  <c r="AD25"/>
  <c r="AC25" s="1"/>
  <c r="AD24"/>
  <c r="AD23"/>
  <c r="AC23" s="1"/>
  <c r="AD22"/>
  <c r="AC22" s="1"/>
  <c r="AD21"/>
  <c r="AD20"/>
  <c r="AD19"/>
  <c r="AD18"/>
  <c r="AD17"/>
  <c r="AD16"/>
  <c r="AD15"/>
  <c r="AD14"/>
  <c r="AD13"/>
  <c r="AD12"/>
  <c r="AD11"/>
  <c r="AC11" s="1"/>
  <c r="AC66"/>
  <c r="AC64"/>
  <c r="AC62"/>
  <c r="AC60"/>
  <c r="AC58"/>
  <c r="AC56"/>
  <c r="AC54"/>
  <c r="AC52"/>
  <c r="AC51"/>
  <c r="AC50"/>
  <c r="AC45"/>
  <c r="AC44"/>
  <c r="AC43"/>
  <c r="AC42"/>
  <c r="AC41"/>
  <c r="AC40"/>
  <c r="AC39"/>
  <c r="AC38"/>
  <c r="AC37"/>
  <c r="AC34"/>
  <c r="AC32"/>
  <c r="AC30"/>
  <c r="AC28"/>
  <c r="AC26"/>
  <c r="AC24"/>
  <c r="AC21"/>
  <c r="AC20"/>
  <c r="AC19"/>
  <c r="AC18"/>
  <c r="AC17"/>
  <c r="AC16"/>
  <c r="AC15"/>
  <c r="AC14"/>
  <c r="AC13"/>
  <c r="AC12"/>
  <c r="AA67"/>
  <c r="Z67" s="1"/>
  <c r="AA66"/>
  <c r="AA65"/>
  <c r="Z65" s="1"/>
  <c r="AA64"/>
  <c r="Z64" s="1"/>
  <c r="AA63"/>
  <c r="Z63" s="1"/>
  <c r="AA62"/>
  <c r="AA61"/>
  <c r="Z61" s="1"/>
  <c r="AA60"/>
  <c r="AA59"/>
  <c r="Z59" s="1"/>
  <c r="AA58"/>
  <c r="AA57"/>
  <c r="Z57" s="1"/>
  <c r="AA56"/>
  <c r="AA55"/>
  <c r="Z55" s="1"/>
  <c r="AA54"/>
  <c r="AA53"/>
  <c r="Z53" s="1"/>
  <c r="AA52"/>
  <c r="AA51"/>
  <c r="Z51" s="1"/>
  <c r="AA50"/>
  <c r="AA45"/>
  <c r="Z45" s="1"/>
  <c r="AA44"/>
  <c r="AA43"/>
  <c r="Z43" s="1"/>
  <c r="AA42"/>
  <c r="AA41"/>
  <c r="Z41" s="1"/>
  <c r="AA40"/>
  <c r="Z40" s="1"/>
  <c r="AA39"/>
  <c r="Z39" s="1"/>
  <c r="AA38"/>
  <c r="AA37"/>
  <c r="Z37" s="1"/>
  <c r="AA36"/>
  <c r="AA35"/>
  <c r="Z35" s="1"/>
  <c r="AA34"/>
  <c r="AA33"/>
  <c r="Z33" s="1"/>
  <c r="AA32"/>
  <c r="AA31"/>
  <c r="Z31" s="1"/>
  <c r="AA30"/>
  <c r="AA29"/>
  <c r="Z29" s="1"/>
  <c r="AA28"/>
  <c r="AA27"/>
  <c r="Z27" s="1"/>
  <c r="AA26"/>
  <c r="AA25"/>
  <c r="Z25" s="1"/>
  <c r="AA24"/>
  <c r="Z24" s="1"/>
  <c r="AA23"/>
  <c r="Z23" s="1"/>
  <c r="AA22"/>
  <c r="AA21"/>
  <c r="Z21" s="1"/>
  <c r="AA20"/>
  <c r="AA19"/>
  <c r="Z19" s="1"/>
  <c r="AA18"/>
  <c r="AA17"/>
  <c r="Z17" s="1"/>
  <c r="AA16"/>
  <c r="AA15"/>
  <c r="Z15" s="1"/>
  <c r="AA14"/>
  <c r="AA13"/>
  <c r="Z13" s="1"/>
  <c r="AA12"/>
  <c r="AA11"/>
  <c r="Z11" s="1"/>
  <c r="Z66"/>
  <c r="Z62"/>
  <c r="Z60"/>
  <c r="Z58"/>
  <c r="Z56"/>
  <c r="Z54"/>
  <c r="Z52"/>
  <c r="Z50"/>
  <c r="Z44"/>
  <c r="Z42"/>
  <c r="Z38"/>
  <c r="Z36"/>
  <c r="Z34"/>
  <c r="Z32"/>
  <c r="Z30"/>
  <c r="Z28"/>
  <c r="Z26"/>
  <c r="Z22"/>
  <c r="Z20"/>
  <c r="Z18"/>
  <c r="Z16"/>
  <c r="Z14"/>
  <c r="Z12"/>
  <c r="X67"/>
  <c r="W67" s="1"/>
  <c r="X66"/>
  <c r="X65"/>
  <c r="W65" s="1"/>
  <c r="X64"/>
  <c r="X63"/>
  <c r="W63" s="1"/>
  <c r="X62"/>
  <c r="X61"/>
  <c r="W61" s="1"/>
  <c r="X60"/>
  <c r="X59"/>
  <c r="W59" s="1"/>
  <c r="X58"/>
  <c r="X57"/>
  <c r="W57" s="1"/>
  <c r="X56"/>
  <c r="X55"/>
  <c r="W55" s="1"/>
  <c r="X54"/>
  <c r="X53"/>
  <c r="W53" s="1"/>
  <c r="X52"/>
  <c r="X51"/>
  <c r="W51" s="1"/>
  <c r="X50"/>
  <c r="X45"/>
  <c r="W45" s="1"/>
  <c r="X44"/>
  <c r="X43"/>
  <c r="W43" s="1"/>
  <c r="X42"/>
  <c r="X41"/>
  <c r="W41" s="1"/>
  <c r="X40"/>
  <c r="W40" s="1"/>
  <c r="X39"/>
  <c r="W39" s="1"/>
  <c r="X38"/>
  <c r="X37"/>
  <c r="W37" s="1"/>
  <c r="X36"/>
  <c r="W36" s="1"/>
  <c r="X35"/>
  <c r="W35" s="1"/>
  <c r="X34"/>
  <c r="X33"/>
  <c r="W33" s="1"/>
  <c r="X32"/>
  <c r="X31"/>
  <c r="W31" s="1"/>
  <c r="X30"/>
  <c r="X29"/>
  <c r="W29" s="1"/>
  <c r="X28"/>
  <c r="X27"/>
  <c r="W27" s="1"/>
  <c r="X26"/>
  <c r="X25"/>
  <c r="W25" s="1"/>
  <c r="X24"/>
  <c r="W24" s="1"/>
  <c r="X23"/>
  <c r="W23" s="1"/>
  <c r="X22"/>
  <c r="X21"/>
  <c r="W21" s="1"/>
  <c r="X20"/>
  <c r="W20" s="1"/>
  <c r="X19"/>
  <c r="W19" s="1"/>
  <c r="X18"/>
  <c r="X17"/>
  <c r="W17" s="1"/>
  <c r="X16"/>
  <c r="X15"/>
  <c r="W15" s="1"/>
  <c r="X14"/>
  <c r="X13"/>
  <c r="W13" s="1"/>
  <c r="X12"/>
  <c r="X11"/>
  <c r="W11" s="1"/>
  <c r="W66"/>
  <c r="W64"/>
  <c r="W62"/>
  <c r="W60"/>
  <c r="W58"/>
  <c r="W56"/>
  <c r="W54"/>
  <c r="W52"/>
  <c r="W50"/>
  <c r="W44"/>
  <c r="W42"/>
  <c r="W38"/>
  <c r="W34"/>
  <c r="W32"/>
  <c r="W30"/>
  <c r="W28"/>
  <c r="W26"/>
  <c r="W22"/>
  <c r="W18"/>
  <c r="W16"/>
  <c r="W14"/>
  <c r="W12"/>
  <c r="F67"/>
  <c r="F66"/>
  <c r="E66" s="1"/>
  <c r="F65"/>
  <c r="F64"/>
  <c r="E64" s="1"/>
  <c r="F63"/>
  <c r="F62"/>
  <c r="E62" s="1"/>
  <c r="F61"/>
  <c r="F60"/>
  <c r="E60" s="1"/>
  <c r="F59"/>
  <c r="F58"/>
  <c r="E58" s="1"/>
  <c r="F57"/>
  <c r="F56"/>
  <c r="E56" s="1"/>
  <c r="F55"/>
  <c r="F54"/>
  <c r="E54" s="1"/>
  <c r="F53"/>
  <c r="F52"/>
  <c r="E52" s="1"/>
  <c r="F51"/>
  <c r="F50"/>
  <c r="E50" s="1"/>
  <c r="F45"/>
  <c r="F44"/>
  <c r="E44" s="1"/>
  <c r="F43"/>
  <c r="F42"/>
  <c r="E42" s="1"/>
  <c r="F41"/>
  <c r="F40"/>
  <c r="E40" s="1"/>
  <c r="F39"/>
  <c r="F38"/>
  <c r="E38" s="1"/>
  <c r="F37"/>
  <c r="F36"/>
  <c r="E36" s="1"/>
  <c r="F35"/>
  <c r="F34"/>
  <c r="E34" s="1"/>
  <c r="F33"/>
  <c r="F32"/>
  <c r="E32" s="1"/>
  <c r="F31"/>
  <c r="F30"/>
  <c r="E30" s="1"/>
  <c r="F29"/>
  <c r="F28"/>
  <c r="E28" s="1"/>
  <c r="F27"/>
  <c r="F26"/>
  <c r="E26" s="1"/>
  <c r="F25"/>
  <c r="F24"/>
  <c r="E24" s="1"/>
  <c r="F23"/>
  <c r="F22"/>
  <c r="E22" s="1"/>
  <c r="F21"/>
  <c r="F20"/>
  <c r="E20" s="1"/>
  <c r="F19"/>
  <c r="E19" s="1"/>
  <c r="F18"/>
  <c r="E18" s="1"/>
  <c r="F17"/>
  <c r="F16"/>
  <c r="E16" s="1"/>
  <c r="F15"/>
  <c r="F14"/>
  <c r="E14" s="1"/>
  <c r="F13"/>
  <c r="F12"/>
  <c r="E12" s="1"/>
  <c r="F11"/>
  <c r="E65"/>
  <c r="E61"/>
  <c r="E55"/>
  <c r="E35"/>
  <c r="E33"/>
  <c r="E25"/>
  <c r="AI11" l="1"/>
  <c r="AK11" s="1"/>
  <c r="AI13"/>
  <c r="AK13" s="1"/>
  <c r="AI15"/>
  <c r="AK15" s="1"/>
  <c r="AI17"/>
  <c r="AK17" s="1"/>
  <c r="AI21"/>
  <c r="AK21" s="1"/>
  <c r="AI23"/>
  <c r="AK23" s="1"/>
  <c r="AI25"/>
  <c r="AI27"/>
  <c r="AK27" s="1"/>
  <c r="AI29"/>
  <c r="AK29" s="1"/>
  <c r="AI31"/>
  <c r="AK31" s="1"/>
  <c r="AI33"/>
  <c r="AI35"/>
  <c r="AI37"/>
  <c r="AK37" s="1"/>
  <c r="AI41"/>
  <c r="AK41" s="1"/>
  <c r="AI43"/>
  <c r="AK43" s="1"/>
  <c r="AI45"/>
  <c r="AK45" s="1"/>
  <c r="AI51"/>
  <c r="AK51" s="1"/>
  <c r="AI53"/>
  <c r="AK53" s="1"/>
  <c r="AI55"/>
  <c r="AK55" s="1"/>
  <c r="AI57"/>
  <c r="AK57" s="1"/>
  <c r="AI59"/>
  <c r="AK59" s="1"/>
  <c r="AI61"/>
  <c r="AK61" s="1"/>
  <c r="AI63"/>
  <c r="AK63" s="1"/>
  <c r="AI65"/>
  <c r="AK65" s="1"/>
  <c r="AI67"/>
  <c r="AK67" s="1"/>
  <c r="AI39"/>
  <c r="AK39" s="1"/>
  <c r="E31"/>
  <c r="AJ31" s="1"/>
  <c r="E67"/>
  <c r="E63"/>
  <c r="AJ63" s="1"/>
  <c r="E59"/>
  <c r="E43"/>
  <c r="E45"/>
  <c r="AJ45" s="1"/>
  <c r="E41"/>
  <c r="AJ41" s="1"/>
  <c r="E39"/>
  <c r="AJ39" s="1"/>
  <c r="E29"/>
  <c r="AJ29" s="1"/>
  <c r="E17"/>
  <c r="AJ17" s="1"/>
  <c r="E15"/>
  <c r="AJ15" s="1"/>
  <c r="E13"/>
  <c r="E11"/>
  <c r="AJ11" s="1"/>
  <c r="E51"/>
  <c r="E57"/>
  <c r="AJ57" s="1"/>
  <c r="E27"/>
  <c r="AJ27" s="1"/>
  <c r="E21"/>
  <c r="AJ21" s="1"/>
  <c r="E23"/>
  <c r="AJ23" s="1"/>
  <c r="E37"/>
  <c r="AJ37" s="1"/>
  <c r="AI19"/>
  <c r="AK19" s="1"/>
  <c r="E53"/>
  <c r="AJ53" s="1"/>
  <c r="AJ13"/>
  <c r="AJ19"/>
  <c r="AJ43"/>
  <c r="AJ61"/>
  <c r="AJ65"/>
  <c r="AI12"/>
  <c r="AI14"/>
  <c r="AI16"/>
  <c r="AI18"/>
  <c r="AI20"/>
  <c r="AI22"/>
  <c r="AI24"/>
  <c r="AI26"/>
  <c r="AI28"/>
  <c r="AI30"/>
  <c r="AI32"/>
  <c r="AI34"/>
  <c r="AI36"/>
  <c r="AI38"/>
  <c r="AI40"/>
  <c r="AI42"/>
  <c r="AI44"/>
  <c r="AI50"/>
  <c r="AI52"/>
  <c r="AI54"/>
  <c r="AI56"/>
  <c r="AI58"/>
  <c r="AI60"/>
  <c r="AI62"/>
  <c r="AI64"/>
  <c r="AI66"/>
  <c r="AJ55" l="1"/>
  <c r="AJ51"/>
  <c r="AJ59"/>
  <c r="AJ67"/>
  <c r="AJ60"/>
  <c r="AK60"/>
  <c r="AJ52"/>
  <c r="AK52"/>
  <c r="AJ40"/>
  <c r="AK40"/>
  <c r="AJ32"/>
  <c r="AK32"/>
  <c r="AJ28"/>
  <c r="AK28"/>
  <c r="AJ24"/>
  <c r="AK24"/>
  <c r="AJ20"/>
  <c r="AK20"/>
  <c r="AJ16"/>
  <c r="AK16"/>
  <c r="AJ12"/>
  <c r="AK12"/>
  <c r="AJ33"/>
  <c r="AK33"/>
  <c r="AJ25"/>
  <c r="AK25"/>
  <c r="AJ64"/>
  <c r="AK64"/>
  <c r="AJ56"/>
  <c r="AK56"/>
  <c r="AJ44"/>
  <c r="AK44"/>
  <c r="AJ36"/>
  <c r="AK36"/>
  <c r="AJ66"/>
  <c r="AK66"/>
  <c r="AJ62"/>
  <c r="AK62"/>
  <c r="AJ58"/>
  <c r="AK58"/>
  <c r="AJ54"/>
  <c r="AK54"/>
  <c r="AJ50"/>
  <c r="AK50"/>
  <c r="AJ42"/>
  <c r="AK42"/>
  <c r="AJ38"/>
  <c r="AK38"/>
  <c r="AJ34"/>
  <c r="AK34"/>
  <c r="AJ30"/>
  <c r="AK30"/>
  <c r="AJ26"/>
  <c r="AK26"/>
  <c r="AJ22"/>
  <c r="AK22"/>
  <c r="AJ18"/>
  <c r="AK18"/>
  <c r="AJ14"/>
  <c r="AK14"/>
  <c r="AJ35"/>
  <c r="AK35"/>
</calcChain>
</file>

<file path=xl/sharedStrings.xml><?xml version="1.0" encoding="utf-8"?>
<sst xmlns="http://schemas.openxmlformats.org/spreadsheetml/2006/main" count="245" uniqueCount="200">
  <si>
    <t xml:space="preserve">Université Abderrahmane Mira de Béjaïa </t>
  </si>
  <si>
    <t>N°</t>
  </si>
  <si>
    <t>Matricule</t>
  </si>
  <si>
    <t>nom</t>
  </si>
  <si>
    <t>Prénom</t>
  </si>
  <si>
    <t>Crédits U.E.1.1</t>
  </si>
  <si>
    <t>U.E.1.1</t>
  </si>
  <si>
    <t>Crédits Ecrit</t>
  </si>
  <si>
    <t>Ecrit</t>
  </si>
  <si>
    <t>Crédits Oral</t>
  </si>
  <si>
    <t>Oral</t>
  </si>
  <si>
    <t>Crédits Morpho</t>
  </si>
  <si>
    <t>Morph</t>
  </si>
  <si>
    <t>Crédits Lex</t>
  </si>
  <si>
    <t>Lex.</t>
  </si>
  <si>
    <t>Crédits T.M.L</t>
  </si>
  <si>
    <t>T.M.L</t>
  </si>
  <si>
    <t>Crédits Phono</t>
  </si>
  <si>
    <t>Phono</t>
  </si>
  <si>
    <t>Crédits M.T</t>
  </si>
  <si>
    <t>M.T.</t>
  </si>
  <si>
    <t>Crédits S.L</t>
  </si>
  <si>
    <t>S.L.</t>
  </si>
  <si>
    <t>Crédits U.E.2.1</t>
  </si>
  <si>
    <t>U.E.2.1</t>
  </si>
  <si>
    <t>I.S.</t>
  </si>
  <si>
    <t>Crédits U.E.3.1</t>
  </si>
  <si>
    <t>U.E.3.1</t>
  </si>
  <si>
    <t>M.R.U</t>
  </si>
  <si>
    <t>Crédits U.E.4.1</t>
  </si>
  <si>
    <t>U.E.4.1</t>
  </si>
  <si>
    <t>Crédits LE02</t>
  </si>
  <si>
    <t xml:space="preserve"> LE02</t>
  </si>
  <si>
    <t>Crédits S.H.S</t>
  </si>
  <si>
    <t>S.H.S</t>
  </si>
  <si>
    <t>Moy S3</t>
  </si>
  <si>
    <t>Credits S3</t>
  </si>
  <si>
    <t>10F141</t>
  </si>
  <si>
    <t>ABOU</t>
  </si>
  <si>
    <t>Hakim</t>
  </si>
  <si>
    <t>10SHS25211CF</t>
  </si>
  <si>
    <t>AIT ARAB</t>
  </si>
  <si>
    <t>Daniel</t>
  </si>
  <si>
    <t>12F0343</t>
  </si>
  <si>
    <t>AIT SLIMANI</t>
  </si>
  <si>
    <t>Assia</t>
  </si>
  <si>
    <t>10F11T0010</t>
  </si>
  <si>
    <t>AKBOUCHE</t>
  </si>
  <si>
    <t>Noureddine</t>
  </si>
  <si>
    <t>12F0020</t>
  </si>
  <si>
    <t>AMICHE</t>
  </si>
  <si>
    <t>Zehira</t>
  </si>
  <si>
    <t>12F0411</t>
  </si>
  <si>
    <t>ARAB</t>
  </si>
  <si>
    <t>NADIR</t>
  </si>
  <si>
    <t>09F10T0028</t>
  </si>
  <si>
    <t>AREZKI</t>
  </si>
  <si>
    <t>Nassim</t>
  </si>
  <si>
    <t>11AR055912CF</t>
  </si>
  <si>
    <t>AYADI</t>
  </si>
  <si>
    <t>Nadir</t>
  </si>
  <si>
    <t>12F0164</t>
  </si>
  <si>
    <t>BAOUCHE</t>
  </si>
  <si>
    <t>JUGURTA</t>
  </si>
  <si>
    <t>09938711CF</t>
  </si>
  <si>
    <t>BAROUR</t>
  </si>
  <si>
    <t>Said</t>
  </si>
  <si>
    <t>12F0307</t>
  </si>
  <si>
    <t>BEDJOU</t>
  </si>
  <si>
    <t>ziane</t>
  </si>
  <si>
    <t>11F097</t>
  </si>
  <si>
    <t>BELAITOUCHE</t>
  </si>
  <si>
    <t>Lamia</t>
  </si>
  <si>
    <t>10DR52712CF</t>
  </si>
  <si>
    <t>BEN CHALLAL</t>
  </si>
  <si>
    <t>Zahra</t>
  </si>
  <si>
    <t>07F08T036</t>
  </si>
  <si>
    <t>BERABEZ</t>
  </si>
  <si>
    <t>Farida</t>
  </si>
  <si>
    <t>09F065</t>
  </si>
  <si>
    <t>BEZNIA</t>
  </si>
  <si>
    <t>Meriem</t>
  </si>
  <si>
    <t>12F0062</t>
  </si>
  <si>
    <t>BOUDJEMA</t>
  </si>
  <si>
    <t>hanane</t>
  </si>
  <si>
    <t>12F0096</t>
  </si>
  <si>
    <t>BOUKARI</t>
  </si>
  <si>
    <t>Ahlam</t>
  </si>
  <si>
    <t>05F085</t>
  </si>
  <si>
    <t>CHEKKOUR</t>
  </si>
  <si>
    <t>Sabrina</t>
  </si>
  <si>
    <t>08F222</t>
  </si>
  <si>
    <t>CHERIFI</t>
  </si>
  <si>
    <t>Sonia</t>
  </si>
  <si>
    <t>11F254</t>
  </si>
  <si>
    <t>DAHACHE</t>
  </si>
  <si>
    <t>Adel</t>
  </si>
  <si>
    <t>10F144</t>
  </si>
  <si>
    <t>DRIS</t>
  </si>
  <si>
    <t>Walid</t>
  </si>
  <si>
    <t>11F237</t>
  </si>
  <si>
    <t>GHAZLI</t>
  </si>
  <si>
    <t>Abd el moumene</t>
  </si>
  <si>
    <t>09F10T0021</t>
  </si>
  <si>
    <t>GUECHTAL</t>
  </si>
  <si>
    <t>Rabha</t>
  </si>
  <si>
    <t>11SM16412CF</t>
  </si>
  <si>
    <t>GUENOUNI</t>
  </si>
  <si>
    <t>Rima</t>
  </si>
  <si>
    <t>10F173</t>
  </si>
  <si>
    <t>GUETTAF</t>
  </si>
  <si>
    <t>Tassadit</t>
  </si>
  <si>
    <t>11F157</t>
  </si>
  <si>
    <t>HADDAD</t>
  </si>
  <si>
    <t>Cherif</t>
  </si>
  <si>
    <t>11F052</t>
  </si>
  <si>
    <t>HAMICHE</t>
  </si>
  <si>
    <t>Elyes</t>
  </si>
  <si>
    <t>07DR10408CF</t>
  </si>
  <si>
    <t>Massissilia</t>
  </si>
  <si>
    <t>08F329</t>
  </si>
  <si>
    <t>IDJOUADIENE</t>
  </si>
  <si>
    <t>10F123</t>
  </si>
  <si>
    <t>IGUENATEN</t>
  </si>
  <si>
    <t>Redouane</t>
  </si>
  <si>
    <t>08F266</t>
  </si>
  <si>
    <t>KACI</t>
  </si>
  <si>
    <t>Younes</t>
  </si>
  <si>
    <t>09F119</t>
  </si>
  <si>
    <t>KENDEL</t>
  </si>
  <si>
    <t>05F121</t>
  </si>
  <si>
    <t>KHALDI</t>
  </si>
  <si>
    <t>Hamza</t>
  </si>
  <si>
    <t>08F212</t>
  </si>
  <si>
    <t>LOUNES</t>
  </si>
  <si>
    <t>10F028</t>
  </si>
  <si>
    <t>LOUTTANI</t>
  </si>
  <si>
    <t>Faiza</t>
  </si>
  <si>
    <t>09F172</t>
  </si>
  <si>
    <t>MAMACHE</t>
  </si>
  <si>
    <t>Akila</t>
  </si>
  <si>
    <t>09DR096610CF</t>
  </si>
  <si>
    <t>MAMMASSE</t>
  </si>
  <si>
    <t>Fares</t>
  </si>
  <si>
    <t>10F171</t>
  </si>
  <si>
    <t>MAOUCHE</t>
  </si>
  <si>
    <t>Ghania</t>
  </si>
  <si>
    <t>11F161</t>
  </si>
  <si>
    <t>MEDJKOUNE</t>
  </si>
  <si>
    <t>05F227</t>
  </si>
  <si>
    <t>MESSAOUDENE</t>
  </si>
  <si>
    <t>Farouk</t>
  </si>
  <si>
    <t>12F0026</t>
  </si>
  <si>
    <t>MEZHOUD</t>
  </si>
  <si>
    <t>mehdi</t>
  </si>
  <si>
    <t>10DR67211CF</t>
  </si>
  <si>
    <t>NASRI</t>
  </si>
  <si>
    <t>Zina</t>
  </si>
  <si>
    <t>11F002</t>
  </si>
  <si>
    <t>OUARET</t>
  </si>
  <si>
    <t>Hanane</t>
  </si>
  <si>
    <t>12F0459</t>
  </si>
  <si>
    <t>OUDJEDOUB</t>
  </si>
  <si>
    <t>said</t>
  </si>
  <si>
    <t>05744007CLLE</t>
  </si>
  <si>
    <t>RABHI</t>
  </si>
  <si>
    <t>Faouzi</t>
  </si>
  <si>
    <t>04937505CF</t>
  </si>
  <si>
    <t>SAADI</t>
  </si>
  <si>
    <t>Laid</t>
  </si>
  <si>
    <t>12F0347</t>
  </si>
  <si>
    <t>SAAOUI</t>
  </si>
  <si>
    <t>Djillali</t>
  </si>
  <si>
    <t>07S29808CF</t>
  </si>
  <si>
    <t>SEKOUR</t>
  </si>
  <si>
    <t>Lakhal</t>
  </si>
  <si>
    <t>12F0248</t>
  </si>
  <si>
    <t>SLIMANI</t>
  </si>
  <si>
    <t>kenza</t>
  </si>
  <si>
    <t>08F509</t>
  </si>
  <si>
    <t>SMAIL</t>
  </si>
  <si>
    <t>Saida</t>
  </si>
  <si>
    <t>12F0125</t>
  </si>
  <si>
    <t>TAGUELMINT</t>
  </si>
  <si>
    <t>ferhat</t>
  </si>
  <si>
    <t>11F210</t>
  </si>
  <si>
    <t>TERRAD</t>
  </si>
  <si>
    <t>Ferhat</t>
  </si>
  <si>
    <t>07LLE343</t>
  </si>
  <si>
    <t>TOUATI</t>
  </si>
  <si>
    <t>Fairouz</t>
  </si>
  <si>
    <t>Crédits</t>
  </si>
  <si>
    <t>Coéf</t>
  </si>
  <si>
    <t>Déci.jury</t>
  </si>
  <si>
    <t>Année Universitaire 2013/2014</t>
  </si>
  <si>
    <t xml:space="preserve">Faculté des Lettres et des Langues                                                                                                                                </t>
  </si>
  <si>
    <t xml:space="preserve">Département De Français </t>
  </si>
  <si>
    <t xml:space="preserve">                                                           PV DE DELIBERATION (Admis avec dettes)</t>
  </si>
  <si>
    <t xml:space="preserve">2EME ANNEE LMD </t>
  </si>
  <si>
    <t xml:space="preserve">                SEMESTRE 1</t>
  </si>
</sst>
</file>

<file path=xl/styles.xml><?xml version="1.0" encoding="utf-8"?>
<styleSheet xmlns="http://schemas.openxmlformats.org/spreadsheetml/2006/main">
  <numFmts count="2">
    <numFmt numFmtId="164" formatCode="00.00"/>
    <numFmt numFmtId="165" formatCode="0.00;[Red]0.00"/>
  </numFmts>
  <fonts count="32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9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10"/>
      <color theme="1"/>
      <name val="Arial"/>
      <family val="2"/>
    </font>
    <font>
      <b/>
      <sz val="10"/>
      <color theme="7" tint="-0.249977111117893"/>
      <name val="Arial"/>
      <family val="2"/>
    </font>
    <font>
      <b/>
      <sz val="8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8"/>
      <color theme="1"/>
      <name val="Arial"/>
      <family val="2"/>
    </font>
    <font>
      <b/>
      <sz val="12"/>
      <name val="Times New Roman"/>
      <family val="1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9" fillId="5" borderId="1" xfId="0" applyFont="1" applyFill="1" applyBorder="1" applyAlignment="1">
      <alignment horizontal="center" textRotation="90"/>
    </xf>
    <xf numFmtId="0" fontId="0" fillId="0" borderId="0" xfId="0"/>
    <xf numFmtId="0" fontId="9" fillId="2" borderId="1" xfId="0" applyFont="1" applyFill="1" applyBorder="1" applyAlignment="1">
      <alignment horizontal="center" textRotation="90"/>
    </xf>
    <xf numFmtId="0" fontId="9" fillId="0" borderId="1" xfId="0" applyFont="1" applyBorder="1" applyAlignment="1">
      <alignment horizontal="center" textRotation="90"/>
    </xf>
    <xf numFmtId="0" fontId="10" fillId="0" borderId="1" xfId="0" applyFont="1" applyBorder="1" applyAlignment="1">
      <alignment horizontal="left" textRotation="90"/>
    </xf>
    <xf numFmtId="0" fontId="10" fillId="0" borderId="1" xfId="0" applyFont="1" applyBorder="1" applyAlignment="1">
      <alignment horizontal="center" textRotation="90"/>
    </xf>
    <xf numFmtId="0" fontId="11" fillId="0" borderId="1" xfId="0" applyFont="1" applyBorder="1" applyAlignment="1">
      <alignment horizontal="left" textRotation="90"/>
    </xf>
    <xf numFmtId="0" fontId="6" fillId="5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8" fillId="0" borderId="0" xfId="0" applyFont="1"/>
    <xf numFmtId="0" fontId="2" fillId="0" borderId="0" xfId="0" applyFont="1"/>
    <xf numFmtId="0" fontId="1" fillId="0" borderId="0" xfId="0" applyFont="1"/>
    <xf numFmtId="0" fontId="17" fillId="5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5" borderId="1" xfId="0" applyNumberFormat="1" applyFont="1" applyFill="1" applyBorder="1" applyAlignment="1">
      <alignment horizontal="center"/>
    </xf>
    <xf numFmtId="0" fontId="3" fillId="5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0" fontId="4" fillId="5" borderId="5" xfId="0" applyNumberFormat="1" applyFont="1" applyFill="1" applyBorder="1" applyAlignment="1">
      <alignment horizontal="center"/>
    </xf>
    <xf numFmtId="0" fontId="3" fillId="5" borderId="5" xfId="0" applyNumberFormat="1" applyFont="1" applyFill="1" applyBorder="1" applyAlignment="1">
      <alignment horizontal="center"/>
    </xf>
    <xf numFmtId="164" fontId="4" fillId="4" borderId="5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textRotation="90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/>
    </xf>
    <xf numFmtId="164" fontId="4" fillId="2" borderId="5" xfId="0" applyNumberFormat="1" applyFont="1" applyFill="1" applyBorder="1" applyAlignment="1">
      <alignment horizontal="center"/>
    </xf>
    <xf numFmtId="164" fontId="4" fillId="2" borderId="5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textRotation="90"/>
    </xf>
    <xf numFmtId="0" fontId="9" fillId="3" borderId="1" xfId="0" applyFont="1" applyFill="1" applyBorder="1" applyAlignment="1">
      <alignment horizontal="center" textRotation="90"/>
    </xf>
    <xf numFmtId="164" fontId="4" fillId="4" borderId="3" xfId="0" applyNumberFormat="1" applyFont="1" applyFill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/>
    </xf>
    <xf numFmtId="1" fontId="4" fillId="4" borderId="5" xfId="0" applyNumberFormat="1" applyFont="1" applyFill="1" applyBorder="1" applyAlignment="1">
      <alignment horizontal="center"/>
    </xf>
    <xf numFmtId="164" fontId="14" fillId="0" borderId="1" xfId="0" applyNumberFormat="1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/>
    </xf>
    <xf numFmtId="164" fontId="14" fillId="0" borderId="1" xfId="0" applyNumberFormat="1" applyFont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/>
    </xf>
    <xf numFmtId="164" fontId="14" fillId="0" borderId="5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2" fillId="0" borderId="1" xfId="0" applyFont="1" applyFill="1" applyBorder="1" applyAlignment="1"/>
    <xf numFmtId="0" fontId="12" fillId="0" borderId="1" xfId="0" applyFont="1" applyFill="1" applyBorder="1" applyAlignment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vertical="center"/>
    </xf>
    <xf numFmtId="0" fontId="12" fillId="0" borderId="1" xfId="0" applyFont="1" applyBorder="1" applyAlignment="1"/>
    <xf numFmtId="0" fontId="12" fillId="0" borderId="1" xfId="0" applyFont="1" applyBorder="1" applyAlignment="1">
      <alignment horizontal="left"/>
    </xf>
    <xf numFmtId="0" fontId="12" fillId="0" borderId="5" xfId="0" applyFont="1" applyBorder="1"/>
    <xf numFmtId="164" fontId="18" fillId="2" borderId="1" xfId="0" applyNumberFormat="1" applyFont="1" applyFill="1" applyBorder="1" applyAlignment="1">
      <alignment horizontal="center" vertical="center"/>
    </xf>
    <xf numFmtId="0" fontId="19" fillId="5" borderId="1" xfId="0" applyNumberFormat="1" applyFont="1" applyFill="1" applyBorder="1" applyAlignment="1">
      <alignment horizontal="center"/>
    </xf>
    <xf numFmtId="164" fontId="9" fillId="0" borderId="1" xfId="0" applyNumberFormat="1" applyFont="1" applyBorder="1" applyAlignment="1">
      <alignment horizontal="center" vertical="center"/>
    </xf>
    <xf numFmtId="0" fontId="20" fillId="5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 vertical="center"/>
    </xf>
    <xf numFmtId="164" fontId="18" fillId="4" borderId="1" xfId="0" applyNumberFormat="1" applyFont="1" applyFill="1" applyBorder="1" applyAlignment="1">
      <alignment horizontal="center" vertical="center"/>
    </xf>
    <xf numFmtId="0" fontId="18" fillId="4" borderId="1" xfId="0" applyNumberFormat="1" applyFont="1" applyFill="1" applyBorder="1" applyAlignment="1">
      <alignment horizontal="center" vertical="center"/>
    </xf>
    <xf numFmtId="0" fontId="0" fillId="0" borderId="0" xfId="0" applyFont="1"/>
    <xf numFmtId="0" fontId="7" fillId="3" borderId="6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0" fillId="6" borderId="0" xfId="0" applyFill="1"/>
    <xf numFmtId="0" fontId="7" fillId="0" borderId="5" xfId="0" applyFont="1" applyBorder="1" applyAlignment="1">
      <alignment horizontal="center"/>
    </xf>
    <xf numFmtId="0" fontId="13" fillId="6" borderId="0" xfId="0" applyFont="1" applyFill="1" applyBorder="1" applyAlignment="1">
      <alignment horizontal="left"/>
    </xf>
    <xf numFmtId="0" fontId="12" fillId="6" borderId="0" xfId="0" applyFont="1" applyFill="1" applyBorder="1"/>
    <xf numFmtId="0" fontId="15" fillId="6" borderId="0" xfId="0" applyFont="1" applyFill="1" applyBorder="1" applyAlignment="1">
      <alignment horizontal="center"/>
    </xf>
    <xf numFmtId="164" fontId="4" fillId="6" borderId="0" xfId="0" applyNumberFormat="1" applyFont="1" applyFill="1" applyBorder="1" applyAlignment="1">
      <alignment horizontal="center"/>
    </xf>
    <xf numFmtId="0" fontId="4" fillId="6" borderId="0" xfId="0" applyNumberFormat="1" applyFont="1" applyFill="1" applyBorder="1" applyAlignment="1">
      <alignment horizontal="center"/>
    </xf>
    <xf numFmtId="164" fontId="14" fillId="6" borderId="0" xfId="0" applyNumberFormat="1" applyFont="1" applyFill="1" applyBorder="1" applyAlignment="1">
      <alignment horizontal="center"/>
    </xf>
    <xf numFmtId="164" fontId="3" fillId="6" borderId="0" xfId="0" applyNumberFormat="1" applyFont="1" applyFill="1" applyBorder="1" applyAlignment="1">
      <alignment horizontal="center" vertical="center"/>
    </xf>
    <xf numFmtId="0" fontId="3" fillId="6" borderId="0" xfId="0" applyNumberFormat="1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164" fontId="4" fillId="6" borderId="0" xfId="0" applyNumberFormat="1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/>
    </xf>
    <xf numFmtId="1" fontId="4" fillId="6" borderId="0" xfId="0" applyNumberFormat="1" applyFont="1" applyFill="1" applyBorder="1" applyAlignment="1">
      <alignment horizontal="center"/>
    </xf>
    <xf numFmtId="0" fontId="0" fillId="0" borderId="7" xfId="0" applyBorder="1"/>
    <xf numFmtId="0" fontId="0" fillId="0" borderId="1" xfId="0" applyBorder="1"/>
    <xf numFmtId="0" fontId="0" fillId="0" borderId="1" xfId="0" applyFont="1" applyBorder="1"/>
    <xf numFmtId="0" fontId="21" fillId="0" borderId="0" xfId="0" applyFont="1"/>
    <xf numFmtId="0" fontId="22" fillId="0" borderId="0" xfId="0" applyFont="1" applyFill="1" applyAlignment="1"/>
    <xf numFmtId="0" fontId="23" fillId="0" borderId="0" xfId="0" applyFont="1" applyFill="1" applyAlignment="1"/>
    <xf numFmtId="0" fontId="24" fillId="0" borderId="0" xfId="0" applyFont="1" applyFill="1" applyAlignment="1"/>
    <xf numFmtId="0" fontId="24" fillId="0" borderId="0" xfId="0" applyFont="1" applyAlignment="1"/>
    <xf numFmtId="0" fontId="22" fillId="0" borderId="0" xfId="0" applyFont="1" applyFill="1"/>
    <xf numFmtId="2" fontId="22" fillId="0" borderId="0" xfId="0" applyNumberFormat="1" applyFont="1" applyFill="1"/>
    <xf numFmtId="0" fontId="24" fillId="0" borderId="0" xfId="0" applyFont="1" applyFill="1"/>
    <xf numFmtId="0" fontId="24" fillId="0" borderId="0" xfId="0" applyFont="1"/>
    <xf numFmtId="0" fontId="3" fillId="6" borderId="0" xfId="0" applyFont="1" applyFill="1"/>
    <xf numFmtId="0" fontId="9" fillId="6" borderId="0" xfId="0" applyFont="1" applyFill="1"/>
    <xf numFmtId="2" fontId="22" fillId="0" borderId="0" xfId="0" applyNumberFormat="1" applyFont="1" applyFill="1" applyAlignment="1"/>
    <xf numFmtId="0" fontId="3" fillId="6" borderId="0" xfId="0" applyFont="1" applyFill="1" applyAlignment="1"/>
    <xf numFmtId="0" fontId="9" fillId="6" borderId="0" xfId="0" applyFont="1" applyFill="1" applyAlignment="1"/>
    <xf numFmtId="0" fontId="5" fillId="6" borderId="0" xfId="0" applyFont="1" applyFill="1" applyAlignment="1"/>
    <xf numFmtId="0" fontId="27" fillId="6" borderId="0" xfId="0" applyFont="1" applyFill="1" applyAlignment="1"/>
    <xf numFmtId="0" fontId="28" fillId="6" borderId="0" xfId="0" applyFont="1" applyFill="1"/>
    <xf numFmtId="0" fontId="27" fillId="6" borderId="0" xfId="0" applyFont="1" applyFill="1"/>
    <xf numFmtId="0" fontId="26" fillId="0" borderId="0" xfId="0" applyFont="1" applyFill="1" applyAlignment="1"/>
    <xf numFmtId="0" fontId="26" fillId="0" borderId="0" xfId="0" applyFont="1" applyFill="1"/>
    <xf numFmtId="0" fontId="26" fillId="0" borderId="0" xfId="0" applyFont="1" applyFill="1" applyAlignment="1">
      <alignment horizontal="left"/>
    </xf>
    <xf numFmtId="0" fontId="29" fillId="0" borderId="0" xfId="0" applyFont="1" applyFill="1"/>
    <xf numFmtId="0" fontId="30" fillId="0" borderId="0" xfId="0" applyFont="1"/>
    <xf numFmtId="0" fontId="29" fillId="0" borderId="0" xfId="0" applyFont="1" applyFill="1" applyAlignment="1">
      <alignment horizontal="center"/>
    </xf>
    <xf numFmtId="0" fontId="31" fillId="6" borderId="0" xfId="0" applyFont="1" applyFill="1"/>
    <xf numFmtId="0" fontId="10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25" fillId="6" borderId="0" xfId="0" applyFont="1" applyFill="1" applyAlignment="1">
      <alignment horizontal="center" vertical="center"/>
    </xf>
    <xf numFmtId="0" fontId="26" fillId="0" borderId="0" xfId="0" applyFont="1" applyFill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0"/>
  <sheetViews>
    <sheetView tabSelected="1" topLeftCell="C32" workbookViewId="0">
      <selection activeCell="AK10" sqref="AK10:AK45"/>
    </sheetView>
  </sheetViews>
  <sheetFormatPr baseColWidth="10" defaultRowHeight="14.5"/>
  <cols>
    <col min="1" max="1" width="3.1796875" customWidth="1"/>
    <col min="2" max="2" width="12.08984375" customWidth="1"/>
    <col min="3" max="3" width="12.81640625" customWidth="1"/>
    <col min="4" max="4" width="11.90625" customWidth="1"/>
    <col min="5" max="5" width="5.1796875" hidden="1" customWidth="1"/>
    <col min="6" max="6" width="6.6328125" customWidth="1"/>
    <col min="7" max="7" width="6.6328125" hidden="1" customWidth="1"/>
    <col min="8" max="8" width="7.54296875" customWidth="1"/>
    <col min="9" max="9" width="6.6328125" hidden="1" customWidth="1"/>
    <col min="10" max="10" width="7.54296875" customWidth="1"/>
    <col min="11" max="11" width="6.6328125" hidden="1" customWidth="1"/>
    <col min="12" max="12" width="6.90625" customWidth="1"/>
    <col min="13" max="13" width="0.7265625" hidden="1" customWidth="1"/>
    <col min="14" max="14" width="6.90625" customWidth="1"/>
    <col min="15" max="15" width="6.6328125" hidden="1" customWidth="1"/>
    <col min="16" max="16" width="7.26953125" customWidth="1"/>
    <col min="17" max="17" width="6.6328125" hidden="1" customWidth="1"/>
    <col min="18" max="18" width="7.6328125" customWidth="1"/>
    <col min="19" max="19" width="6.6328125" hidden="1" customWidth="1"/>
    <col min="20" max="20" width="7.81640625" customWidth="1"/>
    <col min="21" max="21" width="6.6328125" hidden="1" customWidth="1"/>
    <col min="22" max="22" width="7.36328125" customWidth="1"/>
    <col min="23" max="23" width="6.6328125" hidden="1" customWidth="1"/>
    <col min="24" max="24" width="6.6328125" customWidth="1"/>
    <col min="25" max="25" width="7.7265625" customWidth="1"/>
    <col min="26" max="26" width="6.6328125" hidden="1" customWidth="1"/>
    <col min="27" max="27" width="6.6328125" customWidth="1"/>
    <col min="28" max="28" width="7.7265625" customWidth="1"/>
    <col min="29" max="29" width="6.6328125" hidden="1" customWidth="1"/>
    <col min="30" max="30" width="6.6328125" customWidth="1"/>
    <col min="31" max="31" width="6.6328125" hidden="1" customWidth="1"/>
    <col min="32" max="32" width="7.90625" customWidth="1"/>
    <col min="33" max="33" width="6.6328125" hidden="1" customWidth="1"/>
    <col min="34" max="34" width="7.453125" customWidth="1"/>
    <col min="35" max="36" width="6.6328125" customWidth="1"/>
  </cols>
  <sheetData>
    <row r="1" spans="1:37" s="2" customFormat="1" ht="15.5">
      <c r="A1" s="117" t="s">
        <v>0</v>
      </c>
      <c r="B1" s="117"/>
      <c r="C1" s="118"/>
      <c r="D1" s="117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4"/>
      <c r="S1" s="103"/>
      <c r="T1" s="103"/>
      <c r="U1" s="103"/>
      <c r="V1" s="105"/>
      <c r="W1" s="106"/>
      <c r="X1" s="107"/>
      <c r="Y1" s="107"/>
      <c r="Z1" s="107"/>
      <c r="AA1" s="108"/>
      <c r="AB1" s="108"/>
      <c r="AC1" s="108"/>
    </row>
    <row r="2" spans="1:37" ht="15.5">
      <c r="A2" s="117" t="s">
        <v>195</v>
      </c>
      <c r="B2" s="117"/>
      <c r="C2" s="118"/>
      <c r="D2" s="117"/>
      <c r="E2" s="103"/>
      <c r="F2" s="103"/>
      <c r="G2" s="103"/>
      <c r="H2" s="103"/>
      <c r="I2" s="103"/>
      <c r="J2" s="103"/>
      <c r="K2" s="103"/>
      <c r="L2" s="103"/>
      <c r="M2" s="103"/>
      <c r="N2" s="105"/>
      <c r="O2" s="103"/>
      <c r="P2" s="103"/>
      <c r="Q2" s="103"/>
      <c r="R2" s="106"/>
      <c r="S2" s="98" t="s">
        <v>194</v>
      </c>
      <c r="T2" s="120" t="s">
        <v>194</v>
      </c>
      <c r="U2" s="120"/>
      <c r="V2" s="120"/>
      <c r="W2" s="120"/>
      <c r="X2" s="120"/>
      <c r="Y2" s="108"/>
      <c r="Z2" s="108"/>
      <c r="AA2" s="108"/>
      <c r="AB2" s="108"/>
      <c r="AC2" s="108"/>
      <c r="AD2" s="2"/>
      <c r="AE2" s="2"/>
      <c r="AF2" s="2"/>
      <c r="AG2" s="2"/>
      <c r="AH2" s="2"/>
      <c r="AI2" s="2"/>
      <c r="AJ2" s="2"/>
    </row>
    <row r="3" spans="1:37" ht="15.5">
      <c r="A3" s="116" t="s">
        <v>196</v>
      </c>
      <c r="B3" s="116"/>
      <c r="C3" s="118"/>
      <c r="D3" s="116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109"/>
      <c r="S3" s="99"/>
      <c r="T3" s="100" t="s">
        <v>199</v>
      </c>
      <c r="U3" s="99"/>
      <c r="V3" s="101"/>
      <c r="W3" s="102"/>
      <c r="X3" s="110"/>
      <c r="Y3" s="110"/>
      <c r="Z3" s="110"/>
      <c r="AA3" s="111"/>
      <c r="AB3" s="111"/>
      <c r="AC3" s="111"/>
      <c r="AD3" s="2"/>
      <c r="AE3" s="2"/>
      <c r="AF3" s="2"/>
      <c r="AG3" s="2"/>
      <c r="AH3" s="2"/>
      <c r="AI3" s="2"/>
      <c r="AJ3" s="2"/>
    </row>
    <row r="4" spans="1:37" ht="23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2"/>
      <c r="AE4" s="2"/>
      <c r="AF4" s="2"/>
      <c r="AG4" s="2"/>
      <c r="AH4" s="2"/>
      <c r="AI4" s="2"/>
      <c r="AJ4" s="2"/>
    </row>
    <row r="5" spans="1:37" ht="15.5">
      <c r="A5" s="112"/>
      <c r="B5" s="126" t="s">
        <v>197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12"/>
      <c r="Z5" s="112"/>
      <c r="AA5" s="113"/>
      <c r="AB5" s="113"/>
      <c r="AC5" s="113"/>
      <c r="AD5" s="2"/>
      <c r="AE5" s="2"/>
      <c r="AF5" s="2"/>
      <c r="AG5" s="2"/>
      <c r="AH5" s="2"/>
      <c r="AI5" s="2"/>
      <c r="AJ5" s="2"/>
    </row>
    <row r="6" spans="1:37" ht="18">
      <c r="A6" s="119" t="s">
        <v>198</v>
      </c>
      <c r="B6" s="121"/>
      <c r="C6" s="122"/>
      <c r="D6" s="114"/>
      <c r="E6" s="114"/>
      <c r="F6" s="114"/>
      <c r="G6" s="115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8"/>
      <c r="S6" s="108"/>
      <c r="T6" s="108"/>
      <c r="U6" s="108"/>
      <c r="V6" s="115"/>
      <c r="W6" s="107"/>
      <c r="X6" s="108"/>
      <c r="Y6" s="115"/>
      <c r="Z6" s="108"/>
      <c r="AA6" s="108"/>
      <c r="AB6" s="108"/>
      <c r="AC6" s="108"/>
      <c r="AD6" s="2"/>
      <c r="AE6" s="2"/>
      <c r="AF6" s="2"/>
      <c r="AG6" s="2"/>
      <c r="AH6" s="2"/>
      <c r="AI6" s="2"/>
      <c r="AJ6" s="2"/>
    </row>
    <row r="7" spans="1:37" ht="23">
      <c r="A7" s="2"/>
      <c r="B7" s="18"/>
      <c r="D7" s="17"/>
      <c r="E7" s="17"/>
      <c r="F7" s="17"/>
      <c r="G7" s="16"/>
      <c r="H7" s="16"/>
      <c r="I7" s="16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7" s="2" customFormat="1">
      <c r="A8" s="124" t="s">
        <v>191</v>
      </c>
      <c r="B8" s="124"/>
      <c r="C8" s="124"/>
      <c r="D8" s="124"/>
      <c r="E8" s="66"/>
      <c r="F8" s="67">
        <v>15</v>
      </c>
      <c r="G8" s="67"/>
      <c r="H8" s="68">
        <v>3</v>
      </c>
      <c r="I8" s="68">
        <v>3</v>
      </c>
      <c r="J8" s="68">
        <v>2</v>
      </c>
      <c r="K8" s="68"/>
      <c r="L8" s="68">
        <v>2</v>
      </c>
      <c r="M8" s="68">
        <v>2</v>
      </c>
      <c r="N8" s="68">
        <v>2</v>
      </c>
      <c r="O8" s="68"/>
      <c r="P8" s="68">
        <v>2</v>
      </c>
      <c r="R8" s="68">
        <v>1</v>
      </c>
      <c r="T8" s="68">
        <v>1</v>
      </c>
      <c r="V8" s="68">
        <v>1</v>
      </c>
      <c r="W8" s="69"/>
      <c r="X8" s="67">
        <v>5</v>
      </c>
      <c r="Y8" s="68">
        <v>5</v>
      </c>
      <c r="Z8" s="69"/>
      <c r="AA8" s="67">
        <v>5</v>
      </c>
      <c r="AB8" s="68">
        <v>5</v>
      </c>
      <c r="AC8" s="69"/>
      <c r="AD8" s="67">
        <v>5</v>
      </c>
      <c r="AF8" s="68">
        <v>3</v>
      </c>
      <c r="AG8" s="68">
        <v>2</v>
      </c>
    </row>
    <row r="9" spans="1:37" s="2" customFormat="1">
      <c r="A9" s="124" t="s">
        <v>192</v>
      </c>
      <c r="B9" s="124"/>
      <c r="C9" s="124"/>
      <c r="D9" s="124"/>
      <c r="E9" s="66"/>
      <c r="F9" s="67">
        <v>15</v>
      </c>
      <c r="G9" s="67"/>
      <c r="H9" s="68">
        <v>2</v>
      </c>
      <c r="I9" s="68">
        <v>2</v>
      </c>
      <c r="J9" s="68">
        <v>2</v>
      </c>
      <c r="K9" s="68"/>
      <c r="L9" s="68">
        <v>2</v>
      </c>
      <c r="M9" s="68">
        <v>2</v>
      </c>
      <c r="N9" s="68">
        <v>2</v>
      </c>
      <c r="O9" s="68"/>
      <c r="P9" s="68">
        <v>2</v>
      </c>
      <c r="R9" s="68">
        <v>1</v>
      </c>
      <c r="T9" s="68">
        <v>2</v>
      </c>
      <c r="V9" s="68">
        <v>2</v>
      </c>
      <c r="W9" s="69"/>
      <c r="X9" s="67">
        <v>2</v>
      </c>
      <c r="Y9" s="68">
        <v>2</v>
      </c>
      <c r="Z9" s="69"/>
      <c r="AA9" s="67">
        <v>2</v>
      </c>
      <c r="AB9" s="68">
        <v>2</v>
      </c>
      <c r="AC9" s="69"/>
      <c r="AD9" s="67">
        <v>2</v>
      </c>
      <c r="AF9" s="68">
        <v>1</v>
      </c>
      <c r="AG9" s="68">
        <v>1</v>
      </c>
    </row>
    <row r="10" spans="1:37" ht="65.5">
      <c r="A10" s="7" t="s">
        <v>1</v>
      </c>
      <c r="B10" s="6" t="s">
        <v>2</v>
      </c>
      <c r="C10" s="5" t="s">
        <v>3</v>
      </c>
      <c r="D10" s="5" t="s">
        <v>4</v>
      </c>
      <c r="E10" s="37" t="s">
        <v>5</v>
      </c>
      <c r="F10" s="3" t="s">
        <v>6</v>
      </c>
      <c r="G10" s="1" t="s">
        <v>7</v>
      </c>
      <c r="H10" s="4" t="s">
        <v>8</v>
      </c>
      <c r="I10" s="1" t="s">
        <v>9</v>
      </c>
      <c r="J10" s="4" t="s">
        <v>10</v>
      </c>
      <c r="K10" s="1" t="s">
        <v>11</v>
      </c>
      <c r="L10" s="4" t="s">
        <v>12</v>
      </c>
      <c r="M10" s="1" t="s">
        <v>13</v>
      </c>
      <c r="N10" s="4" t="s">
        <v>14</v>
      </c>
      <c r="O10" s="1" t="s">
        <v>15</v>
      </c>
      <c r="P10" s="4" t="s">
        <v>16</v>
      </c>
      <c r="Q10" s="1" t="s">
        <v>17</v>
      </c>
      <c r="R10" s="4" t="s">
        <v>18</v>
      </c>
      <c r="S10" s="1" t="s">
        <v>19</v>
      </c>
      <c r="T10" s="4" t="s">
        <v>20</v>
      </c>
      <c r="U10" s="1" t="s">
        <v>21</v>
      </c>
      <c r="V10" s="4" t="s">
        <v>22</v>
      </c>
      <c r="W10" s="38" t="s">
        <v>23</v>
      </c>
      <c r="X10" s="3" t="s">
        <v>24</v>
      </c>
      <c r="Y10" s="4" t="s">
        <v>25</v>
      </c>
      <c r="Z10" s="38" t="s">
        <v>26</v>
      </c>
      <c r="AA10" s="3" t="s">
        <v>27</v>
      </c>
      <c r="AB10" s="4" t="s">
        <v>28</v>
      </c>
      <c r="AC10" s="38" t="s">
        <v>29</v>
      </c>
      <c r="AD10" s="3" t="s">
        <v>30</v>
      </c>
      <c r="AE10" s="1" t="s">
        <v>31</v>
      </c>
      <c r="AF10" s="4" t="s">
        <v>32</v>
      </c>
      <c r="AG10" s="1" t="s">
        <v>33</v>
      </c>
      <c r="AH10" s="4" t="s">
        <v>34</v>
      </c>
      <c r="AI10" s="29" t="s">
        <v>35</v>
      </c>
      <c r="AJ10" s="29" t="s">
        <v>36</v>
      </c>
      <c r="AK10" s="96" t="s">
        <v>193</v>
      </c>
    </row>
    <row r="11" spans="1:37">
      <c r="A11" s="123">
        <v>1</v>
      </c>
      <c r="B11" s="50" t="s">
        <v>37</v>
      </c>
      <c r="C11" s="51" t="s">
        <v>38</v>
      </c>
      <c r="D11" s="51" t="s">
        <v>39</v>
      </c>
      <c r="E11" s="11">
        <f t="shared" ref="E11:E67" si="0">IF(VALUE(F11)&gt;=9.99,15,SUM(IF(VALUE(H11)&gt;=9.99,3,0),IF(VALUE(J11)&gt;=9.99,3,0),IF(VALUE(L11)&gt;=9.99,2,0),IF(VALUE(N11)&gt;=9.99,2,0),IF(VALUE(P11)&gt;=9.99,2,0),IF(VALUE(R11)&gt;=9.99,1,0),IF(VALUE(T11)&gt;=9.99,1,0),IF(VALUE(V11)&gt;=9.99,1,0)))</f>
        <v>10</v>
      </c>
      <c r="F11" s="30">
        <f t="shared" ref="F11:F67" si="1">((H11*2)+(J11*2)+(L11*2)+(N11*2)+(P11*2)+(R11*1)+(T11*2)+(V11*2))/15</f>
        <v>5.666666666666667</v>
      </c>
      <c r="G11" s="8"/>
      <c r="H11" s="44">
        <v>12</v>
      </c>
      <c r="I11" s="19"/>
      <c r="J11" s="44">
        <v>10</v>
      </c>
      <c r="K11" s="8"/>
      <c r="L11" s="75">
        <v>0</v>
      </c>
      <c r="M11" s="8"/>
      <c r="N11" s="44">
        <v>10</v>
      </c>
      <c r="O11" s="8"/>
      <c r="P11" s="44">
        <v>10.5</v>
      </c>
      <c r="Q11" s="8"/>
      <c r="R11" s="75">
        <v>0</v>
      </c>
      <c r="S11" s="75">
        <v>0</v>
      </c>
      <c r="T11" s="75">
        <v>0</v>
      </c>
      <c r="U11" s="75">
        <v>0</v>
      </c>
      <c r="V11" s="75">
        <v>0</v>
      </c>
      <c r="W11" s="20">
        <f t="shared" ref="W11:W67" si="2">IF(VALUE(X11)&gt;=9.99,5,SUM(IF(VALUE(Y11)&gt;=9.99,5,0)))</f>
        <v>5</v>
      </c>
      <c r="X11" s="32">
        <f>((Y11*2))/2</f>
        <v>10</v>
      </c>
      <c r="Y11" s="44">
        <v>10</v>
      </c>
      <c r="Z11" s="20">
        <f t="shared" ref="Z11:Z67" si="3">IF(VALUE(AA11)&gt;=9.99,5,SUM(IF(VALUE(AB11)&gt;=9.99,5,0)))</f>
        <v>5</v>
      </c>
      <c r="AA11" s="32">
        <f t="shared" ref="AA11:AA67" si="4">((AB11*2))/2</f>
        <v>10</v>
      </c>
      <c r="AB11" s="44">
        <v>10</v>
      </c>
      <c r="AC11" s="9">
        <f t="shared" ref="AC11:AC67" si="5">IF(VALUE(AD11)&gt;=9.99,5,SUM(IF(VALUE(AE11)&gt;=9.99,3,0),IF(VALUE(AF11)&gt;=9.99,2,0)))</f>
        <v>5</v>
      </c>
      <c r="AD11" s="32">
        <f>((AF11*1)+(AH11*1))/2</f>
        <v>10</v>
      </c>
      <c r="AE11" s="19"/>
      <c r="AF11" s="44">
        <v>9</v>
      </c>
      <c r="AG11" s="19"/>
      <c r="AH11" s="44">
        <v>11</v>
      </c>
      <c r="AI11" s="39">
        <f>((F11*15)+(X11*2)+(AA11*2)+(AD11*2))/21</f>
        <v>6.9047619047619051</v>
      </c>
      <c r="AJ11" s="41">
        <f>IF(AI11&gt;=9.999,30,(E11+W11+Z11+AC11))</f>
        <v>25</v>
      </c>
      <c r="AK11" s="96" t="str">
        <f t="shared" ref="AK11:AK45" si="6">IF((AI11&gt;=9.999),"Admis","Rattrapage")</f>
        <v>Rattrapage</v>
      </c>
    </row>
    <row r="12" spans="1:37">
      <c r="A12" s="123">
        <v>2</v>
      </c>
      <c r="B12" s="52" t="s">
        <v>40</v>
      </c>
      <c r="C12" s="52" t="s">
        <v>41</v>
      </c>
      <c r="D12" s="52" t="s">
        <v>42</v>
      </c>
      <c r="E12" s="11">
        <f t="shared" si="0"/>
        <v>6</v>
      </c>
      <c r="F12" s="31">
        <f t="shared" si="1"/>
        <v>4.2313333333333336</v>
      </c>
      <c r="G12" s="21"/>
      <c r="H12" s="45">
        <v>10</v>
      </c>
      <c r="I12" s="22"/>
      <c r="J12" s="45">
        <v>11</v>
      </c>
      <c r="K12" s="21"/>
      <c r="L12" s="71">
        <v>4.5</v>
      </c>
      <c r="M12" s="21"/>
      <c r="N12" s="72">
        <v>0</v>
      </c>
      <c r="O12" s="21"/>
      <c r="P12" s="72">
        <v>2.5</v>
      </c>
      <c r="Q12" s="21"/>
      <c r="R12" s="71">
        <v>7.47</v>
      </c>
      <c r="S12" s="21"/>
      <c r="T12" s="75">
        <v>0</v>
      </c>
      <c r="U12" s="21"/>
      <c r="V12" s="75">
        <v>0</v>
      </c>
      <c r="W12" s="20">
        <f t="shared" si="2"/>
        <v>5</v>
      </c>
      <c r="X12" s="32">
        <f t="shared" ref="X12:X67" si="7">((Y12*2))/2</f>
        <v>10</v>
      </c>
      <c r="Y12" s="45">
        <v>10</v>
      </c>
      <c r="Z12" s="20">
        <f t="shared" si="3"/>
        <v>5</v>
      </c>
      <c r="AA12" s="32">
        <f t="shared" si="4"/>
        <v>14.33</v>
      </c>
      <c r="AB12" s="45">
        <v>14.33</v>
      </c>
      <c r="AC12" s="9">
        <f t="shared" si="5"/>
        <v>5</v>
      </c>
      <c r="AD12" s="32">
        <f>((AF12*1)+(AH12*1))/2</f>
        <v>10.5</v>
      </c>
      <c r="AE12" s="22"/>
      <c r="AF12" s="45">
        <v>11</v>
      </c>
      <c r="AG12" s="22"/>
      <c r="AH12" s="45">
        <v>10</v>
      </c>
      <c r="AI12" s="39">
        <f t="shared" ref="AI12:AI67" si="8">((F12*15)+(X12*2)+(AA12*2)+(AD12*2))/21</f>
        <v>6.3395238095238096</v>
      </c>
      <c r="AJ12" s="42">
        <f t="shared" ref="AJ12:AJ67" si="9">IF(AI12&gt;=9.999,30,(E12+W12+Z12+AC12))</f>
        <v>21</v>
      </c>
      <c r="AK12" s="96" t="str">
        <f t="shared" si="6"/>
        <v>Rattrapage</v>
      </c>
    </row>
    <row r="13" spans="1:37">
      <c r="A13" s="123">
        <v>3</v>
      </c>
      <c r="B13" s="52" t="s">
        <v>43</v>
      </c>
      <c r="C13" s="52" t="s">
        <v>44</v>
      </c>
      <c r="D13" s="52" t="s">
        <v>45</v>
      </c>
      <c r="E13" s="11">
        <f t="shared" si="0"/>
        <v>8</v>
      </c>
      <c r="F13" s="31">
        <f t="shared" si="1"/>
        <v>4.9333333333333336</v>
      </c>
      <c r="G13" s="21"/>
      <c r="H13" s="72">
        <v>0</v>
      </c>
      <c r="I13" s="21"/>
      <c r="J13" s="45">
        <v>10</v>
      </c>
      <c r="K13" s="22"/>
      <c r="L13" s="45">
        <v>11</v>
      </c>
      <c r="M13" s="21"/>
      <c r="N13" s="72">
        <v>0</v>
      </c>
      <c r="O13" s="21"/>
      <c r="P13" s="45">
        <v>10.5</v>
      </c>
      <c r="Q13" s="22"/>
      <c r="R13" s="45">
        <v>11</v>
      </c>
      <c r="S13" s="21"/>
      <c r="T13" s="75">
        <v>0</v>
      </c>
      <c r="U13" s="21"/>
      <c r="V13" s="75">
        <v>0</v>
      </c>
      <c r="W13" s="9">
        <f t="shared" si="2"/>
        <v>0</v>
      </c>
      <c r="X13" s="30">
        <f t="shared" si="7"/>
        <v>0</v>
      </c>
      <c r="Y13" s="72">
        <v>0</v>
      </c>
      <c r="Z13" s="20">
        <f t="shared" si="3"/>
        <v>5</v>
      </c>
      <c r="AA13" s="32">
        <f t="shared" si="4"/>
        <v>14</v>
      </c>
      <c r="AB13" s="45">
        <v>14</v>
      </c>
      <c r="AC13" s="9">
        <f t="shared" si="5"/>
        <v>5</v>
      </c>
      <c r="AD13" s="32">
        <f t="shared" ref="AD13:AD67" si="10">((AF13*1)+(AH13*1))/2</f>
        <v>10.75</v>
      </c>
      <c r="AE13" s="22"/>
      <c r="AF13" s="45">
        <v>11.5</v>
      </c>
      <c r="AG13" s="22"/>
      <c r="AH13" s="45">
        <v>10</v>
      </c>
      <c r="AI13" s="39">
        <f t="shared" si="8"/>
        <v>5.8809523809523814</v>
      </c>
      <c r="AJ13" s="42">
        <f t="shared" si="9"/>
        <v>18</v>
      </c>
      <c r="AK13" s="96" t="str">
        <f t="shared" si="6"/>
        <v>Rattrapage</v>
      </c>
    </row>
    <row r="14" spans="1:37">
      <c r="A14" s="123">
        <v>4</v>
      </c>
      <c r="B14" s="53" t="s">
        <v>46</v>
      </c>
      <c r="C14" s="53" t="s">
        <v>47</v>
      </c>
      <c r="D14" s="53" t="s">
        <v>48</v>
      </c>
      <c r="E14" s="11">
        <f t="shared" si="0"/>
        <v>9</v>
      </c>
      <c r="F14" s="30">
        <f t="shared" si="1"/>
        <v>6.45</v>
      </c>
      <c r="G14" s="8"/>
      <c r="H14" s="46">
        <v>11.5</v>
      </c>
      <c r="I14" s="8"/>
      <c r="J14" s="73">
        <v>0</v>
      </c>
      <c r="K14" s="8"/>
      <c r="L14" s="46">
        <v>10.5</v>
      </c>
      <c r="M14" s="8"/>
      <c r="N14" s="72">
        <v>0</v>
      </c>
      <c r="O14" s="8"/>
      <c r="P14" s="46">
        <v>10</v>
      </c>
      <c r="Q14" s="19"/>
      <c r="R14" s="46">
        <v>10.75</v>
      </c>
      <c r="S14" s="8"/>
      <c r="T14" s="75">
        <v>0</v>
      </c>
      <c r="U14" s="8"/>
      <c r="V14" s="46">
        <v>11</v>
      </c>
      <c r="W14" s="9">
        <f t="shared" si="2"/>
        <v>0</v>
      </c>
      <c r="X14" s="30">
        <f t="shared" si="7"/>
        <v>0</v>
      </c>
      <c r="Y14" s="72">
        <v>0</v>
      </c>
      <c r="Z14" s="20">
        <f t="shared" si="3"/>
        <v>5</v>
      </c>
      <c r="AA14" s="32">
        <f t="shared" si="4"/>
        <v>10</v>
      </c>
      <c r="AB14" s="46">
        <v>10</v>
      </c>
      <c r="AC14" s="9">
        <f t="shared" si="5"/>
        <v>0</v>
      </c>
      <c r="AD14" s="30">
        <f t="shared" si="10"/>
        <v>0</v>
      </c>
      <c r="AE14" s="8"/>
      <c r="AF14" s="73">
        <v>0</v>
      </c>
      <c r="AG14" s="73">
        <v>0</v>
      </c>
      <c r="AH14" s="73">
        <v>0</v>
      </c>
      <c r="AI14" s="39">
        <f t="shared" si="8"/>
        <v>5.5595238095238093</v>
      </c>
      <c r="AJ14" s="41">
        <f t="shared" si="9"/>
        <v>14</v>
      </c>
      <c r="AK14" s="96" t="str">
        <f t="shared" si="6"/>
        <v>Rattrapage</v>
      </c>
    </row>
    <row r="15" spans="1:37">
      <c r="A15" s="123">
        <v>5</v>
      </c>
      <c r="B15" s="52" t="s">
        <v>49</v>
      </c>
      <c r="C15" s="52" t="s">
        <v>50</v>
      </c>
      <c r="D15" s="52" t="s">
        <v>51</v>
      </c>
      <c r="E15" s="11">
        <f t="shared" si="0"/>
        <v>11</v>
      </c>
      <c r="F15" s="31">
        <f t="shared" si="1"/>
        <v>6.9993333333333334</v>
      </c>
      <c r="G15" s="21"/>
      <c r="H15" s="45">
        <v>14.5</v>
      </c>
      <c r="I15" s="22"/>
      <c r="J15" s="45">
        <v>11.66</v>
      </c>
      <c r="K15" s="22"/>
      <c r="L15" s="45">
        <v>11</v>
      </c>
      <c r="M15" s="21"/>
      <c r="N15" s="72">
        <v>0</v>
      </c>
      <c r="O15" s="21"/>
      <c r="P15" s="45">
        <v>10</v>
      </c>
      <c r="Q15" s="22"/>
      <c r="R15" s="45">
        <v>10.67</v>
      </c>
      <c r="S15" s="21"/>
      <c r="T15" s="75">
        <v>0</v>
      </c>
      <c r="U15" s="75">
        <v>0</v>
      </c>
      <c r="V15" s="75">
        <v>0</v>
      </c>
      <c r="W15" s="9">
        <f t="shared" si="2"/>
        <v>0</v>
      </c>
      <c r="X15" s="30">
        <f t="shared" si="7"/>
        <v>0</v>
      </c>
      <c r="Y15" s="72">
        <v>0</v>
      </c>
      <c r="Z15" s="9">
        <f t="shared" si="3"/>
        <v>0</v>
      </c>
      <c r="AA15" s="30">
        <f t="shared" si="4"/>
        <v>0</v>
      </c>
      <c r="AB15" s="72">
        <v>0</v>
      </c>
      <c r="AC15" s="20">
        <f t="shared" si="5"/>
        <v>5</v>
      </c>
      <c r="AD15" s="32">
        <f t="shared" si="10"/>
        <v>10.625</v>
      </c>
      <c r="AE15" s="22"/>
      <c r="AF15" s="45">
        <v>14</v>
      </c>
      <c r="AG15" s="22"/>
      <c r="AH15" s="45">
        <v>7.25</v>
      </c>
      <c r="AI15" s="39">
        <f t="shared" si="8"/>
        <v>6.0114285714285716</v>
      </c>
      <c r="AJ15" s="42">
        <f t="shared" si="9"/>
        <v>16</v>
      </c>
      <c r="AK15" s="96" t="str">
        <f t="shared" si="6"/>
        <v>Rattrapage</v>
      </c>
    </row>
    <row r="16" spans="1:37">
      <c r="A16" s="123">
        <v>6</v>
      </c>
      <c r="B16" s="52" t="s">
        <v>52</v>
      </c>
      <c r="C16" s="52" t="s">
        <v>53</v>
      </c>
      <c r="D16" s="52" t="s">
        <v>54</v>
      </c>
      <c r="E16" s="11">
        <f t="shared" si="0"/>
        <v>10</v>
      </c>
      <c r="F16" s="31">
        <f t="shared" si="1"/>
        <v>6.9106666666666667</v>
      </c>
      <c r="G16" s="21"/>
      <c r="H16" s="71">
        <v>10.5</v>
      </c>
      <c r="I16" s="21"/>
      <c r="J16" s="45">
        <v>10.83</v>
      </c>
      <c r="K16" s="21"/>
      <c r="L16" s="45">
        <v>13.5</v>
      </c>
      <c r="M16" s="22"/>
      <c r="N16" s="72">
        <v>0</v>
      </c>
      <c r="O16" s="22"/>
      <c r="P16" s="45">
        <v>10</v>
      </c>
      <c r="Q16" s="22"/>
      <c r="R16" s="72">
        <v>0</v>
      </c>
      <c r="S16" s="22"/>
      <c r="T16" s="71">
        <v>2</v>
      </c>
      <c r="U16" s="22"/>
      <c r="V16" s="71">
        <v>5</v>
      </c>
      <c r="W16" s="20">
        <f t="shared" si="2"/>
        <v>5</v>
      </c>
      <c r="X16" s="32">
        <f t="shared" si="7"/>
        <v>10</v>
      </c>
      <c r="Y16" s="45">
        <v>10</v>
      </c>
      <c r="Z16" s="20">
        <f t="shared" si="3"/>
        <v>5</v>
      </c>
      <c r="AA16" s="32">
        <f t="shared" si="4"/>
        <v>10.5</v>
      </c>
      <c r="AB16" s="45">
        <v>10.5</v>
      </c>
      <c r="AC16" s="20">
        <f t="shared" si="5"/>
        <v>5</v>
      </c>
      <c r="AD16" s="32">
        <f t="shared" si="10"/>
        <v>12</v>
      </c>
      <c r="AE16" s="22"/>
      <c r="AF16" s="45">
        <v>14</v>
      </c>
      <c r="AG16" s="22"/>
      <c r="AH16" s="45">
        <v>10</v>
      </c>
      <c r="AI16" s="39">
        <f t="shared" si="8"/>
        <v>8.031428571428572</v>
      </c>
      <c r="AJ16" s="42">
        <f t="shared" si="9"/>
        <v>25</v>
      </c>
      <c r="AK16" s="96" t="str">
        <f t="shared" si="6"/>
        <v>Rattrapage</v>
      </c>
    </row>
    <row r="17" spans="1:37">
      <c r="A17" s="123">
        <v>7</v>
      </c>
      <c r="B17" s="54" t="s">
        <v>55</v>
      </c>
      <c r="C17" s="55" t="s">
        <v>56</v>
      </c>
      <c r="D17" s="55" t="s">
        <v>57</v>
      </c>
      <c r="E17" s="11">
        <f t="shared" si="0"/>
        <v>7</v>
      </c>
      <c r="F17" s="30">
        <f t="shared" si="1"/>
        <v>5.4666666666666668</v>
      </c>
      <c r="G17" s="8"/>
      <c r="H17" s="73">
        <v>0</v>
      </c>
      <c r="I17" s="8"/>
      <c r="J17" s="46">
        <v>11</v>
      </c>
      <c r="K17" s="8"/>
      <c r="L17" s="73">
        <v>0</v>
      </c>
      <c r="M17" s="19"/>
      <c r="N17" s="72">
        <v>0</v>
      </c>
      <c r="O17" s="19"/>
      <c r="P17" s="46">
        <v>10</v>
      </c>
      <c r="Q17" s="19"/>
      <c r="R17" s="46">
        <v>14</v>
      </c>
      <c r="S17" s="19"/>
      <c r="T17" s="73">
        <v>0</v>
      </c>
      <c r="U17" s="19"/>
      <c r="V17" s="46">
        <v>13</v>
      </c>
      <c r="W17" s="20">
        <f t="shared" si="2"/>
        <v>5</v>
      </c>
      <c r="X17" s="32">
        <f t="shared" si="7"/>
        <v>13</v>
      </c>
      <c r="Y17" s="46">
        <v>13</v>
      </c>
      <c r="Z17" s="20">
        <f t="shared" si="3"/>
        <v>5</v>
      </c>
      <c r="AA17" s="62">
        <f t="shared" si="4"/>
        <v>10.66</v>
      </c>
      <c r="AB17" s="46">
        <v>10.66</v>
      </c>
      <c r="AC17" s="20">
        <f t="shared" si="5"/>
        <v>5</v>
      </c>
      <c r="AD17" s="32">
        <f t="shared" si="10"/>
        <v>12</v>
      </c>
      <c r="AE17" s="19"/>
      <c r="AF17" s="46">
        <v>12.5</v>
      </c>
      <c r="AG17" s="19"/>
      <c r="AH17" s="46">
        <v>11.5</v>
      </c>
      <c r="AI17" s="39">
        <f t="shared" si="8"/>
        <v>7.3009523809523804</v>
      </c>
      <c r="AJ17" s="41">
        <f t="shared" si="9"/>
        <v>22</v>
      </c>
      <c r="AK17" s="96" t="str">
        <f t="shared" si="6"/>
        <v>Rattrapage</v>
      </c>
    </row>
    <row r="18" spans="1:37">
      <c r="A18" s="123">
        <v>8</v>
      </c>
      <c r="B18" s="52" t="s">
        <v>58</v>
      </c>
      <c r="C18" s="52" t="s">
        <v>59</v>
      </c>
      <c r="D18" s="52" t="s">
        <v>60</v>
      </c>
      <c r="E18" s="11">
        <f t="shared" si="0"/>
        <v>12</v>
      </c>
      <c r="F18" s="31">
        <f t="shared" si="1"/>
        <v>8.1</v>
      </c>
      <c r="G18" s="21"/>
      <c r="H18" s="45">
        <v>10</v>
      </c>
      <c r="I18" s="21"/>
      <c r="J18" s="45">
        <v>10</v>
      </c>
      <c r="K18" s="21"/>
      <c r="L18" s="45">
        <v>10.25</v>
      </c>
      <c r="M18" s="22"/>
      <c r="N18" s="45">
        <v>10</v>
      </c>
      <c r="O18" s="22"/>
      <c r="P18" s="72">
        <v>0</v>
      </c>
      <c r="Q18" s="72">
        <v>0</v>
      </c>
      <c r="R18" s="72">
        <v>0</v>
      </c>
      <c r="S18" s="22"/>
      <c r="T18" s="45">
        <v>10</v>
      </c>
      <c r="U18" s="22"/>
      <c r="V18" s="45">
        <v>10.5</v>
      </c>
      <c r="W18" s="20">
        <f t="shared" si="2"/>
        <v>5</v>
      </c>
      <c r="X18" s="32">
        <f t="shared" si="7"/>
        <v>11</v>
      </c>
      <c r="Y18" s="45">
        <v>11</v>
      </c>
      <c r="Z18" s="20">
        <f t="shared" si="3"/>
        <v>5</v>
      </c>
      <c r="AA18" s="32">
        <f t="shared" si="4"/>
        <v>11.5</v>
      </c>
      <c r="AB18" s="45">
        <v>11.5</v>
      </c>
      <c r="AC18" s="9">
        <f t="shared" si="5"/>
        <v>2</v>
      </c>
      <c r="AD18" s="30">
        <f t="shared" si="10"/>
        <v>5.5</v>
      </c>
      <c r="AE18" s="21"/>
      <c r="AF18" s="45">
        <v>11</v>
      </c>
      <c r="AG18" s="21"/>
      <c r="AH18" s="76">
        <v>0</v>
      </c>
      <c r="AI18" s="39">
        <f t="shared" si="8"/>
        <v>8.4523809523809526</v>
      </c>
      <c r="AJ18" s="42">
        <f t="shared" si="9"/>
        <v>24</v>
      </c>
      <c r="AK18" s="96" t="str">
        <f t="shared" si="6"/>
        <v>Rattrapage</v>
      </c>
    </row>
    <row r="19" spans="1:37">
      <c r="A19" s="123">
        <v>9</v>
      </c>
      <c r="B19" s="52" t="s">
        <v>61</v>
      </c>
      <c r="C19" s="52" t="s">
        <v>62</v>
      </c>
      <c r="D19" s="52" t="s">
        <v>63</v>
      </c>
      <c r="E19" s="11">
        <f t="shared" si="0"/>
        <v>11</v>
      </c>
      <c r="F19" s="31">
        <f t="shared" si="1"/>
        <v>7.5333333333333332</v>
      </c>
      <c r="G19" s="21"/>
      <c r="H19" s="45">
        <v>10</v>
      </c>
      <c r="I19" s="21"/>
      <c r="J19" s="45">
        <v>11</v>
      </c>
      <c r="K19" s="21"/>
      <c r="L19" s="45">
        <v>10.75</v>
      </c>
      <c r="M19" s="22"/>
      <c r="N19" s="72">
        <v>0</v>
      </c>
      <c r="O19" s="22"/>
      <c r="P19" s="45">
        <v>10</v>
      </c>
      <c r="Q19" s="22"/>
      <c r="R19" s="71">
        <v>6.5</v>
      </c>
      <c r="S19" s="22"/>
      <c r="T19" s="71">
        <v>1.5</v>
      </c>
      <c r="U19" s="22"/>
      <c r="V19" s="45">
        <v>10</v>
      </c>
      <c r="W19" s="9">
        <f t="shared" si="2"/>
        <v>0</v>
      </c>
      <c r="X19" s="30">
        <f t="shared" si="7"/>
        <v>1.5</v>
      </c>
      <c r="Y19" s="71">
        <v>1.5</v>
      </c>
      <c r="Z19" s="9">
        <f t="shared" si="3"/>
        <v>0</v>
      </c>
      <c r="AA19" s="30">
        <f t="shared" si="4"/>
        <v>0</v>
      </c>
      <c r="AB19" s="76">
        <v>0</v>
      </c>
      <c r="AC19" s="20">
        <f t="shared" si="5"/>
        <v>5</v>
      </c>
      <c r="AD19" s="32">
        <f t="shared" si="10"/>
        <v>10.414999999999999</v>
      </c>
      <c r="AE19" s="22"/>
      <c r="AF19" s="45">
        <v>10.83</v>
      </c>
      <c r="AG19" s="22"/>
      <c r="AH19" s="45">
        <v>10</v>
      </c>
      <c r="AI19" s="39">
        <f t="shared" si="8"/>
        <v>6.5157142857142851</v>
      </c>
      <c r="AJ19" s="42">
        <f t="shared" si="9"/>
        <v>16</v>
      </c>
      <c r="AK19" s="96" t="str">
        <f t="shared" si="6"/>
        <v>Rattrapage</v>
      </c>
    </row>
    <row r="20" spans="1:37">
      <c r="A20" s="123">
        <v>10</v>
      </c>
      <c r="B20" s="52" t="s">
        <v>64</v>
      </c>
      <c r="C20" s="52" t="s">
        <v>65</v>
      </c>
      <c r="D20" s="52" t="s">
        <v>66</v>
      </c>
      <c r="E20" s="11">
        <f t="shared" si="0"/>
        <v>11</v>
      </c>
      <c r="F20" s="31">
        <f t="shared" si="1"/>
        <v>7.3666666666666663</v>
      </c>
      <c r="G20" s="21"/>
      <c r="H20" s="45">
        <v>10</v>
      </c>
      <c r="I20" s="21"/>
      <c r="J20" s="45">
        <v>14</v>
      </c>
      <c r="K20" s="21"/>
      <c r="L20" s="45">
        <v>10.25</v>
      </c>
      <c r="M20" s="22"/>
      <c r="N20" s="72">
        <v>0</v>
      </c>
      <c r="O20" s="22"/>
      <c r="P20" s="45">
        <v>11</v>
      </c>
      <c r="Q20" s="22"/>
      <c r="R20" s="72">
        <v>0</v>
      </c>
      <c r="S20" s="72">
        <v>0</v>
      </c>
      <c r="T20" s="72">
        <v>0</v>
      </c>
      <c r="U20" s="72">
        <v>0</v>
      </c>
      <c r="V20" s="45">
        <v>10</v>
      </c>
      <c r="W20" s="9">
        <f t="shared" si="2"/>
        <v>0</v>
      </c>
      <c r="X20" s="30">
        <f t="shared" si="7"/>
        <v>0</v>
      </c>
      <c r="Y20" s="72">
        <v>0</v>
      </c>
      <c r="Z20" s="9">
        <f t="shared" si="3"/>
        <v>0</v>
      </c>
      <c r="AA20" s="30">
        <f t="shared" si="4"/>
        <v>0</v>
      </c>
      <c r="AB20" s="76">
        <v>0</v>
      </c>
      <c r="AC20" s="9">
        <f t="shared" si="5"/>
        <v>2</v>
      </c>
      <c r="AD20" s="30">
        <f t="shared" si="10"/>
        <v>5.5</v>
      </c>
      <c r="AE20" s="21"/>
      <c r="AF20" s="45">
        <v>11</v>
      </c>
      <c r="AG20" s="21"/>
      <c r="AH20" s="76">
        <v>0</v>
      </c>
      <c r="AI20" s="39">
        <f t="shared" si="8"/>
        <v>5.7857142857142856</v>
      </c>
      <c r="AJ20" s="42">
        <f t="shared" si="9"/>
        <v>13</v>
      </c>
      <c r="AK20" s="96" t="str">
        <f t="shared" si="6"/>
        <v>Rattrapage</v>
      </c>
    </row>
    <row r="21" spans="1:37">
      <c r="A21" s="123">
        <v>11</v>
      </c>
      <c r="B21" s="52" t="s">
        <v>67</v>
      </c>
      <c r="C21" s="52" t="s">
        <v>68</v>
      </c>
      <c r="D21" s="52" t="s">
        <v>69</v>
      </c>
      <c r="E21" s="11">
        <f t="shared" si="0"/>
        <v>10</v>
      </c>
      <c r="F21" s="31">
        <f t="shared" si="1"/>
        <v>7.3073333333333332</v>
      </c>
      <c r="G21" s="21"/>
      <c r="H21" s="45">
        <v>12</v>
      </c>
      <c r="I21" s="21"/>
      <c r="J21" s="45">
        <v>10</v>
      </c>
      <c r="K21" s="21"/>
      <c r="L21" s="45">
        <v>11</v>
      </c>
      <c r="M21" s="22"/>
      <c r="N21" s="45">
        <v>10</v>
      </c>
      <c r="O21" s="22"/>
      <c r="P21" s="71">
        <v>4.5</v>
      </c>
      <c r="Q21" s="22"/>
      <c r="R21" s="71">
        <v>7.11</v>
      </c>
      <c r="S21" s="22"/>
      <c r="T21" s="71">
        <v>2.75</v>
      </c>
      <c r="U21" s="22"/>
      <c r="V21" s="71">
        <v>1</v>
      </c>
      <c r="W21" s="9">
        <f t="shared" si="2"/>
        <v>0</v>
      </c>
      <c r="X21" s="30">
        <f t="shared" si="7"/>
        <v>0</v>
      </c>
      <c r="Y21" s="72">
        <v>0</v>
      </c>
      <c r="Z21" s="20">
        <f t="shared" si="3"/>
        <v>5</v>
      </c>
      <c r="AA21" s="32">
        <f t="shared" si="4"/>
        <v>14.5</v>
      </c>
      <c r="AB21" s="45">
        <v>14.5</v>
      </c>
      <c r="AC21" s="9">
        <f t="shared" si="5"/>
        <v>2</v>
      </c>
      <c r="AD21" s="30">
        <f t="shared" si="10"/>
        <v>5.25</v>
      </c>
      <c r="AE21" s="21"/>
      <c r="AF21" s="45">
        <v>10.5</v>
      </c>
      <c r="AG21" s="22"/>
      <c r="AH21" s="76">
        <v>0</v>
      </c>
      <c r="AI21" s="39">
        <f t="shared" si="8"/>
        <v>7.1004761904761908</v>
      </c>
      <c r="AJ21" s="42">
        <f t="shared" si="9"/>
        <v>17</v>
      </c>
      <c r="AK21" s="96" t="str">
        <f t="shared" si="6"/>
        <v>Rattrapage</v>
      </c>
    </row>
    <row r="22" spans="1:37">
      <c r="A22" s="123">
        <v>12</v>
      </c>
      <c r="B22" s="54" t="s">
        <v>70</v>
      </c>
      <c r="C22" s="55" t="s">
        <v>71</v>
      </c>
      <c r="D22" s="55" t="s">
        <v>72</v>
      </c>
      <c r="E22" s="11">
        <f t="shared" si="0"/>
        <v>10</v>
      </c>
      <c r="F22" s="30">
        <f t="shared" si="1"/>
        <v>7.2</v>
      </c>
      <c r="G22" s="8"/>
      <c r="H22" s="46">
        <v>10.5</v>
      </c>
      <c r="I22" s="8"/>
      <c r="J22" s="46">
        <v>10</v>
      </c>
      <c r="K22" s="8"/>
      <c r="L22" s="73">
        <v>0</v>
      </c>
      <c r="M22" s="19"/>
      <c r="N22" s="59">
        <v>8.5</v>
      </c>
      <c r="O22" s="19"/>
      <c r="P22" s="46">
        <v>10</v>
      </c>
      <c r="Q22" s="19"/>
      <c r="R22" s="59">
        <v>10</v>
      </c>
      <c r="S22" s="19"/>
      <c r="T22" s="73">
        <v>0</v>
      </c>
      <c r="U22" s="19"/>
      <c r="V22" s="46">
        <v>10</v>
      </c>
      <c r="W22" s="20">
        <f t="shared" si="2"/>
        <v>5</v>
      </c>
      <c r="X22" s="32">
        <f t="shared" si="7"/>
        <v>10</v>
      </c>
      <c r="Y22" s="46">
        <v>10</v>
      </c>
      <c r="Z22" s="20">
        <f t="shared" si="3"/>
        <v>5</v>
      </c>
      <c r="AA22" s="32">
        <f t="shared" si="4"/>
        <v>11</v>
      </c>
      <c r="AB22" s="46">
        <v>11</v>
      </c>
      <c r="AC22" s="9">
        <f t="shared" si="5"/>
        <v>5</v>
      </c>
      <c r="AD22" s="30">
        <f t="shared" si="10"/>
        <v>11.375</v>
      </c>
      <c r="AE22" s="8"/>
      <c r="AF22" s="59">
        <v>12.25</v>
      </c>
      <c r="AG22" s="19"/>
      <c r="AH22" s="46">
        <v>10.5</v>
      </c>
      <c r="AI22" s="39">
        <f t="shared" si="8"/>
        <v>8.2261904761904763</v>
      </c>
      <c r="AJ22" s="41">
        <f t="shared" si="9"/>
        <v>25</v>
      </c>
      <c r="AK22" s="96" t="str">
        <f t="shared" si="6"/>
        <v>Rattrapage</v>
      </c>
    </row>
    <row r="23" spans="1:37">
      <c r="A23" s="123">
        <v>13</v>
      </c>
      <c r="B23" s="52" t="s">
        <v>73</v>
      </c>
      <c r="C23" s="52" t="s">
        <v>74</v>
      </c>
      <c r="D23" s="52" t="s">
        <v>75</v>
      </c>
      <c r="E23" s="11">
        <f t="shared" si="0"/>
        <v>11</v>
      </c>
      <c r="F23" s="31">
        <f t="shared" si="1"/>
        <v>7.333333333333333</v>
      </c>
      <c r="G23" s="21"/>
      <c r="H23" s="45">
        <v>11</v>
      </c>
      <c r="I23" s="21"/>
      <c r="J23" s="45">
        <v>11</v>
      </c>
      <c r="K23" s="21"/>
      <c r="L23" s="71">
        <v>10</v>
      </c>
      <c r="M23" s="22"/>
      <c r="N23" s="72">
        <v>0</v>
      </c>
      <c r="O23" s="22"/>
      <c r="P23" s="45">
        <v>12</v>
      </c>
      <c r="Q23" s="22"/>
      <c r="R23" s="72">
        <v>0</v>
      </c>
      <c r="S23" s="22"/>
      <c r="T23" s="73">
        <v>0</v>
      </c>
      <c r="U23" s="22"/>
      <c r="V23" s="45">
        <v>11</v>
      </c>
      <c r="W23" s="9">
        <f t="shared" si="2"/>
        <v>0</v>
      </c>
      <c r="X23" s="30">
        <f t="shared" si="7"/>
        <v>0</v>
      </c>
      <c r="Y23" s="72">
        <v>0</v>
      </c>
      <c r="Z23" s="20">
        <f t="shared" si="3"/>
        <v>5</v>
      </c>
      <c r="AA23" s="32">
        <f t="shared" si="4"/>
        <v>12</v>
      </c>
      <c r="AB23" s="45">
        <v>12</v>
      </c>
      <c r="AC23" s="9">
        <f t="shared" si="5"/>
        <v>2</v>
      </c>
      <c r="AD23" s="30">
        <f t="shared" si="10"/>
        <v>9.75</v>
      </c>
      <c r="AE23" s="21"/>
      <c r="AF23" s="45">
        <v>13.5</v>
      </c>
      <c r="AG23" s="22"/>
      <c r="AH23" s="71">
        <v>6</v>
      </c>
      <c r="AI23" s="39">
        <f t="shared" si="8"/>
        <v>7.3095238095238093</v>
      </c>
      <c r="AJ23" s="42">
        <f t="shared" si="9"/>
        <v>18</v>
      </c>
      <c r="AK23" s="96" t="str">
        <f t="shared" si="6"/>
        <v>Rattrapage</v>
      </c>
    </row>
    <row r="24" spans="1:37">
      <c r="A24" s="123">
        <v>14</v>
      </c>
      <c r="B24" s="53" t="s">
        <v>76</v>
      </c>
      <c r="C24" s="53" t="s">
        <v>77</v>
      </c>
      <c r="D24" s="53" t="s">
        <v>78</v>
      </c>
      <c r="E24" s="11">
        <f t="shared" si="0"/>
        <v>9</v>
      </c>
      <c r="F24" s="30">
        <f t="shared" si="1"/>
        <v>5.6879999999999997</v>
      </c>
      <c r="G24" s="8"/>
      <c r="H24" s="46">
        <v>10.66</v>
      </c>
      <c r="I24" s="8"/>
      <c r="J24" s="46">
        <v>11</v>
      </c>
      <c r="K24" s="8"/>
      <c r="L24" s="46">
        <v>11</v>
      </c>
      <c r="M24" s="19"/>
      <c r="N24" s="72">
        <v>0</v>
      </c>
      <c r="O24" s="19"/>
      <c r="P24" s="73">
        <v>0</v>
      </c>
      <c r="Q24" s="19"/>
      <c r="R24" s="72">
        <v>0</v>
      </c>
      <c r="S24" s="19"/>
      <c r="T24" s="73">
        <v>0</v>
      </c>
      <c r="U24" s="19"/>
      <c r="V24" s="46">
        <v>10</v>
      </c>
      <c r="W24" s="9">
        <f t="shared" si="2"/>
        <v>0</v>
      </c>
      <c r="X24" s="30">
        <f t="shared" si="7"/>
        <v>0</v>
      </c>
      <c r="Y24" s="72">
        <v>0</v>
      </c>
      <c r="Z24" s="9">
        <f t="shared" si="3"/>
        <v>0</v>
      </c>
      <c r="AA24" s="30">
        <f t="shared" si="4"/>
        <v>0</v>
      </c>
      <c r="AB24" s="77">
        <v>0</v>
      </c>
      <c r="AC24" s="20">
        <f t="shared" si="5"/>
        <v>5</v>
      </c>
      <c r="AD24" s="32">
        <f t="shared" si="10"/>
        <v>10.75</v>
      </c>
      <c r="AE24" s="19"/>
      <c r="AF24" s="46">
        <v>11.5</v>
      </c>
      <c r="AG24" s="19"/>
      <c r="AH24" s="46">
        <v>10</v>
      </c>
      <c r="AI24" s="39">
        <f t="shared" si="8"/>
        <v>5.086666666666666</v>
      </c>
      <c r="AJ24" s="41">
        <f t="shared" si="9"/>
        <v>14</v>
      </c>
      <c r="AK24" s="96" t="str">
        <f t="shared" si="6"/>
        <v>Rattrapage</v>
      </c>
    </row>
    <row r="25" spans="1:37">
      <c r="A25" s="123">
        <v>15</v>
      </c>
      <c r="B25" s="53" t="s">
        <v>79</v>
      </c>
      <c r="C25" s="53" t="s">
        <v>80</v>
      </c>
      <c r="D25" s="53" t="s">
        <v>81</v>
      </c>
      <c r="E25" s="14">
        <f t="shared" si="0"/>
        <v>15</v>
      </c>
      <c r="F25" s="32">
        <f t="shared" si="1"/>
        <v>10.048666666666666</v>
      </c>
      <c r="G25" s="19"/>
      <c r="H25" s="46">
        <v>11</v>
      </c>
      <c r="I25" s="19"/>
      <c r="J25" s="46">
        <v>15</v>
      </c>
      <c r="K25" s="19"/>
      <c r="L25" s="46">
        <v>8.66</v>
      </c>
      <c r="M25" s="19"/>
      <c r="N25" s="46">
        <v>8.5</v>
      </c>
      <c r="O25" s="19"/>
      <c r="P25" s="46">
        <v>9</v>
      </c>
      <c r="Q25" s="19"/>
      <c r="R25" s="46">
        <v>11.41</v>
      </c>
      <c r="S25" s="19"/>
      <c r="T25" s="46">
        <v>8.5</v>
      </c>
      <c r="U25" s="19"/>
      <c r="V25" s="46">
        <v>9</v>
      </c>
      <c r="W25" s="20">
        <f t="shared" si="2"/>
        <v>5</v>
      </c>
      <c r="X25" s="32">
        <f t="shared" si="7"/>
        <v>10</v>
      </c>
      <c r="Y25" s="46">
        <v>10</v>
      </c>
      <c r="Z25" s="20">
        <f t="shared" si="3"/>
        <v>5</v>
      </c>
      <c r="AA25" s="32">
        <f t="shared" si="4"/>
        <v>10</v>
      </c>
      <c r="AB25" s="46">
        <v>10</v>
      </c>
      <c r="AC25" s="20">
        <f t="shared" si="5"/>
        <v>5</v>
      </c>
      <c r="AD25" s="32">
        <f t="shared" si="10"/>
        <v>10.5</v>
      </c>
      <c r="AE25" s="19"/>
      <c r="AF25" s="46">
        <v>10</v>
      </c>
      <c r="AG25" s="19"/>
      <c r="AH25" s="46">
        <v>11</v>
      </c>
      <c r="AI25" s="40">
        <f t="shared" si="8"/>
        <v>10.082380952380952</v>
      </c>
      <c r="AJ25" s="41">
        <f t="shared" si="9"/>
        <v>30</v>
      </c>
      <c r="AK25" s="96" t="str">
        <f t="shared" si="6"/>
        <v>Admis</v>
      </c>
    </row>
    <row r="26" spans="1:37">
      <c r="A26" s="123">
        <v>16</v>
      </c>
      <c r="B26" s="52" t="s">
        <v>82</v>
      </c>
      <c r="C26" s="52" t="s">
        <v>83</v>
      </c>
      <c r="D26" s="52" t="s">
        <v>84</v>
      </c>
      <c r="E26" s="11">
        <f t="shared" si="0"/>
        <v>5</v>
      </c>
      <c r="F26" s="31">
        <f t="shared" si="1"/>
        <v>3.0666666666666669</v>
      </c>
      <c r="G26" s="21"/>
      <c r="H26" s="72">
        <v>0</v>
      </c>
      <c r="I26" s="21"/>
      <c r="J26" s="45">
        <v>11</v>
      </c>
      <c r="K26" s="21"/>
      <c r="L26" s="72">
        <v>0</v>
      </c>
      <c r="M26" s="72">
        <v>0</v>
      </c>
      <c r="N26" s="72">
        <v>0</v>
      </c>
      <c r="O26" s="22"/>
      <c r="P26" s="45">
        <v>12</v>
      </c>
      <c r="Q26" s="22"/>
      <c r="R26" s="72">
        <v>0</v>
      </c>
      <c r="S26" s="72">
        <v>0</v>
      </c>
      <c r="T26" s="72">
        <v>0</v>
      </c>
      <c r="U26" s="72">
        <v>0</v>
      </c>
      <c r="V26" s="72">
        <v>0</v>
      </c>
      <c r="W26" s="20">
        <f t="shared" si="2"/>
        <v>5</v>
      </c>
      <c r="X26" s="32">
        <f t="shared" si="7"/>
        <v>10</v>
      </c>
      <c r="Y26" s="45">
        <v>10</v>
      </c>
      <c r="Z26" s="20">
        <f t="shared" si="3"/>
        <v>5</v>
      </c>
      <c r="AA26" s="32">
        <f t="shared" si="4"/>
        <v>13.33</v>
      </c>
      <c r="AB26" s="45">
        <v>13.33</v>
      </c>
      <c r="AC26" s="20">
        <f t="shared" si="5"/>
        <v>5</v>
      </c>
      <c r="AD26" s="32">
        <f t="shared" si="10"/>
        <v>11.75</v>
      </c>
      <c r="AE26" s="22"/>
      <c r="AF26" s="45">
        <v>13</v>
      </c>
      <c r="AG26" s="22"/>
      <c r="AH26" s="45">
        <v>10.5</v>
      </c>
      <c r="AI26" s="39">
        <f t="shared" si="8"/>
        <v>5.5314285714285711</v>
      </c>
      <c r="AJ26" s="42">
        <f t="shared" si="9"/>
        <v>20</v>
      </c>
      <c r="AK26" s="96" t="str">
        <f t="shared" si="6"/>
        <v>Rattrapage</v>
      </c>
    </row>
    <row r="27" spans="1:37">
      <c r="A27" s="123">
        <v>17</v>
      </c>
      <c r="B27" s="52" t="s">
        <v>85</v>
      </c>
      <c r="C27" s="52" t="s">
        <v>86</v>
      </c>
      <c r="D27" s="52" t="s">
        <v>87</v>
      </c>
      <c r="E27" s="11">
        <f t="shared" si="0"/>
        <v>8</v>
      </c>
      <c r="F27" s="31">
        <f t="shared" si="1"/>
        <v>5.7333333333333334</v>
      </c>
      <c r="G27" s="21"/>
      <c r="H27" s="72">
        <v>0</v>
      </c>
      <c r="I27" s="21"/>
      <c r="J27" s="45">
        <v>10</v>
      </c>
      <c r="K27" s="21"/>
      <c r="L27" s="45">
        <v>10</v>
      </c>
      <c r="M27" s="22"/>
      <c r="N27" s="72">
        <v>0</v>
      </c>
      <c r="O27" s="22"/>
      <c r="P27" s="45">
        <v>10</v>
      </c>
      <c r="Q27" s="22"/>
      <c r="R27" s="45">
        <v>12</v>
      </c>
      <c r="S27" s="22"/>
      <c r="T27" s="72">
        <v>0</v>
      </c>
      <c r="U27" s="22"/>
      <c r="V27" s="71">
        <v>7</v>
      </c>
      <c r="W27" s="9">
        <f t="shared" si="2"/>
        <v>0</v>
      </c>
      <c r="X27" s="30">
        <f t="shared" si="7"/>
        <v>0</v>
      </c>
      <c r="Y27" s="76">
        <v>0</v>
      </c>
      <c r="Z27" s="20">
        <f t="shared" si="3"/>
        <v>5</v>
      </c>
      <c r="AA27" s="32">
        <f t="shared" si="4"/>
        <v>14.67</v>
      </c>
      <c r="AB27" s="45">
        <v>14.67</v>
      </c>
      <c r="AC27" s="9">
        <f t="shared" si="5"/>
        <v>2</v>
      </c>
      <c r="AD27" s="30">
        <f t="shared" si="10"/>
        <v>5.33</v>
      </c>
      <c r="AE27" s="21"/>
      <c r="AF27" s="45">
        <v>10.66</v>
      </c>
      <c r="AG27" s="22"/>
      <c r="AH27" s="72">
        <v>0</v>
      </c>
      <c r="AI27" s="39">
        <f t="shared" si="8"/>
        <v>6</v>
      </c>
      <c r="AJ27" s="42">
        <f t="shared" si="9"/>
        <v>15</v>
      </c>
      <c r="AK27" s="96" t="str">
        <f t="shared" si="6"/>
        <v>Rattrapage</v>
      </c>
    </row>
    <row r="28" spans="1:37">
      <c r="A28" s="123">
        <v>18</v>
      </c>
      <c r="B28" s="53" t="s">
        <v>88</v>
      </c>
      <c r="C28" s="53" t="s">
        <v>89</v>
      </c>
      <c r="D28" s="53" t="s">
        <v>90</v>
      </c>
      <c r="E28" s="14">
        <f t="shared" si="0"/>
        <v>15</v>
      </c>
      <c r="F28" s="32">
        <f t="shared" si="1"/>
        <v>10.566666666666666</v>
      </c>
      <c r="G28" s="19"/>
      <c r="H28" s="46">
        <v>10.5</v>
      </c>
      <c r="I28" s="19"/>
      <c r="J28" s="46">
        <v>14</v>
      </c>
      <c r="K28" s="19"/>
      <c r="L28" s="46">
        <v>11</v>
      </c>
      <c r="M28" s="19"/>
      <c r="N28" s="46">
        <v>11</v>
      </c>
      <c r="O28" s="19"/>
      <c r="P28" s="46">
        <v>7.5</v>
      </c>
      <c r="Q28" s="19"/>
      <c r="R28" s="46">
        <v>10</v>
      </c>
      <c r="S28" s="19"/>
      <c r="T28" s="46">
        <v>10</v>
      </c>
      <c r="U28" s="19"/>
      <c r="V28" s="46">
        <v>10.25</v>
      </c>
      <c r="W28" s="20">
        <f t="shared" si="2"/>
        <v>0</v>
      </c>
      <c r="X28" s="32">
        <f t="shared" si="7"/>
        <v>9</v>
      </c>
      <c r="Y28" s="46">
        <v>9</v>
      </c>
      <c r="Z28" s="20">
        <f t="shared" si="3"/>
        <v>0</v>
      </c>
      <c r="AA28" s="32">
        <f t="shared" si="4"/>
        <v>9</v>
      </c>
      <c r="AB28" s="46">
        <v>9</v>
      </c>
      <c r="AC28" s="20">
        <f t="shared" si="5"/>
        <v>5</v>
      </c>
      <c r="AD28" s="32">
        <f t="shared" si="10"/>
        <v>12.414999999999999</v>
      </c>
      <c r="AE28" s="19"/>
      <c r="AF28" s="46">
        <v>11.33</v>
      </c>
      <c r="AG28" s="19"/>
      <c r="AH28" s="46">
        <v>13.5</v>
      </c>
      <c r="AI28" s="40">
        <f t="shared" si="8"/>
        <v>10.444285714285714</v>
      </c>
      <c r="AJ28" s="41">
        <f t="shared" si="9"/>
        <v>30</v>
      </c>
      <c r="AK28" s="96" t="str">
        <f t="shared" si="6"/>
        <v>Admis</v>
      </c>
    </row>
    <row r="29" spans="1:37">
      <c r="A29" s="123">
        <v>19</v>
      </c>
      <c r="B29" s="52" t="s">
        <v>91</v>
      </c>
      <c r="C29" s="52" t="s">
        <v>92</v>
      </c>
      <c r="D29" s="52" t="s">
        <v>93</v>
      </c>
      <c r="E29" s="11">
        <f t="shared" si="0"/>
        <v>8</v>
      </c>
      <c r="F29" s="31">
        <f t="shared" si="1"/>
        <v>4.2666666666666666</v>
      </c>
      <c r="G29" s="21"/>
      <c r="H29" s="45">
        <v>10</v>
      </c>
      <c r="I29" s="21"/>
      <c r="J29" s="45">
        <v>11</v>
      </c>
      <c r="K29" s="21"/>
      <c r="L29" s="45">
        <v>11</v>
      </c>
      <c r="M29" s="22"/>
      <c r="N29" s="72">
        <v>0</v>
      </c>
      <c r="O29" s="72">
        <v>0</v>
      </c>
      <c r="P29" s="72">
        <v>0</v>
      </c>
      <c r="Q29" s="72">
        <v>0</v>
      </c>
      <c r="R29" s="72">
        <v>0</v>
      </c>
      <c r="S29" s="72">
        <v>0</v>
      </c>
      <c r="T29" s="72">
        <v>0</v>
      </c>
      <c r="U29" s="72">
        <v>0</v>
      </c>
      <c r="V29" s="72">
        <v>0</v>
      </c>
      <c r="W29" s="9">
        <f t="shared" si="2"/>
        <v>0</v>
      </c>
      <c r="X29" s="30">
        <f t="shared" si="7"/>
        <v>0</v>
      </c>
      <c r="Y29" s="76">
        <v>0</v>
      </c>
      <c r="Z29" s="9">
        <f t="shared" si="3"/>
        <v>0</v>
      </c>
      <c r="AA29" s="30">
        <f t="shared" si="4"/>
        <v>0</v>
      </c>
      <c r="AB29" s="76">
        <v>0</v>
      </c>
      <c r="AC29" s="20">
        <f t="shared" si="5"/>
        <v>5</v>
      </c>
      <c r="AD29" s="32">
        <f t="shared" si="10"/>
        <v>12.25</v>
      </c>
      <c r="AE29" s="22"/>
      <c r="AF29" s="45">
        <v>11</v>
      </c>
      <c r="AG29" s="22"/>
      <c r="AH29" s="45">
        <v>13.5</v>
      </c>
      <c r="AI29" s="39">
        <f t="shared" si="8"/>
        <v>4.2142857142857144</v>
      </c>
      <c r="AJ29" s="42">
        <f t="shared" si="9"/>
        <v>13</v>
      </c>
      <c r="AK29" s="96" t="str">
        <f t="shared" si="6"/>
        <v>Rattrapage</v>
      </c>
    </row>
    <row r="30" spans="1:37">
      <c r="A30" s="123">
        <v>20</v>
      </c>
      <c r="B30" s="52" t="s">
        <v>94</v>
      </c>
      <c r="C30" s="52" t="s">
        <v>95</v>
      </c>
      <c r="D30" s="52" t="s">
        <v>96</v>
      </c>
      <c r="E30" s="14">
        <f t="shared" si="0"/>
        <v>15</v>
      </c>
      <c r="F30" s="33">
        <f t="shared" si="1"/>
        <v>10.1</v>
      </c>
      <c r="G30" s="22"/>
      <c r="H30" s="45">
        <v>11</v>
      </c>
      <c r="I30" s="22"/>
      <c r="J30" s="45">
        <v>11.5</v>
      </c>
      <c r="K30" s="22"/>
      <c r="L30" s="45">
        <v>12.5</v>
      </c>
      <c r="M30" s="22"/>
      <c r="N30" s="45">
        <v>6</v>
      </c>
      <c r="O30" s="22"/>
      <c r="P30" s="45">
        <v>11</v>
      </c>
      <c r="Q30" s="22"/>
      <c r="R30" s="45">
        <v>10.5</v>
      </c>
      <c r="S30" s="22"/>
      <c r="T30" s="45">
        <v>8</v>
      </c>
      <c r="U30" s="22"/>
      <c r="V30" s="45">
        <v>10.5</v>
      </c>
      <c r="W30" s="20">
        <f t="shared" si="2"/>
        <v>5</v>
      </c>
      <c r="X30" s="32">
        <f t="shared" si="7"/>
        <v>10</v>
      </c>
      <c r="Y30" s="45">
        <v>10</v>
      </c>
      <c r="Z30" s="9">
        <f t="shared" si="3"/>
        <v>0</v>
      </c>
      <c r="AA30" s="30">
        <f t="shared" si="4"/>
        <v>0</v>
      </c>
      <c r="AB30" s="76">
        <v>0</v>
      </c>
      <c r="AC30" s="20">
        <f t="shared" si="5"/>
        <v>5</v>
      </c>
      <c r="AD30" s="32">
        <f t="shared" si="10"/>
        <v>10.875</v>
      </c>
      <c r="AE30" s="22"/>
      <c r="AF30" s="45">
        <v>10</v>
      </c>
      <c r="AG30" s="22"/>
      <c r="AH30" s="45">
        <v>11.75</v>
      </c>
      <c r="AI30" s="39">
        <f t="shared" si="8"/>
        <v>9.2023809523809526</v>
      </c>
      <c r="AJ30" s="42">
        <f t="shared" si="9"/>
        <v>25</v>
      </c>
      <c r="AK30" s="96" t="str">
        <f t="shared" si="6"/>
        <v>Rattrapage</v>
      </c>
    </row>
    <row r="31" spans="1:37">
      <c r="A31" s="123">
        <v>21</v>
      </c>
      <c r="B31" s="53" t="s">
        <v>97</v>
      </c>
      <c r="C31" s="53" t="s">
        <v>98</v>
      </c>
      <c r="D31" s="53" t="s">
        <v>99</v>
      </c>
      <c r="E31" s="11">
        <f t="shared" si="0"/>
        <v>14</v>
      </c>
      <c r="F31" s="30">
        <f t="shared" si="1"/>
        <v>8.9</v>
      </c>
      <c r="G31" s="8"/>
      <c r="H31" s="46">
        <v>10.5</v>
      </c>
      <c r="I31" s="8"/>
      <c r="J31" s="46">
        <v>10</v>
      </c>
      <c r="K31" s="8"/>
      <c r="L31" s="46">
        <v>10</v>
      </c>
      <c r="M31" s="19"/>
      <c r="N31" s="46">
        <v>11.25</v>
      </c>
      <c r="O31" s="19"/>
      <c r="P31" s="46">
        <v>10</v>
      </c>
      <c r="Q31" s="19"/>
      <c r="R31" s="46">
        <v>10</v>
      </c>
      <c r="S31" s="19"/>
      <c r="T31" s="73">
        <v>0</v>
      </c>
      <c r="U31" s="19"/>
      <c r="V31" s="46">
        <v>10</v>
      </c>
      <c r="W31" s="20">
        <f t="shared" si="2"/>
        <v>5</v>
      </c>
      <c r="X31" s="32">
        <f t="shared" si="7"/>
        <v>11.5</v>
      </c>
      <c r="Y31" s="46">
        <v>11.5</v>
      </c>
      <c r="Z31" s="9">
        <f t="shared" si="3"/>
        <v>0</v>
      </c>
      <c r="AA31" s="30">
        <f t="shared" si="4"/>
        <v>0</v>
      </c>
      <c r="AB31" s="76">
        <v>0</v>
      </c>
      <c r="AC31" s="20">
        <f t="shared" si="5"/>
        <v>5</v>
      </c>
      <c r="AD31" s="32">
        <f t="shared" si="10"/>
        <v>12.25</v>
      </c>
      <c r="AE31" s="19"/>
      <c r="AF31" s="46">
        <v>12</v>
      </c>
      <c r="AG31" s="19"/>
      <c r="AH31" s="46">
        <v>12.5</v>
      </c>
      <c r="AI31" s="39">
        <f t="shared" si="8"/>
        <v>8.6190476190476186</v>
      </c>
      <c r="AJ31" s="41">
        <f t="shared" si="9"/>
        <v>24</v>
      </c>
      <c r="AK31" s="96" t="str">
        <f t="shared" si="6"/>
        <v>Rattrapage</v>
      </c>
    </row>
    <row r="32" spans="1:37">
      <c r="A32" s="123">
        <v>22</v>
      </c>
      <c r="B32" s="50" t="s">
        <v>100</v>
      </c>
      <c r="C32" s="51" t="s">
        <v>101</v>
      </c>
      <c r="D32" s="51" t="s">
        <v>102</v>
      </c>
      <c r="E32" s="11">
        <f t="shared" si="0"/>
        <v>8</v>
      </c>
      <c r="F32" s="30">
        <f t="shared" si="1"/>
        <v>7.2</v>
      </c>
      <c r="G32" s="8"/>
      <c r="H32" s="44">
        <v>10</v>
      </c>
      <c r="I32" s="8"/>
      <c r="J32" s="44">
        <v>10.5</v>
      </c>
      <c r="K32" s="8"/>
      <c r="L32" s="70">
        <v>2.5</v>
      </c>
      <c r="M32" s="19"/>
      <c r="N32" s="75">
        <v>0</v>
      </c>
      <c r="O32" s="19"/>
      <c r="P32" s="70">
        <v>7.5</v>
      </c>
      <c r="Q32" s="19"/>
      <c r="R32" s="70">
        <v>7</v>
      </c>
      <c r="S32" s="19"/>
      <c r="T32" s="44">
        <v>10</v>
      </c>
      <c r="U32" s="19"/>
      <c r="V32" s="70">
        <v>10</v>
      </c>
      <c r="W32" s="20">
        <f t="shared" si="2"/>
        <v>5</v>
      </c>
      <c r="X32" s="32">
        <f t="shared" si="7"/>
        <v>10</v>
      </c>
      <c r="Y32" s="44">
        <v>10</v>
      </c>
      <c r="Z32" s="20">
        <f t="shared" si="3"/>
        <v>5</v>
      </c>
      <c r="AA32" s="32">
        <f t="shared" si="4"/>
        <v>10.5</v>
      </c>
      <c r="AB32" s="44">
        <v>10.5</v>
      </c>
      <c r="AC32" s="20">
        <f t="shared" si="5"/>
        <v>5</v>
      </c>
      <c r="AD32" s="32">
        <f t="shared" si="10"/>
        <v>11.75</v>
      </c>
      <c r="AE32" s="19"/>
      <c r="AF32" s="44">
        <v>12</v>
      </c>
      <c r="AG32" s="19"/>
      <c r="AH32" s="44">
        <v>11.5</v>
      </c>
      <c r="AI32" s="39">
        <f t="shared" si="8"/>
        <v>8.2142857142857135</v>
      </c>
      <c r="AJ32" s="41">
        <f t="shared" si="9"/>
        <v>23</v>
      </c>
      <c r="AK32" s="96" t="str">
        <f t="shared" si="6"/>
        <v>Rattrapage</v>
      </c>
    </row>
    <row r="33" spans="1:37">
      <c r="A33" s="123">
        <v>23</v>
      </c>
      <c r="B33" s="54" t="s">
        <v>103</v>
      </c>
      <c r="C33" s="55" t="s">
        <v>104</v>
      </c>
      <c r="D33" s="55" t="s">
        <v>105</v>
      </c>
      <c r="E33" s="14">
        <f t="shared" si="0"/>
        <v>9</v>
      </c>
      <c r="F33" s="32">
        <f t="shared" si="1"/>
        <v>9.8666666666666671</v>
      </c>
      <c r="G33" s="19"/>
      <c r="H33" s="46">
        <v>6.5</v>
      </c>
      <c r="I33" s="19"/>
      <c r="J33" s="46">
        <v>10</v>
      </c>
      <c r="K33" s="19"/>
      <c r="L33" s="46">
        <v>11</v>
      </c>
      <c r="M33" s="19"/>
      <c r="N33" s="46">
        <v>11</v>
      </c>
      <c r="O33" s="19"/>
      <c r="P33" s="46">
        <v>9</v>
      </c>
      <c r="Q33" s="19"/>
      <c r="R33" s="46">
        <v>9</v>
      </c>
      <c r="S33" s="19"/>
      <c r="T33" s="46">
        <v>12</v>
      </c>
      <c r="U33" s="19"/>
      <c r="V33" s="46">
        <v>10</v>
      </c>
      <c r="W33" s="20">
        <f t="shared" si="2"/>
        <v>5</v>
      </c>
      <c r="X33" s="32">
        <f t="shared" si="7"/>
        <v>12</v>
      </c>
      <c r="Y33" s="46">
        <v>12</v>
      </c>
      <c r="Z33" s="20">
        <f t="shared" si="3"/>
        <v>5</v>
      </c>
      <c r="AA33" s="32">
        <f t="shared" si="4"/>
        <v>12</v>
      </c>
      <c r="AB33" s="46">
        <v>12</v>
      </c>
      <c r="AC33" s="9">
        <f t="shared" si="5"/>
        <v>0</v>
      </c>
      <c r="AD33" s="32">
        <f t="shared" si="10"/>
        <v>9</v>
      </c>
      <c r="AE33" s="19"/>
      <c r="AF33" s="46">
        <v>9</v>
      </c>
      <c r="AG33" s="19"/>
      <c r="AH33" s="46">
        <v>9</v>
      </c>
      <c r="AI33" s="40">
        <f t="shared" si="8"/>
        <v>10.19047619047619</v>
      </c>
      <c r="AJ33" s="41">
        <f t="shared" si="9"/>
        <v>30</v>
      </c>
      <c r="AK33" s="96" t="str">
        <f t="shared" si="6"/>
        <v>Admis</v>
      </c>
    </row>
    <row r="34" spans="1:37">
      <c r="A34" s="123">
        <v>24</v>
      </c>
      <c r="B34" s="52" t="s">
        <v>106</v>
      </c>
      <c r="C34" s="52" t="s">
        <v>107</v>
      </c>
      <c r="D34" s="52" t="s">
        <v>108</v>
      </c>
      <c r="E34" s="11">
        <f t="shared" si="0"/>
        <v>7</v>
      </c>
      <c r="F34" s="31">
        <f t="shared" si="1"/>
        <v>4.2666666666666666</v>
      </c>
      <c r="G34" s="21"/>
      <c r="H34" s="45">
        <v>14</v>
      </c>
      <c r="I34" s="21"/>
      <c r="J34" s="45">
        <v>13</v>
      </c>
      <c r="K34" s="21"/>
      <c r="L34" s="72">
        <v>0</v>
      </c>
      <c r="M34" s="72">
        <v>0</v>
      </c>
      <c r="N34" s="72">
        <v>0</v>
      </c>
      <c r="O34" s="72">
        <v>0</v>
      </c>
      <c r="P34" s="72">
        <v>0</v>
      </c>
      <c r="Q34" s="22"/>
      <c r="R34" s="45">
        <v>10</v>
      </c>
      <c r="S34" s="22"/>
      <c r="T34" s="72">
        <v>0</v>
      </c>
      <c r="U34" s="72">
        <v>0</v>
      </c>
      <c r="V34" s="72">
        <v>0</v>
      </c>
      <c r="W34" s="9">
        <f t="shared" si="2"/>
        <v>0</v>
      </c>
      <c r="X34" s="30">
        <f t="shared" si="7"/>
        <v>0</v>
      </c>
      <c r="Y34" s="76">
        <v>0</v>
      </c>
      <c r="Z34" s="20">
        <f t="shared" si="3"/>
        <v>5</v>
      </c>
      <c r="AA34" s="32">
        <f t="shared" si="4"/>
        <v>12</v>
      </c>
      <c r="AB34" s="45">
        <v>12</v>
      </c>
      <c r="AC34" s="20">
        <f t="shared" si="5"/>
        <v>5</v>
      </c>
      <c r="AD34" s="32">
        <f t="shared" si="10"/>
        <v>12.875</v>
      </c>
      <c r="AE34" s="22"/>
      <c r="AF34" s="45">
        <v>13</v>
      </c>
      <c r="AG34" s="22"/>
      <c r="AH34" s="45">
        <v>12.75</v>
      </c>
      <c r="AI34" s="39">
        <f t="shared" si="8"/>
        <v>5.416666666666667</v>
      </c>
      <c r="AJ34" s="42">
        <f t="shared" si="9"/>
        <v>17</v>
      </c>
      <c r="AK34" s="96" t="str">
        <f t="shared" si="6"/>
        <v>Rattrapage</v>
      </c>
    </row>
    <row r="35" spans="1:37">
      <c r="A35" s="123">
        <v>25</v>
      </c>
      <c r="B35" s="54" t="s">
        <v>109</v>
      </c>
      <c r="C35" s="55" t="s">
        <v>110</v>
      </c>
      <c r="D35" s="55" t="s">
        <v>111</v>
      </c>
      <c r="E35" s="14">
        <f t="shared" si="0"/>
        <v>10</v>
      </c>
      <c r="F35" s="32">
        <f t="shared" si="1"/>
        <v>9.8666666666666671</v>
      </c>
      <c r="G35" s="19"/>
      <c r="H35" s="46">
        <v>13.5</v>
      </c>
      <c r="I35" s="19"/>
      <c r="J35" s="46">
        <v>13</v>
      </c>
      <c r="K35" s="19"/>
      <c r="L35" s="46">
        <v>10</v>
      </c>
      <c r="M35" s="19"/>
      <c r="N35" s="46">
        <v>5.5</v>
      </c>
      <c r="O35" s="19"/>
      <c r="P35" s="46">
        <v>6</v>
      </c>
      <c r="Q35" s="19"/>
      <c r="R35" s="46">
        <v>8</v>
      </c>
      <c r="S35" s="19"/>
      <c r="T35" s="46">
        <v>11</v>
      </c>
      <c r="U35" s="19"/>
      <c r="V35" s="46">
        <v>11</v>
      </c>
      <c r="W35" s="20">
        <f t="shared" si="2"/>
        <v>5</v>
      </c>
      <c r="X35" s="32">
        <f t="shared" si="7"/>
        <v>10.5</v>
      </c>
      <c r="Y35" s="46">
        <v>10.5</v>
      </c>
      <c r="Z35" s="20">
        <f t="shared" si="3"/>
        <v>5</v>
      </c>
      <c r="AA35" s="32">
        <f t="shared" si="4"/>
        <v>12</v>
      </c>
      <c r="AB35" s="46">
        <v>12</v>
      </c>
      <c r="AC35" s="20">
        <f t="shared" si="5"/>
        <v>5</v>
      </c>
      <c r="AD35" s="32">
        <f t="shared" si="10"/>
        <v>10.25</v>
      </c>
      <c r="AE35" s="19"/>
      <c r="AF35" s="46">
        <v>12</v>
      </c>
      <c r="AG35" s="19"/>
      <c r="AH35" s="46">
        <v>8.5</v>
      </c>
      <c r="AI35" s="40">
        <f t="shared" si="8"/>
        <v>10.166666666666666</v>
      </c>
      <c r="AJ35" s="41">
        <f t="shared" si="9"/>
        <v>30</v>
      </c>
      <c r="AK35" s="96" t="str">
        <f t="shared" si="6"/>
        <v>Admis</v>
      </c>
    </row>
    <row r="36" spans="1:37">
      <c r="A36" s="123">
        <v>26</v>
      </c>
      <c r="B36" s="52" t="s">
        <v>112</v>
      </c>
      <c r="C36" s="52" t="s">
        <v>113</v>
      </c>
      <c r="D36" s="52" t="s">
        <v>114</v>
      </c>
      <c r="E36" s="11">
        <f t="shared" si="0"/>
        <v>12</v>
      </c>
      <c r="F36" s="31">
        <f t="shared" si="1"/>
        <v>7.5666666666666664</v>
      </c>
      <c r="G36" s="21"/>
      <c r="H36" s="45">
        <v>10.25</v>
      </c>
      <c r="I36" s="21"/>
      <c r="J36" s="45">
        <v>10.5</v>
      </c>
      <c r="K36" s="21"/>
      <c r="L36" s="45">
        <v>10.5</v>
      </c>
      <c r="M36" s="22"/>
      <c r="N36" s="45">
        <v>11</v>
      </c>
      <c r="O36" s="22"/>
      <c r="P36" s="45">
        <v>10</v>
      </c>
      <c r="Q36" s="22"/>
      <c r="R36" s="71">
        <v>9</v>
      </c>
      <c r="S36" s="22"/>
      <c r="T36" s="72">
        <v>0</v>
      </c>
      <c r="U36" s="72">
        <v>0</v>
      </c>
      <c r="V36" s="72">
        <v>0</v>
      </c>
      <c r="W36" s="9">
        <f t="shared" si="2"/>
        <v>0</v>
      </c>
      <c r="X36" s="30">
        <f t="shared" si="7"/>
        <v>6.5</v>
      </c>
      <c r="Y36" s="71">
        <v>6.5</v>
      </c>
      <c r="Z36" s="20">
        <f t="shared" si="3"/>
        <v>5</v>
      </c>
      <c r="AA36" s="32">
        <f t="shared" si="4"/>
        <v>12</v>
      </c>
      <c r="AB36" s="45">
        <v>12</v>
      </c>
      <c r="AC36" s="9">
        <f t="shared" si="5"/>
        <v>2</v>
      </c>
      <c r="AD36" s="30">
        <f t="shared" si="10"/>
        <v>6.5</v>
      </c>
      <c r="AE36" s="21"/>
      <c r="AF36" s="45">
        <v>10</v>
      </c>
      <c r="AG36" s="22"/>
      <c r="AH36" s="71">
        <v>3</v>
      </c>
      <c r="AI36" s="39">
        <f t="shared" si="8"/>
        <v>7.7857142857142856</v>
      </c>
      <c r="AJ36" s="42">
        <f t="shared" si="9"/>
        <v>19</v>
      </c>
      <c r="AK36" s="96" t="str">
        <f t="shared" si="6"/>
        <v>Rattrapage</v>
      </c>
    </row>
    <row r="37" spans="1:37">
      <c r="A37" s="123">
        <v>27</v>
      </c>
      <c r="B37" s="52" t="s">
        <v>115</v>
      </c>
      <c r="C37" s="52" t="s">
        <v>116</v>
      </c>
      <c r="D37" s="52" t="s">
        <v>117</v>
      </c>
      <c r="E37" s="11">
        <f t="shared" si="0"/>
        <v>12</v>
      </c>
      <c r="F37" s="31">
        <f t="shared" si="1"/>
        <v>8.3000000000000007</v>
      </c>
      <c r="G37" s="21"/>
      <c r="H37" s="71">
        <v>11</v>
      </c>
      <c r="I37" s="21"/>
      <c r="J37" s="45">
        <v>10</v>
      </c>
      <c r="K37" s="21"/>
      <c r="L37" s="45">
        <v>10</v>
      </c>
      <c r="M37" s="22"/>
      <c r="N37" s="45">
        <v>10</v>
      </c>
      <c r="O37" s="22"/>
      <c r="P37" s="45">
        <v>10</v>
      </c>
      <c r="Q37" s="22"/>
      <c r="R37" s="71">
        <v>6</v>
      </c>
      <c r="S37" s="22"/>
      <c r="T37" s="71">
        <v>4.5</v>
      </c>
      <c r="U37" s="22"/>
      <c r="V37" s="71">
        <v>3.75</v>
      </c>
      <c r="W37" s="9">
        <f t="shared" si="2"/>
        <v>0</v>
      </c>
      <c r="X37" s="30">
        <f t="shared" si="7"/>
        <v>0</v>
      </c>
      <c r="Y37" s="76">
        <v>0</v>
      </c>
      <c r="Z37" s="20">
        <f t="shared" si="3"/>
        <v>5</v>
      </c>
      <c r="AA37" s="32">
        <f t="shared" si="4"/>
        <v>11</v>
      </c>
      <c r="AB37" s="45">
        <v>11</v>
      </c>
      <c r="AC37" s="9">
        <f t="shared" si="5"/>
        <v>0</v>
      </c>
      <c r="AD37" s="30">
        <f t="shared" si="10"/>
        <v>5.125</v>
      </c>
      <c r="AE37" s="21"/>
      <c r="AF37" s="72">
        <v>0</v>
      </c>
      <c r="AG37" s="22"/>
      <c r="AH37" s="45">
        <v>10.25</v>
      </c>
      <c r="AI37" s="24">
        <f t="shared" si="8"/>
        <v>7.4642857142857144</v>
      </c>
      <c r="AJ37" s="42">
        <f t="shared" si="9"/>
        <v>17</v>
      </c>
      <c r="AK37" s="96" t="str">
        <f t="shared" si="6"/>
        <v>Rattrapage</v>
      </c>
    </row>
    <row r="38" spans="1:37">
      <c r="A38" s="123">
        <v>28</v>
      </c>
      <c r="B38" s="53" t="s">
        <v>118</v>
      </c>
      <c r="C38" s="53" t="s">
        <v>116</v>
      </c>
      <c r="D38" s="53" t="s">
        <v>119</v>
      </c>
      <c r="E38" s="12">
        <f t="shared" si="0"/>
        <v>11</v>
      </c>
      <c r="F38" s="30">
        <f t="shared" si="1"/>
        <v>6.3</v>
      </c>
      <c r="G38" s="8"/>
      <c r="H38" s="46">
        <v>10</v>
      </c>
      <c r="I38" s="8"/>
      <c r="J38" s="46">
        <v>10.5</v>
      </c>
      <c r="K38" s="8"/>
      <c r="L38" s="46">
        <v>11</v>
      </c>
      <c r="M38" s="19"/>
      <c r="N38" s="46">
        <v>10</v>
      </c>
      <c r="O38" s="19"/>
      <c r="P38" s="73">
        <v>0</v>
      </c>
      <c r="Q38" s="19"/>
      <c r="R38" s="46">
        <v>11.5</v>
      </c>
      <c r="S38" s="19"/>
      <c r="T38" s="73">
        <v>0</v>
      </c>
      <c r="U38" s="73">
        <v>0</v>
      </c>
      <c r="V38" s="73">
        <v>0</v>
      </c>
      <c r="W38" s="20">
        <f t="shared" si="2"/>
        <v>5</v>
      </c>
      <c r="X38" s="32">
        <f t="shared" si="7"/>
        <v>11</v>
      </c>
      <c r="Y38" s="46">
        <v>11</v>
      </c>
      <c r="Z38" s="20">
        <f t="shared" si="3"/>
        <v>5</v>
      </c>
      <c r="AA38" s="32">
        <f t="shared" si="4"/>
        <v>10</v>
      </c>
      <c r="AB38" s="46">
        <v>10</v>
      </c>
      <c r="AC38" s="20">
        <f t="shared" si="5"/>
        <v>5</v>
      </c>
      <c r="AD38" s="32">
        <f t="shared" si="10"/>
        <v>11.5</v>
      </c>
      <c r="AE38" s="19"/>
      <c r="AF38" s="46">
        <v>12</v>
      </c>
      <c r="AG38" s="19"/>
      <c r="AH38" s="46">
        <v>11</v>
      </c>
      <c r="AI38" s="24">
        <f t="shared" si="8"/>
        <v>7.5952380952380949</v>
      </c>
      <c r="AJ38" s="41">
        <f t="shared" si="9"/>
        <v>26</v>
      </c>
      <c r="AK38" s="96" t="str">
        <f t="shared" si="6"/>
        <v>Rattrapage</v>
      </c>
    </row>
    <row r="39" spans="1:37">
      <c r="A39" s="123">
        <v>29</v>
      </c>
      <c r="B39" s="53" t="s">
        <v>120</v>
      </c>
      <c r="C39" s="53" t="s">
        <v>121</v>
      </c>
      <c r="D39" s="53" t="s">
        <v>48</v>
      </c>
      <c r="E39" s="12">
        <f t="shared" si="0"/>
        <v>9</v>
      </c>
      <c r="F39" s="30">
        <f t="shared" si="1"/>
        <v>7.0213333333333328</v>
      </c>
      <c r="G39" s="8"/>
      <c r="H39" s="46">
        <v>12.5</v>
      </c>
      <c r="I39" s="8"/>
      <c r="J39" s="46">
        <v>12.16</v>
      </c>
      <c r="K39" s="8"/>
      <c r="L39" s="73">
        <v>0</v>
      </c>
      <c r="M39" s="73">
        <v>0</v>
      </c>
      <c r="N39" s="73">
        <v>0</v>
      </c>
      <c r="O39" s="19"/>
      <c r="P39" s="73">
        <v>0</v>
      </c>
      <c r="Q39" s="19"/>
      <c r="R39" s="46">
        <v>10</v>
      </c>
      <c r="S39" s="19"/>
      <c r="T39" s="46">
        <v>12.5</v>
      </c>
      <c r="U39" s="19"/>
      <c r="V39" s="46">
        <v>10.5</v>
      </c>
      <c r="W39" s="9">
        <f t="shared" si="2"/>
        <v>0</v>
      </c>
      <c r="X39" s="30">
        <f t="shared" si="7"/>
        <v>0</v>
      </c>
      <c r="Y39" s="77">
        <v>0</v>
      </c>
      <c r="Z39" s="9">
        <f t="shared" si="3"/>
        <v>0</v>
      </c>
      <c r="AA39" s="30">
        <f t="shared" si="4"/>
        <v>0</v>
      </c>
      <c r="AB39" s="77">
        <v>0</v>
      </c>
      <c r="AC39" s="20">
        <f t="shared" si="5"/>
        <v>5</v>
      </c>
      <c r="AD39" s="32">
        <f t="shared" si="10"/>
        <v>11.5</v>
      </c>
      <c r="AE39" s="19"/>
      <c r="AF39" s="46">
        <v>13</v>
      </c>
      <c r="AG39" s="19"/>
      <c r="AH39" s="46">
        <v>10</v>
      </c>
      <c r="AI39" s="24">
        <f t="shared" si="8"/>
        <v>6.1104761904761897</v>
      </c>
      <c r="AJ39" s="41">
        <f t="shared" si="9"/>
        <v>14</v>
      </c>
      <c r="AK39" s="96" t="str">
        <f t="shared" si="6"/>
        <v>Rattrapage</v>
      </c>
    </row>
    <row r="40" spans="1:37">
      <c r="A40" s="123">
        <v>30</v>
      </c>
      <c r="B40" s="54" t="s">
        <v>122</v>
      </c>
      <c r="C40" s="55" t="s">
        <v>123</v>
      </c>
      <c r="D40" s="55" t="s">
        <v>124</v>
      </c>
      <c r="E40" s="11">
        <f t="shared" si="0"/>
        <v>10</v>
      </c>
      <c r="F40" s="30">
        <f t="shared" si="1"/>
        <v>6.6333333333333337</v>
      </c>
      <c r="G40" s="8"/>
      <c r="H40" s="46">
        <v>12</v>
      </c>
      <c r="I40" s="8"/>
      <c r="J40" s="46">
        <v>10</v>
      </c>
      <c r="K40" s="8"/>
      <c r="L40" s="73">
        <v>0</v>
      </c>
      <c r="M40" s="19"/>
      <c r="N40" s="59">
        <v>1</v>
      </c>
      <c r="O40" s="19"/>
      <c r="P40" s="46">
        <v>10</v>
      </c>
      <c r="Q40" s="19"/>
      <c r="R40" s="46">
        <v>11.5</v>
      </c>
      <c r="S40" s="19"/>
      <c r="T40" s="46">
        <v>11</v>
      </c>
      <c r="U40" s="19"/>
      <c r="V40" s="73">
        <v>0</v>
      </c>
      <c r="W40" s="9">
        <f t="shared" si="2"/>
        <v>0</v>
      </c>
      <c r="X40" s="30">
        <f t="shared" si="7"/>
        <v>2.75</v>
      </c>
      <c r="Y40" s="59">
        <v>2.75</v>
      </c>
      <c r="Z40" s="9">
        <f t="shared" si="3"/>
        <v>0</v>
      </c>
      <c r="AA40" s="30">
        <f t="shared" si="4"/>
        <v>0</v>
      </c>
      <c r="AB40" s="77">
        <v>0</v>
      </c>
      <c r="AC40" s="20">
        <f t="shared" si="5"/>
        <v>5</v>
      </c>
      <c r="AD40" s="32">
        <f t="shared" si="10"/>
        <v>11.25</v>
      </c>
      <c r="AE40" s="19"/>
      <c r="AF40" s="46">
        <v>11</v>
      </c>
      <c r="AG40" s="19"/>
      <c r="AH40" s="46">
        <v>11.5</v>
      </c>
      <c r="AI40" s="24">
        <f t="shared" si="8"/>
        <v>6.0714285714285712</v>
      </c>
      <c r="AJ40" s="41">
        <f t="shared" si="9"/>
        <v>15</v>
      </c>
      <c r="AK40" s="96" t="str">
        <f t="shared" si="6"/>
        <v>Rattrapage</v>
      </c>
    </row>
    <row r="41" spans="1:37">
      <c r="A41" s="123">
        <v>31</v>
      </c>
      <c r="B41" s="54" t="s">
        <v>125</v>
      </c>
      <c r="C41" s="55" t="s">
        <v>126</v>
      </c>
      <c r="D41" s="55" t="s">
        <v>127</v>
      </c>
      <c r="E41" s="11">
        <f t="shared" si="0"/>
        <v>5</v>
      </c>
      <c r="F41" s="30">
        <f t="shared" si="1"/>
        <v>2.8213333333333335</v>
      </c>
      <c r="G41" s="8"/>
      <c r="H41" s="46">
        <v>11</v>
      </c>
      <c r="I41" s="8"/>
      <c r="J41" s="73">
        <v>0</v>
      </c>
      <c r="K41" s="8"/>
      <c r="L41" s="46">
        <v>10.16</v>
      </c>
      <c r="M41" s="19"/>
      <c r="N41" s="73">
        <v>0</v>
      </c>
      <c r="O41" s="73">
        <v>0</v>
      </c>
      <c r="P41" s="73">
        <v>0</v>
      </c>
      <c r="Q41" s="73">
        <v>0</v>
      </c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20">
        <f t="shared" si="2"/>
        <v>5</v>
      </c>
      <c r="X41" s="32">
        <f t="shared" si="7"/>
        <v>11.5</v>
      </c>
      <c r="Y41" s="46">
        <v>11.5</v>
      </c>
      <c r="Z41" s="20">
        <f t="shared" si="3"/>
        <v>5</v>
      </c>
      <c r="AA41" s="32">
        <f t="shared" si="4"/>
        <v>11.83</v>
      </c>
      <c r="AB41" s="46">
        <v>11.83</v>
      </c>
      <c r="AC41" s="20">
        <f t="shared" si="5"/>
        <v>5</v>
      </c>
      <c r="AD41" s="32">
        <f t="shared" si="10"/>
        <v>10</v>
      </c>
      <c r="AE41" s="19"/>
      <c r="AF41" s="46">
        <v>10</v>
      </c>
      <c r="AG41" s="19"/>
      <c r="AH41" s="46">
        <v>10</v>
      </c>
      <c r="AI41" s="24">
        <f t="shared" si="8"/>
        <v>5.1895238095238092</v>
      </c>
      <c r="AJ41" s="41">
        <f t="shared" si="9"/>
        <v>20</v>
      </c>
      <c r="AK41" s="96" t="str">
        <f t="shared" si="6"/>
        <v>Rattrapage</v>
      </c>
    </row>
    <row r="42" spans="1:37">
      <c r="A42" s="123">
        <v>32</v>
      </c>
      <c r="B42" s="53" t="s">
        <v>128</v>
      </c>
      <c r="C42" s="53" t="s">
        <v>129</v>
      </c>
      <c r="D42" s="53" t="s">
        <v>81</v>
      </c>
      <c r="E42" s="14">
        <f t="shared" si="0"/>
        <v>15</v>
      </c>
      <c r="F42" s="32">
        <f t="shared" si="1"/>
        <v>10.144</v>
      </c>
      <c r="G42" s="19"/>
      <c r="H42" s="46">
        <v>10.5</v>
      </c>
      <c r="I42" s="19"/>
      <c r="J42" s="46">
        <v>11.83</v>
      </c>
      <c r="K42" s="19"/>
      <c r="L42" s="46">
        <v>11.5</v>
      </c>
      <c r="M42" s="19"/>
      <c r="N42" s="46">
        <v>9.75</v>
      </c>
      <c r="O42" s="19"/>
      <c r="P42" s="46">
        <v>7</v>
      </c>
      <c r="Q42" s="19"/>
      <c r="R42" s="46">
        <v>13</v>
      </c>
      <c r="S42" s="19"/>
      <c r="T42" s="46">
        <v>8.5</v>
      </c>
      <c r="U42" s="19"/>
      <c r="V42" s="46">
        <v>10.5</v>
      </c>
      <c r="W42" s="20">
        <f t="shared" si="2"/>
        <v>5</v>
      </c>
      <c r="X42" s="32">
        <f t="shared" si="7"/>
        <v>10</v>
      </c>
      <c r="Y42" s="46">
        <v>10</v>
      </c>
      <c r="Z42" s="20">
        <f t="shared" si="3"/>
        <v>5</v>
      </c>
      <c r="AA42" s="32">
        <f t="shared" si="4"/>
        <v>10.16</v>
      </c>
      <c r="AB42" s="46">
        <v>10.16</v>
      </c>
      <c r="AC42" s="20">
        <f t="shared" si="5"/>
        <v>5</v>
      </c>
      <c r="AD42" s="32">
        <f t="shared" si="10"/>
        <v>12.75</v>
      </c>
      <c r="AE42" s="19"/>
      <c r="AF42" s="46">
        <v>15.5</v>
      </c>
      <c r="AG42" s="19"/>
      <c r="AH42" s="46">
        <v>10</v>
      </c>
      <c r="AI42" s="23">
        <f t="shared" si="8"/>
        <v>10.379999999999999</v>
      </c>
      <c r="AJ42" s="41">
        <f t="shared" si="9"/>
        <v>30</v>
      </c>
      <c r="AK42" s="96" t="str">
        <f t="shared" si="6"/>
        <v>Admis</v>
      </c>
    </row>
    <row r="43" spans="1:37">
      <c r="A43" s="123">
        <v>33</v>
      </c>
      <c r="B43" s="53" t="s">
        <v>130</v>
      </c>
      <c r="C43" s="53" t="s">
        <v>131</v>
      </c>
      <c r="D43" s="53" t="s">
        <v>132</v>
      </c>
      <c r="E43" s="11">
        <f t="shared" si="0"/>
        <v>8</v>
      </c>
      <c r="F43" s="30">
        <f t="shared" si="1"/>
        <v>6</v>
      </c>
      <c r="G43" s="8"/>
      <c r="H43" s="73">
        <v>0</v>
      </c>
      <c r="I43" s="8"/>
      <c r="J43" s="46">
        <v>10</v>
      </c>
      <c r="K43" s="8"/>
      <c r="L43" s="73">
        <v>0</v>
      </c>
      <c r="M43" s="19"/>
      <c r="N43" s="46">
        <v>10</v>
      </c>
      <c r="O43" s="19"/>
      <c r="P43" s="73">
        <v>0</v>
      </c>
      <c r="Q43" s="19"/>
      <c r="R43" s="46">
        <v>10</v>
      </c>
      <c r="S43" s="19"/>
      <c r="T43" s="46">
        <v>10</v>
      </c>
      <c r="U43" s="19"/>
      <c r="V43" s="46">
        <v>10</v>
      </c>
      <c r="W43" s="20">
        <f t="shared" si="2"/>
        <v>5</v>
      </c>
      <c r="X43" s="32">
        <f t="shared" si="7"/>
        <v>10</v>
      </c>
      <c r="Y43" s="46">
        <v>10</v>
      </c>
      <c r="Z43" s="20">
        <f t="shared" si="3"/>
        <v>5</v>
      </c>
      <c r="AA43" s="32">
        <f t="shared" si="4"/>
        <v>10</v>
      </c>
      <c r="AB43" s="46">
        <v>10</v>
      </c>
      <c r="AC43" s="20">
        <f t="shared" si="5"/>
        <v>5</v>
      </c>
      <c r="AD43" s="32">
        <f t="shared" si="10"/>
        <v>10.5</v>
      </c>
      <c r="AE43" s="19"/>
      <c r="AF43" s="46">
        <v>11</v>
      </c>
      <c r="AG43" s="19"/>
      <c r="AH43" s="46">
        <v>10</v>
      </c>
      <c r="AI43" s="24">
        <f t="shared" si="8"/>
        <v>7.1904761904761907</v>
      </c>
      <c r="AJ43" s="41">
        <f t="shared" si="9"/>
        <v>23</v>
      </c>
      <c r="AK43" s="96" t="str">
        <f t="shared" si="6"/>
        <v>Rattrapage</v>
      </c>
    </row>
    <row r="44" spans="1:37">
      <c r="A44" s="123">
        <v>34</v>
      </c>
      <c r="B44" s="54" t="s">
        <v>133</v>
      </c>
      <c r="C44" s="55" t="s">
        <v>134</v>
      </c>
      <c r="D44" s="55" t="s">
        <v>127</v>
      </c>
      <c r="E44" s="11">
        <f t="shared" si="0"/>
        <v>7</v>
      </c>
      <c r="F44" s="30">
        <f t="shared" si="1"/>
        <v>3.4833333333333334</v>
      </c>
      <c r="G44" s="8"/>
      <c r="H44" s="46">
        <v>11</v>
      </c>
      <c r="I44" s="8"/>
      <c r="J44" s="46">
        <v>10</v>
      </c>
      <c r="K44" s="8"/>
      <c r="L44" s="73">
        <v>0</v>
      </c>
      <c r="M44" s="19"/>
      <c r="N44" s="73">
        <v>0</v>
      </c>
      <c r="O44" s="73">
        <v>0</v>
      </c>
      <c r="P44" s="73">
        <v>0</v>
      </c>
      <c r="Q44" s="19"/>
      <c r="R44" s="46">
        <v>10.25</v>
      </c>
      <c r="S44" s="19"/>
      <c r="T44" s="73">
        <v>0</v>
      </c>
      <c r="U44" s="73">
        <v>0</v>
      </c>
      <c r="V44" s="73">
        <v>0</v>
      </c>
      <c r="W44" s="9">
        <f t="shared" si="2"/>
        <v>0</v>
      </c>
      <c r="X44" s="30">
        <f t="shared" si="7"/>
        <v>0</v>
      </c>
      <c r="Y44" s="77">
        <v>0</v>
      </c>
      <c r="Z44" s="20">
        <f t="shared" si="3"/>
        <v>5</v>
      </c>
      <c r="AA44" s="32">
        <f t="shared" si="4"/>
        <v>10</v>
      </c>
      <c r="AB44" s="46">
        <v>10</v>
      </c>
      <c r="AC44" s="20">
        <f t="shared" si="5"/>
        <v>5</v>
      </c>
      <c r="AD44" s="32">
        <f t="shared" si="10"/>
        <v>10</v>
      </c>
      <c r="AE44" s="19"/>
      <c r="AF44" s="46">
        <v>11</v>
      </c>
      <c r="AG44" s="19"/>
      <c r="AH44" s="46">
        <v>9</v>
      </c>
      <c r="AI44" s="24">
        <f t="shared" si="8"/>
        <v>4.3928571428571432</v>
      </c>
      <c r="AJ44" s="41">
        <f t="shared" si="9"/>
        <v>17</v>
      </c>
      <c r="AK44" s="96" t="str">
        <f t="shared" si="6"/>
        <v>Rattrapage</v>
      </c>
    </row>
    <row r="45" spans="1:37">
      <c r="A45" s="123">
        <v>35</v>
      </c>
      <c r="B45" s="52" t="s">
        <v>135</v>
      </c>
      <c r="C45" s="52" t="s">
        <v>136</v>
      </c>
      <c r="D45" s="52" t="s">
        <v>137</v>
      </c>
      <c r="E45" s="11">
        <f t="shared" si="0"/>
        <v>10</v>
      </c>
      <c r="F45" s="31">
        <f t="shared" si="1"/>
        <v>6.2166666666666668</v>
      </c>
      <c r="G45" s="21"/>
      <c r="H45" s="45">
        <v>10.5</v>
      </c>
      <c r="I45" s="21"/>
      <c r="J45" s="45">
        <v>11</v>
      </c>
      <c r="K45" s="21"/>
      <c r="L45" s="73">
        <v>0</v>
      </c>
      <c r="M45" s="22"/>
      <c r="N45" s="45">
        <v>10</v>
      </c>
      <c r="O45" s="22"/>
      <c r="P45" s="73">
        <v>0</v>
      </c>
      <c r="Q45" s="22"/>
      <c r="R45" s="45">
        <v>10.25</v>
      </c>
      <c r="S45" s="22"/>
      <c r="T45" s="73">
        <v>0</v>
      </c>
      <c r="U45" s="22"/>
      <c r="V45" s="45">
        <v>10</v>
      </c>
      <c r="W45" s="9">
        <f t="shared" si="2"/>
        <v>0</v>
      </c>
      <c r="X45" s="30">
        <f t="shared" si="7"/>
        <v>0</v>
      </c>
      <c r="Y45" s="77">
        <v>0</v>
      </c>
      <c r="Z45" s="20">
        <f t="shared" si="3"/>
        <v>5</v>
      </c>
      <c r="AA45" s="32">
        <f t="shared" si="4"/>
        <v>11</v>
      </c>
      <c r="AB45" s="45">
        <v>11</v>
      </c>
      <c r="AC45" s="20">
        <f t="shared" si="5"/>
        <v>5</v>
      </c>
      <c r="AD45" s="32">
        <f t="shared" si="10"/>
        <v>10.75</v>
      </c>
      <c r="AE45" s="22"/>
      <c r="AF45" s="45">
        <v>12</v>
      </c>
      <c r="AG45" s="22"/>
      <c r="AH45" s="45">
        <v>9.5</v>
      </c>
      <c r="AI45" s="24">
        <f t="shared" si="8"/>
        <v>6.5119047619047619</v>
      </c>
      <c r="AJ45" s="42">
        <f t="shared" si="9"/>
        <v>20</v>
      </c>
      <c r="AK45" s="96" t="str">
        <f t="shared" si="6"/>
        <v>Rattrapage</v>
      </c>
    </row>
    <row r="46" spans="1:37" s="81" customFormat="1">
      <c r="A46" s="83"/>
      <c r="B46" s="84"/>
      <c r="C46" s="84"/>
      <c r="D46" s="84"/>
      <c r="E46" s="85"/>
      <c r="F46" s="86"/>
      <c r="G46" s="87"/>
      <c r="H46" s="88"/>
      <c r="I46" s="87"/>
      <c r="J46" s="88"/>
      <c r="K46" s="87"/>
      <c r="L46" s="89"/>
      <c r="M46" s="90"/>
      <c r="N46" s="88"/>
      <c r="O46" s="90"/>
      <c r="P46" s="89"/>
      <c r="Q46" s="90"/>
      <c r="R46" s="88"/>
      <c r="S46" s="90"/>
      <c r="T46" s="89"/>
      <c r="U46" s="90"/>
      <c r="V46" s="88"/>
      <c r="W46" s="91"/>
      <c r="X46" s="92"/>
      <c r="Y46" s="92"/>
      <c r="Z46" s="93"/>
      <c r="AA46" s="89"/>
      <c r="AB46" s="88"/>
      <c r="AC46" s="93"/>
      <c r="AD46" s="89"/>
      <c r="AE46" s="90"/>
      <c r="AF46" s="88"/>
      <c r="AG46" s="90"/>
      <c r="AH46" s="88"/>
      <c r="AI46" s="92"/>
      <c r="AJ46" s="94"/>
    </row>
    <row r="47" spans="1:37" s="81" customFormat="1">
      <c r="A47" s="124" t="s">
        <v>191</v>
      </c>
      <c r="B47" s="124"/>
      <c r="C47" s="124"/>
      <c r="D47" s="124"/>
      <c r="E47" s="66"/>
      <c r="F47" s="67">
        <v>15</v>
      </c>
      <c r="G47" s="67"/>
      <c r="H47" s="74">
        <v>3</v>
      </c>
      <c r="I47" s="74">
        <v>3</v>
      </c>
      <c r="J47" s="74">
        <v>2</v>
      </c>
      <c r="K47" s="74"/>
      <c r="L47" s="74">
        <v>2</v>
      </c>
      <c r="M47" s="74">
        <v>2</v>
      </c>
      <c r="N47" s="74">
        <v>2</v>
      </c>
      <c r="O47" s="74"/>
      <c r="P47" s="74">
        <v>2</v>
      </c>
      <c r="Q47" s="95"/>
      <c r="R47" s="74">
        <v>1</v>
      </c>
      <c r="S47" s="95"/>
      <c r="T47" s="74">
        <v>1</v>
      </c>
      <c r="U47" s="95"/>
      <c r="V47" s="74">
        <v>1</v>
      </c>
      <c r="W47" s="69"/>
      <c r="X47" s="67">
        <v>5</v>
      </c>
      <c r="Y47" s="74">
        <v>5</v>
      </c>
      <c r="Z47" s="69"/>
      <c r="AA47" s="67">
        <v>5</v>
      </c>
      <c r="AB47" s="74">
        <v>5</v>
      </c>
      <c r="AC47" s="69"/>
      <c r="AD47" s="67">
        <v>5</v>
      </c>
      <c r="AE47" s="95"/>
      <c r="AF47" s="74">
        <v>3</v>
      </c>
      <c r="AG47" s="82">
        <v>2</v>
      </c>
      <c r="AH47" s="2"/>
      <c r="AI47" s="2"/>
      <c r="AJ47" s="2"/>
    </row>
    <row r="48" spans="1:37" s="81" customFormat="1">
      <c r="A48" s="124" t="s">
        <v>192</v>
      </c>
      <c r="B48" s="124"/>
      <c r="C48" s="124"/>
      <c r="D48" s="124"/>
      <c r="E48" s="66"/>
      <c r="F48" s="67">
        <v>15</v>
      </c>
      <c r="G48" s="67"/>
      <c r="H48" s="74">
        <v>2</v>
      </c>
      <c r="I48" s="74">
        <v>2</v>
      </c>
      <c r="J48" s="74">
        <v>2</v>
      </c>
      <c r="K48" s="74"/>
      <c r="L48" s="74">
        <v>2</v>
      </c>
      <c r="M48" s="74">
        <v>2</v>
      </c>
      <c r="N48" s="74">
        <v>2</v>
      </c>
      <c r="O48" s="74"/>
      <c r="P48" s="74">
        <v>2</v>
      </c>
      <c r="Q48" s="2"/>
      <c r="R48" s="74">
        <v>1</v>
      </c>
      <c r="S48" s="2"/>
      <c r="T48" s="74">
        <v>2</v>
      </c>
      <c r="U48" s="2"/>
      <c r="V48" s="74">
        <v>2</v>
      </c>
      <c r="W48" s="69"/>
      <c r="X48" s="67">
        <v>2</v>
      </c>
      <c r="Y48" s="74">
        <v>2</v>
      </c>
      <c r="Z48" s="69"/>
      <c r="AA48" s="67">
        <v>2</v>
      </c>
      <c r="AB48" s="74">
        <v>2</v>
      </c>
      <c r="AC48" s="69"/>
      <c r="AD48" s="67">
        <v>2</v>
      </c>
      <c r="AE48" s="2"/>
      <c r="AF48" s="74">
        <v>1</v>
      </c>
      <c r="AG48" s="74">
        <v>1</v>
      </c>
      <c r="AH48" s="2"/>
      <c r="AI48" s="2"/>
      <c r="AJ48" s="2"/>
    </row>
    <row r="49" spans="1:37" s="81" customFormat="1" ht="65.5">
      <c r="A49" s="7" t="s">
        <v>1</v>
      </c>
      <c r="B49" s="6" t="s">
        <v>2</v>
      </c>
      <c r="C49" s="5" t="s">
        <v>3</v>
      </c>
      <c r="D49" s="5" t="s">
        <v>4</v>
      </c>
      <c r="E49" s="37" t="s">
        <v>5</v>
      </c>
      <c r="F49" s="3" t="s">
        <v>6</v>
      </c>
      <c r="G49" s="1" t="s">
        <v>7</v>
      </c>
      <c r="H49" s="4" t="s">
        <v>8</v>
      </c>
      <c r="I49" s="1" t="s">
        <v>9</v>
      </c>
      <c r="J49" s="4" t="s">
        <v>10</v>
      </c>
      <c r="K49" s="1" t="s">
        <v>11</v>
      </c>
      <c r="L49" s="4" t="s">
        <v>12</v>
      </c>
      <c r="M49" s="1" t="s">
        <v>13</v>
      </c>
      <c r="N49" s="4" t="s">
        <v>14</v>
      </c>
      <c r="O49" s="1" t="s">
        <v>15</v>
      </c>
      <c r="P49" s="4" t="s">
        <v>16</v>
      </c>
      <c r="Q49" s="1" t="s">
        <v>17</v>
      </c>
      <c r="R49" s="4" t="s">
        <v>18</v>
      </c>
      <c r="S49" s="1" t="s">
        <v>19</v>
      </c>
      <c r="T49" s="4" t="s">
        <v>20</v>
      </c>
      <c r="U49" s="1" t="s">
        <v>21</v>
      </c>
      <c r="V49" s="4" t="s">
        <v>22</v>
      </c>
      <c r="W49" s="38" t="s">
        <v>23</v>
      </c>
      <c r="X49" s="3" t="s">
        <v>24</v>
      </c>
      <c r="Y49" s="4" t="s">
        <v>25</v>
      </c>
      <c r="Z49" s="38" t="s">
        <v>26</v>
      </c>
      <c r="AA49" s="3" t="s">
        <v>27</v>
      </c>
      <c r="AB49" s="4" t="s">
        <v>28</v>
      </c>
      <c r="AC49" s="38" t="s">
        <v>29</v>
      </c>
      <c r="AD49" s="3" t="s">
        <v>30</v>
      </c>
      <c r="AE49" s="1" t="s">
        <v>31</v>
      </c>
      <c r="AF49" s="4" t="s">
        <v>32</v>
      </c>
      <c r="AG49" s="1" t="s">
        <v>33</v>
      </c>
      <c r="AH49" s="4" t="s">
        <v>34</v>
      </c>
      <c r="AI49" s="29" t="s">
        <v>35</v>
      </c>
      <c r="AJ49" s="29" t="s">
        <v>36</v>
      </c>
      <c r="AK49" s="96" t="s">
        <v>193</v>
      </c>
    </row>
    <row r="50" spans="1:37">
      <c r="A50" s="123">
        <v>36</v>
      </c>
      <c r="B50" s="54" t="s">
        <v>138</v>
      </c>
      <c r="C50" s="55" t="s">
        <v>139</v>
      </c>
      <c r="D50" s="55" t="s">
        <v>140</v>
      </c>
      <c r="E50" s="12">
        <f t="shared" si="0"/>
        <v>11</v>
      </c>
      <c r="F50" s="30">
        <f t="shared" si="1"/>
        <v>7.6</v>
      </c>
      <c r="G50" s="8"/>
      <c r="H50" s="73">
        <v>0</v>
      </c>
      <c r="I50" s="8"/>
      <c r="J50" s="46">
        <v>10</v>
      </c>
      <c r="K50" s="8"/>
      <c r="L50" s="46">
        <v>10</v>
      </c>
      <c r="M50" s="19"/>
      <c r="N50" s="46">
        <v>10</v>
      </c>
      <c r="O50" s="19"/>
      <c r="P50" s="46">
        <v>11.5</v>
      </c>
      <c r="Q50" s="19"/>
      <c r="R50" s="46">
        <v>10</v>
      </c>
      <c r="S50" s="19"/>
      <c r="T50" s="73">
        <v>0</v>
      </c>
      <c r="U50" s="19"/>
      <c r="V50" s="46">
        <v>10.5</v>
      </c>
      <c r="W50" s="20">
        <f t="shared" si="2"/>
        <v>5</v>
      </c>
      <c r="X50" s="32">
        <f t="shared" si="7"/>
        <v>13.5</v>
      </c>
      <c r="Y50" s="46">
        <v>13.5</v>
      </c>
      <c r="Z50" s="20">
        <f t="shared" si="3"/>
        <v>5</v>
      </c>
      <c r="AA50" s="32">
        <f t="shared" si="4"/>
        <v>10</v>
      </c>
      <c r="AB50" s="46">
        <v>10</v>
      </c>
      <c r="AC50" s="20">
        <f t="shared" si="5"/>
        <v>5</v>
      </c>
      <c r="AD50" s="32">
        <f t="shared" si="10"/>
        <v>10.58</v>
      </c>
      <c r="AE50" s="19"/>
      <c r="AF50" s="46">
        <v>11.16</v>
      </c>
      <c r="AG50" s="19"/>
      <c r="AH50" s="46">
        <v>10</v>
      </c>
      <c r="AI50" s="24">
        <f t="shared" si="8"/>
        <v>8.6742857142857144</v>
      </c>
      <c r="AJ50" s="41">
        <f t="shared" si="9"/>
        <v>26</v>
      </c>
      <c r="AK50" s="96" t="str">
        <f t="shared" ref="AK50:AK67" si="11">IF((AI50&gt;=9.999),"Admis","Rattrapage")</f>
        <v>Rattrapage</v>
      </c>
    </row>
    <row r="51" spans="1:37">
      <c r="A51" s="123">
        <v>37</v>
      </c>
      <c r="B51" s="54" t="s">
        <v>141</v>
      </c>
      <c r="C51" s="55" t="s">
        <v>142</v>
      </c>
      <c r="D51" s="55" t="s">
        <v>143</v>
      </c>
      <c r="E51" s="12">
        <f t="shared" si="0"/>
        <v>10</v>
      </c>
      <c r="F51" s="30">
        <f t="shared" si="1"/>
        <v>8.5440000000000005</v>
      </c>
      <c r="G51" s="8"/>
      <c r="H51" s="73">
        <v>12.5</v>
      </c>
      <c r="I51" s="8"/>
      <c r="J51" s="46">
        <v>14</v>
      </c>
      <c r="K51" s="8"/>
      <c r="L51" s="46">
        <v>10.83</v>
      </c>
      <c r="M51" s="19"/>
      <c r="N51" s="73">
        <v>0</v>
      </c>
      <c r="O51" s="19"/>
      <c r="P51" s="59">
        <v>5.5</v>
      </c>
      <c r="Q51" s="19"/>
      <c r="R51" s="77">
        <v>0</v>
      </c>
      <c r="S51" s="19"/>
      <c r="T51" s="46">
        <v>10</v>
      </c>
      <c r="U51" s="19"/>
      <c r="V51" s="59">
        <v>11.25</v>
      </c>
      <c r="W51" s="20">
        <f t="shared" si="2"/>
        <v>5</v>
      </c>
      <c r="X51" s="32">
        <f t="shared" si="7"/>
        <v>10.5</v>
      </c>
      <c r="Y51" s="46">
        <v>10.5</v>
      </c>
      <c r="Z51" s="9">
        <f t="shared" si="3"/>
        <v>5</v>
      </c>
      <c r="AA51" s="30">
        <f t="shared" si="4"/>
        <v>11</v>
      </c>
      <c r="AB51" s="59">
        <v>11</v>
      </c>
      <c r="AC51" s="20">
        <f t="shared" si="5"/>
        <v>5</v>
      </c>
      <c r="AD51" s="32">
        <f t="shared" si="10"/>
        <v>10.5</v>
      </c>
      <c r="AE51" s="19"/>
      <c r="AF51" s="46">
        <v>11</v>
      </c>
      <c r="AG51" s="19"/>
      <c r="AH51" s="46">
        <v>10</v>
      </c>
      <c r="AI51" s="24">
        <f t="shared" si="8"/>
        <v>9.1504761904761907</v>
      </c>
      <c r="AJ51" s="41">
        <f t="shared" si="9"/>
        <v>25</v>
      </c>
      <c r="AK51" s="96" t="str">
        <f t="shared" si="11"/>
        <v>Rattrapage</v>
      </c>
    </row>
    <row r="52" spans="1:37">
      <c r="A52" s="123">
        <v>38</v>
      </c>
      <c r="B52" s="52" t="s">
        <v>144</v>
      </c>
      <c r="C52" s="52" t="s">
        <v>145</v>
      </c>
      <c r="D52" s="52" t="s">
        <v>146</v>
      </c>
      <c r="E52" s="12">
        <f t="shared" si="0"/>
        <v>8</v>
      </c>
      <c r="F52" s="31">
        <f t="shared" si="1"/>
        <v>5.6</v>
      </c>
      <c r="G52" s="21"/>
      <c r="H52" s="45">
        <v>10</v>
      </c>
      <c r="I52" s="21"/>
      <c r="J52" s="72">
        <v>0</v>
      </c>
      <c r="K52" s="21"/>
      <c r="L52" s="45">
        <v>10</v>
      </c>
      <c r="M52" s="22"/>
      <c r="N52" s="45">
        <v>10</v>
      </c>
      <c r="O52" s="22"/>
      <c r="P52" s="72">
        <v>0</v>
      </c>
      <c r="Q52" s="72">
        <v>0</v>
      </c>
      <c r="R52" s="72">
        <v>0</v>
      </c>
      <c r="S52" s="72">
        <v>0</v>
      </c>
      <c r="T52" s="72">
        <v>0</v>
      </c>
      <c r="U52" s="22"/>
      <c r="V52" s="45">
        <v>12</v>
      </c>
      <c r="W52" s="20">
        <f t="shared" si="2"/>
        <v>5</v>
      </c>
      <c r="X52" s="32">
        <f t="shared" si="7"/>
        <v>11.5</v>
      </c>
      <c r="Y52" s="45">
        <v>11.5</v>
      </c>
      <c r="Z52" s="20">
        <f t="shared" si="3"/>
        <v>5</v>
      </c>
      <c r="AA52" s="32">
        <f t="shared" si="4"/>
        <v>10</v>
      </c>
      <c r="AB52" s="45">
        <v>10</v>
      </c>
      <c r="AC52" s="20">
        <f t="shared" si="5"/>
        <v>5</v>
      </c>
      <c r="AD52" s="32">
        <f t="shared" si="10"/>
        <v>11.5</v>
      </c>
      <c r="AE52" s="22"/>
      <c r="AF52" s="45">
        <v>13</v>
      </c>
      <c r="AG52" s="22"/>
      <c r="AH52" s="45">
        <v>10</v>
      </c>
      <c r="AI52" s="24">
        <f t="shared" si="8"/>
        <v>7.1428571428571432</v>
      </c>
      <c r="AJ52" s="42">
        <f t="shared" si="9"/>
        <v>23</v>
      </c>
      <c r="AK52" s="96" t="str">
        <f t="shared" si="11"/>
        <v>Rattrapage</v>
      </c>
    </row>
    <row r="53" spans="1:37">
      <c r="A53" s="123">
        <v>39</v>
      </c>
      <c r="B53" s="52" t="s">
        <v>147</v>
      </c>
      <c r="C53" s="52" t="s">
        <v>148</v>
      </c>
      <c r="D53" s="52" t="s">
        <v>78</v>
      </c>
      <c r="E53" s="12">
        <f t="shared" si="0"/>
        <v>10</v>
      </c>
      <c r="F53" s="31">
        <f t="shared" si="1"/>
        <v>7.8666666666666663</v>
      </c>
      <c r="G53" s="21"/>
      <c r="H53" s="72">
        <v>0</v>
      </c>
      <c r="I53" s="21"/>
      <c r="J53" s="45">
        <v>11.5</v>
      </c>
      <c r="K53" s="21"/>
      <c r="L53" s="45">
        <v>13</v>
      </c>
      <c r="M53" s="22"/>
      <c r="N53" s="45">
        <v>10</v>
      </c>
      <c r="O53" s="22"/>
      <c r="P53" s="45">
        <v>10.5</v>
      </c>
      <c r="Q53" s="22"/>
      <c r="R53" s="71">
        <v>10</v>
      </c>
      <c r="S53" s="22"/>
      <c r="T53" s="71">
        <v>4</v>
      </c>
      <c r="U53" s="22"/>
      <c r="V53" s="71">
        <v>5</v>
      </c>
      <c r="W53" s="20">
        <f t="shared" si="2"/>
        <v>5</v>
      </c>
      <c r="X53" s="32">
        <f t="shared" si="7"/>
        <v>11.5</v>
      </c>
      <c r="Y53" s="45">
        <v>11.5</v>
      </c>
      <c r="Z53" s="20">
        <f t="shared" si="3"/>
        <v>5</v>
      </c>
      <c r="AA53" s="32">
        <f t="shared" si="4"/>
        <v>10</v>
      </c>
      <c r="AB53" s="45">
        <v>10</v>
      </c>
      <c r="AC53" s="9">
        <f t="shared" si="5"/>
        <v>2</v>
      </c>
      <c r="AD53" s="30">
        <f t="shared" si="10"/>
        <v>6.5</v>
      </c>
      <c r="AE53" s="21"/>
      <c r="AF53" s="71">
        <v>13</v>
      </c>
      <c r="AG53" s="22"/>
      <c r="AH53" s="72">
        <v>0</v>
      </c>
      <c r="AI53" s="24">
        <f t="shared" si="8"/>
        <v>8.2857142857142865</v>
      </c>
      <c r="AJ53" s="42">
        <f t="shared" si="9"/>
        <v>22</v>
      </c>
      <c r="AK53" s="96" t="str">
        <f t="shared" si="11"/>
        <v>Rattrapage</v>
      </c>
    </row>
    <row r="54" spans="1:37">
      <c r="A54" s="123">
        <v>40</v>
      </c>
      <c r="B54" s="54" t="s">
        <v>149</v>
      </c>
      <c r="C54" s="55" t="s">
        <v>150</v>
      </c>
      <c r="D54" s="55" t="s">
        <v>151</v>
      </c>
      <c r="E54" s="12">
        <f t="shared" si="0"/>
        <v>9</v>
      </c>
      <c r="F54" s="30">
        <f t="shared" si="1"/>
        <v>4.7840000000000007</v>
      </c>
      <c r="G54" s="8"/>
      <c r="H54" s="46">
        <v>10</v>
      </c>
      <c r="I54" s="8"/>
      <c r="J54" s="46">
        <v>10.88</v>
      </c>
      <c r="K54" s="8"/>
      <c r="L54" s="46">
        <v>10</v>
      </c>
      <c r="M54" s="19"/>
      <c r="N54" s="73">
        <v>0</v>
      </c>
      <c r="O54" s="73">
        <v>0</v>
      </c>
      <c r="P54" s="73">
        <v>0</v>
      </c>
      <c r="Q54" s="19"/>
      <c r="R54" s="46">
        <v>10</v>
      </c>
      <c r="S54" s="19"/>
      <c r="T54" s="73">
        <v>0</v>
      </c>
      <c r="U54" s="73">
        <v>0</v>
      </c>
      <c r="V54" s="73">
        <v>0</v>
      </c>
      <c r="W54" s="20">
        <f t="shared" si="2"/>
        <v>5</v>
      </c>
      <c r="X54" s="32">
        <f t="shared" si="7"/>
        <v>10</v>
      </c>
      <c r="Y54" s="46">
        <v>10</v>
      </c>
      <c r="Z54" s="9">
        <f t="shared" si="3"/>
        <v>0</v>
      </c>
      <c r="AA54" s="30">
        <f t="shared" si="4"/>
        <v>0</v>
      </c>
      <c r="AB54" s="77">
        <v>0</v>
      </c>
      <c r="AC54" s="20">
        <f t="shared" si="5"/>
        <v>5</v>
      </c>
      <c r="AD54" s="32">
        <f t="shared" si="10"/>
        <v>11.164999999999999</v>
      </c>
      <c r="AE54" s="19"/>
      <c r="AF54" s="46">
        <v>10.33</v>
      </c>
      <c r="AG54" s="19"/>
      <c r="AH54" s="46">
        <v>12</v>
      </c>
      <c r="AI54" s="24">
        <f t="shared" si="8"/>
        <v>5.4328571428571433</v>
      </c>
      <c r="AJ54" s="41">
        <f t="shared" si="9"/>
        <v>19</v>
      </c>
      <c r="AK54" s="96" t="str">
        <f t="shared" si="11"/>
        <v>Rattrapage</v>
      </c>
    </row>
    <row r="55" spans="1:37">
      <c r="A55" s="123">
        <v>41</v>
      </c>
      <c r="B55" s="52" t="s">
        <v>152</v>
      </c>
      <c r="C55" s="52" t="s">
        <v>153</v>
      </c>
      <c r="D55" s="52" t="s">
        <v>154</v>
      </c>
      <c r="E55" s="12">
        <f t="shared" si="0"/>
        <v>9</v>
      </c>
      <c r="F55" s="31">
        <f t="shared" si="1"/>
        <v>7.333333333333333</v>
      </c>
      <c r="G55" s="21"/>
      <c r="H55" s="45">
        <v>13.5</v>
      </c>
      <c r="I55" s="21"/>
      <c r="J55" s="45">
        <v>14</v>
      </c>
      <c r="K55" s="21"/>
      <c r="L55" s="71">
        <v>5</v>
      </c>
      <c r="M55" s="22"/>
      <c r="N55" s="72">
        <v>0</v>
      </c>
      <c r="O55" s="22"/>
      <c r="P55" s="45">
        <v>12</v>
      </c>
      <c r="Q55" s="22"/>
      <c r="R55" s="72">
        <v>0</v>
      </c>
      <c r="S55" s="22"/>
      <c r="T55" s="45">
        <v>10.5</v>
      </c>
      <c r="U55" s="22"/>
      <c r="V55" s="73">
        <v>0</v>
      </c>
      <c r="W55" s="9">
        <f t="shared" si="2"/>
        <v>0</v>
      </c>
      <c r="X55" s="30">
        <f t="shared" si="7"/>
        <v>0</v>
      </c>
      <c r="Y55" s="76">
        <v>0</v>
      </c>
      <c r="Z55" s="20">
        <f t="shared" si="3"/>
        <v>5</v>
      </c>
      <c r="AA55" s="32">
        <f t="shared" si="4"/>
        <v>10.5</v>
      </c>
      <c r="AB55" s="45">
        <v>10.5</v>
      </c>
      <c r="AC55" s="20">
        <f t="shared" si="5"/>
        <v>5</v>
      </c>
      <c r="AD55" s="32">
        <f t="shared" si="10"/>
        <v>11.58</v>
      </c>
      <c r="AE55" s="22"/>
      <c r="AF55" s="45">
        <v>11.16</v>
      </c>
      <c r="AG55" s="22"/>
      <c r="AH55" s="45">
        <v>12</v>
      </c>
      <c r="AI55" s="24">
        <f t="shared" si="8"/>
        <v>7.3409523809523805</v>
      </c>
      <c r="AJ55" s="42">
        <f t="shared" si="9"/>
        <v>19</v>
      </c>
      <c r="AK55" s="96" t="str">
        <f t="shared" si="11"/>
        <v>Rattrapage</v>
      </c>
    </row>
    <row r="56" spans="1:37">
      <c r="A56" s="123">
        <v>42</v>
      </c>
      <c r="B56" s="52" t="s">
        <v>155</v>
      </c>
      <c r="C56" s="52" t="s">
        <v>156</v>
      </c>
      <c r="D56" s="52" t="s">
        <v>157</v>
      </c>
      <c r="E56" s="12">
        <f t="shared" si="0"/>
        <v>10</v>
      </c>
      <c r="F56" s="31">
        <f t="shared" si="1"/>
        <v>5.9546666666666663</v>
      </c>
      <c r="G56" s="21"/>
      <c r="H56" s="45">
        <v>12.16</v>
      </c>
      <c r="I56" s="21"/>
      <c r="J56" s="45">
        <v>11</v>
      </c>
      <c r="K56" s="21"/>
      <c r="L56" s="72">
        <v>0</v>
      </c>
      <c r="M56" s="22"/>
      <c r="N56" s="45">
        <v>10</v>
      </c>
      <c r="O56" s="22"/>
      <c r="P56" s="45">
        <v>11.5</v>
      </c>
      <c r="Q56" s="22"/>
      <c r="R56" s="72">
        <v>0</v>
      </c>
      <c r="S56" s="22"/>
      <c r="T56" s="72">
        <v>0</v>
      </c>
      <c r="U56" s="22"/>
      <c r="V56" s="73">
        <v>0</v>
      </c>
      <c r="W56" s="20">
        <f t="shared" si="2"/>
        <v>5</v>
      </c>
      <c r="X56" s="32">
        <f t="shared" si="7"/>
        <v>10.5</v>
      </c>
      <c r="Y56" s="45">
        <v>10.5</v>
      </c>
      <c r="Z56" s="20">
        <f t="shared" si="3"/>
        <v>5</v>
      </c>
      <c r="AA56" s="32">
        <f t="shared" si="4"/>
        <v>10</v>
      </c>
      <c r="AB56" s="45">
        <v>10</v>
      </c>
      <c r="AC56" s="20">
        <f t="shared" si="5"/>
        <v>5</v>
      </c>
      <c r="AD56" s="32">
        <f t="shared" si="10"/>
        <v>10.164999999999999</v>
      </c>
      <c r="AE56" s="22"/>
      <c r="AF56" s="45">
        <v>9.33</v>
      </c>
      <c r="AG56" s="22"/>
      <c r="AH56" s="45">
        <v>11</v>
      </c>
      <c r="AI56" s="24">
        <f t="shared" si="8"/>
        <v>7.1738095238095223</v>
      </c>
      <c r="AJ56" s="42">
        <f t="shared" si="9"/>
        <v>25</v>
      </c>
      <c r="AK56" s="96" t="str">
        <f t="shared" si="11"/>
        <v>Rattrapage</v>
      </c>
    </row>
    <row r="57" spans="1:37" s="65" customFormat="1">
      <c r="A57" s="123">
        <v>43</v>
      </c>
      <c r="B57" s="54" t="s">
        <v>158</v>
      </c>
      <c r="C57" s="55" t="s">
        <v>159</v>
      </c>
      <c r="D57" s="55" t="s">
        <v>160</v>
      </c>
      <c r="E57" s="12">
        <f t="shared" si="0"/>
        <v>9</v>
      </c>
      <c r="F57" s="57">
        <f t="shared" si="1"/>
        <v>8.3439999999999994</v>
      </c>
      <c r="G57" s="58"/>
      <c r="H57" s="46">
        <v>11.25</v>
      </c>
      <c r="I57" s="58"/>
      <c r="J57" s="59">
        <v>12.33</v>
      </c>
      <c r="K57" s="58"/>
      <c r="L57" s="59">
        <v>10</v>
      </c>
      <c r="M57" s="60"/>
      <c r="N57" s="59">
        <v>9</v>
      </c>
      <c r="O57" s="60"/>
      <c r="P57" s="59">
        <v>5</v>
      </c>
      <c r="Q57" s="60"/>
      <c r="R57" s="59">
        <v>9</v>
      </c>
      <c r="S57" s="60"/>
      <c r="T57" s="59">
        <v>0</v>
      </c>
      <c r="U57" s="60"/>
      <c r="V57" s="59">
        <v>10.5</v>
      </c>
      <c r="W57" s="61">
        <f t="shared" si="2"/>
        <v>5</v>
      </c>
      <c r="X57" s="62">
        <f t="shared" si="7"/>
        <v>10</v>
      </c>
      <c r="Y57" s="59">
        <v>10</v>
      </c>
      <c r="Z57" s="61">
        <f t="shared" si="3"/>
        <v>5</v>
      </c>
      <c r="AA57" s="62">
        <f t="shared" si="4"/>
        <v>10.16</v>
      </c>
      <c r="AB57" s="59">
        <v>10.16</v>
      </c>
      <c r="AC57" s="61">
        <f t="shared" si="5"/>
        <v>5</v>
      </c>
      <c r="AD57" s="62">
        <f t="shared" si="10"/>
        <v>13.25</v>
      </c>
      <c r="AE57" s="60"/>
      <c r="AF57" s="59">
        <v>15.5</v>
      </c>
      <c r="AG57" s="60"/>
      <c r="AH57" s="59">
        <v>11</v>
      </c>
      <c r="AI57" s="63">
        <f t="shared" si="8"/>
        <v>9.1419047619047618</v>
      </c>
      <c r="AJ57" s="64">
        <f t="shared" si="9"/>
        <v>24</v>
      </c>
      <c r="AK57" s="97" t="str">
        <f t="shared" si="11"/>
        <v>Rattrapage</v>
      </c>
    </row>
    <row r="58" spans="1:37">
      <c r="A58" s="123">
        <v>44</v>
      </c>
      <c r="B58" s="52" t="s">
        <v>161</v>
      </c>
      <c r="C58" s="52" t="s">
        <v>162</v>
      </c>
      <c r="D58" s="52" t="s">
        <v>163</v>
      </c>
      <c r="E58" s="15">
        <f t="shared" si="0"/>
        <v>15</v>
      </c>
      <c r="F58" s="33">
        <f t="shared" si="1"/>
        <v>10.366666666666667</v>
      </c>
      <c r="G58" s="22"/>
      <c r="H58" s="45">
        <v>11.5</v>
      </c>
      <c r="I58" s="22"/>
      <c r="J58" s="45">
        <v>15.5</v>
      </c>
      <c r="K58" s="22"/>
      <c r="L58" s="45">
        <v>5</v>
      </c>
      <c r="M58" s="22"/>
      <c r="N58" s="45">
        <v>10</v>
      </c>
      <c r="O58" s="22"/>
      <c r="P58" s="45">
        <v>8.5</v>
      </c>
      <c r="Q58" s="22"/>
      <c r="R58" s="45">
        <v>9.5</v>
      </c>
      <c r="S58" s="22"/>
      <c r="T58" s="45">
        <v>11.5</v>
      </c>
      <c r="U58" s="22"/>
      <c r="V58" s="45">
        <v>11</v>
      </c>
      <c r="W58" s="20">
        <f t="shared" si="2"/>
        <v>0</v>
      </c>
      <c r="X58" s="32">
        <f t="shared" si="7"/>
        <v>9</v>
      </c>
      <c r="Y58" s="45">
        <v>9</v>
      </c>
      <c r="Z58" s="20">
        <f t="shared" si="3"/>
        <v>5</v>
      </c>
      <c r="AA58" s="32">
        <f t="shared" si="4"/>
        <v>10.5</v>
      </c>
      <c r="AB58" s="45">
        <v>10.5</v>
      </c>
      <c r="AC58" s="20">
        <f t="shared" si="5"/>
        <v>5</v>
      </c>
      <c r="AD58" s="32">
        <f t="shared" si="10"/>
        <v>10.25</v>
      </c>
      <c r="AE58" s="22"/>
      <c r="AF58" s="45">
        <v>12.5</v>
      </c>
      <c r="AG58" s="22"/>
      <c r="AH58" s="45">
        <v>8</v>
      </c>
      <c r="AI58" s="23">
        <f t="shared" si="8"/>
        <v>10.238095238095237</v>
      </c>
      <c r="AJ58" s="42">
        <f t="shared" si="9"/>
        <v>30</v>
      </c>
      <c r="AK58" s="96" t="str">
        <f t="shared" si="11"/>
        <v>Admis</v>
      </c>
    </row>
    <row r="59" spans="1:37">
      <c r="A59" s="123">
        <v>45</v>
      </c>
      <c r="B59" s="53" t="s">
        <v>164</v>
      </c>
      <c r="C59" s="53" t="s">
        <v>165</v>
      </c>
      <c r="D59" s="53" t="s">
        <v>166</v>
      </c>
      <c r="E59" s="12">
        <f t="shared" si="0"/>
        <v>9</v>
      </c>
      <c r="F59" s="30">
        <f t="shared" si="1"/>
        <v>7.2666666666666666</v>
      </c>
      <c r="G59" s="8"/>
      <c r="H59" s="46">
        <v>12.5</v>
      </c>
      <c r="I59" s="8"/>
      <c r="J59" s="46">
        <v>11.5</v>
      </c>
      <c r="K59" s="8"/>
      <c r="L59" s="73">
        <v>0</v>
      </c>
      <c r="M59" s="19"/>
      <c r="N59" s="73">
        <v>0</v>
      </c>
      <c r="O59" s="19"/>
      <c r="P59" s="73">
        <v>0</v>
      </c>
      <c r="Q59" s="19"/>
      <c r="R59" s="46">
        <v>10</v>
      </c>
      <c r="S59" s="19"/>
      <c r="T59" s="46">
        <v>14.5</v>
      </c>
      <c r="U59" s="19"/>
      <c r="V59" s="46">
        <v>11</v>
      </c>
      <c r="W59" s="9">
        <f t="shared" si="2"/>
        <v>0</v>
      </c>
      <c r="X59" s="30">
        <f t="shared" si="7"/>
        <v>0</v>
      </c>
      <c r="Y59" s="73">
        <v>0</v>
      </c>
      <c r="Z59" s="20">
        <f t="shared" si="3"/>
        <v>5</v>
      </c>
      <c r="AA59" s="32">
        <f t="shared" si="4"/>
        <v>11</v>
      </c>
      <c r="AB59" s="46">
        <v>11</v>
      </c>
      <c r="AC59" s="20">
        <f t="shared" si="5"/>
        <v>5</v>
      </c>
      <c r="AD59" s="32">
        <f t="shared" si="10"/>
        <v>10.75</v>
      </c>
      <c r="AE59" s="19"/>
      <c r="AF59" s="46">
        <v>9.5</v>
      </c>
      <c r="AG59" s="19"/>
      <c r="AH59" s="46">
        <v>12</v>
      </c>
      <c r="AI59" s="24">
        <f t="shared" si="8"/>
        <v>7.2619047619047619</v>
      </c>
      <c r="AJ59" s="41">
        <f t="shared" si="9"/>
        <v>19</v>
      </c>
      <c r="AK59" s="96" t="str">
        <f t="shared" si="11"/>
        <v>Rattrapage</v>
      </c>
    </row>
    <row r="60" spans="1:37">
      <c r="A60" s="123">
        <v>46</v>
      </c>
      <c r="B60" s="53" t="s">
        <v>167</v>
      </c>
      <c r="C60" s="53" t="s">
        <v>168</v>
      </c>
      <c r="D60" s="53" t="s">
        <v>169</v>
      </c>
      <c r="E60" s="12">
        <f t="shared" si="0"/>
        <v>10</v>
      </c>
      <c r="F60" s="30">
        <f t="shared" si="1"/>
        <v>6.2333333333333334</v>
      </c>
      <c r="G60" s="8"/>
      <c r="H60" s="46">
        <v>10</v>
      </c>
      <c r="I60" s="8"/>
      <c r="J60" s="46">
        <v>11.25</v>
      </c>
      <c r="K60" s="8"/>
      <c r="L60" s="73">
        <v>0</v>
      </c>
      <c r="M60" s="19"/>
      <c r="N60" s="46">
        <v>10</v>
      </c>
      <c r="O60" s="19"/>
      <c r="P60" s="73">
        <v>0</v>
      </c>
      <c r="Q60" s="19"/>
      <c r="R60" s="46">
        <v>10</v>
      </c>
      <c r="S60" s="19"/>
      <c r="T60" s="73">
        <v>0</v>
      </c>
      <c r="U60" s="19"/>
      <c r="V60" s="46">
        <v>10.5</v>
      </c>
      <c r="W60" s="9">
        <f t="shared" si="2"/>
        <v>0</v>
      </c>
      <c r="X60" s="30">
        <f t="shared" si="7"/>
        <v>0</v>
      </c>
      <c r="Y60" s="73">
        <v>0</v>
      </c>
      <c r="Z60" s="9">
        <f t="shared" si="3"/>
        <v>0</v>
      </c>
      <c r="AA60" s="30">
        <f t="shared" si="4"/>
        <v>0</v>
      </c>
      <c r="AB60" s="77">
        <v>0</v>
      </c>
      <c r="AC60" s="20">
        <f t="shared" si="5"/>
        <v>5</v>
      </c>
      <c r="AD60" s="32">
        <f t="shared" si="10"/>
        <v>10.335000000000001</v>
      </c>
      <c r="AE60" s="19"/>
      <c r="AF60" s="46">
        <v>11.67</v>
      </c>
      <c r="AG60" s="19"/>
      <c r="AH60" s="46">
        <v>9</v>
      </c>
      <c r="AI60" s="24">
        <f t="shared" si="8"/>
        <v>5.4366666666666665</v>
      </c>
      <c r="AJ60" s="41">
        <f t="shared" si="9"/>
        <v>15</v>
      </c>
      <c r="AK60" s="96" t="str">
        <f t="shared" si="11"/>
        <v>Rattrapage</v>
      </c>
    </row>
    <row r="61" spans="1:37">
      <c r="A61" s="123">
        <v>47</v>
      </c>
      <c r="B61" s="52" t="s">
        <v>170</v>
      </c>
      <c r="C61" s="52" t="s">
        <v>171</v>
      </c>
      <c r="D61" s="52" t="s">
        <v>172</v>
      </c>
      <c r="E61" s="12">
        <f t="shared" si="0"/>
        <v>9</v>
      </c>
      <c r="F61" s="31">
        <f t="shared" si="1"/>
        <v>6</v>
      </c>
      <c r="G61" s="21"/>
      <c r="H61" s="45">
        <v>12</v>
      </c>
      <c r="I61" s="21"/>
      <c r="J61" s="45">
        <v>11.5</v>
      </c>
      <c r="K61" s="21"/>
      <c r="L61" s="45">
        <v>10</v>
      </c>
      <c r="M61" s="22"/>
      <c r="N61" s="72">
        <v>0</v>
      </c>
      <c r="O61" s="22"/>
      <c r="P61" s="72">
        <v>0</v>
      </c>
      <c r="Q61" s="22"/>
      <c r="R61" s="72">
        <v>0</v>
      </c>
      <c r="S61" s="72">
        <v>0</v>
      </c>
      <c r="T61" s="72">
        <v>0</v>
      </c>
      <c r="U61" s="22"/>
      <c r="V61" s="45">
        <v>11.5</v>
      </c>
      <c r="W61" s="20">
        <f t="shared" si="2"/>
        <v>5</v>
      </c>
      <c r="X61" s="32">
        <f t="shared" si="7"/>
        <v>10.5</v>
      </c>
      <c r="Y61" s="45">
        <v>10.5</v>
      </c>
      <c r="Z61" s="9">
        <f t="shared" si="3"/>
        <v>0</v>
      </c>
      <c r="AA61" s="30">
        <f t="shared" si="4"/>
        <v>0</v>
      </c>
      <c r="AB61" s="77">
        <v>0</v>
      </c>
      <c r="AC61" s="20">
        <f t="shared" si="5"/>
        <v>5</v>
      </c>
      <c r="AD61" s="32">
        <f t="shared" si="10"/>
        <v>11.75</v>
      </c>
      <c r="AE61" s="22"/>
      <c r="AF61" s="45">
        <v>13</v>
      </c>
      <c r="AG61" s="22"/>
      <c r="AH61" s="45">
        <v>10.5</v>
      </c>
      <c r="AI61" s="24">
        <f t="shared" si="8"/>
        <v>6.4047619047619051</v>
      </c>
      <c r="AJ61" s="42">
        <f t="shared" si="9"/>
        <v>19</v>
      </c>
      <c r="AK61" s="96" t="str">
        <f t="shared" si="11"/>
        <v>Rattrapage</v>
      </c>
    </row>
    <row r="62" spans="1:37">
      <c r="A62" s="123">
        <v>48</v>
      </c>
      <c r="B62" s="53" t="s">
        <v>173</v>
      </c>
      <c r="C62" s="53" t="s">
        <v>174</v>
      </c>
      <c r="D62" s="53" t="s">
        <v>175</v>
      </c>
      <c r="E62" s="12">
        <f t="shared" si="0"/>
        <v>11</v>
      </c>
      <c r="F62" s="30">
        <f t="shared" si="1"/>
        <v>6.8666666666666663</v>
      </c>
      <c r="G62" s="8"/>
      <c r="H62" s="46">
        <v>10.5</v>
      </c>
      <c r="I62" s="8"/>
      <c r="J62" s="46">
        <v>11</v>
      </c>
      <c r="K62" s="8"/>
      <c r="L62" s="46">
        <v>10</v>
      </c>
      <c r="M62" s="19"/>
      <c r="N62" s="72">
        <v>0</v>
      </c>
      <c r="O62" s="19"/>
      <c r="P62" s="46">
        <v>10</v>
      </c>
      <c r="Q62" s="19"/>
      <c r="R62" s="72">
        <v>0</v>
      </c>
      <c r="S62" s="19"/>
      <c r="T62" s="72">
        <v>0</v>
      </c>
      <c r="U62" s="19"/>
      <c r="V62" s="46">
        <v>10</v>
      </c>
      <c r="W62" s="9">
        <f t="shared" si="2"/>
        <v>0</v>
      </c>
      <c r="X62" s="30">
        <f t="shared" si="7"/>
        <v>0</v>
      </c>
      <c r="Y62" s="73">
        <v>0</v>
      </c>
      <c r="Z62" s="20">
        <f t="shared" si="3"/>
        <v>5</v>
      </c>
      <c r="AA62" s="32">
        <f t="shared" si="4"/>
        <v>10.5</v>
      </c>
      <c r="AB62" s="46">
        <v>10.5</v>
      </c>
      <c r="AC62" s="20">
        <f t="shared" si="5"/>
        <v>5</v>
      </c>
      <c r="AD62" s="32">
        <f t="shared" si="10"/>
        <v>10.25</v>
      </c>
      <c r="AE62" s="19"/>
      <c r="AF62" s="46">
        <v>9.5</v>
      </c>
      <c r="AG62" s="19"/>
      <c r="AH62" s="46">
        <v>11</v>
      </c>
      <c r="AI62" s="24">
        <f t="shared" si="8"/>
        <v>6.8809523809523814</v>
      </c>
      <c r="AJ62" s="41">
        <f t="shared" si="9"/>
        <v>21</v>
      </c>
      <c r="AK62" s="96" t="str">
        <f t="shared" si="11"/>
        <v>Rattrapage</v>
      </c>
    </row>
    <row r="63" spans="1:37">
      <c r="A63" s="123">
        <v>49</v>
      </c>
      <c r="B63" s="52" t="s">
        <v>176</v>
      </c>
      <c r="C63" s="52" t="s">
        <v>177</v>
      </c>
      <c r="D63" s="52" t="s">
        <v>178</v>
      </c>
      <c r="E63" s="12">
        <f t="shared" si="0"/>
        <v>9</v>
      </c>
      <c r="F63" s="31">
        <f t="shared" si="1"/>
        <v>5.9333333333333336</v>
      </c>
      <c r="G63" s="21"/>
      <c r="H63" s="45">
        <v>10.5</v>
      </c>
      <c r="I63" s="21"/>
      <c r="J63" s="45">
        <v>13</v>
      </c>
      <c r="K63" s="21"/>
      <c r="L63" s="72">
        <v>0</v>
      </c>
      <c r="M63" s="22"/>
      <c r="N63" s="72">
        <v>0</v>
      </c>
      <c r="O63" s="22"/>
      <c r="P63" s="45">
        <v>11</v>
      </c>
      <c r="Q63" s="22"/>
      <c r="R63" s="72">
        <v>0</v>
      </c>
      <c r="S63" s="22"/>
      <c r="T63" s="72">
        <v>0</v>
      </c>
      <c r="U63" s="22"/>
      <c r="V63" s="45">
        <v>10</v>
      </c>
      <c r="W63" s="20">
        <f t="shared" si="2"/>
        <v>5</v>
      </c>
      <c r="X63" s="32">
        <f t="shared" si="7"/>
        <v>11.5</v>
      </c>
      <c r="Y63" s="45">
        <v>11.5</v>
      </c>
      <c r="Z63" s="20">
        <f t="shared" si="3"/>
        <v>5</v>
      </c>
      <c r="AA63" s="32">
        <f t="shared" si="4"/>
        <v>12.5</v>
      </c>
      <c r="AB63" s="45">
        <v>12.5</v>
      </c>
      <c r="AC63" s="20">
        <f t="shared" si="5"/>
        <v>5</v>
      </c>
      <c r="AD63" s="32">
        <f t="shared" si="10"/>
        <v>11</v>
      </c>
      <c r="AE63" s="22"/>
      <c r="AF63" s="45">
        <v>14</v>
      </c>
      <c r="AG63" s="22"/>
      <c r="AH63" s="45">
        <v>8</v>
      </c>
      <c r="AI63" s="24">
        <f t="shared" si="8"/>
        <v>7.5714285714285712</v>
      </c>
      <c r="AJ63" s="42">
        <f t="shared" si="9"/>
        <v>24</v>
      </c>
      <c r="AK63" s="96" t="str">
        <f t="shared" si="11"/>
        <v>Rattrapage</v>
      </c>
    </row>
    <row r="64" spans="1:37">
      <c r="A64" s="123">
        <v>50</v>
      </c>
      <c r="B64" s="53" t="s">
        <v>179</v>
      </c>
      <c r="C64" s="53" t="s">
        <v>180</v>
      </c>
      <c r="D64" s="53" t="s">
        <v>181</v>
      </c>
      <c r="E64" s="15">
        <f t="shared" si="0"/>
        <v>15</v>
      </c>
      <c r="F64" s="32">
        <f t="shared" si="1"/>
        <v>10.5</v>
      </c>
      <c r="G64" s="19"/>
      <c r="H64" s="46">
        <v>12</v>
      </c>
      <c r="I64" s="19"/>
      <c r="J64" s="46">
        <v>13</v>
      </c>
      <c r="K64" s="19"/>
      <c r="L64" s="46">
        <v>10</v>
      </c>
      <c r="M64" s="19"/>
      <c r="N64" s="46">
        <v>10.25</v>
      </c>
      <c r="O64" s="19"/>
      <c r="P64" s="46">
        <v>11</v>
      </c>
      <c r="Q64" s="19"/>
      <c r="R64" s="46">
        <v>10</v>
      </c>
      <c r="S64" s="19"/>
      <c r="T64" s="46">
        <v>7</v>
      </c>
      <c r="U64" s="19"/>
      <c r="V64" s="46">
        <v>10.5</v>
      </c>
      <c r="W64" s="9">
        <f t="shared" si="2"/>
        <v>0</v>
      </c>
      <c r="X64" s="30">
        <f t="shared" si="7"/>
        <v>0</v>
      </c>
      <c r="Y64" s="73">
        <v>0</v>
      </c>
      <c r="Z64" s="9">
        <f t="shared" si="3"/>
        <v>0</v>
      </c>
      <c r="AA64" s="30">
        <f t="shared" si="4"/>
        <v>0</v>
      </c>
      <c r="AB64" s="77">
        <v>0</v>
      </c>
      <c r="AC64" s="20">
        <f t="shared" si="5"/>
        <v>5</v>
      </c>
      <c r="AD64" s="32">
        <f t="shared" si="10"/>
        <v>10.25</v>
      </c>
      <c r="AE64" s="19"/>
      <c r="AF64" s="46">
        <v>10.5</v>
      </c>
      <c r="AG64" s="19"/>
      <c r="AH64" s="46">
        <v>10</v>
      </c>
      <c r="AI64" s="24">
        <f t="shared" si="8"/>
        <v>8.4761904761904763</v>
      </c>
      <c r="AJ64" s="41">
        <f t="shared" si="9"/>
        <v>20</v>
      </c>
      <c r="AK64" s="96" t="str">
        <f t="shared" si="11"/>
        <v>Rattrapage</v>
      </c>
    </row>
    <row r="65" spans="1:37">
      <c r="A65" s="123">
        <v>51</v>
      </c>
      <c r="B65" s="52" t="s">
        <v>182</v>
      </c>
      <c r="C65" s="52" t="s">
        <v>183</v>
      </c>
      <c r="D65" s="52" t="s">
        <v>184</v>
      </c>
      <c r="E65" s="12">
        <f t="shared" si="0"/>
        <v>9</v>
      </c>
      <c r="F65" s="31">
        <f t="shared" si="1"/>
        <v>7</v>
      </c>
      <c r="G65" s="21"/>
      <c r="H65" s="72">
        <v>0</v>
      </c>
      <c r="I65" s="21"/>
      <c r="J65" s="45">
        <v>13</v>
      </c>
      <c r="K65" s="21"/>
      <c r="L65" s="45">
        <v>10.25</v>
      </c>
      <c r="M65" s="22"/>
      <c r="N65" s="72">
        <v>0</v>
      </c>
      <c r="O65" s="22"/>
      <c r="P65" s="45">
        <v>12.5</v>
      </c>
      <c r="Q65" s="22"/>
      <c r="R65" s="45">
        <v>11.5</v>
      </c>
      <c r="S65" s="22"/>
      <c r="T65" s="72">
        <v>0</v>
      </c>
      <c r="U65" s="22"/>
      <c r="V65" s="45">
        <v>11</v>
      </c>
      <c r="W65" s="9">
        <f t="shared" si="2"/>
        <v>0</v>
      </c>
      <c r="X65" s="30">
        <f t="shared" si="7"/>
        <v>0</v>
      </c>
      <c r="Y65" s="73">
        <v>0</v>
      </c>
      <c r="Z65" s="20">
        <f t="shared" si="3"/>
        <v>5</v>
      </c>
      <c r="AA65" s="32">
        <f t="shared" si="4"/>
        <v>11.5</v>
      </c>
      <c r="AB65" s="45">
        <v>11.5</v>
      </c>
      <c r="AC65" s="20">
        <f t="shared" si="5"/>
        <v>5</v>
      </c>
      <c r="AD65" s="32">
        <f t="shared" si="10"/>
        <v>10.5</v>
      </c>
      <c r="AE65" s="22"/>
      <c r="AF65" s="45">
        <v>11</v>
      </c>
      <c r="AG65" s="22"/>
      <c r="AH65" s="45">
        <v>10</v>
      </c>
      <c r="AI65" s="24">
        <f t="shared" si="8"/>
        <v>7.0952380952380949</v>
      </c>
      <c r="AJ65" s="42">
        <f t="shared" si="9"/>
        <v>19</v>
      </c>
      <c r="AK65" s="96" t="str">
        <f t="shared" si="11"/>
        <v>Rattrapage</v>
      </c>
    </row>
    <row r="66" spans="1:37">
      <c r="A66" s="123">
        <v>52</v>
      </c>
      <c r="B66" s="56" t="s">
        <v>185</v>
      </c>
      <c r="C66" s="56" t="s">
        <v>186</v>
      </c>
      <c r="D66" s="56" t="s">
        <v>187</v>
      </c>
      <c r="E66" s="13">
        <f t="shared" si="0"/>
        <v>7</v>
      </c>
      <c r="F66" s="34">
        <f t="shared" si="1"/>
        <v>5.4113333333333333</v>
      </c>
      <c r="G66" s="25"/>
      <c r="H66" s="72">
        <v>0</v>
      </c>
      <c r="I66" s="25"/>
      <c r="J66" s="48">
        <v>13.5</v>
      </c>
      <c r="K66" s="25"/>
      <c r="L66" s="48">
        <v>11.25</v>
      </c>
      <c r="M66" s="26"/>
      <c r="N66" s="72">
        <v>0</v>
      </c>
      <c r="O66" s="26"/>
      <c r="P66" s="80">
        <v>0</v>
      </c>
      <c r="Q66" s="26"/>
      <c r="R66" s="48">
        <v>11.67</v>
      </c>
      <c r="S66" s="26"/>
      <c r="T66" s="72">
        <v>0</v>
      </c>
      <c r="U66" s="26"/>
      <c r="V66" s="48">
        <v>10</v>
      </c>
      <c r="W66" s="10">
        <f t="shared" si="2"/>
        <v>0</v>
      </c>
      <c r="X66" s="35">
        <f t="shared" si="7"/>
        <v>0</v>
      </c>
      <c r="Y66" s="73">
        <v>0</v>
      </c>
      <c r="Z66" s="28">
        <f t="shared" si="3"/>
        <v>5</v>
      </c>
      <c r="AA66" s="36">
        <f t="shared" si="4"/>
        <v>11.5</v>
      </c>
      <c r="AB66" s="48">
        <v>11.5</v>
      </c>
      <c r="AC66" s="28">
        <f t="shared" si="5"/>
        <v>5</v>
      </c>
      <c r="AD66" s="36">
        <f t="shared" si="10"/>
        <v>13.25</v>
      </c>
      <c r="AE66" s="26"/>
      <c r="AF66" s="48">
        <v>13.5</v>
      </c>
      <c r="AG66" s="26"/>
      <c r="AH66" s="48">
        <v>13</v>
      </c>
      <c r="AI66" s="27">
        <f t="shared" si="8"/>
        <v>6.222380952380953</v>
      </c>
      <c r="AJ66" s="43">
        <f t="shared" si="9"/>
        <v>17</v>
      </c>
      <c r="AK66" s="96" t="str">
        <f t="shared" si="11"/>
        <v>Rattrapage</v>
      </c>
    </row>
    <row r="67" spans="1:37">
      <c r="A67" s="123">
        <v>53</v>
      </c>
      <c r="B67" s="54" t="s">
        <v>188</v>
      </c>
      <c r="C67" s="52" t="s">
        <v>189</v>
      </c>
      <c r="D67" s="52" t="s">
        <v>190</v>
      </c>
      <c r="E67" s="12">
        <f t="shared" si="0"/>
        <v>7</v>
      </c>
      <c r="F67" s="30">
        <f t="shared" si="1"/>
        <v>5.4666666666666668</v>
      </c>
      <c r="G67" s="8"/>
      <c r="H67" s="47">
        <v>11</v>
      </c>
      <c r="I67" s="8"/>
      <c r="J67" s="79">
        <v>0</v>
      </c>
      <c r="K67" s="8"/>
      <c r="L67" s="78">
        <v>0</v>
      </c>
      <c r="M67" s="19"/>
      <c r="N67" s="47">
        <v>10</v>
      </c>
      <c r="O67" s="19"/>
      <c r="P67" s="80">
        <v>0</v>
      </c>
      <c r="Q67" s="19"/>
      <c r="R67" s="47">
        <v>17</v>
      </c>
      <c r="S67" s="19"/>
      <c r="T67" s="72">
        <v>0</v>
      </c>
      <c r="U67" s="19"/>
      <c r="V67" s="47">
        <v>11.5</v>
      </c>
      <c r="W67" s="20">
        <f t="shared" si="2"/>
        <v>5</v>
      </c>
      <c r="X67" s="32">
        <f t="shared" si="7"/>
        <v>10.5</v>
      </c>
      <c r="Y67" s="49">
        <v>10.5</v>
      </c>
      <c r="Z67" s="9">
        <f t="shared" si="3"/>
        <v>0</v>
      </c>
      <c r="AA67" s="30">
        <f t="shared" si="4"/>
        <v>0</v>
      </c>
      <c r="AB67" s="77">
        <v>0</v>
      </c>
      <c r="AC67" s="20">
        <f t="shared" si="5"/>
        <v>5</v>
      </c>
      <c r="AD67" s="32">
        <f t="shared" si="10"/>
        <v>13.25</v>
      </c>
      <c r="AE67" s="19"/>
      <c r="AF67" s="47">
        <v>12</v>
      </c>
      <c r="AG67" s="19"/>
      <c r="AH67" s="47">
        <v>14.5</v>
      </c>
      <c r="AI67" s="24">
        <f t="shared" si="8"/>
        <v>6.166666666666667</v>
      </c>
      <c r="AJ67" s="41">
        <f t="shared" si="9"/>
        <v>17</v>
      </c>
      <c r="AK67" s="96" t="str">
        <f t="shared" si="11"/>
        <v>Rattrapage</v>
      </c>
    </row>
    <row r="68" spans="1:37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7"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7"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</sheetData>
  <mergeCells count="6">
    <mergeCell ref="A9:D9"/>
    <mergeCell ref="A8:D8"/>
    <mergeCell ref="A47:D47"/>
    <mergeCell ref="A48:D48"/>
    <mergeCell ref="A4:AC4"/>
    <mergeCell ref="B5:X5"/>
  </mergeCells>
  <pageMargins left="0.7" right="0.7" top="0.75" bottom="0.75" header="0.3" footer="0.3"/>
  <pageSetup paperSize="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PV S1 2EME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HoC</dc:creator>
  <cp:lastModifiedBy>HoC</cp:lastModifiedBy>
  <cp:lastPrinted>2014-04-28T10:18:36Z</cp:lastPrinted>
  <dcterms:created xsi:type="dcterms:W3CDTF">2014-01-21T13:58:19Z</dcterms:created>
  <dcterms:modified xsi:type="dcterms:W3CDTF">2014-04-28T10:18:54Z</dcterms:modified>
</cp:coreProperties>
</file>